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Sheet1" sheetId="2" r:id="rId4"/>
  </sheets>
  <definedNames>
    <definedName hidden="1" localSheetId="0" name="_xlnm._FilterDatabase">'Лист1'!$A$1:$W$26</definedName>
  </definedNames>
  <calcPr/>
</workbook>
</file>

<file path=xl/sharedStrings.xml><?xml version="1.0" encoding="utf-8"?>
<sst xmlns="http://schemas.openxmlformats.org/spreadsheetml/2006/main" count="99" uniqueCount="48">
  <si>
    <t>SKU</t>
  </si>
  <si>
    <t>Laya, Bodegas Atalaya 0,750</t>
  </si>
  <si>
    <t>La Atalaya, Bodegas Atalaya 0,75</t>
  </si>
  <si>
    <t>Price</t>
  </si>
  <si>
    <t>K0630</t>
  </si>
  <si>
    <t>Alaya 2016 Semi Sec, Bodegas Atalaya 0,750</t>
  </si>
  <si>
    <t>Code</t>
  </si>
  <si>
    <t>Honoro Vera Organic, Bodegas Ateca 0,75</t>
  </si>
  <si>
    <t>Honoro Vera Monastrell, Bodegas Ateca 0,75</t>
  </si>
  <si>
    <t>Honoro Vera, Bodegas Ateca 0,75</t>
  </si>
  <si>
    <t>SUM</t>
  </si>
  <si>
    <t>Atteca, Bodegas Atteca 0,75</t>
  </si>
  <si>
    <t>Structure,%</t>
  </si>
  <si>
    <t>K0631</t>
  </si>
  <si>
    <t>Atteca Armas 2016, Bodegas Ateca 0,750</t>
  </si>
  <si>
    <t>Sum acumutively</t>
  </si>
  <si>
    <t>Category</t>
  </si>
  <si>
    <t>Deviation</t>
  </si>
  <si>
    <t>K0632</t>
  </si>
  <si>
    <t>Average</t>
  </si>
  <si>
    <t>Clio 2016, Bodegas El Nido 0,750</t>
  </si>
  <si>
    <t>XYZ category</t>
  </si>
  <si>
    <t>K0635</t>
  </si>
  <si>
    <t>El Nido 2016, Bodegas El Nido 0,750</t>
  </si>
  <si>
    <t>Juan Gil Monastrell, Bodegas Juan Gil 0,75</t>
  </si>
  <si>
    <t>Juan Gil Moscatel, Bodegas Juan Gil 0,750</t>
  </si>
  <si>
    <t>Juan Gil (12), Bodegas Juan Gil 0,75</t>
  </si>
  <si>
    <t>K0633</t>
  </si>
  <si>
    <t>Juan Gil 18 meses 2016, Bodegas Juan Gil 0,750</t>
  </si>
  <si>
    <t>Sangria Shania, Bodegas Juan Gil 0,750</t>
  </si>
  <si>
    <t>K3061</t>
  </si>
  <si>
    <t>Rejon 2015, Bodegas Tridente 0,750</t>
  </si>
  <si>
    <t>K0636</t>
  </si>
  <si>
    <t>@Shaya Habis 2017, Bodegas y Vinedos Shaya 0,750</t>
  </si>
  <si>
    <t>Arindo, Bodegas y Vinedos Shaya 0,750</t>
  </si>
  <si>
    <t>Shaya, Bodegas y Vinedos Shaya 0,75</t>
  </si>
  <si>
    <t>Kia, Cellers Can Blau 0,750</t>
  </si>
  <si>
    <t>Blau, Cellers Can Blau 0,750</t>
  </si>
  <si>
    <t>Can Blau, Cellers Can Blau 0,75</t>
  </si>
  <si>
    <t>K0634</t>
  </si>
  <si>
    <t>Mas Can Blau 2013, Cellers Can Blau 0,750</t>
  </si>
  <si>
    <t>Comoloco, Orowines Jumilla 0,75</t>
  </si>
  <si>
    <t>A</t>
  </si>
  <si>
    <t>Y</t>
  </si>
  <si>
    <t>B</t>
  </si>
  <si>
    <t>Z</t>
  </si>
  <si>
    <t>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</si>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</sst>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0"/>
    <numFmt numFmtId="165" formatCode="0.0"/>
    <numFmt numFmtId="166" formatCode="0.000"/>
  </numFmts>
  <fonts count="5">
    <font>
      <sz val="11.0"/>
      <color rgb="FF000000"/>
      <name val="Calibri"/>
    </font>
    <font>
      <sz val="8.0"/>
      <name val="Arial"/>
    </font>
    <font/>
    <font>
      <sz val="8.0"/>
      <color rgb="FF000000"/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EDEDE"/>
        <bgColor rgb="FFDEDEDE"/>
      </patternFill>
    </fill>
    <fill>
      <patternFill patternType="solid">
        <fgColor rgb="FF93C47D"/>
        <bgColor rgb="FF93C47D"/>
      </patternFill>
    </fill>
  </fills>
  <borders count="6">
    <border/>
    <border>
      <left style="thin">
        <color rgb="FF993300"/>
      </left>
      <right style="thin">
        <color rgb="FF993300"/>
      </right>
      <top style="thin">
        <color rgb="FF993300"/>
      </top>
      <bottom style="thin">
        <color rgb="FF9933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left" vertical="top"/>
    </xf>
    <xf borderId="1" fillId="0" fontId="1" numFmtId="0" xfId="0" applyAlignment="1" applyBorder="1" applyFont="1">
      <alignment horizontal="left" vertical="top"/>
    </xf>
    <xf borderId="1" fillId="0" fontId="1" numFmtId="2" xfId="0" applyAlignment="1" applyBorder="1" applyFont="1" applyNumberFormat="1">
      <alignment horizontal="right" vertical="top"/>
    </xf>
    <xf borderId="2" fillId="2" fontId="2" numFmtId="0" xfId="0" applyAlignment="1" applyBorder="1" applyFill="1" applyFont="1">
      <alignment horizontal="center" shrinkToFit="0" vertical="center" wrapText="1"/>
    </xf>
    <xf borderId="1" fillId="0" fontId="1" numFmtId="165" xfId="0" applyAlignment="1" applyBorder="1" applyFont="1" applyNumberFormat="1">
      <alignment horizontal="right" vertical="top"/>
    </xf>
    <xf borderId="2" fillId="2" fontId="2" numFmtId="0" xfId="0" applyAlignment="1" applyBorder="1" applyFont="1">
      <alignment horizontal="center" readingOrder="0" shrinkToFit="0" vertical="center" wrapText="1"/>
    </xf>
    <xf borderId="1" fillId="0" fontId="1" numFmtId="1" xfId="0" applyAlignment="1" applyBorder="1" applyFont="1" applyNumberFormat="1">
      <alignment horizontal="right" vertical="top"/>
    </xf>
    <xf borderId="1" fillId="0" fontId="1" numFmtId="1" xfId="0" applyAlignment="1" applyBorder="1" applyFont="1" applyNumberFormat="1">
      <alignment horizontal="left" vertical="top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3" fontId="2" numFmtId="0" xfId="0" applyBorder="1" applyFill="1" applyFont="1"/>
    <xf borderId="2" fillId="3" fontId="2" numFmtId="166" xfId="0" applyBorder="1" applyFont="1" applyNumberFormat="1"/>
    <xf borderId="2" fillId="3" fontId="3" numFmtId="164" xfId="0" applyAlignment="1" applyBorder="1" applyFont="1" applyNumberFormat="1">
      <alignment horizontal="center" shrinkToFit="0" vertical="top" wrapText="1"/>
    </xf>
    <xf borderId="2" fillId="3" fontId="2" numFmtId="3" xfId="0" applyBorder="1" applyFont="1" applyNumberFormat="1"/>
    <xf borderId="2" fillId="0" fontId="4" numFmtId="3" xfId="0" applyBorder="1" applyFont="1" applyNumberFormat="1"/>
    <xf borderId="0" fillId="0" fontId="2" numFmtId="10" xfId="0" applyFont="1" applyNumberFormat="1"/>
    <xf borderId="0" fillId="0" fontId="2" numFmtId="0" xfId="0" applyAlignment="1" applyFont="1">
      <alignment horizontal="center" readingOrder="0"/>
    </xf>
    <xf borderId="0" fillId="0" fontId="2" numFmtId="2" xfId="0" applyFont="1" applyNumberFormat="1"/>
    <xf borderId="2" fillId="4" fontId="2" numFmtId="0" xfId="0" applyBorder="1" applyFill="1" applyFont="1"/>
    <xf borderId="2" fillId="4" fontId="2" numFmtId="166" xfId="0" applyBorder="1" applyFont="1" applyNumberFormat="1"/>
    <xf borderId="2" fillId="4" fontId="3" numFmtId="164" xfId="0" applyAlignment="1" applyBorder="1" applyFont="1" applyNumberFormat="1">
      <alignment horizontal="center" shrinkToFit="0" vertical="top" wrapText="1"/>
    </xf>
    <xf borderId="2" fillId="4" fontId="2" numFmtId="3" xfId="0" applyBorder="1" applyFont="1" applyNumberFormat="1"/>
    <xf borderId="2" fillId="3" fontId="3" numFmtId="1" xfId="0" applyAlignment="1" applyBorder="1" applyFont="1" applyNumberFormat="1">
      <alignment horizontal="center" shrinkToFit="0" vertical="top" wrapText="1"/>
    </xf>
    <xf borderId="2" fillId="4" fontId="3" numFmtId="0" xfId="0" applyAlignment="1" applyBorder="1" applyFont="1">
      <alignment horizontal="center" shrinkToFit="0" vertical="top" wrapText="1"/>
    </xf>
    <xf borderId="2" fillId="4" fontId="3" numFmtId="1" xfId="0" applyAlignment="1" applyBorder="1" applyFont="1" applyNumberFormat="1">
      <alignment horizontal="center" shrinkToFit="0" vertical="top" wrapText="1"/>
    </xf>
    <xf borderId="2" fillId="3" fontId="3" numFmtId="0" xfId="0" applyAlignment="1" applyBorder="1" applyFont="1">
      <alignment horizontal="center" shrinkToFit="0" vertical="top" wrapText="1"/>
    </xf>
    <xf borderId="3" fillId="5" fontId="4" numFmtId="0" xfId="0" applyAlignment="1" applyBorder="1" applyFill="1" applyFont="1">
      <alignment readingOrder="0"/>
    </xf>
    <xf borderId="4" fillId="5" fontId="2" numFmtId="0" xfId="0" applyBorder="1" applyFont="1"/>
    <xf borderId="5" fillId="5" fontId="2" numFmtId="0" xfId="0" applyBorder="1" applyFont="1"/>
    <xf borderId="2" fillId="5" fontId="4" numFmtId="3" xfId="0" applyBorder="1" applyFont="1" applyNumberFormat="1"/>
    <xf borderId="2" fillId="6" fontId="4" numFmtId="3" xfId="0" applyBorder="1" applyFill="1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14" width="8.71"/>
    <col customWidth="1" min="15" max="15" width="11.29"/>
    <col customWidth="1" min="16" max="16" width="16.0"/>
    <col customWidth="1" min="17" max="17" width="15.43"/>
    <col customWidth="1" min="18" max="18" width="12.71"/>
    <col customWidth="1" min="19" max="19" width="13.0"/>
    <col customWidth="1" min="20" max="20" width="17.57"/>
    <col customWidth="1" min="21" max="21" width="18.57"/>
    <col customWidth="1" min="22" max="22" width="13.29"/>
    <col customWidth="1" min="23" max="23" width="8.71"/>
  </cols>
  <sheetData>
    <row r="1" ht="14.25" customHeight="1">
      <c r="A1" s="4" t="s">
        <v>0</v>
      </c>
      <c r="B1" s="6" t="s">
        <v>3</v>
      </c>
      <c r="C1" s="4" t="s">
        <v>6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  <c r="I1" s="4">
        <v>6.0</v>
      </c>
      <c r="J1" s="4">
        <v>7.0</v>
      </c>
      <c r="K1" s="4">
        <v>8.0</v>
      </c>
      <c r="L1" s="4">
        <v>9.0</v>
      </c>
      <c r="M1" s="4">
        <v>10.0</v>
      </c>
      <c r="N1" s="4">
        <v>11.0</v>
      </c>
      <c r="O1" s="9" t="s">
        <v>10</v>
      </c>
      <c r="P1" s="10" t="s">
        <v>12</v>
      </c>
      <c r="Q1" s="10" t="s">
        <v>15</v>
      </c>
      <c r="R1" s="10" t="s">
        <v>16</v>
      </c>
      <c r="S1" s="10" t="s">
        <v>17</v>
      </c>
      <c r="T1" s="10" t="s">
        <v>19</v>
      </c>
      <c r="U1" s="11"/>
      <c r="V1" s="10" t="s">
        <v>21</v>
      </c>
      <c r="W1" s="11"/>
    </row>
    <row r="2" ht="14.25" customHeight="1">
      <c r="A2" s="12" t="str">
        <f>VLOOKUP(C2,Sheet1!$A:$C,2,0)</f>
        <v>Honoro Vera, Bodegas Ateca 0,75</v>
      </c>
      <c r="B2" s="13">
        <f>VLOOKUP(C2,Sheet1!$A:$C,3,0)</f>
        <v>31.44</v>
      </c>
      <c r="C2" s="14">
        <v>5679.0</v>
      </c>
      <c r="D2" s="15">
        <v>2501.0</v>
      </c>
      <c r="E2" s="15">
        <v>1948.0</v>
      </c>
      <c r="F2" s="15">
        <v>2890.0</v>
      </c>
      <c r="G2" s="15">
        <v>1660.0</v>
      </c>
      <c r="H2" s="15">
        <v>2263.0</v>
      </c>
      <c r="I2" s="15">
        <v>1189.0</v>
      </c>
      <c r="J2" s="15">
        <v>1825.0</v>
      </c>
      <c r="K2" s="15">
        <v>1696.0</v>
      </c>
      <c r="L2" s="15">
        <v>1601.0</v>
      </c>
      <c r="M2" s="15">
        <v>2149.0</v>
      </c>
      <c r="N2" s="15">
        <v>723.0</v>
      </c>
      <c r="O2" s="16">
        <f t="shared" ref="O2:O25" si="1">SUM(D2:N2)</f>
        <v>20445</v>
      </c>
      <c r="P2" s="17">
        <f t="shared" ref="P2:P25" si="2">O2/$O$26</f>
        <v>0.3262170313</v>
      </c>
      <c r="Q2" s="17">
        <f>P2</f>
        <v>0.3262170313</v>
      </c>
      <c r="R2" s="18" t="s">
        <v>42</v>
      </c>
      <c r="S2" s="19">
        <f t="shared" ref="S2:S25" si="3">STDEV(D2:M2)</f>
        <v>492.7259324</v>
      </c>
      <c r="T2" s="19">
        <f t="shared" ref="T2:T25" si="4">AVERAGE(D2:M2)</f>
        <v>1972.2</v>
      </c>
      <c r="U2" s="17">
        <f t="shared" ref="U2:U25" si="5">S2/T2</f>
        <v>0.2498356822</v>
      </c>
      <c r="V2" s="18" t="s">
        <v>43</v>
      </c>
    </row>
    <row r="3" ht="14.25" customHeight="1">
      <c r="A3" s="20" t="str">
        <f>VLOOKUP(C3,Sheet1!$A:$C,2,0)</f>
        <v>Laya, Bodegas Atalaya 0,750</v>
      </c>
      <c r="B3" s="21">
        <f>VLOOKUP(C3,Sheet1!$A:$C,3,0)</f>
        <v>31.44</v>
      </c>
      <c r="C3" s="22">
        <v>8738.0</v>
      </c>
      <c r="D3" s="23">
        <v>1655.0</v>
      </c>
      <c r="E3" s="23">
        <v>1129.0</v>
      </c>
      <c r="F3" s="23">
        <v>1552.0</v>
      </c>
      <c r="G3" s="23">
        <v>1147.0</v>
      </c>
      <c r="H3" s="23">
        <v>1087.0</v>
      </c>
      <c r="I3" s="23">
        <v>991.0</v>
      </c>
      <c r="J3" s="23">
        <v>851.0</v>
      </c>
      <c r="K3" s="23">
        <v>1038.0</v>
      </c>
      <c r="L3" s="23">
        <v>1262.0</v>
      </c>
      <c r="M3" s="23">
        <v>1663.0</v>
      </c>
      <c r="N3" s="23">
        <v>835.0</v>
      </c>
      <c r="O3" s="16">
        <f t="shared" si="1"/>
        <v>13210</v>
      </c>
      <c r="P3" s="17">
        <f t="shared" si="2"/>
        <v>0.2107765705</v>
      </c>
      <c r="Q3" s="17">
        <f t="shared" ref="Q3:Q25" si="6">Q2+P3</f>
        <v>0.5369936017</v>
      </c>
      <c r="R3" s="18" t="s">
        <v>42</v>
      </c>
      <c r="S3" s="19">
        <f t="shared" si="3"/>
        <v>288.1790531</v>
      </c>
      <c r="T3" s="19">
        <f t="shared" si="4"/>
        <v>1237.5</v>
      </c>
      <c r="U3" s="17">
        <f t="shared" si="5"/>
        <v>0.2328719621</v>
      </c>
      <c r="V3" s="18" t="s">
        <v>43</v>
      </c>
    </row>
    <row r="4" ht="14.25" customHeight="1">
      <c r="A4" s="12" t="str">
        <f>VLOOKUP(C4,Sheet1!$A:$C,2,0)</f>
        <v>Juan Gil Moscatel, Bodegas Juan Gil 0,750</v>
      </c>
      <c r="B4" s="13">
        <f>VLOOKUP(C4,Sheet1!$A:$C,3,0)</f>
        <v>36</v>
      </c>
      <c r="C4" s="14">
        <v>8742.0</v>
      </c>
      <c r="D4" s="15">
        <v>327.0</v>
      </c>
      <c r="E4" s="15">
        <v>996.0</v>
      </c>
      <c r="F4" s="15">
        <v>841.0</v>
      </c>
      <c r="G4" s="15">
        <v>750.0</v>
      </c>
      <c r="H4" s="15">
        <v>875.0</v>
      </c>
      <c r="I4" s="15">
        <v>932.0</v>
      </c>
      <c r="J4" s="15">
        <v>821.0</v>
      </c>
      <c r="K4" s="15">
        <v>973.0</v>
      </c>
      <c r="L4" s="15">
        <v>829.0</v>
      </c>
      <c r="M4" s="15">
        <v>842.0</v>
      </c>
      <c r="N4" s="15">
        <v>341.0</v>
      </c>
      <c r="O4" s="16">
        <f t="shared" si="1"/>
        <v>8527</v>
      </c>
      <c r="P4" s="17">
        <f t="shared" si="2"/>
        <v>0.1360553987</v>
      </c>
      <c r="Q4" s="17">
        <f t="shared" si="6"/>
        <v>0.6730490004</v>
      </c>
      <c r="R4" s="18" t="s">
        <v>42</v>
      </c>
      <c r="S4" s="19">
        <f t="shared" si="3"/>
        <v>188.2346054</v>
      </c>
      <c r="T4" s="19">
        <f t="shared" si="4"/>
        <v>818.6</v>
      </c>
      <c r="U4" s="17">
        <f t="shared" si="5"/>
        <v>0.2299469892</v>
      </c>
      <c r="V4" s="18" t="s">
        <v>43</v>
      </c>
    </row>
    <row r="5" ht="14.25" customHeight="1">
      <c r="A5" s="20" t="str">
        <f>VLOOKUP(C5,Sheet1!$A:$C,2,0)</f>
        <v>Juan Gil Monastrell, Bodegas Juan Gil 0,75</v>
      </c>
      <c r="B5" s="21">
        <f>VLOOKUP(C5,Sheet1!$A:$C,3,0)</f>
        <v>34.2</v>
      </c>
      <c r="C5" s="22">
        <v>5688.0</v>
      </c>
      <c r="D5" s="23">
        <v>552.0</v>
      </c>
      <c r="E5" s="23">
        <v>427.0</v>
      </c>
      <c r="F5" s="23">
        <v>617.0</v>
      </c>
      <c r="G5" s="23">
        <v>481.0</v>
      </c>
      <c r="H5" s="23">
        <v>741.0</v>
      </c>
      <c r="I5" s="23">
        <v>640.0</v>
      </c>
      <c r="J5" s="23">
        <v>488.0</v>
      </c>
      <c r="K5" s="23">
        <v>427.0</v>
      </c>
      <c r="L5" s="23">
        <v>432.0</v>
      </c>
      <c r="M5" s="23">
        <v>609.0</v>
      </c>
      <c r="N5" s="23">
        <v>217.0</v>
      </c>
      <c r="O5" s="16">
        <f t="shared" si="1"/>
        <v>5631</v>
      </c>
      <c r="P5" s="17">
        <f t="shared" si="2"/>
        <v>0.08984730267</v>
      </c>
      <c r="Q5" s="17">
        <f t="shared" si="6"/>
        <v>0.762896303</v>
      </c>
      <c r="R5" s="18" t="s">
        <v>42</v>
      </c>
      <c r="S5" s="19">
        <f t="shared" si="3"/>
        <v>107.8076476</v>
      </c>
      <c r="T5" s="19">
        <f t="shared" si="4"/>
        <v>541.4</v>
      </c>
      <c r="U5" s="17">
        <f t="shared" si="5"/>
        <v>0.1991275353</v>
      </c>
      <c r="V5" s="18" t="s">
        <v>43</v>
      </c>
    </row>
    <row r="6" ht="14.25" customHeight="1">
      <c r="A6" s="12" t="str">
        <f>VLOOKUP(C6,Sheet1!$A:$C,2,0)</f>
        <v>Honoro Vera Monastrell, Bodegas Ateca 0,75</v>
      </c>
      <c r="B6" s="13">
        <f>VLOOKUP(C6,Sheet1!$A:$C,3,0)</f>
        <v>30.6</v>
      </c>
      <c r="C6" s="24">
        <v>31864.0</v>
      </c>
      <c r="D6" s="15">
        <v>339.0</v>
      </c>
      <c r="E6" s="15">
        <v>147.0</v>
      </c>
      <c r="F6" s="15">
        <v>349.0</v>
      </c>
      <c r="G6" s="15">
        <v>294.0</v>
      </c>
      <c r="H6" s="15">
        <v>177.0</v>
      </c>
      <c r="I6" s="15">
        <v>138.0</v>
      </c>
      <c r="J6" s="15">
        <v>165.0</v>
      </c>
      <c r="K6" s="15">
        <v>248.0</v>
      </c>
      <c r="L6" s="15">
        <v>150.0</v>
      </c>
      <c r="M6" s="15">
        <v>304.0</v>
      </c>
      <c r="N6" s="15">
        <v>128.0</v>
      </c>
      <c r="O6" s="16">
        <f t="shared" si="1"/>
        <v>2439</v>
      </c>
      <c r="P6" s="17">
        <f t="shared" si="2"/>
        <v>0.03891627974</v>
      </c>
      <c r="Q6" s="17">
        <f t="shared" si="6"/>
        <v>0.8018125828</v>
      </c>
      <c r="R6" s="18" t="s">
        <v>44</v>
      </c>
      <c r="S6" s="19">
        <f t="shared" si="3"/>
        <v>84.79576771</v>
      </c>
      <c r="T6" s="19">
        <f t="shared" si="4"/>
        <v>231.1</v>
      </c>
      <c r="U6" s="17">
        <f t="shared" si="5"/>
        <v>0.3669224046</v>
      </c>
      <c r="V6" s="18" t="s">
        <v>45</v>
      </c>
    </row>
    <row r="7" ht="14.25" customHeight="1">
      <c r="A7" s="20" t="str">
        <f>VLOOKUP(C7,Sheet1!$A:$C,2,0)</f>
        <v>La Atalaya, Bodegas Atalaya 0,75</v>
      </c>
      <c r="B7" s="21">
        <f>VLOOKUP(C7,Sheet1!$A:$C,3,0)</f>
        <v>68.4</v>
      </c>
      <c r="C7" s="22">
        <v>8092.0</v>
      </c>
      <c r="D7" s="23">
        <v>255.0</v>
      </c>
      <c r="E7" s="23">
        <v>243.0</v>
      </c>
      <c r="F7" s="23">
        <v>221.0</v>
      </c>
      <c r="G7" s="23">
        <v>199.0</v>
      </c>
      <c r="H7" s="23">
        <v>205.0</v>
      </c>
      <c r="I7" s="23">
        <v>144.0</v>
      </c>
      <c r="J7" s="23">
        <v>155.0</v>
      </c>
      <c r="K7" s="23">
        <v>168.0</v>
      </c>
      <c r="L7" s="23">
        <v>245.0</v>
      </c>
      <c r="M7" s="23">
        <v>247.0</v>
      </c>
      <c r="N7" s="23">
        <v>71.0</v>
      </c>
      <c r="O7" s="16">
        <f t="shared" si="1"/>
        <v>2153</v>
      </c>
      <c r="P7" s="17">
        <f t="shared" si="2"/>
        <v>0.03435291114</v>
      </c>
      <c r="Q7" s="17">
        <f t="shared" si="6"/>
        <v>0.8361654939</v>
      </c>
      <c r="R7" s="18" t="s">
        <v>44</v>
      </c>
      <c r="S7" s="19">
        <f t="shared" si="3"/>
        <v>40.94386401</v>
      </c>
      <c r="T7" s="19">
        <f t="shared" si="4"/>
        <v>208.2</v>
      </c>
      <c r="U7" s="17">
        <f t="shared" si="5"/>
        <v>0.1966564073</v>
      </c>
      <c r="V7" s="18" t="s">
        <v>43</v>
      </c>
    </row>
    <row r="8" ht="14.25" customHeight="1">
      <c r="A8" s="12" t="str">
        <f>VLOOKUP(C8,Sheet1!$A:$C,2,0)</f>
        <v>Honoro Vera Organic, Bodegas Ateca 0,75</v>
      </c>
      <c r="B8" s="13">
        <f>VLOOKUP(C8,Sheet1!$A:$C,3,0)</f>
        <v>30.6</v>
      </c>
      <c r="C8" s="24">
        <v>31865.0</v>
      </c>
      <c r="D8" s="15">
        <v>96.0</v>
      </c>
      <c r="E8" s="15">
        <v>183.0</v>
      </c>
      <c r="F8" s="15">
        <v>156.0</v>
      </c>
      <c r="G8" s="15">
        <v>138.0</v>
      </c>
      <c r="H8" s="15">
        <v>107.0</v>
      </c>
      <c r="I8" s="15">
        <v>99.0</v>
      </c>
      <c r="J8" s="15">
        <v>122.0</v>
      </c>
      <c r="K8" s="15">
        <v>135.0</v>
      </c>
      <c r="L8" s="15">
        <v>106.0</v>
      </c>
      <c r="M8" s="15">
        <v>259.0</v>
      </c>
      <c r="N8" s="15">
        <v>273.0</v>
      </c>
      <c r="O8" s="16">
        <f t="shared" si="1"/>
        <v>1674</v>
      </c>
      <c r="P8" s="17">
        <f t="shared" si="2"/>
        <v>0.02671006654</v>
      </c>
      <c r="Q8" s="17">
        <f t="shared" si="6"/>
        <v>0.8628755604</v>
      </c>
      <c r="R8" s="18" t="s">
        <v>44</v>
      </c>
      <c r="S8" s="19">
        <f t="shared" si="3"/>
        <v>49.97877327</v>
      </c>
      <c r="T8" s="19">
        <f t="shared" si="4"/>
        <v>140.1</v>
      </c>
      <c r="U8" s="17">
        <f t="shared" si="5"/>
        <v>0.3567364259</v>
      </c>
      <c r="V8" s="18" t="s">
        <v>45</v>
      </c>
    </row>
    <row r="9" ht="14.25" customHeight="1">
      <c r="A9" s="20" t="str">
        <f>VLOOKUP(C9,Sheet1!$A:$C,2,0)</f>
        <v>Juan Gil (12), Bodegas Juan Gil 0,75</v>
      </c>
      <c r="B9" s="21">
        <f>VLOOKUP(C9,Sheet1!$A:$C,3,0)</f>
        <v>68.4</v>
      </c>
      <c r="C9" s="22">
        <v>5689.0</v>
      </c>
      <c r="D9" s="23">
        <v>132.0</v>
      </c>
      <c r="E9" s="23">
        <v>171.0</v>
      </c>
      <c r="F9" s="23">
        <v>173.0</v>
      </c>
      <c r="G9" s="23">
        <v>170.0</v>
      </c>
      <c r="H9" s="23">
        <v>188.0</v>
      </c>
      <c r="I9" s="23">
        <v>118.0</v>
      </c>
      <c r="J9" s="23">
        <v>111.0</v>
      </c>
      <c r="K9" s="23">
        <v>111.0</v>
      </c>
      <c r="L9" s="23">
        <v>137.0</v>
      </c>
      <c r="M9" s="23">
        <v>155.0</v>
      </c>
      <c r="N9" s="23">
        <v>59.0</v>
      </c>
      <c r="O9" s="16">
        <f t="shared" si="1"/>
        <v>1525</v>
      </c>
      <c r="P9" s="17">
        <f t="shared" si="2"/>
        <v>0.02433264723</v>
      </c>
      <c r="Q9" s="17">
        <f t="shared" si="6"/>
        <v>0.8872082077</v>
      </c>
      <c r="R9" s="18" t="s">
        <v>44</v>
      </c>
      <c r="S9" s="19">
        <f t="shared" si="3"/>
        <v>28.4456597</v>
      </c>
      <c r="T9" s="19">
        <f t="shared" si="4"/>
        <v>146.6</v>
      </c>
      <c r="U9" s="17">
        <f t="shared" si="5"/>
        <v>0.1940358779</v>
      </c>
      <c r="V9" s="18" t="s">
        <v>43</v>
      </c>
    </row>
    <row r="10" ht="14.25" customHeight="1">
      <c r="A10" s="12" t="str">
        <f>VLOOKUP(C10,Sheet1!$A:$C,2,0)</f>
        <v>Comoloco, Orowines Jumilla 0,75</v>
      </c>
      <c r="B10" s="13">
        <f>VLOOKUP(C10,Sheet1!$A:$C,3,0)</f>
        <v>30.5</v>
      </c>
      <c r="C10" s="14">
        <v>6808.0</v>
      </c>
      <c r="D10" s="15">
        <v>99.0</v>
      </c>
      <c r="E10" s="15">
        <v>136.0</v>
      </c>
      <c r="F10" s="15">
        <v>177.0</v>
      </c>
      <c r="G10" s="15">
        <v>131.0</v>
      </c>
      <c r="H10" s="15">
        <v>172.0</v>
      </c>
      <c r="I10" s="15">
        <v>104.0</v>
      </c>
      <c r="J10" s="15">
        <v>143.0</v>
      </c>
      <c r="K10" s="15">
        <v>93.0</v>
      </c>
      <c r="L10" s="15">
        <v>119.0</v>
      </c>
      <c r="M10" s="15">
        <v>148.0</v>
      </c>
      <c r="N10" s="15">
        <v>39.0</v>
      </c>
      <c r="O10" s="16">
        <f t="shared" si="1"/>
        <v>1361</v>
      </c>
      <c r="P10" s="17">
        <f t="shared" si="2"/>
        <v>0.02171589042</v>
      </c>
      <c r="Q10" s="17">
        <f t="shared" si="6"/>
        <v>0.9089240981</v>
      </c>
      <c r="R10" s="18" t="s">
        <v>44</v>
      </c>
      <c r="S10" s="19">
        <f t="shared" si="3"/>
        <v>29.02412789</v>
      </c>
      <c r="T10" s="19">
        <f t="shared" si="4"/>
        <v>132.2</v>
      </c>
      <c r="U10" s="17">
        <f t="shared" si="5"/>
        <v>0.2195471096</v>
      </c>
      <c r="V10" s="18" t="s">
        <v>43</v>
      </c>
    </row>
    <row r="11" ht="14.25" customHeight="1">
      <c r="A11" s="20" t="str">
        <f>VLOOKUP(C11,Sheet1!$A:$C,2,0)</f>
        <v>Alaya 2016 Semi Sec, Bodegas Atalaya 0,750</v>
      </c>
      <c r="B11" s="21">
        <f>VLOOKUP(C11,Sheet1!$A:$C,3,0)</f>
        <v>66</v>
      </c>
      <c r="C11" s="25" t="s">
        <v>4</v>
      </c>
      <c r="D11" s="23">
        <v>108.0</v>
      </c>
      <c r="E11" s="23">
        <v>123.0</v>
      </c>
      <c r="F11" s="23">
        <v>131.0</v>
      </c>
      <c r="G11" s="23">
        <v>82.0</v>
      </c>
      <c r="H11" s="23">
        <v>3.0</v>
      </c>
      <c r="I11" s="23">
        <v>94.0</v>
      </c>
      <c r="J11" s="23">
        <v>88.0</v>
      </c>
      <c r="K11" s="23">
        <v>91.0</v>
      </c>
      <c r="L11" s="23">
        <v>110.0</v>
      </c>
      <c r="M11" s="23">
        <v>134.0</v>
      </c>
      <c r="N11" s="23">
        <v>93.0</v>
      </c>
      <c r="O11" s="16">
        <f t="shared" si="1"/>
        <v>1057</v>
      </c>
      <c r="P11" s="17">
        <f t="shared" si="2"/>
        <v>0.0168653168</v>
      </c>
      <c r="Q11" s="17">
        <f t="shared" si="6"/>
        <v>0.9257894149</v>
      </c>
      <c r="R11" s="18" t="s">
        <v>44</v>
      </c>
      <c r="S11" s="19">
        <f t="shared" si="3"/>
        <v>37.52687926</v>
      </c>
      <c r="T11" s="19">
        <f t="shared" si="4"/>
        <v>96.4</v>
      </c>
      <c r="U11" s="17">
        <f t="shared" si="5"/>
        <v>0.3892829798</v>
      </c>
      <c r="V11" s="18" t="s">
        <v>45</v>
      </c>
    </row>
    <row r="12" ht="14.25" customHeight="1">
      <c r="A12" s="12" t="str">
        <f>VLOOKUP(C12,Sheet1!$A:$C,2,0)</f>
        <v>Shaya, Bodegas y Vinedos Shaya 0,75</v>
      </c>
      <c r="B12" s="13">
        <f>VLOOKUP(C12,Sheet1!$A:$C,3,0)</f>
        <v>51.44</v>
      </c>
      <c r="C12" s="14">
        <v>8093.0</v>
      </c>
      <c r="D12" s="15">
        <v>37.0</v>
      </c>
      <c r="E12" s="15">
        <v>47.0</v>
      </c>
      <c r="F12" s="15">
        <v>56.0</v>
      </c>
      <c r="G12" s="15">
        <v>71.0</v>
      </c>
      <c r="H12" s="15">
        <v>135.0</v>
      </c>
      <c r="I12" s="15">
        <v>132.0</v>
      </c>
      <c r="J12" s="15">
        <v>55.0</v>
      </c>
      <c r="K12" s="15">
        <v>74.0</v>
      </c>
      <c r="L12" s="15">
        <v>40.0</v>
      </c>
      <c r="M12" s="15">
        <v>85.0</v>
      </c>
      <c r="N12" s="15">
        <v>34.0</v>
      </c>
      <c r="O12" s="16">
        <f t="shared" si="1"/>
        <v>766</v>
      </c>
      <c r="P12" s="17">
        <f t="shared" si="2"/>
        <v>0.01222216904</v>
      </c>
      <c r="Q12" s="17">
        <f t="shared" si="6"/>
        <v>0.9380115839</v>
      </c>
      <c r="R12" s="18" t="s">
        <v>44</v>
      </c>
      <c r="S12" s="19">
        <f t="shared" si="3"/>
        <v>35.19406516</v>
      </c>
      <c r="T12" s="19">
        <f t="shared" si="4"/>
        <v>73.2</v>
      </c>
      <c r="U12" s="17">
        <f t="shared" si="5"/>
        <v>0.4807932398</v>
      </c>
      <c r="V12" s="18" t="s">
        <v>45</v>
      </c>
    </row>
    <row r="13" ht="14.25" customHeight="1">
      <c r="A13" s="20" t="str">
        <f>VLOOKUP(C13,Sheet1!$A:$C,2,0)</f>
        <v>Sangria Shania, Bodegas Juan Gil 0,750</v>
      </c>
      <c r="B13" s="21">
        <f>VLOOKUP(C13,Sheet1!$A:$C,3,0)</f>
        <v>22.2</v>
      </c>
      <c r="C13" s="26">
        <v>31868.0</v>
      </c>
      <c r="D13" s="23">
        <v>34.0</v>
      </c>
      <c r="E13" s="23">
        <v>42.0</v>
      </c>
      <c r="F13" s="23">
        <v>35.0</v>
      </c>
      <c r="G13" s="23">
        <v>41.0</v>
      </c>
      <c r="H13" s="23">
        <v>97.0</v>
      </c>
      <c r="I13" s="23">
        <v>141.0</v>
      </c>
      <c r="J13" s="23">
        <v>121.0</v>
      </c>
      <c r="K13" s="23">
        <v>108.0</v>
      </c>
      <c r="L13" s="23">
        <v>67.0</v>
      </c>
      <c r="M13" s="23">
        <v>26.0</v>
      </c>
      <c r="N13" s="23">
        <v>14.0</v>
      </c>
      <c r="O13" s="16">
        <f t="shared" si="1"/>
        <v>726</v>
      </c>
      <c r="P13" s="17">
        <f t="shared" si="2"/>
        <v>0.01158393567</v>
      </c>
      <c r="Q13" s="17">
        <f t="shared" si="6"/>
        <v>0.9495955196</v>
      </c>
      <c r="R13" s="18" t="s">
        <v>44</v>
      </c>
      <c r="S13" s="19">
        <f t="shared" si="3"/>
        <v>42.02062985</v>
      </c>
      <c r="T13" s="19">
        <f t="shared" si="4"/>
        <v>71.2</v>
      </c>
      <c r="U13" s="17">
        <f t="shared" si="5"/>
        <v>0.5901773856</v>
      </c>
      <c r="V13" s="18" t="s">
        <v>45</v>
      </c>
    </row>
    <row r="14" ht="14.25" customHeight="1">
      <c r="A14" s="12" t="str">
        <f>VLOOKUP(C14,Sheet1!$A:$C,2,0)</f>
        <v>Atteca, Bodegas Atteca 0,75</v>
      </c>
      <c r="B14" s="13">
        <f>VLOOKUP(C14,Sheet1!$A:$C,3,0)</f>
        <v>68.4</v>
      </c>
      <c r="C14" s="14">
        <v>5680.0</v>
      </c>
      <c r="D14" s="15">
        <v>72.0</v>
      </c>
      <c r="E14" s="15">
        <v>88.0</v>
      </c>
      <c r="F14" s="15">
        <v>59.0</v>
      </c>
      <c r="G14" s="15">
        <v>81.0</v>
      </c>
      <c r="H14" s="15">
        <v>57.0</v>
      </c>
      <c r="I14" s="15">
        <v>22.0</v>
      </c>
      <c r="J14" s="15">
        <v>53.0</v>
      </c>
      <c r="K14" s="15">
        <v>108.0</v>
      </c>
      <c r="L14" s="15">
        <v>48.0</v>
      </c>
      <c r="M14" s="15">
        <v>65.0</v>
      </c>
      <c r="N14" s="15">
        <v>27.0</v>
      </c>
      <c r="O14" s="16">
        <f t="shared" si="1"/>
        <v>680</v>
      </c>
      <c r="P14" s="17">
        <f t="shared" si="2"/>
        <v>0.01084996729</v>
      </c>
      <c r="Q14" s="17">
        <f t="shared" si="6"/>
        <v>0.9604454869</v>
      </c>
      <c r="R14" s="18" t="s">
        <v>46</v>
      </c>
      <c r="S14" s="19">
        <f t="shared" si="3"/>
        <v>23.72083004</v>
      </c>
      <c r="T14" s="19">
        <f t="shared" si="4"/>
        <v>65.3</v>
      </c>
      <c r="U14" s="17">
        <f t="shared" si="5"/>
        <v>0.3632592655</v>
      </c>
      <c r="V14" s="18" t="s">
        <v>45</v>
      </c>
    </row>
    <row r="15" ht="14.25" customHeight="1">
      <c r="A15" s="20" t="str">
        <f>VLOOKUP(C15,Sheet1!$A:$C,2,0)</f>
        <v>Juan Gil 18 meses 2016, Bodegas Juan Gil 0,750</v>
      </c>
      <c r="B15" s="21">
        <f>VLOOKUP(C15,Sheet1!$A:$C,3,0)</f>
        <v>63</v>
      </c>
      <c r="C15" s="25" t="s">
        <v>27</v>
      </c>
      <c r="D15" s="23">
        <v>107.0</v>
      </c>
      <c r="E15" s="23">
        <v>78.0</v>
      </c>
      <c r="F15" s="23">
        <v>74.0</v>
      </c>
      <c r="G15" s="23">
        <v>48.0</v>
      </c>
      <c r="H15" s="23">
        <v>14.0</v>
      </c>
      <c r="I15" s="23">
        <v>1.0</v>
      </c>
      <c r="J15" s="23"/>
      <c r="K15" s="23">
        <v>67.0</v>
      </c>
      <c r="L15" s="23">
        <v>79.0</v>
      </c>
      <c r="M15" s="23">
        <v>67.0</v>
      </c>
      <c r="N15" s="23">
        <v>51.0</v>
      </c>
      <c r="O15" s="16">
        <f t="shared" si="1"/>
        <v>586</v>
      </c>
      <c r="P15" s="17">
        <f t="shared" si="2"/>
        <v>0.009350118871</v>
      </c>
      <c r="Q15" s="17">
        <f t="shared" si="6"/>
        <v>0.9697956058</v>
      </c>
      <c r="R15" s="18" t="s">
        <v>46</v>
      </c>
      <c r="S15" s="19">
        <f t="shared" si="3"/>
        <v>33.40325999</v>
      </c>
      <c r="T15" s="19">
        <f t="shared" si="4"/>
        <v>59.44444444</v>
      </c>
      <c r="U15" s="17">
        <f t="shared" si="5"/>
        <v>0.5619239998</v>
      </c>
      <c r="V15" s="18" t="s">
        <v>45</v>
      </c>
    </row>
    <row r="16" ht="14.25" customHeight="1">
      <c r="A16" s="12" t="str">
        <f>VLOOKUP(C16,Sheet1!$A:$C,2,0)</f>
        <v>Kia, Cellers Can Blau 0,750</v>
      </c>
      <c r="B16" s="13">
        <f>VLOOKUP(C16,Sheet1!$A:$C,3,0)</f>
        <v>30.24</v>
      </c>
      <c r="C16" s="14">
        <v>8735.0</v>
      </c>
      <c r="D16" s="15">
        <v>64.0</v>
      </c>
      <c r="E16" s="15">
        <v>57.0</v>
      </c>
      <c r="F16" s="15">
        <v>48.0</v>
      </c>
      <c r="G16" s="15">
        <v>132.0</v>
      </c>
      <c r="H16" s="15">
        <v>13.0</v>
      </c>
      <c r="I16" s="15">
        <v>57.0</v>
      </c>
      <c r="J16" s="15">
        <v>32.0</v>
      </c>
      <c r="K16" s="15">
        <v>27.0</v>
      </c>
      <c r="L16" s="15">
        <v>38.0</v>
      </c>
      <c r="M16" s="15">
        <v>14.0</v>
      </c>
      <c r="N16" s="15">
        <v>16.0</v>
      </c>
      <c r="O16" s="16">
        <f t="shared" si="1"/>
        <v>498</v>
      </c>
      <c r="P16" s="17">
        <f t="shared" si="2"/>
        <v>0.007946005457</v>
      </c>
      <c r="Q16" s="17">
        <f t="shared" si="6"/>
        <v>0.9777416112</v>
      </c>
      <c r="R16" s="18" t="s">
        <v>46</v>
      </c>
      <c r="S16" s="19">
        <f t="shared" si="3"/>
        <v>34.40219631</v>
      </c>
      <c r="T16" s="19">
        <f t="shared" si="4"/>
        <v>48.2</v>
      </c>
      <c r="U16" s="17">
        <f t="shared" si="5"/>
        <v>0.7137385127</v>
      </c>
      <c r="V16" s="18" t="s">
        <v>45</v>
      </c>
    </row>
    <row r="17" ht="14.25" customHeight="1">
      <c r="A17" s="20" t="str">
        <f>VLOOKUP(C17,Sheet1!$A:$C,2,0)</f>
        <v>Arindo, Bodegas y Vinedos Shaya 0,750</v>
      </c>
      <c r="B17" s="21">
        <f>VLOOKUP(C17,Sheet1!$A:$C,3,0)</f>
        <v>38.9</v>
      </c>
      <c r="C17" s="22">
        <v>8741.0</v>
      </c>
      <c r="D17" s="23">
        <v>40.0</v>
      </c>
      <c r="E17" s="23">
        <v>40.0</v>
      </c>
      <c r="F17" s="23">
        <v>29.0</v>
      </c>
      <c r="G17" s="23">
        <v>20.0</v>
      </c>
      <c r="H17" s="23">
        <v>43.0</v>
      </c>
      <c r="I17" s="23">
        <v>52.0</v>
      </c>
      <c r="J17" s="23">
        <v>21.0</v>
      </c>
      <c r="K17" s="23">
        <v>53.0</v>
      </c>
      <c r="L17" s="23">
        <v>32.0</v>
      </c>
      <c r="M17" s="23">
        <v>9.0</v>
      </c>
      <c r="N17" s="23">
        <v>7.0</v>
      </c>
      <c r="O17" s="16">
        <f t="shared" si="1"/>
        <v>346</v>
      </c>
      <c r="P17" s="17">
        <f t="shared" si="2"/>
        <v>0.005520718651</v>
      </c>
      <c r="Q17" s="17">
        <f t="shared" si="6"/>
        <v>0.9832623299</v>
      </c>
      <c r="R17" s="18" t="s">
        <v>46</v>
      </c>
      <c r="S17" s="19">
        <f t="shared" si="3"/>
        <v>14.36392085</v>
      </c>
      <c r="T17" s="19">
        <f t="shared" si="4"/>
        <v>33.9</v>
      </c>
      <c r="U17" s="17">
        <f t="shared" si="5"/>
        <v>0.4237144794</v>
      </c>
      <c r="V17" s="18" t="s">
        <v>45</v>
      </c>
    </row>
    <row r="18" ht="14.25" customHeight="1">
      <c r="A18" s="12" t="str">
        <f>VLOOKUP(C18,Sheet1!$A:$C,2,0)</f>
        <v>Blau, Cellers Can Blau 0,750</v>
      </c>
      <c r="B18" s="13">
        <f>VLOOKUP(C18,Sheet1!$A:$C,3,0)</f>
        <v>43.8</v>
      </c>
      <c r="C18" s="14">
        <v>8736.0</v>
      </c>
      <c r="D18" s="15">
        <v>32.0</v>
      </c>
      <c r="E18" s="15">
        <v>27.0</v>
      </c>
      <c r="F18" s="15">
        <v>36.0</v>
      </c>
      <c r="G18" s="15">
        <v>49.0</v>
      </c>
      <c r="H18" s="15">
        <v>52.0</v>
      </c>
      <c r="I18" s="15">
        <v>24.0</v>
      </c>
      <c r="J18" s="15">
        <v>23.0</v>
      </c>
      <c r="K18" s="15">
        <v>26.0</v>
      </c>
      <c r="L18" s="15">
        <v>31.0</v>
      </c>
      <c r="M18" s="15">
        <v>20.0</v>
      </c>
      <c r="N18" s="15">
        <v>10.0</v>
      </c>
      <c r="O18" s="16">
        <f t="shared" si="1"/>
        <v>330</v>
      </c>
      <c r="P18" s="17">
        <f t="shared" si="2"/>
        <v>0.005265425303</v>
      </c>
      <c r="Q18" s="17">
        <f t="shared" si="6"/>
        <v>0.9885277552</v>
      </c>
      <c r="R18" s="18" t="s">
        <v>46</v>
      </c>
      <c r="S18" s="19">
        <f t="shared" si="3"/>
        <v>10.83205121</v>
      </c>
      <c r="T18" s="19">
        <f t="shared" si="4"/>
        <v>32</v>
      </c>
      <c r="U18" s="17">
        <f t="shared" si="5"/>
        <v>0.3385016002</v>
      </c>
      <c r="V18" s="18" t="s">
        <v>45</v>
      </c>
    </row>
    <row r="19" ht="14.25" customHeight="1">
      <c r="A19" s="20" t="str">
        <f>VLOOKUP(C19,Sheet1!$A:$C,2,0)</f>
        <v>Can Blau, Cellers Can Blau 0,75</v>
      </c>
      <c r="B19" s="21">
        <f>VLOOKUP(C19,Sheet1!$A:$C,3,0)</f>
        <v>68.4</v>
      </c>
      <c r="C19" s="22">
        <v>5677.0</v>
      </c>
      <c r="D19" s="23">
        <v>25.0</v>
      </c>
      <c r="E19" s="23">
        <v>32.0</v>
      </c>
      <c r="F19" s="23">
        <v>28.0</v>
      </c>
      <c r="G19" s="23">
        <v>19.0</v>
      </c>
      <c r="H19" s="23">
        <v>9.0</v>
      </c>
      <c r="I19" s="23">
        <v>7.0</v>
      </c>
      <c r="J19" s="23">
        <v>4.0</v>
      </c>
      <c r="K19" s="23">
        <v>10.0</v>
      </c>
      <c r="L19" s="23">
        <v>7.0</v>
      </c>
      <c r="M19" s="23">
        <v>47.0</v>
      </c>
      <c r="N19" s="23">
        <v>18.0</v>
      </c>
      <c r="O19" s="16">
        <f t="shared" si="1"/>
        <v>206</v>
      </c>
      <c r="P19" s="17">
        <f t="shared" si="2"/>
        <v>0.003286901856</v>
      </c>
      <c r="Q19" s="17">
        <f t="shared" si="6"/>
        <v>0.991814657</v>
      </c>
      <c r="R19" s="18" t="s">
        <v>46</v>
      </c>
      <c r="S19" s="19">
        <f t="shared" si="3"/>
        <v>13.99841261</v>
      </c>
      <c r="T19" s="19">
        <f t="shared" si="4"/>
        <v>18.8</v>
      </c>
      <c r="U19" s="17">
        <f t="shared" si="5"/>
        <v>0.7445964153</v>
      </c>
      <c r="V19" s="18" t="s">
        <v>45</v>
      </c>
    </row>
    <row r="20" ht="14.25" customHeight="1">
      <c r="A20" s="12" t="str">
        <f>VLOOKUP(C20,Sheet1!$A:$C,2,0)</f>
        <v>Rejon 2015, Bodegas Tridente 0,750</v>
      </c>
      <c r="B20" s="13">
        <f>VLOOKUP(C20,Sheet1!$A:$C,3,0)</f>
        <v>99</v>
      </c>
      <c r="C20" s="27" t="s">
        <v>30</v>
      </c>
      <c r="D20" s="15">
        <v>17.0</v>
      </c>
      <c r="E20" s="15">
        <v>22.0</v>
      </c>
      <c r="F20" s="15">
        <v>18.0</v>
      </c>
      <c r="G20" s="15">
        <v>20.0</v>
      </c>
      <c r="H20" s="15">
        <v>13.0</v>
      </c>
      <c r="I20" s="15">
        <v>23.0</v>
      </c>
      <c r="J20" s="15">
        <v>14.0</v>
      </c>
      <c r="K20" s="15">
        <v>20.0</v>
      </c>
      <c r="L20" s="15">
        <v>18.0</v>
      </c>
      <c r="M20" s="15">
        <v>21.0</v>
      </c>
      <c r="N20" s="15">
        <v>1.0</v>
      </c>
      <c r="O20" s="16">
        <f t="shared" si="1"/>
        <v>187</v>
      </c>
      <c r="P20" s="17">
        <f t="shared" si="2"/>
        <v>0.002983741005</v>
      </c>
      <c r="Q20" s="17">
        <f t="shared" si="6"/>
        <v>0.994798398</v>
      </c>
      <c r="R20" s="18" t="s">
        <v>46</v>
      </c>
      <c r="S20" s="19">
        <f t="shared" si="3"/>
        <v>3.272783389</v>
      </c>
      <c r="T20" s="19">
        <f t="shared" si="4"/>
        <v>18.6</v>
      </c>
      <c r="U20" s="17">
        <f t="shared" si="5"/>
        <v>0.1759560962</v>
      </c>
      <c r="V20" s="18" t="s">
        <v>43</v>
      </c>
    </row>
    <row r="21" ht="14.25" customHeight="1">
      <c r="A21" s="20" t="str">
        <f>VLOOKUP(C21,Sheet1!$A:$C,2,0)</f>
        <v>Clio 2016, Bodegas El Nido 0,750</v>
      </c>
      <c r="B21" s="21">
        <f>VLOOKUP(C21,Sheet1!$A:$C,3,0)</f>
        <v>99</v>
      </c>
      <c r="C21" s="25" t="s">
        <v>18</v>
      </c>
      <c r="D21" s="23">
        <v>26.0</v>
      </c>
      <c r="E21" s="23">
        <v>57.0</v>
      </c>
      <c r="F21" s="23">
        <v>58.0</v>
      </c>
      <c r="G21" s="23">
        <v>6.0</v>
      </c>
      <c r="H21" s="23"/>
      <c r="I21" s="23"/>
      <c r="J21" s="23"/>
      <c r="K21" s="23"/>
      <c r="L21" s="23"/>
      <c r="M21" s="23"/>
      <c r="N21" s="23"/>
      <c r="O21" s="16">
        <f t="shared" si="1"/>
        <v>147</v>
      </c>
      <c r="P21" s="17">
        <f t="shared" si="2"/>
        <v>0.002345507635</v>
      </c>
      <c r="Q21" s="17">
        <f t="shared" si="6"/>
        <v>0.9971439057</v>
      </c>
      <c r="R21" s="18" t="s">
        <v>46</v>
      </c>
      <c r="S21" s="19">
        <f t="shared" si="3"/>
        <v>25.31633201</v>
      </c>
      <c r="T21" s="19">
        <f t="shared" si="4"/>
        <v>36.75</v>
      </c>
      <c r="U21" s="17">
        <f t="shared" si="5"/>
        <v>0.6888797827</v>
      </c>
      <c r="V21" s="18" t="s">
        <v>45</v>
      </c>
    </row>
    <row r="22" ht="14.25" customHeight="1">
      <c r="A22" s="12" t="str">
        <f>VLOOKUP(C22,Sheet1!$A:$C,2,0)</f>
        <v>Atteca Armas 2016, Bodegas Ateca 0,750</v>
      </c>
      <c r="B22" s="13">
        <f>VLOOKUP(C22,Sheet1!$A:$C,3,0)</f>
        <v>91.5</v>
      </c>
      <c r="C22" s="27" t="s">
        <v>13</v>
      </c>
      <c r="D22" s="15">
        <v>8.0</v>
      </c>
      <c r="E22" s="15">
        <v>11.0</v>
      </c>
      <c r="F22" s="15">
        <v>6.0</v>
      </c>
      <c r="G22" s="15">
        <v>7.0</v>
      </c>
      <c r="H22" s="15">
        <v>6.0</v>
      </c>
      <c r="I22" s="15">
        <v>9.0</v>
      </c>
      <c r="J22" s="15">
        <v>4.0</v>
      </c>
      <c r="K22" s="15">
        <v>11.0</v>
      </c>
      <c r="L22" s="15">
        <v>7.0</v>
      </c>
      <c r="M22" s="15">
        <v>6.0</v>
      </c>
      <c r="N22" s="15">
        <v>13.0</v>
      </c>
      <c r="O22" s="16">
        <f t="shared" si="1"/>
        <v>88</v>
      </c>
      <c r="P22" s="17">
        <f t="shared" si="2"/>
        <v>0.001404113414</v>
      </c>
      <c r="Q22" s="17">
        <f t="shared" si="6"/>
        <v>0.9985480191</v>
      </c>
      <c r="R22" s="18" t="s">
        <v>46</v>
      </c>
      <c r="S22" s="19">
        <f t="shared" si="3"/>
        <v>2.273030283</v>
      </c>
      <c r="T22" s="19">
        <f t="shared" si="4"/>
        <v>7.5</v>
      </c>
      <c r="U22" s="17">
        <f t="shared" si="5"/>
        <v>0.3030707044</v>
      </c>
      <c r="V22" s="18" t="s">
        <v>45</v>
      </c>
    </row>
    <row r="23" ht="14.25" customHeight="1">
      <c r="A23" s="20" t="str">
        <f>VLOOKUP(C23,Sheet1!$A:$C,2,0)</f>
        <v>@Shaya Habis 2017, Bodegas y Vinedos Shaya 0,750</v>
      </c>
      <c r="B23" s="21">
        <f>VLOOKUP(C23,Sheet1!$A:$C,3,0)</f>
        <v>66</v>
      </c>
      <c r="C23" s="25" t="s">
        <v>32</v>
      </c>
      <c r="D23" s="23">
        <v>7.0</v>
      </c>
      <c r="E23" s="23">
        <v>3.0</v>
      </c>
      <c r="F23" s="23">
        <v>1.0</v>
      </c>
      <c r="G23" s="23">
        <v>5.0</v>
      </c>
      <c r="H23" s="23">
        <v>3.0</v>
      </c>
      <c r="I23" s="23">
        <v>8.0</v>
      </c>
      <c r="J23" s="23">
        <v>1.0</v>
      </c>
      <c r="K23" s="23">
        <v>3.0</v>
      </c>
      <c r="L23" s="23">
        <v>7.0</v>
      </c>
      <c r="M23" s="23">
        <v>1.0</v>
      </c>
      <c r="N23" s="23">
        <v>7.0</v>
      </c>
      <c r="O23" s="16">
        <f t="shared" si="1"/>
        <v>46</v>
      </c>
      <c r="P23" s="17">
        <f t="shared" si="2"/>
        <v>0.0007339683755</v>
      </c>
      <c r="Q23" s="17">
        <f t="shared" si="6"/>
        <v>0.9992819875</v>
      </c>
      <c r="R23" s="18" t="s">
        <v>46</v>
      </c>
      <c r="S23" s="19">
        <f t="shared" si="3"/>
        <v>2.685351208</v>
      </c>
      <c r="T23" s="19">
        <f t="shared" si="4"/>
        <v>3.9</v>
      </c>
      <c r="U23" s="17">
        <f t="shared" si="5"/>
        <v>0.6885515918</v>
      </c>
      <c r="V23" s="18" t="s">
        <v>45</v>
      </c>
    </row>
    <row r="24" ht="14.25" customHeight="1">
      <c r="A24" s="12" t="str">
        <f>VLOOKUP(C24,Sheet1!$A:$C,2,0)</f>
        <v>Mas Can Blau 2013, Cellers Can Blau 0,750</v>
      </c>
      <c r="B24" s="13">
        <f>VLOOKUP(C24,Sheet1!$A:$C,3,0)</f>
        <v>91.5</v>
      </c>
      <c r="C24" s="27" t="s">
        <v>39</v>
      </c>
      <c r="D24" s="15">
        <v>3.0</v>
      </c>
      <c r="E24" s="15"/>
      <c r="F24" s="15">
        <v>2.0</v>
      </c>
      <c r="G24" s="15"/>
      <c r="H24" s="15">
        <v>2.0</v>
      </c>
      <c r="I24" s="15">
        <v>4.0</v>
      </c>
      <c r="J24" s="15">
        <v>3.0</v>
      </c>
      <c r="K24" s="15">
        <v>4.0</v>
      </c>
      <c r="L24" s="15">
        <v>5.0</v>
      </c>
      <c r="M24" s="15">
        <v>6.0</v>
      </c>
      <c r="N24" s="15">
        <v>2.0</v>
      </c>
      <c r="O24" s="16">
        <f t="shared" si="1"/>
        <v>31</v>
      </c>
      <c r="P24" s="17">
        <f t="shared" si="2"/>
        <v>0.0004946308618</v>
      </c>
      <c r="Q24" s="17">
        <f t="shared" si="6"/>
        <v>0.9997766183</v>
      </c>
      <c r="R24" s="18" t="s">
        <v>46</v>
      </c>
      <c r="S24" s="19">
        <f t="shared" si="3"/>
        <v>1.407885953</v>
      </c>
      <c r="T24" s="19">
        <f t="shared" si="4"/>
        <v>3.625</v>
      </c>
      <c r="U24" s="17">
        <f t="shared" si="5"/>
        <v>0.3883823319</v>
      </c>
      <c r="V24" s="18" t="s">
        <v>45</v>
      </c>
    </row>
    <row r="25" ht="14.25" customHeight="1">
      <c r="A25" s="20" t="str">
        <f>VLOOKUP(C25,Sheet1!$A:$C,2,0)</f>
        <v>El Nido 2016, Bodegas El Nido 0,750</v>
      </c>
      <c r="B25" s="21">
        <f>VLOOKUP(C25,Sheet1!$A:$C,3,0)</f>
        <v>228</v>
      </c>
      <c r="C25" s="25" t="s">
        <v>22</v>
      </c>
      <c r="D25" s="23">
        <v>3.0</v>
      </c>
      <c r="E25" s="23">
        <v>4.0</v>
      </c>
      <c r="F25" s="23">
        <v>2.0</v>
      </c>
      <c r="G25" s="23">
        <v>4.0</v>
      </c>
      <c r="H25" s="23">
        <v>1.0</v>
      </c>
      <c r="I25" s="23"/>
      <c r="J25" s="23"/>
      <c r="K25" s="23"/>
      <c r="L25" s="23"/>
      <c r="M25" s="23"/>
      <c r="N25" s="23"/>
      <c r="O25" s="16">
        <f t="shared" si="1"/>
        <v>14</v>
      </c>
      <c r="P25" s="17">
        <f t="shared" si="2"/>
        <v>0.0002233816795</v>
      </c>
      <c r="Q25" s="17">
        <f t="shared" si="6"/>
        <v>1</v>
      </c>
      <c r="R25" s="18" t="s">
        <v>46</v>
      </c>
      <c r="S25" s="19">
        <f t="shared" si="3"/>
        <v>1.303840481</v>
      </c>
      <c r="T25" s="19">
        <f t="shared" si="4"/>
        <v>2.8</v>
      </c>
      <c r="U25" s="17">
        <f t="shared" si="5"/>
        <v>0.4656573147</v>
      </c>
      <c r="V25" s="18" t="s">
        <v>45</v>
      </c>
    </row>
    <row r="26" ht="14.25" customHeight="1">
      <c r="A26" s="28" t="s">
        <v>47</v>
      </c>
      <c r="B26" s="29"/>
      <c r="C26" s="30"/>
      <c r="D26" s="31">
        <f t="shared" ref="D26:O26" si="7">SUM(D2:D25)</f>
        <v>6539</v>
      </c>
      <c r="E26" s="31">
        <f t="shared" si="7"/>
        <v>6011</v>
      </c>
      <c r="F26" s="31">
        <f t="shared" si="7"/>
        <v>7559</v>
      </c>
      <c r="G26" s="31">
        <f t="shared" si="7"/>
        <v>5555</v>
      </c>
      <c r="H26" s="31">
        <f t="shared" si="7"/>
        <v>6263</v>
      </c>
      <c r="I26" s="31">
        <f t="shared" si="7"/>
        <v>4929</v>
      </c>
      <c r="J26" s="31">
        <f t="shared" si="7"/>
        <v>5100</v>
      </c>
      <c r="K26" s="31">
        <f t="shared" si="7"/>
        <v>5491</v>
      </c>
      <c r="L26" s="31">
        <f t="shared" si="7"/>
        <v>5370</v>
      </c>
      <c r="M26" s="31">
        <f t="shared" si="7"/>
        <v>6877</v>
      </c>
      <c r="N26" s="31">
        <f t="shared" si="7"/>
        <v>2979</v>
      </c>
      <c r="O26" s="32">
        <f t="shared" si="7"/>
        <v>62673</v>
      </c>
      <c r="V26" s="33"/>
    </row>
    <row r="27" ht="14.25" customHeight="1">
      <c r="V27" s="33"/>
    </row>
    <row r="28" ht="14.25" customHeight="1">
      <c r="V28" s="33"/>
    </row>
    <row r="29" ht="14.25" customHeight="1">
      <c r="V29" s="33"/>
    </row>
    <row r="30" ht="14.25" customHeight="1">
      <c r="V30" s="33"/>
    </row>
    <row r="31" ht="14.25" customHeight="1">
      <c r="V31" s="33"/>
    </row>
    <row r="32" ht="14.25" customHeight="1">
      <c r="V32" s="33"/>
    </row>
    <row r="33" ht="14.25" customHeight="1">
      <c r="V33" s="33"/>
    </row>
    <row r="34" ht="14.25" customHeight="1">
      <c r="V34" s="33"/>
    </row>
    <row r="35" ht="14.25" customHeight="1">
      <c r="V35" s="33"/>
    </row>
    <row r="36" ht="14.25" customHeight="1">
      <c r="V36" s="33"/>
    </row>
    <row r="37" ht="14.25" customHeight="1">
      <c r="V37" s="33"/>
    </row>
    <row r="38" ht="14.25" customHeight="1">
      <c r="V38" s="33"/>
    </row>
    <row r="39" ht="14.25" customHeight="1">
      <c r="V39" s="33"/>
    </row>
    <row r="40" ht="14.25" customHeight="1">
      <c r="V40" s="33"/>
    </row>
    <row r="41" ht="14.25" customHeight="1">
      <c r="V41" s="33"/>
    </row>
    <row r="42" ht="14.25" customHeight="1">
      <c r="V42" s="33"/>
    </row>
    <row r="43" ht="14.25" customHeight="1">
      <c r="V43" s="33"/>
    </row>
    <row r="44" ht="14.25" customHeight="1">
      <c r="V44" s="33"/>
    </row>
    <row r="45" ht="14.25" customHeight="1">
      <c r="V45" s="33"/>
    </row>
    <row r="46" ht="14.25" customHeight="1">
      <c r="V46" s="33"/>
    </row>
    <row r="47" ht="14.25" customHeight="1">
      <c r="V47" s="33"/>
    </row>
    <row r="48" ht="14.25" customHeight="1">
      <c r="V48" s="33"/>
    </row>
    <row r="49" ht="14.25" customHeight="1">
      <c r="V49" s="33"/>
    </row>
    <row r="50" ht="14.25" customHeight="1">
      <c r="V50" s="33"/>
    </row>
    <row r="51" ht="14.25" customHeight="1">
      <c r="V51" s="33"/>
    </row>
    <row r="52" ht="14.25" customHeight="1">
      <c r="V52" s="33"/>
    </row>
    <row r="53" ht="14.25" customHeight="1">
      <c r="V53" s="33"/>
    </row>
    <row r="54" ht="14.25" customHeight="1">
      <c r="V54" s="33"/>
    </row>
    <row r="55" ht="14.25" customHeight="1">
      <c r="V55" s="33"/>
    </row>
    <row r="56" ht="14.25" customHeight="1">
      <c r="V56" s="33"/>
    </row>
    <row r="57" ht="14.25" customHeight="1">
      <c r="V57" s="33"/>
    </row>
    <row r="58" ht="14.25" customHeight="1">
      <c r="V58" s="33"/>
    </row>
    <row r="59" ht="14.25" customHeight="1">
      <c r="V59" s="33"/>
    </row>
    <row r="60" ht="14.25" customHeight="1">
      <c r="V60" s="33"/>
    </row>
    <row r="61" ht="14.25" customHeight="1">
      <c r="V61" s="33"/>
    </row>
    <row r="62" ht="14.25" customHeight="1">
      <c r="V62" s="33"/>
    </row>
    <row r="63" ht="14.25" customHeight="1">
      <c r="V63" s="33"/>
    </row>
    <row r="64" ht="14.25" customHeight="1">
      <c r="V64" s="33"/>
    </row>
    <row r="65" ht="14.25" customHeight="1">
      <c r="V65" s="33"/>
    </row>
    <row r="66" ht="14.25" customHeight="1">
      <c r="V66" s="33"/>
    </row>
    <row r="67" ht="14.25" customHeight="1">
      <c r="V67" s="33"/>
    </row>
    <row r="68" ht="14.25" customHeight="1">
      <c r="V68" s="33"/>
    </row>
    <row r="69" ht="14.25" customHeight="1">
      <c r="V69" s="33"/>
    </row>
    <row r="70" ht="14.25" customHeight="1">
      <c r="V70" s="33"/>
    </row>
    <row r="71" ht="14.25" customHeight="1">
      <c r="V71" s="33"/>
    </row>
    <row r="72" ht="14.25" customHeight="1">
      <c r="V72" s="33"/>
    </row>
    <row r="73" ht="14.25" customHeight="1">
      <c r="V73" s="33"/>
    </row>
    <row r="74" ht="14.25" customHeight="1">
      <c r="V74" s="33"/>
    </row>
    <row r="75" ht="14.25" customHeight="1">
      <c r="V75" s="33"/>
    </row>
    <row r="76" ht="14.25" customHeight="1">
      <c r="V76" s="33"/>
    </row>
    <row r="77" ht="14.25" customHeight="1">
      <c r="V77" s="33"/>
    </row>
    <row r="78" ht="14.25" customHeight="1">
      <c r="V78" s="33"/>
    </row>
    <row r="79" ht="14.25" customHeight="1">
      <c r="V79" s="33"/>
    </row>
    <row r="80" ht="14.25" customHeight="1">
      <c r="V80" s="33"/>
    </row>
    <row r="81" ht="14.25" customHeight="1">
      <c r="V81" s="33"/>
    </row>
    <row r="82" ht="14.25" customHeight="1">
      <c r="V82" s="33"/>
    </row>
    <row r="83" ht="14.25" customHeight="1">
      <c r="V83" s="33"/>
    </row>
    <row r="84" ht="14.25" customHeight="1">
      <c r="V84" s="33"/>
    </row>
    <row r="85" ht="14.25" customHeight="1">
      <c r="V85" s="33"/>
    </row>
    <row r="86" ht="14.25" customHeight="1">
      <c r="V86" s="33"/>
    </row>
    <row r="87" ht="14.25" customHeight="1">
      <c r="V87" s="33"/>
    </row>
    <row r="88" ht="14.25" customHeight="1">
      <c r="V88" s="33"/>
    </row>
    <row r="89" ht="14.25" customHeight="1">
      <c r="V89" s="33"/>
    </row>
    <row r="90" ht="14.25" customHeight="1">
      <c r="V90" s="33"/>
    </row>
    <row r="91" ht="14.25" customHeight="1">
      <c r="V91" s="33"/>
    </row>
    <row r="92" ht="14.25" customHeight="1">
      <c r="V92" s="33"/>
    </row>
    <row r="93" ht="14.25" customHeight="1">
      <c r="V93" s="33"/>
    </row>
    <row r="94" ht="14.25" customHeight="1">
      <c r="V94" s="33"/>
    </row>
    <row r="95" ht="14.25" customHeight="1">
      <c r="V95" s="33"/>
    </row>
    <row r="96" ht="14.25" customHeight="1">
      <c r="V96" s="33"/>
    </row>
    <row r="97" ht="14.25" customHeight="1">
      <c r="V97" s="33"/>
    </row>
    <row r="98" ht="14.25" customHeight="1">
      <c r="V98" s="33"/>
    </row>
    <row r="99" ht="14.25" customHeight="1">
      <c r="V99" s="33"/>
    </row>
    <row r="100" ht="14.25" customHeight="1">
      <c r="V100" s="33"/>
    </row>
    <row r="101" ht="14.25" customHeight="1">
      <c r="V101" s="33"/>
    </row>
    <row r="102" ht="14.25" customHeight="1">
      <c r="V102" s="33"/>
    </row>
    <row r="103" ht="14.25" customHeight="1">
      <c r="V103" s="33"/>
    </row>
    <row r="104" ht="14.25" customHeight="1">
      <c r="V104" s="33"/>
    </row>
    <row r="105" ht="14.25" customHeight="1">
      <c r="V105" s="33"/>
    </row>
    <row r="106" ht="14.25" customHeight="1">
      <c r="V106" s="33"/>
    </row>
    <row r="107" ht="14.25" customHeight="1">
      <c r="V107" s="33"/>
    </row>
    <row r="108" ht="14.25" customHeight="1">
      <c r="V108" s="33"/>
    </row>
    <row r="109" ht="14.25" customHeight="1">
      <c r="V109" s="33"/>
    </row>
    <row r="110" ht="14.25" customHeight="1">
      <c r="V110" s="33"/>
    </row>
    <row r="111" ht="14.25" customHeight="1">
      <c r="V111" s="33"/>
    </row>
    <row r="112" ht="14.25" customHeight="1">
      <c r="V112" s="33"/>
    </row>
    <row r="113" ht="14.25" customHeight="1">
      <c r="V113" s="33"/>
    </row>
    <row r="114" ht="14.25" customHeight="1">
      <c r="V114" s="33"/>
    </row>
    <row r="115" ht="14.25" customHeight="1">
      <c r="V115" s="33"/>
    </row>
    <row r="116" ht="14.25" customHeight="1">
      <c r="V116" s="33"/>
    </row>
    <row r="117" ht="14.25" customHeight="1">
      <c r="V117" s="33"/>
    </row>
    <row r="118" ht="14.25" customHeight="1">
      <c r="V118" s="33"/>
    </row>
    <row r="119" ht="14.25" customHeight="1">
      <c r="V119" s="33"/>
    </row>
    <row r="120" ht="14.25" customHeight="1">
      <c r="V120" s="33"/>
    </row>
    <row r="121" ht="14.25" customHeight="1">
      <c r="V121" s="33"/>
    </row>
    <row r="122" ht="14.25" customHeight="1">
      <c r="V122" s="33"/>
    </row>
    <row r="123" ht="14.25" customHeight="1">
      <c r="V123" s="33"/>
    </row>
    <row r="124" ht="14.25" customHeight="1">
      <c r="V124" s="33"/>
    </row>
    <row r="125" ht="14.25" customHeight="1">
      <c r="V125" s="33"/>
    </row>
    <row r="126" ht="14.25" customHeight="1">
      <c r="V126" s="33"/>
    </row>
    <row r="127" ht="14.25" customHeight="1">
      <c r="V127" s="33"/>
    </row>
    <row r="128" ht="14.25" customHeight="1">
      <c r="V128" s="33"/>
    </row>
    <row r="129" ht="14.25" customHeight="1">
      <c r="V129" s="33"/>
    </row>
    <row r="130" ht="14.25" customHeight="1">
      <c r="V130" s="33"/>
    </row>
    <row r="131" ht="14.25" customHeight="1">
      <c r="V131" s="33"/>
    </row>
    <row r="132" ht="14.25" customHeight="1">
      <c r="V132" s="33"/>
    </row>
    <row r="133" ht="14.25" customHeight="1">
      <c r="V133" s="33"/>
    </row>
    <row r="134" ht="14.25" customHeight="1">
      <c r="V134" s="33"/>
    </row>
    <row r="135" ht="14.25" customHeight="1">
      <c r="V135" s="33"/>
    </row>
    <row r="136" ht="14.25" customHeight="1">
      <c r="V136" s="33"/>
    </row>
    <row r="137" ht="14.25" customHeight="1">
      <c r="V137" s="33"/>
    </row>
    <row r="138" ht="14.25" customHeight="1">
      <c r="V138" s="33"/>
    </row>
    <row r="139" ht="14.25" customHeight="1">
      <c r="V139" s="33"/>
    </row>
    <row r="140" ht="14.25" customHeight="1">
      <c r="V140" s="33"/>
    </row>
    <row r="141" ht="14.25" customHeight="1">
      <c r="V141" s="33"/>
    </row>
    <row r="142" ht="14.25" customHeight="1">
      <c r="V142" s="33"/>
    </row>
    <row r="143" ht="14.25" customHeight="1">
      <c r="V143" s="33"/>
    </row>
    <row r="144" ht="14.25" customHeight="1">
      <c r="V144" s="33"/>
    </row>
    <row r="145" ht="14.25" customHeight="1">
      <c r="V145" s="33"/>
    </row>
    <row r="146" ht="14.25" customHeight="1">
      <c r="V146" s="33"/>
    </row>
    <row r="147" ht="14.25" customHeight="1">
      <c r="V147" s="33"/>
    </row>
    <row r="148" ht="14.25" customHeight="1">
      <c r="V148" s="33"/>
    </row>
    <row r="149" ht="14.25" customHeight="1">
      <c r="V149" s="33"/>
    </row>
    <row r="150" ht="14.25" customHeight="1">
      <c r="V150" s="33"/>
    </row>
    <row r="151" ht="14.25" customHeight="1">
      <c r="V151" s="33"/>
    </row>
    <row r="152" ht="14.25" customHeight="1">
      <c r="V152" s="33"/>
    </row>
    <row r="153" ht="14.25" customHeight="1">
      <c r="V153" s="33"/>
    </row>
    <row r="154" ht="14.25" customHeight="1">
      <c r="V154" s="33"/>
    </row>
    <row r="155" ht="14.25" customHeight="1">
      <c r="V155" s="33"/>
    </row>
    <row r="156" ht="14.25" customHeight="1">
      <c r="V156" s="33"/>
    </row>
    <row r="157" ht="14.25" customHeight="1">
      <c r="V157" s="33"/>
    </row>
    <row r="158" ht="14.25" customHeight="1">
      <c r="V158" s="33"/>
    </row>
    <row r="159" ht="14.25" customHeight="1">
      <c r="V159" s="33"/>
    </row>
    <row r="160" ht="14.25" customHeight="1">
      <c r="V160" s="33"/>
    </row>
    <row r="161" ht="14.25" customHeight="1">
      <c r="V161" s="33"/>
    </row>
    <row r="162" ht="14.25" customHeight="1">
      <c r="V162" s="33"/>
    </row>
    <row r="163" ht="14.25" customHeight="1">
      <c r="V163" s="33"/>
    </row>
    <row r="164" ht="14.25" customHeight="1">
      <c r="V164" s="33"/>
    </row>
    <row r="165" ht="14.25" customHeight="1">
      <c r="V165" s="33"/>
    </row>
    <row r="166" ht="14.25" customHeight="1">
      <c r="V166" s="33"/>
    </row>
    <row r="167" ht="14.25" customHeight="1">
      <c r="V167" s="33"/>
    </row>
    <row r="168" ht="14.25" customHeight="1">
      <c r="V168" s="33"/>
    </row>
    <row r="169" ht="14.25" customHeight="1">
      <c r="V169" s="33"/>
    </row>
    <row r="170" ht="14.25" customHeight="1">
      <c r="V170" s="33"/>
    </row>
    <row r="171" ht="14.25" customHeight="1">
      <c r="V171" s="33"/>
    </row>
    <row r="172" ht="14.25" customHeight="1">
      <c r="V172" s="33"/>
    </row>
    <row r="173" ht="14.25" customHeight="1">
      <c r="V173" s="33"/>
    </row>
    <row r="174" ht="14.25" customHeight="1">
      <c r="V174" s="33"/>
    </row>
    <row r="175" ht="14.25" customHeight="1">
      <c r="V175" s="33"/>
    </row>
    <row r="176" ht="14.25" customHeight="1">
      <c r="V176" s="33"/>
    </row>
    <row r="177" ht="14.25" customHeight="1">
      <c r="V177" s="33"/>
    </row>
    <row r="178" ht="14.25" customHeight="1">
      <c r="V178" s="33"/>
    </row>
    <row r="179" ht="14.25" customHeight="1">
      <c r="V179" s="33"/>
    </row>
    <row r="180" ht="14.25" customHeight="1">
      <c r="V180" s="33"/>
    </row>
    <row r="181" ht="14.25" customHeight="1">
      <c r="V181" s="33"/>
    </row>
    <row r="182" ht="14.25" customHeight="1">
      <c r="V182" s="33"/>
    </row>
    <row r="183" ht="14.25" customHeight="1">
      <c r="V183" s="33"/>
    </row>
    <row r="184" ht="14.25" customHeight="1">
      <c r="V184" s="33"/>
    </row>
    <row r="185" ht="14.25" customHeight="1">
      <c r="V185" s="33"/>
    </row>
    <row r="186" ht="14.25" customHeight="1">
      <c r="V186" s="33"/>
    </row>
    <row r="187" ht="14.25" customHeight="1">
      <c r="V187" s="33"/>
    </row>
    <row r="188" ht="14.25" customHeight="1">
      <c r="V188" s="33"/>
    </row>
    <row r="189" ht="14.25" customHeight="1">
      <c r="V189" s="33"/>
    </row>
    <row r="190" ht="14.25" customHeight="1">
      <c r="V190" s="33"/>
    </row>
    <row r="191" ht="14.25" customHeight="1">
      <c r="V191" s="33"/>
    </row>
    <row r="192" ht="14.25" customHeight="1">
      <c r="V192" s="33"/>
    </row>
    <row r="193" ht="14.25" customHeight="1">
      <c r="V193" s="33"/>
    </row>
    <row r="194" ht="14.25" customHeight="1">
      <c r="V194" s="33"/>
    </row>
    <row r="195" ht="14.25" customHeight="1">
      <c r="V195" s="33"/>
    </row>
    <row r="196" ht="14.25" customHeight="1">
      <c r="V196" s="33"/>
    </row>
    <row r="197" ht="14.25" customHeight="1">
      <c r="V197" s="33"/>
    </row>
    <row r="198" ht="14.25" customHeight="1">
      <c r="V198" s="33"/>
    </row>
    <row r="199" ht="14.25" customHeight="1">
      <c r="V199" s="33"/>
    </row>
    <row r="200" ht="14.25" customHeight="1">
      <c r="V200" s="33"/>
    </row>
    <row r="201" ht="14.25" customHeight="1">
      <c r="V201" s="33"/>
    </row>
    <row r="202" ht="14.25" customHeight="1">
      <c r="V202" s="33"/>
    </row>
    <row r="203" ht="14.25" customHeight="1">
      <c r="V203" s="33"/>
    </row>
    <row r="204" ht="14.25" customHeight="1">
      <c r="V204" s="33"/>
    </row>
    <row r="205" ht="14.25" customHeight="1">
      <c r="V205" s="33"/>
    </row>
    <row r="206" ht="14.25" customHeight="1">
      <c r="V206" s="33"/>
    </row>
    <row r="207" ht="14.25" customHeight="1">
      <c r="V207" s="33"/>
    </row>
    <row r="208" ht="14.25" customHeight="1">
      <c r="V208" s="33"/>
    </row>
    <row r="209" ht="14.25" customHeight="1">
      <c r="V209" s="33"/>
    </row>
    <row r="210" ht="14.25" customHeight="1">
      <c r="V210" s="33"/>
    </row>
    <row r="211" ht="14.25" customHeight="1">
      <c r="V211" s="33"/>
    </row>
    <row r="212" ht="14.25" customHeight="1">
      <c r="V212" s="33"/>
    </row>
    <row r="213" ht="14.25" customHeight="1">
      <c r="V213" s="33"/>
    </row>
    <row r="214" ht="14.25" customHeight="1">
      <c r="V214" s="33"/>
    </row>
    <row r="215" ht="14.25" customHeight="1">
      <c r="V215" s="33"/>
    </row>
    <row r="216" ht="14.25" customHeight="1">
      <c r="V216" s="33"/>
    </row>
    <row r="217" ht="14.25" customHeight="1">
      <c r="V217" s="33"/>
    </row>
    <row r="218" ht="14.25" customHeight="1">
      <c r="V218" s="33"/>
    </row>
    <row r="219" ht="14.25" customHeight="1">
      <c r="V219" s="33"/>
    </row>
    <row r="220" ht="14.25" customHeight="1">
      <c r="V220" s="33"/>
    </row>
    <row r="221" ht="14.25" customHeight="1">
      <c r="V221" s="33"/>
    </row>
    <row r="222" ht="14.25" customHeight="1">
      <c r="V222" s="33"/>
    </row>
    <row r="223" ht="14.25" customHeight="1">
      <c r="V223" s="33"/>
    </row>
    <row r="224" ht="14.25" customHeight="1">
      <c r="V224" s="33"/>
    </row>
    <row r="225" ht="14.25" customHeight="1">
      <c r="V225" s="33"/>
    </row>
    <row r="226" ht="14.25" customHeight="1">
      <c r="V226" s="33"/>
    </row>
    <row r="227" ht="14.25" customHeight="1">
      <c r="V227" s="33"/>
    </row>
    <row r="228" ht="14.25" customHeight="1">
      <c r="V228" s="33"/>
    </row>
    <row r="229" ht="14.25" customHeight="1">
      <c r="V229" s="33"/>
    </row>
    <row r="230" ht="14.25" customHeight="1">
      <c r="V230" s="33"/>
    </row>
    <row r="231" ht="14.25" customHeight="1">
      <c r="V231" s="33"/>
    </row>
    <row r="232" ht="14.25" customHeight="1">
      <c r="V232" s="33"/>
    </row>
    <row r="233" ht="14.25" customHeight="1">
      <c r="V233" s="33"/>
    </row>
    <row r="234" ht="14.25" customHeight="1">
      <c r="V234" s="33"/>
    </row>
    <row r="235" ht="14.25" customHeight="1">
      <c r="V235" s="33"/>
    </row>
    <row r="236" ht="14.25" customHeight="1">
      <c r="V236" s="33"/>
    </row>
    <row r="237" ht="14.25" customHeight="1">
      <c r="V237" s="33"/>
    </row>
    <row r="238" ht="14.25" customHeight="1">
      <c r="V238" s="33"/>
    </row>
    <row r="239" ht="14.25" customHeight="1">
      <c r="V239" s="33"/>
    </row>
    <row r="240" ht="14.25" customHeight="1">
      <c r="V240" s="33"/>
    </row>
    <row r="241" ht="14.25" customHeight="1">
      <c r="V241" s="33"/>
    </row>
    <row r="242" ht="14.25" customHeight="1">
      <c r="V242" s="33"/>
    </row>
    <row r="243" ht="14.25" customHeight="1">
      <c r="V243" s="33"/>
    </row>
    <row r="244" ht="14.25" customHeight="1">
      <c r="V244" s="33"/>
    </row>
    <row r="245" ht="14.25" customHeight="1">
      <c r="V245" s="33"/>
    </row>
    <row r="246" ht="14.25" customHeight="1">
      <c r="V246" s="33"/>
    </row>
    <row r="247" ht="14.25" customHeight="1">
      <c r="V247" s="33"/>
    </row>
    <row r="248" ht="14.25" customHeight="1">
      <c r="V248" s="33"/>
    </row>
    <row r="249" ht="14.25" customHeight="1">
      <c r="V249" s="33"/>
    </row>
    <row r="250" ht="14.25" customHeight="1">
      <c r="V250" s="33"/>
    </row>
    <row r="251" ht="14.25" customHeight="1">
      <c r="V251" s="33"/>
    </row>
    <row r="252" ht="14.25" customHeight="1">
      <c r="V252" s="33"/>
    </row>
    <row r="253" ht="14.25" customHeight="1">
      <c r="V253" s="33"/>
    </row>
    <row r="254" ht="14.25" customHeight="1">
      <c r="V254" s="33"/>
    </row>
    <row r="255" ht="14.25" customHeight="1">
      <c r="V255" s="33"/>
    </row>
    <row r="256" ht="14.25" customHeight="1">
      <c r="V256" s="33"/>
    </row>
    <row r="257" ht="14.25" customHeight="1">
      <c r="V257" s="33"/>
    </row>
    <row r="258" ht="14.25" customHeight="1">
      <c r="V258" s="33"/>
    </row>
    <row r="259" ht="14.25" customHeight="1">
      <c r="V259" s="33"/>
    </row>
    <row r="260" ht="14.25" customHeight="1">
      <c r="V260" s="33"/>
    </row>
    <row r="261" ht="14.25" customHeight="1">
      <c r="V261" s="33"/>
    </row>
    <row r="262" ht="14.25" customHeight="1">
      <c r="V262" s="33"/>
    </row>
    <row r="263" ht="14.25" customHeight="1">
      <c r="V263" s="33"/>
    </row>
    <row r="264" ht="14.25" customHeight="1">
      <c r="V264" s="33"/>
    </row>
    <row r="265" ht="14.25" customHeight="1">
      <c r="V265" s="33"/>
    </row>
    <row r="266" ht="14.25" customHeight="1">
      <c r="V266" s="33"/>
    </row>
    <row r="267" ht="14.25" customHeight="1">
      <c r="V267" s="33"/>
    </row>
    <row r="268" ht="14.25" customHeight="1">
      <c r="V268" s="33"/>
    </row>
    <row r="269" ht="14.25" customHeight="1">
      <c r="V269" s="33"/>
    </row>
    <row r="270" ht="14.25" customHeight="1">
      <c r="V270" s="33"/>
    </row>
    <row r="271" ht="14.25" customHeight="1">
      <c r="V271" s="33"/>
    </row>
    <row r="272" ht="14.25" customHeight="1">
      <c r="V272" s="33"/>
    </row>
    <row r="273" ht="14.25" customHeight="1">
      <c r="V273" s="33"/>
    </row>
    <row r="274" ht="14.25" customHeight="1">
      <c r="V274" s="33"/>
    </row>
    <row r="275" ht="14.25" customHeight="1">
      <c r="V275" s="33"/>
    </row>
    <row r="276" ht="14.25" customHeight="1">
      <c r="V276" s="33"/>
    </row>
    <row r="277" ht="14.25" customHeight="1">
      <c r="V277" s="33"/>
    </row>
    <row r="278" ht="14.25" customHeight="1">
      <c r="V278" s="33"/>
    </row>
    <row r="279" ht="14.25" customHeight="1">
      <c r="V279" s="33"/>
    </row>
    <row r="280" ht="14.25" customHeight="1">
      <c r="V280" s="33"/>
    </row>
    <row r="281" ht="14.25" customHeight="1">
      <c r="V281" s="33"/>
    </row>
    <row r="282" ht="14.25" customHeight="1">
      <c r="V282" s="33"/>
    </row>
    <row r="283" ht="14.25" customHeight="1">
      <c r="V283" s="33"/>
    </row>
    <row r="284" ht="14.25" customHeight="1">
      <c r="V284" s="33"/>
    </row>
    <row r="285" ht="14.25" customHeight="1">
      <c r="V285" s="33"/>
    </row>
    <row r="286" ht="14.25" customHeight="1">
      <c r="V286" s="33"/>
    </row>
    <row r="287" ht="14.25" customHeight="1">
      <c r="V287" s="33"/>
    </row>
    <row r="288" ht="14.25" customHeight="1">
      <c r="V288" s="33"/>
    </row>
    <row r="289" ht="14.25" customHeight="1">
      <c r="V289" s="33"/>
    </row>
    <row r="290" ht="14.25" customHeight="1">
      <c r="V290" s="33"/>
    </row>
    <row r="291" ht="14.25" customHeight="1">
      <c r="V291" s="33"/>
    </row>
    <row r="292" ht="14.25" customHeight="1">
      <c r="V292" s="33"/>
    </row>
    <row r="293" ht="14.25" customHeight="1">
      <c r="V293" s="33"/>
    </row>
    <row r="294" ht="14.25" customHeight="1">
      <c r="V294" s="33"/>
    </row>
    <row r="295" ht="14.25" customHeight="1">
      <c r="V295" s="33"/>
    </row>
    <row r="296" ht="14.25" customHeight="1">
      <c r="V296" s="33"/>
    </row>
    <row r="297" ht="14.25" customHeight="1">
      <c r="V297" s="33"/>
    </row>
    <row r="298" ht="14.25" customHeight="1">
      <c r="V298" s="33"/>
    </row>
    <row r="299" ht="14.25" customHeight="1">
      <c r="V299" s="33"/>
    </row>
    <row r="300" ht="14.25" customHeight="1">
      <c r="V300" s="33"/>
    </row>
    <row r="301" ht="14.25" customHeight="1">
      <c r="V301" s="33"/>
    </row>
    <row r="302" ht="14.25" customHeight="1">
      <c r="V302" s="33"/>
    </row>
    <row r="303" ht="14.25" customHeight="1">
      <c r="V303" s="33"/>
    </row>
    <row r="304" ht="14.25" customHeight="1">
      <c r="V304" s="33"/>
    </row>
    <row r="305" ht="14.25" customHeight="1">
      <c r="V305" s="33"/>
    </row>
    <row r="306" ht="14.25" customHeight="1">
      <c r="V306" s="33"/>
    </row>
    <row r="307" ht="14.25" customHeight="1">
      <c r="V307" s="33"/>
    </row>
    <row r="308" ht="14.25" customHeight="1">
      <c r="V308" s="33"/>
    </row>
    <row r="309" ht="14.25" customHeight="1">
      <c r="V309" s="33"/>
    </row>
    <row r="310" ht="14.25" customHeight="1">
      <c r="V310" s="33"/>
    </row>
    <row r="311" ht="14.25" customHeight="1">
      <c r="V311" s="33"/>
    </row>
    <row r="312" ht="14.25" customHeight="1">
      <c r="V312" s="33"/>
    </row>
    <row r="313" ht="14.25" customHeight="1">
      <c r="V313" s="33"/>
    </row>
    <row r="314" ht="14.25" customHeight="1">
      <c r="V314" s="33"/>
    </row>
    <row r="315" ht="14.25" customHeight="1">
      <c r="V315" s="33"/>
    </row>
    <row r="316" ht="14.25" customHeight="1">
      <c r="V316" s="33"/>
    </row>
    <row r="317" ht="14.25" customHeight="1">
      <c r="V317" s="33"/>
    </row>
    <row r="318" ht="14.25" customHeight="1">
      <c r="V318" s="33"/>
    </row>
    <row r="319" ht="14.25" customHeight="1">
      <c r="V319" s="33"/>
    </row>
    <row r="320" ht="14.25" customHeight="1">
      <c r="V320" s="33"/>
    </row>
    <row r="321" ht="14.25" customHeight="1">
      <c r="V321" s="33"/>
    </row>
    <row r="322" ht="14.25" customHeight="1">
      <c r="V322" s="33"/>
    </row>
    <row r="323" ht="14.25" customHeight="1">
      <c r="V323" s="33"/>
    </row>
    <row r="324" ht="14.25" customHeight="1">
      <c r="V324" s="33"/>
    </row>
    <row r="325" ht="14.25" customHeight="1">
      <c r="V325" s="33"/>
    </row>
    <row r="326" ht="14.25" customHeight="1">
      <c r="V326" s="33"/>
    </row>
    <row r="327" ht="14.25" customHeight="1">
      <c r="V327" s="33"/>
    </row>
    <row r="328" ht="14.25" customHeight="1">
      <c r="V328" s="33"/>
    </row>
    <row r="329" ht="14.25" customHeight="1">
      <c r="V329" s="33"/>
    </row>
    <row r="330" ht="14.25" customHeight="1">
      <c r="V330" s="33"/>
    </row>
    <row r="331" ht="14.25" customHeight="1">
      <c r="V331" s="33"/>
    </row>
    <row r="332" ht="14.25" customHeight="1">
      <c r="V332" s="33"/>
    </row>
    <row r="333" ht="14.25" customHeight="1">
      <c r="V333" s="33"/>
    </row>
    <row r="334" ht="14.25" customHeight="1">
      <c r="V334" s="33"/>
    </row>
    <row r="335" ht="14.25" customHeight="1">
      <c r="V335" s="33"/>
    </row>
    <row r="336" ht="14.25" customHeight="1">
      <c r="V336" s="33"/>
    </row>
    <row r="337" ht="14.25" customHeight="1">
      <c r="V337" s="33"/>
    </row>
    <row r="338" ht="14.25" customHeight="1">
      <c r="V338" s="33"/>
    </row>
    <row r="339" ht="14.25" customHeight="1">
      <c r="V339" s="33"/>
    </row>
    <row r="340" ht="14.25" customHeight="1">
      <c r="V340" s="33"/>
    </row>
    <row r="341" ht="14.25" customHeight="1">
      <c r="V341" s="33"/>
    </row>
    <row r="342" ht="14.25" customHeight="1">
      <c r="V342" s="33"/>
    </row>
    <row r="343" ht="14.25" customHeight="1">
      <c r="V343" s="33"/>
    </row>
    <row r="344" ht="14.25" customHeight="1">
      <c r="V344" s="33"/>
    </row>
    <row r="345" ht="14.25" customHeight="1">
      <c r="V345" s="33"/>
    </row>
    <row r="346" ht="14.25" customHeight="1">
      <c r="V346" s="33"/>
    </row>
    <row r="347" ht="14.25" customHeight="1">
      <c r="V347" s="33"/>
    </row>
    <row r="348" ht="14.25" customHeight="1">
      <c r="V348" s="33"/>
    </row>
    <row r="349" ht="14.25" customHeight="1">
      <c r="V349" s="33"/>
    </row>
    <row r="350" ht="14.25" customHeight="1">
      <c r="V350" s="33"/>
    </row>
    <row r="351" ht="14.25" customHeight="1">
      <c r="V351" s="33"/>
    </row>
    <row r="352" ht="14.25" customHeight="1">
      <c r="V352" s="33"/>
    </row>
    <row r="353" ht="14.25" customHeight="1">
      <c r="V353" s="33"/>
    </row>
    <row r="354" ht="14.25" customHeight="1">
      <c r="V354" s="33"/>
    </row>
    <row r="355" ht="14.25" customHeight="1">
      <c r="V355" s="33"/>
    </row>
    <row r="356" ht="14.25" customHeight="1">
      <c r="V356" s="33"/>
    </row>
    <row r="357" ht="14.25" customHeight="1">
      <c r="V357" s="33"/>
    </row>
    <row r="358" ht="14.25" customHeight="1">
      <c r="V358" s="33"/>
    </row>
    <row r="359" ht="14.25" customHeight="1">
      <c r="V359" s="33"/>
    </row>
    <row r="360" ht="14.25" customHeight="1">
      <c r="V360" s="33"/>
    </row>
    <row r="361" ht="14.25" customHeight="1">
      <c r="V361" s="33"/>
    </row>
    <row r="362" ht="14.25" customHeight="1">
      <c r="V362" s="33"/>
    </row>
    <row r="363" ht="14.25" customHeight="1">
      <c r="V363" s="33"/>
    </row>
    <row r="364" ht="14.25" customHeight="1">
      <c r="V364" s="33"/>
    </row>
    <row r="365" ht="14.25" customHeight="1">
      <c r="V365" s="33"/>
    </row>
    <row r="366" ht="14.25" customHeight="1">
      <c r="V366" s="33"/>
    </row>
    <row r="367" ht="14.25" customHeight="1">
      <c r="V367" s="33"/>
    </row>
    <row r="368" ht="14.25" customHeight="1">
      <c r="V368" s="33"/>
    </row>
    <row r="369" ht="14.25" customHeight="1">
      <c r="V369" s="33"/>
    </row>
    <row r="370" ht="14.25" customHeight="1">
      <c r="V370" s="33"/>
    </row>
    <row r="371" ht="14.25" customHeight="1">
      <c r="V371" s="33"/>
    </row>
    <row r="372" ht="14.25" customHeight="1">
      <c r="V372" s="33"/>
    </row>
    <row r="373" ht="14.25" customHeight="1">
      <c r="V373" s="33"/>
    </row>
    <row r="374" ht="14.25" customHeight="1">
      <c r="V374" s="33"/>
    </row>
    <row r="375" ht="14.25" customHeight="1">
      <c r="V375" s="33"/>
    </row>
    <row r="376" ht="14.25" customHeight="1">
      <c r="V376" s="33"/>
    </row>
    <row r="377" ht="14.25" customHeight="1">
      <c r="V377" s="33"/>
    </row>
    <row r="378" ht="14.25" customHeight="1">
      <c r="V378" s="33"/>
    </row>
    <row r="379" ht="14.25" customHeight="1">
      <c r="V379" s="33"/>
    </row>
    <row r="380" ht="14.25" customHeight="1">
      <c r="V380" s="33"/>
    </row>
    <row r="381" ht="14.25" customHeight="1">
      <c r="V381" s="33"/>
    </row>
    <row r="382" ht="14.25" customHeight="1">
      <c r="V382" s="33"/>
    </row>
    <row r="383" ht="14.25" customHeight="1">
      <c r="V383" s="33"/>
    </row>
    <row r="384" ht="14.25" customHeight="1">
      <c r="V384" s="33"/>
    </row>
    <row r="385" ht="14.25" customHeight="1">
      <c r="V385" s="33"/>
    </row>
    <row r="386" ht="14.25" customHeight="1">
      <c r="V386" s="33"/>
    </row>
    <row r="387" ht="14.25" customHeight="1">
      <c r="V387" s="33"/>
    </row>
    <row r="388" ht="14.25" customHeight="1">
      <c r="V388" s="33"/>
    </row>
    <row r="389" ht="14.25" customHeight="1">
      <c r="V389" s="33"/>
    </row>
    <row r="390" ht="14.25" customHeight="1">
      <c r="V390" s="33"/>
    </row>
    <row r="391" ht="14.25" customHeight="1">
      <c r="V391" s="33"/>
    </row>
    <row r="392" ht="14.25" customHeight="1">
      <c r="V392" s="33"/>
    </row>
    <row r="393" ht="14.25" customHeight="1">
      <c r="V393" s="33"/>
    </row>
    <row r="394" ht="14.25" customHeight="1">
      <c r="V394" s="33"/>
    </row>
    <row r="395" ht="14.25" customHeight="1">
      <c r="V395" s="33"/>
    </row>
    <row r="396" ht="14.25" customHeight="1">
      <c r="V396" s="33"/>
    </row>
    <row r="397" ht="14.25" customHeight="1">
      <c r="V397" s="33"/>
    </row>
    <row r="398" ht="14.25" customHeight="1">
      <c r="V398" s="33"/>
    </row>
    <row r="399" ht="14.25" customHeight="1">
      <c r="V399" s="33"/>
    </row>
    <row r="400" ht="14.25" customHeight="1">
      <c r="V400" s="33"/>
    </row>
    <row r="401" ht="14.25" customHeight="1">
      <c r="V401" s="33"/>
    </row>
    <row r="402" ht="14.25" customHeight="1">
      <c r="V402" s="33"/>
    </row>
    <row r="403" ht="14.25" customHeight="1">
      <c r="V403" s="33"/>
    </row>
    <row r="404" ht="14.25" customHeight="1">
      <c r="V404" s="33"/>
    </row>
    <row r="405" ht="14.25" customHeight="1">
      <c r="V405" s="33"/>
    </row>
    <row r="406" ht="14.25" customHeight="1">
      <c r="V406" s="33"/>
    </row>
    <row r="407" ht="14.25" customHeight="1">
      <c r="V407" s="33"/>
    </row>
    <row r="408" ht="14.25" customHeight="1">
      <c r="V408" s="33"/>
    </row>
    <row r="409" ht="14.25" customHeight="1">
      <c r="V409" s="33"/>
    </row>
    <row r="410" ht="14.25" customHeight="1">
      <c r="V410" s="33"/>
    </row>
    <row r="411" ht="14.25" customHeight="1">
      <c r="V411" s="33"/>
    </row>
    <row r="412" ht="14.25" customHeight="1">
      <c r="V412" s="33"/>
    </row>
    <row r="413" ht="14.25" customHeight="1">
      <c r="V413" s="33"/>
    </row>
    <row r="414" ht="14.25" customHeight="1">
      <c r="V414" s="33"/>
    </row>
    <row r="415" ht="14.25" customHeight="1">
      <c r="V415" s="33"/>
    </row>
    <row r="416" ht="14.25" customHeight="1">
      <c r="V416" s="33"/>
    </row>
    <row r="417" ht="14.25" customHeight="1">
      <c r="V417" s="33"/>
    </row>
    <row r="418" ht="14.25" customHeight="1">
      <c r="V418" s="33"/>
    </row>
    <row r="419" ht="14.25" customHeight="1">
      <c r="V419" s="33"/>
    </row>
    <row r="420" ht="14.25" customHeight="1">
      <c r="V420" s="33"/>
    </row>
    <row r="421" ht="14.25" customHeight="1">
      <c r="V421" s="33"/>
    </row>
    <row r="422" ht="14.25" customHeight="1">
      <c r="V422" s="33"/>
    </row>
    <row r="423" ht="14.25" customHeight="1">
      <c r="V423" s="33"/>
    </row>
    <row r="424" ht="14.25" customHeight="1">
      <c r="V424" s="33"/>
    </row>
    <row r="425" ht="14.25" customHeight="1">
      <c r="V425" s="33"/>
    </row>
    <row r="426" ht="14.25" customHeight="1">
      <c r="V426" s="33"/>
    </row>
    <row r="427" ht="14.25" customHeight="1">
      <c r="V427" s="33"/>
    </row>
    <row r="428" ht="14.25" customHeight="1">
      <c r="V428" s="33"/>
    </row>
    <row r="429" ht="14.25" customHeight="1">
      <c r="V429" s="33"/>
    </row>
    <row r="430" ht="14.25" customHeight="1">
      <c r="V430" s="33"/>
    </row>
    <row r="431" ht="14.25" customHeight="1">
      <c r="V431" s="33"/>
    </row>
    <row r="432" ht="14.25" customHeight="1">
      <c r="V432" s="33"/>
    </row>
    <row r="433" ht="14.25" customHeight="1">
      <c r="V433" s="33"/>
    </row>
    <row r="434" ht="14.25" customHeight="1">
      <c r="V434" s="33"/>
    </row>
    <row r="435" ht="14.25" customHeight="1">
      <c r="V435" s="33"/>
    </row>
    <row r="436" ht="14.25" customHeight="1">
      <c r="V436" s="33"/>
    </row>
    <row r="437" ht="14.25" customHeight="1">
      <c r="V437" s="33"/>
    </row>
    <row r="438" ht="14.25" customHeight="1">
      <c r="V438" s="33"/>
    </row>
    <row r="439" ht="14.25" customHeight="1">
      <c r="V439" s="33"/>
    </row>
    <row r="440" ht="14.25" customHeight="1">
      <c r="V440" s="33"/>
    </row>
    <row r="441" ht="14.25" customHeight="1">
      <c r="V441" s="33"/>
    </row>
    <row r="442" ht="14.25" customHeight="1">
      <c r="V442" s="33"/>
    </row>
    <row r="443" ht="14.25" customHeight="1">
      <c r="V443" s="33"/>
    </row>
    <row r="444" ht="14.25" customHeight="1">
      <c r="V444" s="33"/>
    </row>
    <row r="445" ht="14.25" customHeight="1">
      <c r="V445" s="33"/>
    </row>
    <row r="446" ht="14.25" customHeight="1">
      <c r="V446" s="33"/>
    </row>
    <row r="447" ht="14.25" customHeight="1">
      <c r="V447" s="33"/>
    </row>
    <row r="448" ht="14.25" customHeight="1">
      <c r="V448" s="33"/>
    </row>
    <row r="449" ht="14.25" customHeight="1">
      <c r="V449" s="33"/>
    </row>
    <row r="450" ht="14.25" customHeight="1">
      <c r="V450" s="33"/>
    </row>
    <row r="451" ht="14.25" customHeight="1">
      <c r="V451" s="33"/>
    </row>
    <row r="452" ht="14.25" customHeight="1">
      <c r="V452" s="33"/>
    </row>
    <row r="453" ht="14.25" customHeight="1">
      <c r="V453" s="33"/>
    </row>
    <row r="454" ht="14.25" customHeight="1">
      <c r="V454" s="33"/>
    </row>
    <row r="455" ht="14.25" customHeight="1">
      <c r="V455" s="33"/>
    </row>
    <row r="456" ht="14.25" customHeight="1">
      <c r="V456" s="33"/>
    </row>
    <row r="457" ht="14.25" customHeight="1">
      <c r="V457" s="33"/>
    </row>
    <row r="458" ht="14.25" customHeight="1">
      <c r="V458" s="33"/>
    </row>
    <row r="459" ht="14.25" customHeight="1">
      <c r="V459" s="33"/>
    </row>
    <row r="460" ht="14.25" customHeight="1">
      <c r="V460" s="33"/>
    </row>
    <row r="461" ht="14.25" customHeight="1">
      <c r="V461" s="33"/>
    </row>
    <row r="462" ht="14.25" customHeight="1">
      <c r="V462" s="33"/>
    </row>
    <row r="463" ht="14.25" customHeight="1">
      <c r="V463" s="33"/>
    </row>
    <row r="464" ht="14.25" customHeight="1">
      <c r="V464" s="33"/>
    </row>
    <row r="465" ht="14.25" customHeight="1">
      <c r="V465" s="33"/>
    </row>
    <row r="466" ht="14.25" customHeight="1">
      <c r="V466" s="33"/>
    </row>
    <row r="467" ht="14.25" customHeight="1">
      <c r="V467" s="33"/>
    </row>
    <row r="468" ht="14.25" customHeight="1">
      <c r="V468" s="33"/>
    </row>
    <row r="469" ht="14.25" customHeight="1">
      <c r="V469" s="33"/>
    </row>
    <row r="470" ht="14.25" customHeight="1">
      <c r="V470" s="33"/>
    </row>
    <row r="471" ht="14.25" customHeight="1">
      <c r="V471" s="33"/>
    </row>
    <row r="472" ht="14.25" customHeight="1">
      <c r="V472" s="33"/>
    </row>
    <row r="473" ht="14.25" customHeight="1">
      <c r="V473" s="33"/>
    </row>
    <row r="474" ht="14.25" customHeight="1">
      <c r="V474" s="33"/>
    </row>
    <row r="475" ht="14.25" customHeight="1">
      <c r="V475" s="33"/>
    </row>
    <row r="476" ht="14.25" customHeight="1">
      <c r="V476" s="33"/>
    </row>
    <row r="477" ht="14.25" customHeight="1">
      <c r="V477" s="33"/>
    </row>
    <row r="478" ht="14.25" customHeight="1">
      <c r="V478" s="33"/>
    </row>
    <row r="479" ht="14.25" customHeight="1">
      <c r="V479" s="33"/>
    </row>
    <row r="480" ht="14.25" customHeight="1">
      <c r="V480" s="33"/>
    </row>
    <row r="481" ht="14.25" customHeight="1">
      <c r="V481" s="33"/>
    </row>
    <row r="482" ht="14.25" customHeight="1">
      <c r="V482" s="33"/>
    </row>
    <row r="483" ht="14.25" customHeight="1">
      <c r="V483" s="33"/>
    </row>
    <row r="484" ht="14.25" customHeight="1">
      <c r="V484" s="33"/>
    </row>
    <row r="485" ht="14.25" customHeight="1">
      <c r="V485" s="33"/>
    </row>
    <row r="486" ht="14.25" customHeight="1">
      <c r="V486" s="33"/>
    </row>
    <row r="487" ht="14.25" customHeight="1">
      <c r="V487" s="33"/>
    </row>
    <row r="488" ht="14.25" customHeight="1">
      <c r="V488" s="33"/>
    </row>
    <row r="489" ht="14.25" customHeight="1">
      <c r="V489" s="33"/>
    </row>
    <row r="490" ht="14.25" customHeight="1">
      <c r="V490" s="33"/>
    </row>
    <row r="491" ht="14.25" customHeight="1">
      <c r="V491" s="33"/>
    </row>
    <row r="492" ht="14.25" customHeight="1">
      <c r="V492" s="33"/>
    </row>
    <row r="493" ht="14.25" customHeight="1">
      <c r="V493" s="33"/>
    </row>
    <row r="494" ht="14.25" customHeight="1">
      <c r="V494" s="33"/>
    </row>
    <row r="495" ht="14.25" customHeight="1">
      <c r="V495" s="33"/>
    </row>
    <row r="496" ht="14.25" customHeight="1">
      <c r="V496" s="33"/>
    </row>
    <row r="497" ht="14.25" customHeight="1">
      <c r="V497" s="33"/>
    </row>
    <row r="498" ht="14.25" customHeight="1">
      <c r="V498" s="33"/>
    </row>
    <row r="499" ht="14.25" customHeight="1">
      <c r="V499" s="33"/>
    </row>
    <row r="500" ht="14.25" customHeight="1">
      <c r="V500" s="33"/>
    </row>
    <row r="501" ht="14.25" customHeight="1">
      <c r="V501" s="33"/>
    </row>
    <row r="502" ht="14.25" customHeight="1">
      <c r="V502" s="33"/>
    </row>
    <row r="503" ht="14.25" customHeight="1">
      <c r="V503" s="33"/>
    </row>
    <row r="504" ht="14.25" customHeight="1">
      <c r="V504" s="33"/>
    </row>
    <row r="505" ht="14.25" customHeight="1">
      <c r="V505" s="33"/>
    </row>
    <row r="506" ht="14.25" customHeight="1">
      <c r="V506" s="33"/>
    </row>
    <row r="507" ht="14.25" customHeight="1">
      <c r="V507" s="33"/>
    </row>
    <row r="508" ht="14.25" customHeight="1">
      <c r="V508" s="33"/>
    </row>
    <row r="509" ht="14.25" customHeight="1">
      <c r="V509" s="33"/>
    </row>
    <row r="510" ht="14.25" customHeight="1">
      <c r="V510" s="33"/>
    </row>
    <row r="511" ht="14.25" customHeight="1">
      <c r="V511" s="33"/>
    </row>
    <row r="512" ht="14.25" customHeight="1">
      <c r="V512" s="33"/>
    </row>
    <row r="513" ht="14.25" customHeight="1">
      <c r="V513" s="33"/>
    </row>
    <row r="514" ht="14.25" customHeight="1">
      <c r="V514" s="33"/>
    </row>
    <row r="515" ht="14.25" customHeight="1">
      <c r="V515" s="33"/>
    </row>
    <row r="516" ht="14.25" customHeight="1">
      <c r="V516" s="33"/>
    </row>
    <row r="517" ht="14.25" customHeight="1">
      <c r="V517" s="33"/>
    </row>
    <row r="518" ht="14.25" customHeight="1">
      <c r="V518" s="33"/>
    </row>
    <row r="519" ht="14.25" customHeight="1">
      <c r="V519" s="33"/>
    </row>
    <row r="520" ht="14.25" customHeight="1">
      <c r="V520" s="33"/>
    </row>
    <row r="521" ht="14.25" customHeight="1">
      <c r="V521" s="33"/>
    </row>
    <row r="522" ht="14.25" customHeight="1">
      <c r="V522" s="33"/>
    </row>
    <row r="523" ht="14.25" customHeight="1">
      <c r="V523" s="33"/>
    </row>
    <row r="524" ht="14.25" customHeight="1">
      <c r="V524" s="33"/>
    </row>
    <row r="525" ht="14.25" customHeight="1">
      <c r="V525" s="33"/>
    </row>
    <row r="526" ht="14.25" customHeight="1">
      <c r="V526" s="33"/>
    </row>
    <row r="527" ht="14.25" customHeight="1">
      <c r="V527" s="33"/>
    </row>
    <row r="528" ht="14.25" customHeight="1">
      <c r="V528" s="33"/>
    </row>
    <row r="529" ht="14.25" customHeight="1">
      <c r="V529" s="33"/>
    </row>
    <row r="530" ht="14.25" customHeight="1">
      <c r="V530" s="33"/>
    </row>
    <row r="531" ht="14.25" customHeight="1">
      <c r="V531" s="33"/>
    </row>
    <row r="532" ht="14.25" customHeight="1">
      <c r="V532" s="33"/>
    </row>
    <row r="533" ht="14.25" customHeight="1">
      <c r="V533" s="33"/>
    </row>
    <row r="534" ht="14.25" customHeight="1">
      <c r="V534" s="33"/>
    </row>
    <row r="535" ht="14.25" customHeight="1">
      <c r="V535" s="33"/>
    </row>
    <row r="536" ht="14.25" customHeight="1">
      <c r="V536" s="33"/>
    </row>
    <row r="537" ht="14.25" customHeight="1">
      <c r="V537" s="33"/>
    </row>
    <row r="538" ht="14.25" customHeight="1">
      <c r="V538" s="33"/>
    </row>
    <row r="539" ht="14.25" customHeight="1">
      <c r="V539" s="33"/>
    </row>
    <row r="540" ht="14.25" customHeight="1">
      <c r="V540" s="33"/>
    </row>
    <row r="541" ht="14.25" customHeight="1">
      <c r="V541" s="33"/>
    </row>
    <row r="542" ht="14.25" customHeight="1">
      <c r="V542" s="33"/>
    </row>
    <row r="543" ht="14.25" customHeight="1">
      <c r="V543" s="33"/>
    </row>
    <row r="544" ht="14.25" customHeight="1">
      <c r="V544" s="33"/>
    </row>
    <row r="545" ht="14.25" customHeight="1">
      <c r="V545" s="33"/>
    </row>
    <row r="546" ht="14.25" customHeight="1">
      <c r="V546" s="33"/>
    </row>
    <row r="547" ht="14.25" customHeight="1">
      <c r="V547" s="33"/>
    </row>
    <row r="548" ht="14.25" customHeight="1">
      <c r="V548" s="33"/>
    </row>
    <row r="549" ht="14.25" customHeight="1">
      <c r="V549" s="33"/>
    </row>
    <row r="550" ht="14.25" customHeight="1">
      <c r="V550" s="33"/>
    </row>
    <row r="551" ht="14.25" customHeight="1">
      <c r="V551" s="33"/>
    </row>
    <row r="552" ht="14.25" customHeight="1">
      <c r="V552" s="33"/>
    </row>
    <row r="553" ht="14.25" customHeight="1">
      <c r="V553" s="33"/>
    </row>
    <row r="554" ht="14.25" customHeight="1">
      <c r="V554" s="33"/>
    </row>
    <row r="555" ht="14.25" customHeight="1">
      <c r="V555" s="33"/>
    </row>
    <row r="556" ht="14.25" customHeight="1">
      <c r="V556" s="33"/>
    </row>
    <row r="557" ht="14.25" customHeight="1">
      <c r="V557" s="33"/>
    </row>
    <row r="558" ht="14.25" customHeight="1">
      <c r="V558" s="33"/>
    </row>
    <row r="559" ht="14.25" customHeight="1">
      <c r="V559" s="33"/>
    </row>
    <row r="560" ht="14.25" customHeight="1">
      <c r="V560" s="33"/>
    </row>
    <row r="561" ht="14.25" customHeight="1">
      <c r="V561" s="33"/>
    </row>
    <row r="562" ht="14.25" customHeight="1">
      <c r="V562" s="33"/>
    </row>
    <row r="563" ht="14.25" customHeight="1">
      <c r="V563" s="33"/>
    </row>
    <row r="564" ht="14.25" customHeight="1">
      <c r="V564" s="33"/>
    </row>
    <row r="565" ht="14.25" customHeight="1">
      <c r="V565" s="33"/>
    </row>
    <row r="566" ht="14.25" customHeight="1">
      <c r="V566" s="33"/>
    </row>
    <row r="567" ht="14.25" customHeight="1">
      <c r="V567" s="33"/>
    </row>
    <row r="568" ht="14.25" customHeight="1">
      <c r="V568" s="33"/>
    </row>
    <row r="569" ht="14.25" customHeight="1">
      <c r="V569" s="33"/>
    </row>
    <row r="570" ht="14.25" customHeight="1">
      <c r="V570" s="33"/>
    </row>
    <row r="571" ht="14.25" customHeight="1">
      <c r="V571" s="33"/>
    </row>
    <row r="572" ht="14.25" customHeight="1">
      <c r="V572" s="33"/>
    </row>
    <row r="573" ht="14.25" customHeight="1">
      <c r="V573" s="33"/>
    </row>
    <row r="574" ht="14.25" customHeight="1">
      <c r="V574" s="33"/>
    </row>
    <row r="575" ht="14.25" customHeight="1">
      <c r="V575" s="33"/>
    </row>
    <row r="576" ht="14.25" customHeight="1">
      <c r="V576" s="33"/>
    </row>
    <row r="577" ht="14.25" customHeight="1">
      <c r="V577" s="33"/>
    </row>
    <row r="578" ht="14.25" customHeight="1">
      <c r="V578" s="33"/>
    </row>
    <row r="579" ht="14.25" customHeight="1">
      <c r="V579" s="33"/>
    </row>
    <row r="580" ht="14.25" customHeight="1">
      <c r="V580" s="33"/>
    </row>
    <row r="581" ht="14.25" customHeight="1">
      <c r="V581" s="33"/>
    </row>
    <row r="582" ht="14.25" customHeight="1">
      <c r="V582" s="33"/>
    </row>
    <row r="583" ht="14.25" customHeight="1">
      <c r="V583" s="33"/>
    </row>
    <row r="584" ht="14.25" customHeight="1">
      <c r="V584" s="33"/>
    </row>
    <row r="585" ht="14.25" customHeight="1">
      <c r="V585" s="33"/>
    </row>
    <row r="586" ht="14.25" customHeight="1">
      <c r="V586" s="33"/>
    </row>
    <row r="587" ht="14.25" customHeight="1">
      <c r="V587" s="33"/>
    </row>
    <row r="588" ht="14.25" customHeight="1">
      <c r="V588" s="33"/>
    </row>
    <row r="589" ht="14.25" customHeight="1">
      <c r="V589" s="33"/>
    </row>
    <row r="590" ht="14.25" customHeight="1">
      <c r="V590" s="33"/>
    </row>
    <row r="591" ht="14.25" customHeight="1">
      <c r="V591" s="33"/>
    </row>
    <row r="592" ht="14.25" customHeight="1">
      <c r="V592" s="33"/>
    </row>
    <row r="593" ht="14.25" customHeight="1">
      <c r="V593" s="33"/>
    </row>
    <row r="594" ht="14.25" customHeight="1">
      <c r="V594" s="33"/>
    </row>
    <row r="595" ht="14.25" customHeight="1">
      <c r="V595" s="33"/>
    </row>
    <row r="596" ht="14.25" customHeight="1">
      <c r="V596" s="33"/>
    </row>
    <row r="597" ht="14.25" customHeight="1">
      <c r="V597" s="33"/>
    </row>
    <row r="598" ht="14.25" customHeight="1">
      <c r="V598" s="33"/>
    </row>
    <row r="599" ht="14.25" customHeight="1">
      <c r="V599" s="33"/>
    </row>
    <row r="600" ht="14.25" customHeight="1">
      <c r="V600" s="33"/>
    </row>
    <row r="601" ht="14.25" customHeight="1">
      <c r="V601" s="33"/>
    </row>
    <row r="602" ht="14.25" customHeight="1">
      <c r="V602" s="33"/>
    </row>
    <row r="603" ht="14.25" customHeight="1">
      <c r="V603" s="33"/>
    </row>
    <row r="604" ht="14.25" customHeight="1">
      <c r="V604" s="33"/>
    </row>
    <row r="605" ht="14.25" customHeight="1">
      <c r="V605" s="33"/>
    </row>
    <row r="606" ht="14.25" customHeight="1">
      <c r="V606" s="33"/>
    </row>
    <row r="607" ht="14.25" customHeight="1">
      <c r="V607" s="33"/>
    </row>
    <row r="608" ht="14.25" customHeight="1">
      <c r="V608" s="33"/>
    </row>
    <row r="609" ht="14.25" customHeight="1">
      <c r="V609" s="33"/>
    </row>
    <row r="610" ht="14.25" customHeight="1">
      <c r="V610" s="33"/>
    </row>
    <row r="611" ht="14.25" customHeight="1">
      <c r="V611" s="33"/>
    </row>
    <row r="612" ht="14.25" customHeight="1">
      <c r="V612" s="33"/>
    </row>
    <row r="613" ht="14.25" customHeight="1">
      <c r="V613" s="33"/>
    </row>
    <row r="614" ht="14.25" customHeight="1">
      <c r="V614" s="33"/>
    </row>
    <row r="615" ht="14.25" customHeight="1">
      <c r="V615" s="33"/>
    </row>
    <row r="616" ht="14.25" customHeight="1">
      <c r="V616" s="33"/>
    </row>
    <row r="617" ht="14.25" customHeight="1">
      <c r="V617" s="33"/>
    </row>
    <row r="618" ht="14.25" customHeight="1">
      <c r="V618" s="33"/>
    </row>
    <row r="619" ht="14.25" customHeight="1">
      <c r="V619" s="33"/>
    </row>
    <row r="620" ht="14.25" customHeight="1">
      <c r="V620" s="33"/>
    </row>
    <row r="621" ht="14.25" customHeight="1">
      <c r="V621" s="33"/>
    </row>
    <row r="622" ht="14.25" customHeight="1">
      <c r="V622" s="33"/>
    </row>
    <row r="623" ht="14.25" customHeight="1">
      <c r="V623" s="33"/>
    </row>
    <row r="624" ht="14.25" customHeight="1">
      <c r="V624" s="33"/>
    </row>
    <row r="625" ht="14.25" customHeight="1">
      <c r="V625" s="33"/>
    </row>
    <row r="626" ht="14.25" customHeight="1">
      <c r="V626" s="33"/>
    </row>
    <row r="627" ht="14.25" customHeight="1">
      <c r="V627" s="33"/>
    </row>
    <row r="628" ht="14.25" customHeight="1">
      <c r="V628" s="33"/>
    </row>
    <row r="629" ht="14.25" customHeight="1">
      <c r="V629" s="33"/>
    </row>
    <row r="630" ht="14.25" customHeight="1">
      <c r="V630" s="33"/>
    </row>
    <row r="631" ht="14.25" customHeight="1">
      <c r="V631" s="33"/>
    </row>
    <row r="632" ht="14.25" customHeight="1">
      <c r="V632" s="33"/>
    </row>
    <row r="633" ht="14.25" customHeight="1">
      <c r="V633" s="33"/>
    </row>
    <row r="634" ht="14.25" customHeight="1">
      <c r="V634" s="33"/>
    </row>
    <row r="635" ht="14.25" customHeight="1">
      <c r="V635" s="33"/>
    </row>
    <row r="636" ht="14.25" customHeight="1">
      <c r="V636" s="33"/>
    </row>
    <row r="637" ht="14.25" customHeight="1">
      <c r="V637" s="33"/>
    </row>
    <row r="638" ht="14.25" customHeight="1">
      <c r="V638" s="33"/>
    </row>
    <row r="639" ht="14.25" customHeight="1">
      <c r="V639" s="33"/>
    </row>
    <row r="640" ht="14.25" customHeight="1">
      <c r="V640" s="33"/>
    </row>
    <row r="641" ht="14.25" customHeight="1">
      <c r="V641" s="33"/>
    </row>
    <row r="642" ht="14.25" customHeight="1">
      <c r="V642" s="33"/>
    </row>
    <row r="643" ht="14.25" customHeight="1">
      <c r="V643" s="33"/>
    </row>
    <row r="644" ht="14.25" customHeight="1">
      <c r="V644" s="33"/>
    </row>
    <row r="645" ht="14.25" customHeight="1">
      <c r="V645" s="33"/>
    </row>
    <row r="646" ht="14.25" customHeight="1">
      <c r="V646" s="33"/>
    </row>
    <row r="647" ht="14.25" customHeight="1">
      <c r="V647" s="33"/>
    </row>
    <row r="648" ht="14.25" customHeight="1">
      <c r="V648" s="33"/>
    </row>
    <row r="649" ht="14.25" customHeight="1">
      <c r="V649" s="33"/>
    </row>
    <row r="650" ht="14.25" customHeight="1">
      <c r="V650" s="33"/>
    </row>
    <row r="651" ht="14.25" customHeight="1">
      <c r="V651" s="33"/>
    </row>
    <row r="652" ht="14.25" customHeight="1">
      <c r="V652" s="33"/>
    </row>
    <row r="653" ht="14.25" customHeight="1">
      <c r="V653" s="33"/>
    </row>
    <row r="654" ht="14.25" customHeight="1">
      <c r="V654" s="33"/>
    </row>
    <row r="655" ht="14.25" customHeight="1">
      <c r="V655" s="33"/>
    </row>
    <row r="656" ht="14.25" customHeight="1">
      <c r="V656" s="33"/>
    </row>
    <row r="657" ht="14.25" customHeight="1">
      <c r="V657" s="33"/>
    </row>
    <row r="658" ht="14.25" customHeight="1">
      <c r="V658" s="33"/>
    </row>
    <row r="659" ht="14.25" customHeight="1">
      <c r="V659" s="33"/>
    </row>
    <row r="660" ht="14.25" customHeight="1">
      <c r="V660" s="33"/>
    </row>
    <row r="661" ht="14.25" customHeight="1">
      <c r="V661" s="33"/>
    </row>
    <row r="662" ht="14.25" customHeight="1">
      <c r="V662" s="33"/>
    </row>
    <row r="663" ht="14.25" customHeight="1">
      <c r="V663" s="33"/>
    </row>
    <row r="664" ht="14.25" customHeight="1">
      <c r="V664" s="33"/>
    </row>
    <row r="665" ht="14.25" customHeight="1">
      <c r="V665" s="33"/>
    </row>
    <row r="666" ht="14.25" customHeight="1">
      <c r="V666" s="33"/>
    </row>
    <row r="667" ht="14.25" customHeight="1">
      <c r="V667" s="33"/>
    </row>
    <row r="668" ht="14.25" customHeight="1">
      <c r="V668" s="33"/>
    </row>
    <row r="669" ht="14.25" customHeight="1">
      <c r="V669" s="33"/>
    </row>
    <row r="670" ht="14.25" customHeight="1">
      <c r="V670" s="33"/>
    </row>
    <row r="671" ht="14.25" customHeight="1">
      <c r="V671" s="33"/>
    </row>
    <row r="672" ht="14.25" customHeight="1">
      <c r="V672" s="33"/>
    </row>
    <row r="673" ht="14.25" customHeight="1">
      <c r="V673" s="33"/>
    </row>
    <row r="674" ht="14.25" customHeight="1">
      <c r="V674" s="33"/>
    </row>
    <row r="675" ht="14.25" customHeight="1">
      <c r="V675" s="33"/>
    </row>
    <row r="676" ht="14.25" customHeight="1">
      <c r="V676" s="33"/>
    </row>
    <row r="677" ht="14.25" customHeight="1">
      <c r="V677" s="33"/>
    </row>
    <row r="678" ht="14.25" customHeight="1">
      <c r="V678" s="33"/>
    </row>
    <row r="679" ht="14.25" customHeight="1">
      <c r="V679" s="33"/>
    </row>
    <row r="680" ht="14.25" customHeight="1">
      <c r="V680" s="33"/>
    </row>
    <row r="681" ht="14.25" customHeight="1">
      <c r="V681" s="33"/>
    </row>
    <row r="682" ht="14.25" customHeight="1">
      <c r="V682" s="33"/>
    </row>
    <row r="683" ht="14.25" customHeight="1">
      <c r="V683" s="33"/>
    </row>
    <row r="684" ht="14.25" customHeight="1">
      <c r="V684" s="33"/>
    </row>
    <row r="685" ht="14.25" customHeight="1">
      <c r="V685" s="33"/>
    </row>
    <row r="686" ht="14.25" customHeight="1">
      <c r="V686" s="33"/>
    </row>
    <row r="687" ht="14.25" customHeight="1">
      <c r="V687" s="33"/>
    </row>
    <row r="688" ht="14.25" customHeight="1">
      <c r="V688" s="33"/>
    </row>
    <row r="689" ht="14.25" customHeight="1">
      <c r="V689" s="33"/>
    </row>
    <row r="690" ht="14.25" customHeight="1">
      <c r="V690" s="33"/>
    </row>
    <row r="691" ht="14.25" customHeight="1">
      <c r="V691" s="33"/>
    </row>
    <row r="692" ht="14.25" customHeight="1">
      <c r="V692" s="33"/>
    </row>
    <row r="693" ht="14.25" customHeight="1">
      <c r="V693" s="33"/>
    </row>
    <row r="694" ht="14.25" customHeight="1">
      <c r="V694" s="33"/>
    </row>
    <row r="695" ht="14.25" customHeight="1">
      <c r="V695" s="33"/>
    </row>
    <row r="696" ht="14.25" customHeight="1">
      <c r="V696" s="33"/>
    </row>
    <row r="697" ht="14.25" customHeight="1">
      <c r="V697" s="33"/>
    </row>
    <row r="698" ht="14.25" customHeight="1">
      <c r="V698" s="33"/>
    </row>
    <row r="699" ht="14.25" customHeight="1">
      <c r="V699" s="33"/>
    </row>
    <row r="700" ht="14.25" customHeight="1">
      <c r="V700" s="33"/>
    </row>
    <row r="701" ht="14.25" customHeight="1">
      <c r="V701" s="33"/>
    </row>
    <row r="702" ht="14.25" customHeight="1">
      <c r="V702" s="33"/>
    </row>
    <row r="703" ht="14.25" customHeight="1">
      <c r="V703" s="33"/>
    </row>
    <row r="704" ht="14.25" customHeight="1">
      <c r="V704" s="33"/>
    </row>
    <row r="705" ht="14.25" customHeight="1">
      <c r="V705" s="33"/>
    </row>
    <row r="706" ht="14.25" customHeight="1">
      <c r="V706" s="33"/>
    </row>
    <row r="707" ht="14.25" customHeight="1">
      <c r="V707" s="33"/>
    </row>
    <row r="708" ht="14.25" customHeight="1">
      <c r="V708" s="33"/>
    </row>
    <row r="709" ht="14.25" customHeight="1">
      <c r="V709" s="33"/>
    </row>
    <row r="710" ht="14.25" customHeight="1">
      <c r="V710" s="33"/>
    </row>
    <row r="711" ht="14.25" customHeight="1">
      <c r="V711" s="33"/>
    </row>
    <row r="712" ht="14.25" customHeight="1">
      <c r="V712" s="33"/>
    </row>
    <row r="713" ht="14.25" customHeight="1">
      <c r="V713" s="33"/>
    </row>
    <row r="714" ht="14.25" customHeight="1">
      <c r="V714" s="33"/>
    </row>
    <row r="715" ht="14.25" customHeight="1">
      <c r="V715" s="33"/>
    </row>
    <row r="716" ht="14.25" customHeight="1">
      <c r="V716" s="33"/>
    </row>
    <row r="717" ht="14.25" customHeight="1">
      <c r="V717" s="33"/>
    </row>
    <row r="718" ht="14.25" customHeight="1">
      <c r="V718" s="33"/>
    </row>
    <row r="719" ht="14.25" customHeight="1">
      <c r="V719" s="33"/>
    </row>
    <row r="720" ht="14.25" customHeight="1">
      <c r="V720" s="33"/>
    </row>
    <row r="721" ht="14.25" customHeight="1">
      <c r="V721" s="33"/>
    </row>
    <row r="722" ht="14.25" customHeight="1">
      <c r="V722" s="33"/>
    </row>
    <row r="723" ht="14.25" customHeight="1">
      <c r="V723" s="33"/>
    </row>
    <row r="724" ht="14.25" customHeight="1">
      <c r="V724" s="33"/>
    </row>
    <row r="725" ht="14.25" customHeight="1">
      <c r="V725" s="33"/>
    </row>
    <row r="726" ht="14.25" customHeight="1">
      <c r="V726" s="33"/>
    </row>
    <row r="727" ht="14.25" customHeight="1">
      <c r="V727" s="33"/>
    </row>
    <row r="728" ht="14.25" customHeight="1">
      <c r="V728" s="33"/>
    </row>
    <row r="729" ht="14.25" customHeight="1">
      <c r="V729" s="33"/>
    </row>
    <row r="730" ht="14.25" customHeight="1">
      <c r="V730" s="33"/>
    </row>
    <row r="731" ht="14.25" customHeight="1">
      <c r="V731" s="33"/>
    </row>
    <row r="732" ht="14.25" customHeight="1">
      <c r="V732" s="33"/>
    </row>
    <row r="733" ht="14.25" customHeight="1">
      <c r="V733" s="33"/>
    </row>
    <row r="734" ht="14.25" customHeight="1">
      <c r="V734" s="33"/>
    </row>
    <row r="735" ht="14.25" customHeight="1">
      <c r="V735" s="33"/>
    </row>
    <row r="736" ht="14.25" customHeight="1">
      <c r="V736" s="33"/>
    </row>
    <row r="737" ht="14.25" customHeight="1">
      <c r="V737" s="33"/>
    </row>
    <row r="738" ht="14.25" customHeight="1">
      <c r="V738" s="33"/>
    </row>
    <row r="739" ht="14.25" customHeight="1">
      <c r="V739" s="33"/>
    </row>
    <row r="740" ht="14.25" customHeight="1">
      <c r="V740" s="33"/>
    </row>
    <row r="741" ht="14.25" customHeight="1">
      <c r="V741" s="33"/>
    </row>
    <row r="742" ht="14.25" customHeight="1">
      <c r="V742" s="33"/>
    </row>
    <row r="743" ht="14.25" customHeight="1">
      <c r="V743" s="33"/>
    </row>
    <row r="744" ht="14.25" customHeight="1">
      <c r="V744" s="33"/>
    </row>
    <row r="745" ht="14.25" customHeight="1">
      <c r="V745" s="33"/>
    </row>
    <row r="746" ht="14.25" customHeight="1">
      <c r="V746" s="33"/>
    </row>
    <row r="747" ht="14.25" customHeight="1">
      <c r="V747" s="33"/>
    </row>
    <row r="748" ht="14.25" customHeight="1">
      <c r="V748" s="33"/>
    </row>
    <row r="749" ht="14.25" customHeight="1">
      <c r="V749" s="33"/>
    </row>
    <row r="750" ht="14.25" customHeight="1">
      <c r="V750" s="33"/>
    </row>
    <row r="751" ht="14.25" customHeight="1">
      <c r="V751" s="33"/>
    </row>
    <row r="752" ht="14.25" customHeight="1">
      <c r="V752" s="33"/>
    </row>
    <row r="753" ht="14.25" customHeight="1">
      <c r="V753" s="33"/>
    </row>
    <row r="754" ht="14.25" customHeight="1">
      <c r="V754" s="33"/>
    </row>
    <row r="755" ht="14.25" customHeight="1">
      <c r="V755" s="33"/>
    </row>
    <row r="756" ht="14.25" customHeight="1">
      <c r="V756" s="33"/>
    </row>
    <row r="757" ht="14.25" customHeight="1">
      <c r="V757" s="33"/>
    </row>
    <row r="758" ht="14.25" customHeight="1">
      <c r="V758" s="33"/>
    </row>
    <row r="759" ht="14.25" customHeight="1">
      <c r="V759" s="33"/>
    </row>
    <row r="760" ht="14.25" customHeight="1">
      <c r="V760" s="33"/>
    </row>
    <row r="761" ht="14.25" customHeight="1">
      <c r="V761" s="33"/>
    </row>
    <row r="762" ht="14.25" customHeight="1">
      <c r="V762" s="33"/>
    </row>
    <row r="763" ht="14.25" customHeight="1">
      <c r="V763" s="33"/>
    </row>
    <row r="764" ht="14.25" customHeight="1">
      <c r="V764" s="33"/>
    </row>
    <row r="765" ht="14.25" customHeight="1">
      <c r="V765" s="33"/>
    </row>
    <row r="766" ht="14.25" customHeight="1">
      <c r="V766" s="33"/>
    </row>
    <row r="767" ht="14.25" customHeight="1">
      <c r="V767" s="33"/>
    </row>
    <row r="768" ht="14.25" customHeight="1">
      <c r="V768" s="33"/>
    </row>
    <row r="769" ht="14.25" customHeight="1">
      <c r="V769" s="33"/>
    </row>
    <row r="770" ht="14.25" customHeight="1">
      <c r="V770" s="33"/>
    </row>
    <row r="771" ht="14.25" customHeight="1">
      <c r="V771" s="33"/>
    </row>
    <row r="772" ht="14.25" customHeight="1">
      <c r="V772" s="33"/>
    </row>
    <row r="773" ht="14.25" customHeight="1">
      <c r="V773" s="33"/>
    </row>
    <row r="774" ht="14.25" customHeight="1">
      <c r="V774" s="33"/>
    </row>
    <row r="775" ht="14.25" customHeight="1">
      <c r="V775" s="33"/>
    </row>
    <row r="776" ht="14.25" customHeight="1">
      <c r="V776" s="33"/>
    </row>
    <row r="777" ht="14.25" customHeight="1">
      <c r="V777" s="33"/>
    </row>
    <row r="778" ht="14.25" customHeight="1">
      <c r="V778" s="33"/>
    </row>
    <row r="779" ht="14.25" customHeight="1">
      <c r="V779" s="33"/>
    </row>
    <row r="780" ht="14.25" customHeight="1">
      <c r="V780" s="33"/>
    </row>
    <row r="781" ht="14.25" customHeight="1">
      <c r="V781" s="33"/>
    </row>
    <row r="782" ht="14.25" customHeight="1">
      <c r="V782" s="33"/>
    </row>
    <row r="783" ht="14.25" customHeight="1">
      <c r="V783" s="33"/>
    </row>
    <row r="784" ht="14.25" customHeight="1">
      <c r="V784" s="33"/>
    </row>
    <row r="785" ht="14.25" customHeight="1">
      <c r="V785" s="33"/>
    </row>
    <row r="786" ht="14.25" customHeight="1">
      <c r="V786" s="33"/>
    </row>
    <row r="787" ht="14.25" customHeight="1">
      <c r="V787" s="33"/>
    </row>
    <row r="788" ht="14.25" customHeight="1">
      <c r="V788" s="33"/>
    </row>
    <row r="789" ht="14.25" customHeight="1">
      <c r="V789" s="33"/>
    </row>
    <row r="790" ht="14.25" customHeight="1">
      <c r="V790" s="33"/>
    </row>
    <row r="791" ht="14.25" customHeight="1">
      <c r="V791" s="33"/>
    </row>
    <row r="792" ht="14.25" customHeight="1">
      <c r="V792" s="33"/>
    </row>
    <row r="793" ht="14.25" customHeight="1">
      <c r="V793" s="33"/>
    </row>
    <row r="794" ht="14.25" customHeight="1">
      <c r="V794" s="33"/>
    </row>
    <row r="795" ht="14.25" customHeight="1">
      <c r="V795" s="33"/>
    </row>
    <row r="796" ht="14.25" customHeight="1">
      <c r="V796" s="33"/>
    </row>
    <row r="797" ht="14.25" customHeight="1">
      <c r="V797" s="33"/>
    </row>
    <row r="798" ht="14.25" customHeight="1">
      <c r="V798" s="33"/>
    </row>
    <row r="799" ht="14.25" customHeight="1">
      <c r="V799" s="33"/>
    </row>
    <row r="800" ht="14.25" customHeight="1">
      <c r="V800" s="33"/>
    </row>
    <row r="801" ht="14.25" customHeight="1">
      <c r="V801" s="33"/>
    </row>
    <row r="802" ht="14.25" customHeight="1">
      <c r="V802" s="33"/>
    </row>
    <row r="803" ht="14.25" customHeight="1">
      <c r="V803" s="33"/>
    </row>
    <row r="804" ht="14.25" customHeight="1">
      <c r="V804" s="33"/>
    </row>
    <row r="805" ht="14.25" customHeight="1">
      <c r="V805" s="33"/>
    </row>
    <row r="806" ht="14.25" customHeight="1">
      <c r="V806" s="33"/>
    </row>
    <row r="807" ht="14.25" customHeight="1">
      <c r="V807" s="33"/>
    </row>
    <row r="808" ht="14.25" customHeight="1">
      <c r="V808" s="33"/>
    </row>
    <row r="809" ht="14.25" customHeight="1">
      <c r="V809" s="33"/>
    </row>
    <row r="810" ht="14.25" customHeight="1">
      <c r="V810" s="33"/>
    </row>
    <row r="811" ht="14.25" customHeight="1">
      <c r="V811" s="33"/>
    </row>
    <row r="812" ht="14.25" customHeight="1">
      <c r="V812" s="33"/>
    </row>
    <row r="813" ht="14.25" customHeight="1">
      <c r="V813" s="33"/>
    </row>
    <row r="814" ht="14.25" customHeight="1">
      <c r="V814" s="33"/>
    </row>
    <row r="815" ht="14.25" customHeight="1">
      <c r="V815" s="33"/>
    </row>
    <row r="816" ht="14.25" customHeight="1">
      <c r="V816" s="33"/>
    </row>
    <row r="817" ht="14.25" customHeight="1">
      <c r="V817" s="33"/>
    </row>
    <row r="818" ht="14.25" customHeight="1">
      <c r="V818" s="33"/>
    </row>
    <row r="819" ht="14.25" customHeight="1">
      <c r="V819" s="33"/>
    </row>
    <row r="820" ht="14.25" customHeight="1">
      <c r="V820" s="33"/>
    </row>
    <row r="821" ht="14.25" customHeight="1">
      <c r="V821" s="33"/>
    </row>
    <row r="822" ht="14.25" customHeight="1">
      <c r="V822" s="33"/>
    </row>
    <row r="823" ht="14.25" customHeight="1">
      <c r="V823" s="33"/>
    </row>
    <row r="824" ht="14.25" customHeight="1">
      <c r="V824" s="33"/>
    </row>
    <row r="825" ht="14.25" customHeight="1">
      <c r="V825" s="33"/>
    </row>
    <row r="826" ht="14.25" customHeight="1">
      <c r="V826" s="33"/>
    </row>
    <row r="827" ht="14.25" customHeight="1">
      <c r="V827" s="33"/>
    </row>
    <row r="828" ht="14.25" customHeight="1">
      <c r="V828" s="33"/>
    </row>
    <row r="829" ht="14.25" customHeight="1">
      <c r="V829" s="33"/>
    </row>
    <row r="830" ht="14.25" customHeight="1">
      <c r="V830" s="33"/>
    </row>
    <row r="831" ht="14.25" customHeight="1">
      <c r="V831" s="33"/>
    </row>
    <row r="832" ht="14.25" customHeight="1">
      <c r="V832" s="33"/>
    </row>
    <row r="833" ht="14.25" customHeight="1">
      <c r="V833" s="33"/>
    </row>
    <row r="834" ht="14.25" customHeight="1">
      <c r="V834" s="33"/>
    </row>
    <row r="835" ht="14.25" customHeight="1">
      <c r="V835" s="33"/>
    </row>
    <row r="836" ht="14.25" customHeight="1">
      <c r="V836" s="33"/>
    </row>
    <row r="837" ht="14.25" customHeight="1">
      <c r="V837" s="33"/>
    </row>
    <row r="838" ht="14.25" customHeight="1">
      <c r="V838" s="33"/>
    </row>
    <row r="839" ht="14.25" customHeight="1">
      <c r="V839" s="33"/>
    </row>
    <row r="840" ht="14.25" customHeight="1">
      <c r="V840" s="33"/>
    </row>
    <row r="841" ht="14.25" customHeight="1">
      <c r="V841" s="33"/>
    </row>
    <row r="842" ht="14.25" customHeight="1">
      <c r="V842" s="33"/>
    </row>
    <row r="843" ht="14.25" customHeight="1">
      <c r="V843" s="33"/>
    </row>
    <row r="844" ht="14.25" customHeight="1">
      <c r="V844" s="33"/>
    </row>
    <row r="845" ht="14.25" customHeight="1">
      <c r="V845" s="33"/>
    </row>
    <row r="846" ht="14.25" customHeight="1">
      <c r="V846" s="33"/>
    </row>
    <row r="847" ht="14.25" customHeight="1">
      <c r="V847" s="33"/>
    </row>
    <row r="848" ht="14.25" customHeight="1">
      <c r="V848" s="33"/>
    </row>
    <row r="849" ht="14.25" customHeight="1">
      <c r="V849" s="33"/>
    </row>
    <row r="850" ht="14.25" customHeight="1">
      <c r="V850" s="33"/>
    </row>
    <row r="851" ht="14.25" customHeight="1">
      <c r="V851" s="33"/>
    </row>
    <row r="852" ht="14.25" customHeight="1">
      <c r="V852" s="33"/>
    </row>
    <row r="853" ht="14.25" customHeight="1">
      <c r="V853" s="33"/>
    </row>
    <row r="854" ht="14.25" customHeight="1">
      <c r="V854" s="33"/>
    </row>
    <row r="855" ht="14.25" customHeight="1">
      <c r="V855" s="33"/>
    </row>
    <row r="856" ht="14.25" customHeight="1">
      <c r="V856" s="33"/>
    </row>
    <row r="857" ht="14.25" customHeight="1">
      <c r="V857" s="33"/>
    </row>
    <row r="858" ht="14.25" customHeight="1">
      <c r="V858" s="33"/>
    </row>
    <row r="859" ht="14.25" customHeight="1">
      <c r="V859" s="33"/>
    </row>
    <row r="860" ht="14.25" customHeight="1">
      <c r="V860" s="33"/>
    </row>
    <row r="861" ht="14.25" customHeight="1">
      <c r="V861" s="33"/>
    </row>
    <row r="862" ht="14.25" customHeight="1">
      <c r="V862" s="33"/>
    </row>
    <row r="863" ht="14.25" customHeight="1">
      <c r="V863" s="33"/>
    </row>
    <row r="864" ht="14.25" customHeight="1">
      <c r="V864" s="33"/>
    </row>
    <row r="865" ht="14.25" customHeight="1">
      <c r="V865" s="33"/>
    </row>
    <row r="866" ht="14.25" customHeight="1">
      <c r="V866" s="33"/>
    </row>
    <row r="867" ht="14.25" customHeight="1">
      <c r="V867" s="33"/>
    </row>
    <row r="868" ht="14.25" customHeight="1">
      <c r="V868" s="33"/>
    </row>
    <row r="869" ht="14.25" customHeight="1">
      <c r="V869" s="33"/>
    </row>
    <row r="870" ht="14.25" customHeight="1">
      <c r="V870" s="33"/>
    </row>
    <row r="871" ht="14.25" customHeight="1">
      <c r="V871" s="33"/>
    </row>
    <row r="872" ht="14.25" customHeight="1">
      <c r="V872" s="33"/>
    </row>
    <row r="873" ht="14.25" customHeight="1">
      <c r="V873" s="33"/>
    </row>
    <row r="874" ht="14.25" customHeight="1">
      <c r="V874" s="33"/>
    </row>
    <row r="875" ht="14.25" customHeight="1">
      <c r="V875" s="33"/>
    </row>
    <row r="876" ht="14.25" customHeight="1">
      <c r="V876" s="33"/>
    </row>
    <row r="877" ht="14.25" customHeight="1">
      <c r="V877" s="33"/>
    </row>
    <row r="878" ht="14.25" customHeight="1">
      <c r="V878" s="33"/>
    </row>
    <row r="879" ht="14.25" customHeight="1">
      <c r="V879" s="33"/>
    </row>
    <row r="880" ht="14.25" customHeight="1">
      <c r="V880" s="33"/>
    </row>
    <row r="881" ht="14.25" customHeight="1">
      <c r="V881" s="33"/>
    </row>
    <row r="882" ht="14.25" customHeight="1">
      <c r="V882" s="33"/>
    </row>
    <row r="883" ht="14.25" customHeight="1">
      <c r="V883" s="33"/>
    </row>
    <row r="884" ht="14.25" customHeight="1">
      <c r="V884" s="33"/>
    </row>
    <row r="885" ht="14.25" customHeight="1">
      <c r="V885" s="33"/>
    </row>
    <row r="886" ht="14.25" customHeight="1">
      <c r="V886" s="33"/>
    </row>
    <row r="887" ht="14.25" customHeight="1">
      <c r="V887" s="33"/>
    </row>
    <row r="888" ht="14.25" customHeight="1">
      <c r="V888" s="33"/>
    </row>
    <row r="889" ht="14.25" customHeight="1">
      <c r="V889" s="33"/>
    </row>
    <row r="890" ht="14.25" customHeight="1">
      <c r="V890" s="33"/>
    </row>
    <row r="891" ht="14.25" customHeight="1">
      <c r="V891" s="33"/>
    </row>
    <row r="892" ht="14.25" customHeight="1">
      <c r="V892" s="33"/>
    </row>
    <row r="893" ht="14.25" customHeight="1">
      <c r="V893" s="33"/>
    </row>
    <row r="894" ht="14.25" customHeight="1">
      <c r="V894" s="33"/>
    </row>
    <row r="895" ht="14.25" customHeight="1">
      <c r="V895" s="33"/>
    </row>
    <row r="896" ht="14.25" customHeight="1">
      <c r="V896" s="33"/>
    </row>
    <row r="897" ht="14.25" customHeight="1">
      <c r="V897" s="33"/>
    </row>
    <row r="898" ht="14.25" customHeight="1">
      <c r="V898" s="33"/>
    </row>
    <row r="899" ht="14.25" customHeight="1">
      <c r="V899" s="33"/>
    </row>
    <row r="900" ht="14.25" customHeight="1">
      <c r="V900" s="33"/>
    </row>
    <row r="901" ht="14.25" customHeight="1">
      <c r="V901" s="33"/>
    </row>
    <row r="902" ht="14.25" customHeight="1">
      <c r="V902" s="33"/>
    </row>
    <row r="903" ht="14.25" customHeight="1">
      <c r="V903" s="33"/>
    </row>
    <row r="904" ht="14.25" customHeight="1">
      <c r="V904" s="33"/>
    </row>
    <row r="905" ht="14.25" customHeight="1">
      <c r="V905" s="33"/>
    </row>
    <row r="906" ht="14.25" customHeight="1">
      <c r="V906" s="33"/>
    </row>
    <row r="907" ht="14.25" customHeight="1">
      <c r="V907" s="33"/>
    </row>
    <row r="908" ht="14.25" customHeight="1">
      <c r="V908" s="33"/>
    </row>
    <row r="909" ht="14.25" customHeight="1">
      <c r="V909" s="33"/>
    </row>
    <row r="910" ht="14.25" customHeight="1">
      <c r="V910" s="33"/>
    </row>
    <row r="911" ht="14.25" customHeight="1">
      <c r="V911" s="33"/>
    </row>
    <row r="912" ht="14.25" customHeight="1">
      <c r="V912" s="33"/>
    </row>
    <row r="913" ht="14.25" customHeight="1">
      <c r="V913" s="33"/>
    </row>
    <row r="914" ht="14.25" customHeight="1">
      <c r="V914" s="33"/>
    </row>
    <row r="915" ht="14.25" customHeight="1">
      <c r="V915" s="33"/>
    </row>
    <row r="916" ht="14.25" customHeight="1">
      <c r="V916" s="33"/>
    </row>
    <row r="917" ht="14.25" customHeight="1">
      <c r="V917" s="33"/>
    </row>
    <row r="918" ht="14.25" customHeight="1">
      <c r="V918" s="33"/>
    </row>
    <row r="919" ht="14.25" customHeight="1">
      <c r="V919" s="33"/>
    </row>
    <row r="920" ht="14.25" customHeight="1">
      <c r="V920" s="33"/>
    </row>
    <row r="921" ht="14.25" customHeight="1">
      <c r="V921" s="33"/>
    </row>
    <row r="922" ht="14.25" customHeight="1">
      <c r="V922" s="33"/>
    </row>
    <row r="923" ht="14.25" customHeight="1">
      <c r="V923" s="33"/>
    </row>
    <row r="924" ht="14.25" customHeight="1">
      <c r="V924" s="33"/>
    </row>
    <row r="925" ht="14.25" customHeight="1">
      <c r="V925" s="33"/>
    </row>
    <row r="926" ht="14.25" customHeight="1">
      <c r="V926" s="33"/>
    </row>
    <row r="927" ht="14.25" customHeight="1">
      <c r="V927" s="33"/>
    </row>
    <row r="928" ht="14.25" customHeight="1">
      <c r="V928" s="33"/>
    </row>
    <row r="929" ht="14.25" customHeight="1">
      <c r="V929" s="33"/>
    </row>
    <row r="930" ht="14.25" customHeight="1">
      <c r="V930" s="33"/>
    </row>
    <row r="931" ht="14.25" customHeight="1">
      <c r="V931" s="33"/>
    </row>
    <row r="932" ht="14.25" customHeight="1">
      <c r="V932" s="33"/>
    </row>
    <row r="933" ht="14.25" customHeight="1">
      <c r="V933" s="33"/>
    </row>
    <row r="934" ht="14.25" customHeight="1">
      <c r="V934" s="33"/>
    </row>
    <row r="935" ht="14.25" customHeight="1">
      <c r="V935" s="33"/>
    </row>
    <row r="936" ht="14.25" customHeight="1">
      <c r="V936" s="33"/>
    </row>
    <row r="937" ht="14.25" customHeight="1">
      <c r="V937" s="33"/>
    </row>
    <row r="938" ht="14.25" customHeight="1">
      <c r="V938" s="33"/>
    </row>
    <row r="939" ht="14.25" customHeight="1">
      <c r="V939" s="33"/>
    </row>
    <row r="940" ht="14.25" customHeight="1">
      <c r="V940" s="33"/>
    </row>
    <row r="941" ht="14.25" customHeight="1">
      <c r="V941" s="33"/>
    </row>
    <row r="942" ht="14.25" customHeight="1">
      <c r="V942" s="33"/>
    </row>
    <row r="943" ht="14.25" customHeight="1">
      <c r="V943" s="33"/>
    </row>
    <row r="944" ht="14.25" customHeight="1">
      <c r="V944" s="33"/>
    </row>
    <row r="945" ht="14.25" customHeight="1">
      <c r="V945" s="33"/>
    </row>
    <row r="946" ht="14.25" customHeight="1">
      <c r="V946" s="33"/>
    </row>
    <row r="947" ht="14.25" customHeight="1">
      <c r="V947" s="33"/>
    </row>
    <row r="948" ht="14.25" customHeight="1">
      <c r="V948" s="33"/>
    </row>
    <row r="949" ht="14.25" customHeight="1">
      <c r="V949" s="33"/>
    </row>
    <row r="950" ht="14.25" customHeight="1">
      <c r="V950" s="33"/>
    </row>
    <row r="951" ht="14.25" customHeight="1">
      <c r="V951" s="33"/>
    </row>
    <row r="952" ht="14.25" customHeight="1">
      <c r="V952" s="33"/>
    </row>
    <row r="953" ht="14.25" customHeight="1">
      <c r="V953" s="33"/>
    </row>
    <row r="954" ht="14.25" customHeight="1">
      <c r="V954" s="33"/>
    </row>
    <row r="955" ht="14.25" customHeight="1">
      <c r="V955" s="33"/>
    </row>
    <row r="956" ht="14.25" customHeight="1">
      <c r="V956" s="33"/>
    </row>
    <row r="957" ht="14.25" customHeight="1">
      <c r="V957" s="33"/>
    </row>
    <row r="958" ht="14.25" customHeight="1">
      <c r="V958" s="33"/>
    </row>
    <row r="959" ht="14.25" customHeight="1">
      <c r="V959" s="33"/>
    </row>
    <row r="960" ht="14.25" customHeight="1">
      <c r="V960" s="33"/>
    </row>
    <row r="961" ht="14.25" customHeight="1">
      <c r="V961" s="33"/>
    </row>
    <row r="962" ht="14.25" customHeight="1">
      <c r="V962" s="33"/>
    </row>
    <row r="963" ht="14.25" customHeight="1">
      <c r="V963" s="33"/>
    </row>
    <row r="964" ht="14.25" customHeight="1">
      <c r="V964" s="33"/>
    </row>
    <row r="965" ht="14.25" customHeight="1">
      <c r="V965" s="33"/>
    </row>
    <row r="966" ht="14.25" customHeight="1">
      <c r="V966" s="33"/>
    </row>
    <row r="967" ht="14.25" customHeight="1">
      <c r="V967" s="33"/>
    </row>
    <row r="968" ht="14.25" customHeight="1">
      <c r="V968" s="33"/>
    </row>
    <row r="969" ht="14.25" customHeight="1">
      <c r="V969" s="33"/>
    </row>
    <row r="970" ht="14.25" customHeight="1">
      <c r="V970" s="33"/>
    </row>
    <row r="971" ht="14.25" customHeight="1">
      <c r="V971" s="33"/>
    </row>
    <row r="972" ht="14.25" customHeight="1">
      <c r="V972" s="33"/>
    </row>
    <row r="973" ht="14.25" customHeight="1">
      <c r="V973" s="33"/>
    </row>
    <row r="974" ht="14.25" customHeight="1">
      <c r="V974" s="33"/>
    </row>
    <row r="975" ht="14.25" customHeight="1">
      <c r="V975" s="33"/>
    </row>
    <row r="976" ht="14.25" customHeight="1">
      <c r="V976" s="33"/>
    </row>
    <row r="977" ht="14.25" customHeight="1">
      <c r="V977" s="33"/>
    </row>
    <row r="978" ht="14.25" customHeight="1">
      <c r="V978" s="33"/>
    </row>
    <row r="979" ht="14.25" customHeight="1">
      <c r="V979" s="33"/>
    </row>
    <row r="980" ht="14.25" customHeight="1">
      <c r="V980" s="33"/>
    </row>
    <row r="981" ht="14.25" customHeight="1">
      <c r="V981" s="33"/>
    </row>
    <row r="982" ht="14.25" customHeight="1">
      <c r="V982" s="33"/>
    </row>
    <row r="983" ht="14.25" customHeight="1">
      <c r="V983" s="33"/>
    </row>
    <row r="984" ht="14.25" customHeight="1">
      <c r="V984" s="33"/>
    </row>
    <row r="985" ht="14.25" customHeight="1">
      <c r="V985" s="33"/>
    </row>
    <row r="986" ht="14.25" customHeight="1">
      <c r="V986" s="33"/>
    </row>
    <row r="987" ht="14.25" customHeight="1">
      <c r="V987" s="33"/>
    </row>
    <row r="988" ht="14.25" customHeight="1">
      <c r="V988" s="33"/>
    </row>
    <row r="989" ht="14.25" customHeight="1">
      <c r="V989" s="33"/>
    </row>
    <row r="990" ht="14.25" customHeight="1">
      <c r="V990" s="33"/>
    </row>
    <row r="991" ht="14.25" customHeight="1">
      <c r="V991" s="33"/>
    </row>
    <row r="992" ht="14.25" customHeight="1">
      <c r="V992" s="33"/>
    </row>
    <row r="993" ht="14.25" customHeight="1">
      <c r="V993" s="33"/>
    </row>
    <row r="994" ht="14.25" customHeight="1">
      <c r="V994" s="33"/>
    </row>
    <row r="995" ht="14.25" customHeight="1">
      <c r="V995" s="33"/>
    </row>
    <row r="996" ht="14.25" customHeight="1">
      <c r="V996" s="33"/>
    </row>
    <row r="997" ht="14.25" customHeight="1">
      <c r="V997" s="33"/>
    </row>
    <row r="998" ht="14.25" customHeight="1">
      <c r="V998" s="33"/>
    </row>
    <row r="999" ht="14.25" customHeight="1">
      <c r="V999" s="33"/>
    </row>
  </sheetData>
  <autoFilter ref="$A$1:$W$26"/>
  <mergeCells count="1">
    <mergeCell ref="A26:C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71"/>
    <col customWidth="1" min="3" max="26" width="8.71"/>
  </cols>
  <sheetData>
    <row r="1" ht="14.25" customHeight="1">
      <c r="A1" s="1">
        <v>8738.0</v>
      </c>
      <c r="B1" s="2" t="s">
        <v>1</v>
      </c>
      <c r="C1" s="3">
        <v>31.44</v>
      </c>
    </row>
    <row r="2" ht="14.25" customHeight="1">
      <c r="A2" s="1">
        <v>8092.0</v>
      </c>
      <c r="B2" s="2" t="s">
        <v>2</v>
      </c>
      <c r="C2" s="5">
        <v>68.4</v>
      </c>
    </row>
    <row r="3" ht="14.25" customHeight="1">
      <c r="A3" s="2" t="s">
        <v>4</v>
      </c>
      <c r="B3" s="2" t="s">
        <v>5</v>
      </c>
      <c r="C3" s="7">
        <v>66.0</v>
      </c>
    </row>
    <row r="4" ht="14.25" customHeight="1">
      <c r="A4" s="8">
        <v>31865.0</v>
      </c>
      <c r="B4" s="2" t="s">
        <v>7</v>
      </c>
      <c r="C4" s="5">
        <v>30.6</v>
      </c>
    </row>
    <row r="5" ht="14.25" customHeight="1">
      <c r="A5" s="8">
        <v>31864.0</v>
      </c>
      <c r="B5" s="2" t="s">
        <v>8</v>
      </c>
      <c r="C5" s="5">
        <v>30.6</v>
      </c>
    </row>
    <row r="6" ht="14.25" customHeight="1">
      <c r="A6" s="1">
        <v>5679.0</v>
      </c>
      <c r="B6" s="2" t="s">
        <v>9</v>
      </c>
      <c r="C6" s="3">
        <v>31.44</v>
      </c>
    </row>
    <row r="7" ht="14.25" customHeight="1">
      <c r="A7" s="1">
        <v>5680.0</v>
      </c>
      <c r="B7" s="2" t="s">
        <v>11</v>
      </c>
      <c r="C7" s="5">
        <v>68.4</v>
      </c>
    </row>
    <row r="8" ht="14.25" customHeight="1">
      <c r="A8" s="2" t="s">
        <v>13</v>
      </c>
      <c r="B8" s="2" t="s">
        <v>14</v>
      </c>
      <c r="C8" s="5">
        <v>91.5</v>
      </c>
    </row>
    <row r="9" ht="14.25" customHeight="1">
      <c r="A9" s="2" t="s">
        <v>18</v>
      </c>
      <c r="B9" s="2" t="s">
        <v>20</v>
      </c>
      <c r="C9" s="7">
        <v>99.0</v>
      </c>
    </row>
    <row r="10" ht="14.25" customHeight="1">
      <c r="A10" s="2" t="s">
        <v>22</v>
      </c>
      <c r="B10" s="2" t="s">
        <v>23</v>
      </c>
      <c r="C10" s="7">
        <v>228.0</v>
      </c>
    </row>
    <row r="11" ht="14.25" customHeight="1">
      <c r="A11" s="1">
        <v>5688.0</v>
      </c>
      <c r="B11" s="2" t="s">
        <v>24</v>
      </c>
      <c r="C11" s="5">
        <v>34.2</v>
      </c>
    </row>
    <row r="12" ht="14.25" customHeight="1">
      <c r="A12" s="1">
        <v>8742.0</v>
      </c>
      <c r="B12" s="2" t="s">
        <v>25</v>
      </c>
      <c r="C12" s="7">
        <v>36.0</v>
      </c>
    </row>
    <row r="13" ht="14.25" customHeight="1">
      <c r="A13" s="1">
        <v>5689.0</v>
      </c>
      <c r="B13" s="2" t="s">
        <v>26</v>
      </c>
      <c r="C13" s="5">
        <v>68.4</v>
      </c>
    </row>
    <row r="14" ht="14.25" customHeight="1">
      <c r="A14" s="2" t="s">
        <v>27</v>
      </c>
      <c r="B14" s="2" t="s">
        <v>28</v>
      </c>
      <c r="C14" s="7">
        <v>63.0</v>
      </c>
    </row>
    <row r="15" ht="14.25" customHeight="1">
      <c r="A15" s="8">
        <v>31868.0</v>
      </c>
      <c r="B15" s="2" t="s">
        <v>29</v>
      </c>
      <c r="C15" s="5">
        <v>22.2</v>
      </c>
    </row>
    <row r="16" ht="14.25" customHeight="1">
      <c r="A16" s="2" t="s">
        <v>30</v>
      </c>
      <c r="B16" s="2" t="s">
        <v>31</v>
      </c>
      <c r="C16" s="7">
        <v>99.0</v>
      </c>
    </row>
    <row r="17" ht="14.25" customHeight="1">
      <c r="A17" s="2" t="s">
        <v>32</v>
      </c>
      <c r="B17" s="2" t="s">
        <v>33</v>
      </c>
      <c r="C17" s="7">
        <v>66.0</v>
      </c>
    </row>
    <row r="18" ht="14.25" customHeight="1">
      <c r="A18" s="1">
        <v>8741.0</v>
      </c>
      <c r="B18" s="2" t="s">
        <v>34</v>
      </c>
      <c r="C18" s="5">
        <v>38.9</v>
      </c>
    </row>
    <row r="19" ht="14.25" customHeight="1">
      <c r="A19" s="1">
        <v>8093.0</v>
      </c>
      <c r="B19" s="2" t="s">
        <v>35</v>
      </c>
      <c r="C19" s="3">
        <v>51.44</v>
      </c>
    </row>
    <row r="20" ht="14.25" customHeight="1">
      <c r="A20" s="1">
        <v>8735.0</v>
      </c>
      <c r="B20" s="2" t="s">
        <v>36</v>
      </c>
      <c r="C20" s="3">
        <v>30.24</v>
      </c>
    </row>
    <row r="21" ht="14.25" customHeight="1">
      <c r="A21" s="1">
        <v>8736.0</v>
      </c>
      <c r="B21" s="2" t="s">
        <v>37</v>
      </c>
      <c r="C21" s="5">
        <v>43.8</v>
      </c>
    </row>
    <row r="22" ht="14.25" customHeight="1">
      <c r="A22" s="1">
        <v>5677.0</v>
      </c>
      <c r="B22" s="2" t="s">
        <v>38</v>
      </c>
      <c r="C22" s="5">
        <v>68.4</v>
      </c>
    </row>
    <row r="23" ht="14.25" customHeight="1">
      <c r="A23" s="2" t="s">
        <v>39</v>
      </c>
      <c r="B23" s="2" t="s">
        <v>40</v>
      </c>
      <c r="C23" s="5">
        <v>91.5</v>
      </c>
    </row>
    <row r="24" ht="14.25" customHeight="1">
      <c r="A24" s="1">
        <v>6808.0</v>
      </c>
      <c r="B24" s="2" t="s">
        <v>41</v>
      </c>
      <c r="C24" s="5">
        <v>30.5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