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0260" windowHeight="8115" activeTab="1"/>
  </bookViews>
  <sheets>
    <sheet name="Gráfico1" sheetId="8" r:id="rId1"/>
    <sheet name="Hoja2" sheetId="6" r:id="rId2"/>
    <sheet name="SEGUIMIENTO" sheetId="1" r:id="rId3"/>
    <sheet name="ANALISIS" sheetId="4" r:id="rId4"/>
    <sheet name="REPORTE" sheetId="2" r:id="rId5"/>
    <sheet name="Hoja3" sheetId="7" r:id="rId6"/>
  </sheets>
  <definedNames>
    <definedName name="_xlnm._FilterDatabase" localSheetId="2" hidden="1">SEGUIMIENTO!$A$1:$M$114</definedName>
  </definedNames>
  <calcPr calcId="125725"/>
  <pivotCaches>
    <pivotCache cacheId="0" r:id="rId7"/>
    <pivotCache cacheId="5" r:id="rId8"/>
    <pivotCache cacheId="13" r:id="rId9"/>
  </pivotCaches>
</workbook>
</file>

<file path=xl/calcChain.xml><?xml version="1.0" encoding="utf-8"?>
<calcChain xmlns="http://schemas.openxmlformats.org/spreadsheetml/2006/main">
  <c r="E6" i="6"/>
  <c r="E7"/>
  <c r="E8"/>
  <c r="E9"/>
  <c r="E10"/>
  <c r="E11"/>
  <c r="E12"/>
  <c r="E13"/>
  <c r="E5"/>
  <c r="L112" i="1"/>
  <c r="L108"/>
  <c r="L104"/>
  <c r="L99"/>
  <c r="L95"/>
  <c r="L92"/>
  <c r="L87"/>
  <c r="L84"/>
  <c r="L83"/>
  <c r="L75"/>
  <c r="L71"/>
  <c r="L66"/>
  <c r="L65"/>
  <c r="L61"/>
  <c r="L60"/>
  <c r="L57"/>
  <c r="L53"/>
  <c r="L49"/>
  <c r="L48"/>
  <c r="L44"/>
  <c r="L40"/>
  <c r="L39"/>
  <c r="L36"/>
  <c r="L35"/>
  <c r="L32"/>
  <c r="L23"/>
  <c r="L19"/>
  <c r="L15"/>
  <c r="L14"/>
  <c r="L6"/>
  <c r="I12"/>
  <c r="I16"/>
  <c r="I19"/>
  <c r="I22"/>
  <c r="I25"/>
  <c r="I28"/>
  <c r="I29"/>
  <c r="I30"/>
  <c r="I36"/>
  <c r="I37"/>
  <c r="I38"/>
  <c r="I39"/>
  <c r="I40"/>
  <c r="I42"/>
  <c r="I43"/>
  <c r="I45"/>
  <c r="I47"/>
  <c r="I48"/>
  <c r="I50"/>
  <c r="I53"/>
  <c r="I56"/>
  <c r="I64"/>
  <c r="I66"/>
  <c r="I67"/>
  <c r="I68"/>
  <c r="I69"/>
  <c r="I71"/>
  <c r="I79"/>
  <c r="I81"/>
  <c r="I88"/>
  <c r="I90"/>
  <c r="I91"/>
  <c r="I93"/>
  <c r="I94"/>
  <c r="I101"/>
  <c r="I114"/>
  <c r="I3"/>
  <c r="I7"/>
  <c r="J78"/>
  <c r="L78" s="1"/>
  <c r="C3" i="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2"/>
  <c r="A6" i="1"/>
  <c r="A8"/>
  <c r="A9"/>
  <c r="A13"/>
  <c r="A11"/>
  <c r="A12"/>
  <c r="A14"/>
  <c r="A55"/>
  <c r="A62"/>
  <c r="A63"/>
  <c r="A83"/>
  <c r="A84"/>
  <c r="A82"/>
  <c r="A86"/>
  <c r="A87"/>
  <c r="A85"/>
  <c r="A52"/>
  <c r="A59"/>
  <c r="A60"/>
  <c r="A89"/>
  <c r="A96"/>
  <c r="A97"/>
  <c r="A35"/>
  <c r="A65"/>
  <c r="A34"/>
  <c r="A70"/>
  <c r="A98"/>
  <c r="A99"/>
  <c r="A100"/>
  <c r="A38"/>
  <c r="A39"/>
  <c r="A40"/>
  <c r="A41"/>
  <c r="A77"/>
  <c r="A104"/>
  <c r="A44"/>
  <c r="A46"/>
  <c r="A53"/>
  <c r="A54"/>
  <c r="A15"/>
  <c r="A16"/>
  <c r="A17"/>
  <c r="A58"/>
  <c r="A66"/>
  <c r="A67"/>
  <c r="A18"/>
  <c r="A19"/>
  <c r="A20"/>
  <c r="A80"/>
  <c r="A81"/>
  <c r="A72"/>
  <c r="A21"/>
  <c r="A22"/>
  <c r="A23"/>
  <c r="A92"/>
  <c r="A90"/>
  <c r="A88"/>
  <c r="A94"/>
  <c r="A95"/>
  <c r="A93"/>
  <c r="A91"/>
  <c r="A73"/>
  <c r="A42"/>
  <c r="A75"/>
  <c r="A78"/>
  <c r="A105"/>
  <c r="A74"/>
  <c r="A24"/>
  <c r="A25"/>
  <c r="A26"/>
  <c r="A61"/>
  <c r="A71"/>
  <c r="A68"/>
  <c r="A27"/>
  <c r="A50"/>
  <c r="A51"/>
  <c r="A49"/>
  <c r="A56"/>
  <c r="A57"/>
  <c r="A32"/>
  <c r="A36"/>
  <c r="A37"/>
  <c r="A33"/>
  <c r="A47"/>
  <c r="A48"/>
  <c r="A31"/>
  <c r="A28"/>
  <c r="A29"/>
  <c r="A101"/>
  <c r="A43"/>
  <c r="A103"/>
  <c r="A102"/>
  <c r="A106"/>
  <c r="A76"/>
  <c r="A107"/>
  <c r="A108"/>
  <c r="A109"/>
  <c r="A110"/>
  <c r="A111"/>
  <c r="A112"/>
  <c r="A113"/>
  <c r="A10"/>
  <c r="M4"/>
  <c r="M5"/>
  <c r="M6"/>
  <c r="M7"/>
  <c r="M10"/>
  <c r="M8"/>
  <c r="M9"/>
  <c r="M13"/>
  <c r="M11"/>
  <c r="M12"/>
  <c r="M14"/>
  <c r="M55"/>
  <c r="M62"/>
  <c r="M63"/>
  <c r="M83"/>
  <c r="M84"/>
  <c r="M82"/>
  <c r="M86"/>
  <c r="M87"/>
  <c r="M85"/>
  <c r="M52"/>
  <c r="M59"/>
  <c r="M60"/>
  <c r="M89"/>
  <c r="M96"/>
  <c r="M97"/>
  <c r="M30"/>
  <c r="M35"/>
  <c r="M65"/>
  <c r="M34"/>
  <c r="M70"/>
  <c r="M98"/>
  <c r="M99"/>
  <c r="M100"/>
  <c r="M38"/>
  <c r="M39"/>
  <c r="M40"/>
  <c r="M41"/>
  <c r="M77"/>
  <c r="M104"/>
  <c r="M44"/>
  <c r="M45"/>
  <c r="M46"/>
  <c r="M53"/>
  <c r="M54"/>
  <c r="M15"/>
  <c r="M16"/>
  <c r="M17"/>
  <c r="M58"/>
  <c r="M66"/>
  <c r="M67"/>
  <c r="M18"/>
  <c r="M19"/>
  <c r="M20"/>
  <c r="M80"/>
  <c r="M81"/>
  <c r="M72"/>
  <c r="M21"/>
  <c r="M22"/>
  <c r="M23"/>
  <c r="M64"/>
  <c r="M92"/>
  <c r="M90"/>
  <c r="M88"/>
  <c r="M94"/>
  <c r="M69"/>
  <c r="M95"/>
  <c r="M93"/>
  <c r="M91"/>
  <c r="M73"/>
  <c r="M42"/>
  <c r="M75"/>
  <c r="M78"/>
  <c r="M105"/>
  <c r="M74"/>
  <c r="M79"/>
  <c r="M24"/>
  <c r="M25"/>
  <c r="M26"/>
  <c r="M61"/>
  <c r="M71"/>
  <c r="M68"/>
  <c r="M27"/>
  <c r="M50"/>
  <c r="M51"/>
  <c r="M49"/>
  <c r="M56"/>
  <c r="M57"/>
  <c r="M32"/>
  <c r="M36"/>
  <c r="M37"/>
  <c r="M33"/>
  <c r="M47"/>
  <c r="M48"/>
  <c r="M31"/>
  <c r="M28"/>
  <c r="M29"/>
  <c r="M101"/>
  <c r="M43"/>
  <c r="M103"/>
  <c r="M102"/>
  <c r="M106"/>
  <c r="M76"/>
  <c r="M107"/>
  <c r="M108"/>
  <c r="M109"/>
  <c r="M110"/>
  <c r="M111"/>
  <c r="M112"/>
  <c r="M113"/>
  <c r="M3"/>
  <c r="K3"/>
  <c r="K4"/>
  <c r="K5"/>
  <c r="K6"/>
  <c r="K7"/>
  <c r="K10"/>
  <c r="K8"/>
  <c r="K9"/>
  <c r="K13"/>
  <c r="K11"/>
  <c r="K12"/>
  <c r="K14"/>
  <c r="K55"/>
  <c r="K62"/>
  <c r="K63"/>
  <c r="K83"/>
  <c r="K84"/>
  <c r="K82"/>
  <c r="K86"/>
  <c r="K87"/>
  <c r="K85"/>
  <c r="K52"/>
  <c r="K59"/>
  <c r="K60"/>
  <c r="K89"/>
  <c r="K96"/>
  <c r="K97"/>
  <c r="K30"/>
  <c r="K35"/>
  <c r="K65"/>
  <c r="K34"/>
  <c r="K70"/>
  <c r="K98"/>
  <c r="K99"/>
  <c r="K100"/>
  <c r="K38"/>
  <c r="K39"/>
  <c r="K40"/>
  <c r="K41"/>
  <c r="K77"/>
  <c r="K104"/>
  <c r="K44"/>
  <c r="K45"/>
  <c r="K46"/>
  <c r="K53"/>
  <c r="K54"/>
  <c r="K15"/>
  <c r="K16"/>
  <c r="K17"/>
  <c r="K58"/>
  <c r="K66"/>
  <c r="K67"/>
  <c r="K18"/>
  <c r="K19"/>
  <c r="K20"/>
  <c r="K80"/>
  <c r="K81"/>
  <c r="K72"/>
  <c r="K21"/>
  <c r="K22"/>
  <c r="K23"/>
  <c r="K64"/>
  <c r="K92"/>
  <c r="K90"/>
  <c r="K88"/>
  <c r="K94"/>
  <c r="K69"/>
  <c r="K95"/>
  <c r="K93"/>
  <c r="K91"/>
  <c r="K73"/>
  <c r="K42"/>
  <c r="K75"/>
  <c r="K78"/>
  <c r="K105"/>
  <c r="K74"/>
  <c r="K79"/>
  <c r="K24"/>
  <c r="K25"/>
  <c r="K26"/>
  <c r="K61"/>
  <c r="K71"/>
  <c r="K68"/>
  <c r="K27"/>
  <c r="K50"/>
  <c r="K51"/>
  <c r="K49"/>
  <c r="K56"/>
  <c r="K57"/>
  <c r="K32"/>
  <c r="K36"/>
  <c r="K37"/>
  <c r="K33"/>
  <c r="K47"/>
  <c r="K48"/>
  <c r="K31"/>
  <c r="K28"/>
  <c r="K29"/>
  <c r="K101"/>
  <c r="K43"/>
  <c r="K103"/>
  <c r="K102"/>
  <c r="K106"/>
  <c r="K76"/>
  <c r="K107"/>
  <c r="K108"/>
  <c r="K109"/>
  <c r="K110"/>
  <c r="K111"/>
  <c r="K112"/>
  <c r="K113"/>
  <c r="F114"/>
  <c r="J4"/>
  <c r="L4" s="1"/>
  <c r="J5"/>
  <c r="L5" s="1"/>
  <c r="J6"/>
  <c r="J10"/>
  <c r="L10" s="1"/>
  <c r="J8"/>
  <c r="L8" s="1"/>
  <c r="J9"/>
  <c r="L9" s="1"/>
  <c r="J13"/>
  <c r="L13" s="1"/>
  <c r="J11"/>
  <c r="L11" s="1"/>
  <c r="J12"/>
  <c r="L12" s="1"/>
  <c r="J14"/>
  <c r="J55"/>
  <c r="L55" s="1"/>
  <c r="J62"/>
  <c r="L62" s="1"/>
  <c r="J63"/>
  <c r="L63" s="1"/>
  <c r="J83"/>
  <c r="J84"/>
  <c r="J82"/>
  <c r="L82" s="1"/>
  <c r="J86"/>
  <c r="L86" s="1"/>
  <c r="J87"/>
  <c r="J85"/>
  <c r="L85" s="1"/>
  <c r="J52"/>
  <c r="L52" s="1"/>
  <c r="J59"/>
  <c r="L59" s="1"/>
  <c r="J60"/>
  <c r="J89"/>
  <c r="L89" s="1"/>
  <c r="J96"/>
  <c r="L96" s="1"/>
  <c r="J97"/>
  <c r="L97" s="1"/>
  <c r="J35"/>
  <c r="J65"/>
  <c r="J34"/>
  <c r="L34" s="1"/>
  <c r="J70"/>
  <c r="L70" s="1"/>
  <c r="J98"/>
  <c r="L98" s="1"/>
  <c r="J99"/>
  <c r="J100"/>
  <c r="L100" s="1"/>
  <c r="J38"/>
  <c r="L38" s="1"/>
  <c r="J39"/>
  <c r="J40"/>
  <c r="J41"/>
  <c r="L41" s="1"/>
  <c r="J77"/>
  <c r="L77" s="1"/>
  <c r="J104"/>
  <c r="J44"/>
  <c r="J46"/>
  <c r="L46" s="1"/>
  <c r="J53"/>
  <c r="J54"/>
  <c r="L54" s="1"/>
  <c r="J15"/>
  <c r="J16"/>
  <c r="L16" s="1"/>
  <c r="J17"/>
  <c r="L17" s="1"/>
  <c r="J58"/>
  <c r="L58" s="1"/>
  <c r="J66"/>
  <c r="J67"/>
  <c r="L67" s="1"/>
  <c r="J18"/>
  <c r="L18" s="1"/>
  <c r="J19"/>
  <c r="J20"/>
  <c r="L20" s="1"/>
  <c r="J80"/>
  <c r="L80" s="1"/>
  <c r="J81"/>
  <c r="L81" s="1"/>
  <c r="J72"/>
  <c r="L72" s="1"/>
  <c r="J21"/>
  <c r="L21" s="1"/>
  <c r="J22"/>
  <c r="L22" s="1"/>
  <c r="J23"/>
  <c r="J92"/>
  <c r="J90"/>
  <c r="L90" s="1"/>
  <c r="J88"/>
  <c r="L88" s="1"/>
  <c r="J94"/>
  <c r="L94" s="1"/>
  <c r="J95"/>
  <c r="J93"/>
  <c r="L93" s="1"/>
  <c r="J91"/>
  <c r="L91" s="1"/>
  <c r="J73"/>
  <c r="L73" s="1"/>
  <c r="J42"/>
  <c r="L42" s="1"/>
  <c r="J75"/>
  <c r="J105"/>
  <c r="L105" s="1"/>
  <c r="J74"/>
  <c r="L74" s="1"/>
  <c r="J24"/>
  <c r="L24" s="1"/>
  <c r="J25"/>
  <c r="L25" s="1"/>
  <c r="J26"/>
  <c r="L26" s="1"/>
  <c r="J61"/>
  <c r="J71"/>
  <c r="J68"/>
  <c r="L68" s="1"/>
  <c r="J27"/>
  <c r="L27" s="1"/>
  <c r="J50"/>
  <c r="L50" s="1"/>
  <c r="J51"/>
  <c r="L51" s="1"/>
  <c r="J49"/>
  <c r="J56"/>
  <c r="L56" s="1"/>
  <c r="J57"/>
  <c r="J32"/>
  <c r="J36"/>
  <c r="J37"/>
  <c r="L37" s="1"/>
  <c r="J33"/>
  <c r="L33" s="1"/>
  <c r="J47"/>
  <c r="L47" s="1"/>
  <c r="J48"/>
  <c r="J31"/>
  <c r="L31" s="1"/>
  <c r="J28"/>
  <c r="L28" s="1"/>
  <c r="J29"/>
  <c r="L29" s="1"/>
  <c r="J101"/>
  <c r="L101" s="1"/>
  <c r="J43"/>
  <c r="L43" s="1"/>
  <c r="J103"/>
  <c r="L103" s="1"/>
  <c r="J102"/>
  <c r="L102" s="1"/>
  <c r="J106"/>
  <c r="L106" s="1"/>
  <c r="J76"/>
  <c r="L76" s="1"/>
  <c r="J107"/>
  <c r="L107" s="1"/>
  <c r="J108"/>
  <c r="J109"/>
  <c r="L109" s="1"/>
  <c r="J110"/>
  <c r="L110" s="1"/>
  <c r="J111"/>
  <c r="L111" s="1"/>
  <c r="J112"/>
  <c r="J113"/>
  <c r="L113" s="1"/>
  <c r="H2"/>
  <c r="J2" s="1"/>
  <c r="L2" s="1"/>
  <c r="F3"/>
  <c r="F4"/>
  <c r="I4" s="1"/>
  <c r="F5"/>
  <c r="I5" s="1"/>
  <c r="F6"/>
  <c r="I6" s="1"/>
  <c r="F7"/>
  <c r="F10"/>
  <c r="I10" s="1"/>
  <c r="F8"/>
  <c r="I8" s="1"/>
  <c r="F9"/>
  <c r="I9" s="1"/>
  <c r="F13"/>
  <c r="I13" s="1"/>
  <c r="F11"/>
  <c r="I11" s="1"/>
  <c r="F12"/>
  <c r="F14"/>
  <c r="I14" s="1"/>
  <c r="F55"/>
  <c r="I55" s="1"/>
  <c r="F62"/>
  <c r="I62" s="1"/>
  <c r="F63"/>
  <c r="I63" s="1"/>
  <c r="F83"/>
  <c r="I83" s="1"/>
  <c r="F84"/>
  <c r="I84" s="1"/>
  <c r="F82"/>
  <c r="I82" s="1"/>
  <c r="F86"/>
  <c r="I86" s="1"/>
  <c r="F87"/>
  <c r="I87" s="1"/>
  <c r="F85"/>
  <c r="I85" s="1"/>
  <c r="F52"/>
  <c r="I52" s="1"/>
  <c r="F59"/>
  <c r="I59" s="1"/>
  <c r="F60"/>
  <c r="I60" s="1"/>
  <c r="F89"/>
  <c r="I89" s="1"/>
  <c r="F96"/>
  <c r="I96" s="1"/>
  <c r="F97"/>
  <c r="I97" s="1"/>
  <c r="F30"/>
  <c r="F35"/>
  <c r="I35" s="1"/>
  <c r="F65"/>
  <c r="I65" s="1"/>
  <c r="F34"/>
  <c r="I34" s="1"/>
  <c r="F70"/>
  <c r="I70" s="1"/>
  <c r="F98"/>
  <c r="I98" s="1"/>
  <c r="F99"/>
  <c r="I99" s="1"/>
  <c r="F100"/>
  <c r="I100" s="1"/>
  <c r="F38"/>
  <c r="F39"/>
  <c r="F40"/>
  <c r="F41"/>
  <c r="I41" s="1"/>
  <c r="F77"/>
  <c r="I77" s="1"/>
  <c r="F104"/>
  <c r="I104" s="1"/>
  <c r="F44"/>
  <c r="I44" s="1"/>
  <c r="F45"/>
  <c r="F46"/>
  <c r="I46" s="1"/>
  <c r="F53"/>
  <c r="F54"/>
  <c r="I54" s="1"/>
  <c r="F15"/>
  <c r="I15" s="1"/>
  <c r="F16"/>
  <c r="F17"/>
  <c r="I17" s="1"/>
  <c r="F58"/>
  <c r="I58" s="1"/>
  <c r="F66"/>
  <c r="F67"/>
  <c r="F18"/>
  <c r="I18" s="1"/>
  <c r="F19"/>
  <c r="F20"/>
  <c r="I20" s="1"/>
  <c r="F80"/>
  <c r="I80" s="1"/>
  <c r="F81"/>
  <c r="F72"/>
  <c r="I72" s="1"/>
  <c r="F21"/>
  <c r="I21" s="1"/>
  <c r="F22"/>
  <c r="F23"/>
  <c r="I23" s="1"/>
  <c r="F64"/>
  <c r="F92"/>
  <c r="I92" s="1"/>
  <c r="F90"/>
  <c r="F88"/>
  <c r="F94"/>
  <c r="F69"/>
  <c r="F95"/>
  <c r="I95" s="1"/>
  <c r="F93"/>
  <c r="F91"/>
  <c r="F73"/>
  <c r="I73" s="1"/>
  <c r="F42"/>
  <c r="F75"/>
  <c r="I75" s="1"/>
  <c r="F78"/>
  <c r="I78" s="1"/>
  <c r="F105"/>
  <c r="I105" s="1"/>
  <c r="F74"/>
  <c r="I74" s="1"/>
  <c r="F79"/>
  <c r="F24"/>
  <c r="I24" s="1"/>
  <c r="F25"/>
  <c r="F26"/>
  <c r="I26" s="1"/>
  <c r="F61"/>
  <c r="I61" s="1"/>
  <c r="F71"/>
  <c r="F68"/>
  <c r="F27"/>
  <c r="I27" s="1"/>
  <c r="F50"/>
  <c r="F51"/>
  <c r="I51" s="1"/>
  <c r="F49"/>
  <c r="I49" s="1"/>
  <c r="F56"/>
  <c r="F57"/>
  <c r="I57" s="1"/>
  <c r="F32"/>
  <c r="I32" s="1"/>
  <c r="F36"/>
  <c r="F37"/>
  <c r="F33"/>
  <c r="I33" s="1"/>
  <c r="F47"/>
  <c r="F48"/>
  <c r="F31"/>
  <c r="I31" s="1"/>
  <c r="F28"/>
  <c r="F29"/>
  <c r="F101"/>
  <c r="F43"/>
  <c r="F103"/>
  <c r="I103" s="1"/>
  <c r="F102"/>
  <c r="I102" s="1"/>
  <c r="F106"/>
  <c r="I106" s="1"/>
  <c r="F76"/>
  <c r="I76" s="1"/>
  <c r="F107"/>
  <c r="I107" s="1"/>
  <c r="F108"/>
  <c r="I108" s="1"/>
  <c r="F109"/>
  <c r="I109" s="1"/>
  <c r="F110"/>
  <c r="I110" s="1"/>
  <c r="F111"/>
  <c r="I111" s="1"/>
  <c r="F112"/>
  <c r="I112" s="1"/>
  <c r="F113"/>
  <c r="I113" s="1"/>
  <c r="F2"/>
  <c r="K2" l="1"/>
  <c r="M2"/>
  <c r="I2"/>
  <c r="P2" l="1"/>
  <c r="Q2" s="1"/>
  <c r="P3"/>
</calcChain>
</file>

<file path=xl/sharedStrings.xml><?xml version="1.0" encoding="utf-8"?>
<sst xmlns="http://schemas.openxmlformats.org/spreadsheetml/2006/main" count="1024" uniqueCount="279">
  <si>
    <t>Merket place proyecto 3 ciclo 3</t>
  </si>
  <si>
    <t>Estabilización</t>
  </si>
  <si>
    <t>Actualizar repositorio (BPEL - CRM)</t>
  </si>
  <si>
    <t>a</t>
  </si>
  <si>
    <t>Sandra</t>
  </si>
  <si>
    <t>Actualizar repositorio LEG</t>
  </si>
  <si>
    <t>Erik</t>
  </si>
  <si>
    <t>[SEG] Reunión de inicio ciclo 3</t>
  </si>
  <si>
    <t>Carlos,David,Erik,Sandra,William,Mauricio</t>
  </si>
  <si>
    <t>Parte 1</t>
  </si>
  <si>
    <t>[DOC] Estrategía</t>
  </si>
  <si>
    <t>m</t>
  </si>
  <si>
    <t>David</t>
  </si>
  <si>
    <t>[DOC] Alcance</t>
  </si>
  <si>
    <t>b</t>
  </si>
  <si>
    <t>[DOC] Estimación</t>
  </si>
  <si>
    <t>Carlos</t>
  </si>
  <si>
    <t>[DOC] Plan de proyecto</t>
  </si>
  <si>
    <t>Carlos,William</t>
  </si>
  <si>
    <t>[DOC] Plan de calidad</t>
  </si>
  <si>
    <t>[DOC] Plan de mejoramiento detallado</t>
  </si>
  <si>
    <t>William</t>
  </si>
  <si>
    <t>[DOC] Plan de riesgos</t>
  </si>
  <si>
    <t>Mauricio</t>
  </si>
  <si>
    <t>[CRM] Consultar Cliente</t>
  </si>
  <si>
    <t>[OSB] Consultar Cliente</t>
  </si>
  <si>
    <t>[BPEL] Consultar Cliente</t>
  </si>
  <si>
    <t>[CRM] Crear cliente</t>
  </si>
  <si>
    <t>[OSB] Crear Cliente</t>
  </si>
  <si>
    <t>[BPEL] Crear cliente</t>
  </si>
  <si>
    <t>[CRM] Crear contactos</t>
  </si>
  <si>
    <t>[OSB] Crear contactos</t>
  </si>
  <si>
    <t>[BPEL] Crear contactos</t>
  </si>
  <si>
    <t>[CRM] Asignar los productos CRM</t>
  </si>
  <si>
    <t>[OSB] Asignar los productos CRM</t>
  </si>
  <si>
    <t>[BPEL] Asignar los productos CRM</t>
  </si>
  <si>
    <t>[CRM] radicar solicitud CRM</t>
  </si>
  <si>
    <t>[OSB] radicar solicitud CRM</t>
  </si>
  <si>
    <t>[BPEL] radicar solicitud CRM</t>
  </si>
  <si>
    <t xml:space="preserve">Verificación crediticia (Risk Qualification) </t>
  </si>
  <si>
    <t>[LEG] Consultar Confecamaras</t>
  </si>
  <si>
    <t>[LEG] Consultar Datacredito</t>
  </si>
  <si>
    <t>[LEG] Consultar Antilavado</t>
  </si>
  <si>
    <t>[LEG] Consultar Lista Clinton</t>
  </si>
  <si>
    <t>[LEG] Crear Verificación Internacional</t>
  </si>
  <si>
    <t>[OSB] Verificación crediticia</t>
  </si>
  <si>
    <t>[BPEL] Verificación crediticia</t>
  </si>
  <si>
    <t>[PORTAL] Vista contactos</t>
  </si>
  <si>
    <t>[PORTAL] Vista producto</t>
  </si>
  <si>
    <t>[DOC] Prueba de aceptación</t>
  </si>
  <si>
    <t>[SEG] Reunión de seguimiento</t>
  </si>
  <si>
    <t>[DOC] Seguimiento plan</t>
  </si>
  <si>
    <t>[DOC] Seguimiento riesgos</t>
  </si>
  <si>
    <t>[DOC] Seguimiento de calidad</t>
  </si>
  <si>
    <t>Parte 2</t>
  </si>
  <si>
    <t>[CRM] Actualizar estado solicitud</t>
  </si>
  <si>
    <t>[OSB] Actualizar estado solicitud</t>
  </si>
  <si>
    <t>[BPEL] Actualizar estado solicitud</t>
  </si>
  <si>
    <t>[CRM] Activar cliente</t>
  </si>
  <si>
    <t>[OSB] Activar cliente</t>
  </si>
  <si>
    <t>[BPEL] Activar cliente</t>
  </si>
  <si>
    <t>[CRM] consultar contacto</t>
  </si>
  <si>
    <t>[OSB] consultar contacto</t>
  </si>
  <si>
    <t>[BPEL] consultar contacto</t>
  </si>
  <si>
    <t>[CRM] activar contacto</t>
  </si>
  <si>
    <t>[OSB] activar contacto</t>
  </si>
  <si>
    <t>[BPEL] activar contacto</t>
  </si>
  <si>
    <t>[CRM] consultar Producto</t>
  </si>
  <si>
    <t>[OSB] consultar Producto</t>
  </si>
  <si>
    <t>[BPEL] consultar Producto</t>
  </si>
  <si>
    <t>[CRM] activar producto en el CRM</t>
  </si>
  <si>
    <t>[OSB] activar producto en el CRM</t>
  </si>
  <si>
    <t>[BPEL] activar producto en el CRM</t>
  </si>
  <si>
    <t>Gestión de facturación (Billing chargers)</t>
  </si>
  <si>
    <t>[LEG] Crear cuenta de facturación</t>
  </si>
  <si>
    <t>[OSB] Crear cuenta de facturación</t>
  </si>
  <si>
    <t>[BPEL] Crear cuenta de facturación</t>
  </si>
  <si>
    <t>[BPEL] Gestión Correo electrónico</t>
  </si>
  <si>
    <t>Gestión de usuario (LDAP)</t>
  </si>
  <si>
    <t>[LEG] Crear Usuario</t>
  </si>
  <si>
    <t>[OSB] Crear Usuario</t>
  </si>
  <si>
    <t>[BPEL] Crear Usuario</t>
  </si>
  <si>
    <t>[PORTAL] Vista registro de entidad</t>
  </si>
  <si>
    <t>Parte 3</t>
  </si>
  <si>
    <t>[CRM] Actualizar cliente</t>
  </si>
  <si>
    <t>[OSB] Actualizar cliente</t>
  </si>
  <si>
    <t>[BPEL] Actualizar cliente</t>
  </si>
  <si>
    <t>[CRM] Consultar Contactos</t>
  </si>
  <si>
    <t>[OSB] Consultar Contactos</t>
  </si>
  <si>
    <t>[BPEL] Consultar Contactos</t>
  </si>
  <si>
    <t>[CRM] Actualizar Contacto</t>
  </si>
  <si>
    <t>[OSB] Actualizar Contacto</t>
  </si>
  <si>
    <t>[BPEL] Actualizar Contacto</t>
  </si>
  <si>
    <t>[CRM] Actualizar Producto</t>
  </si>
  <si>
    <t>[OSB] Actualizar Producto</t>
  </si>
  <si>
    <t>[BPEL] Actualizar Producto</t>
  </si>
  <si>
    <t>[LEG] Actualizar cliente PO</t>
  </si>
  <si>
    <t>[OSB] Actualizar cliente PO</t>
  </si>
  <si>
    <t>[BPEL] Actualizar cliente PO</t>
  </si>
  <si>
    <t>[LEG] Actualizar cliente Transact</t>
  </si>
  <si>
    <t>[OSB] Actualizar cliente Transact</t>
  </si>
  <si>
    <t>[BPEL] Actualizar cliente Transact</t>
  </si>
  <si>
    <t>[LEG] Actualizar cliente LDAP</t>
  </si>
  <si>
    <t>[OSB] Actualizar cliente LDAP</t>
  </si>
  <si>
    <t>[BPEL] Actualizar cliente LDAP</t>
  </si>
  <si>
    <t>[PORTAL] Vista edición de entidad</t>
  </si>
  <si>
    <t>[PRO] Catalogo Proceso</t>
  </si>
  <si>
    <t>[PRO] Proceso en BPMN</t>
  </si>
  <si>
    <t>[PRO] Diagrama de navegación</t>
  </si>
  <si>
    <t>[PRO] Diagrama entidad relación</t>
  </si>
  <si>
    <t>[PRO] Portafolio de servicios Legado</t>
  </si>
  <si>
    <t>[PRO] Portafolio de servicios OSB Proxy</t>
  </si>
  <si>
    <t>[PRO] Portafolio de servicios CRM</t>
  </si>
  <si>
    <t>Tareas no planeadas</t>
  </si>
  <si>
    <t>tipo</t>
  </si>
  <si>
    <t>Rótulos de fila</t>
  </si>
  <si>
    <t>BPE</t>
  </si>
  <si>
    <t>CRM</t>
  </si>
  <si>
    <t>LEG</t>
  </si>
  <si>
    <t>OSB</t>
  </si>
  <si>
    <t>POR</t>
  </si>
  <si>
    <t>Total general</t>
  </si>
  <si>
    <t>Rótulos de columna</t>
  </si>
  <si>
    <t>Cuenta de Actividad</t>
  </si>
  <si>
    <t>Suma de plan</t>
  </si>
  <si>
    <t>(Varios elementos)</t>
  </si>
  <si>
    <t>Date</t>
  </si>
  <si>
    <t>Summary</t>
  </si>
  <si>
    <t>User</t>
  </si>
  <si>
    <t>Hours</t>
  </si>
  <si>
    <t>Cost Code</t>
  </si>
  <si>
    <t>Comments</t>
  </si>
  <si>
    <t>[SEG] Reunion de Inicio ciclo 3</t>
  </si>
  <si>
    <t>am.erazo240</t>
  </si>
  <si>
    <t>Reunion de inicio de proyecto</t>
  </si>
  <si>
    <t>sm.gomez71</t>
  </si>
  <si>
    <t>Se revisa y organiza el servicio web de consultar cliente. Se adiciona los datos de codigo postal, codigo pais y categoria, adicionalmente se adiciona al producto el peso</t>
  </si>
  <si>
    <t>Pruebas sobre el bus, pero se presentan problemas de conexion.</t>
  </si>
  <si>
    <t>Se actualizan modificaciones realizadas por la U paracorrecciones del proceso de registro de cliente.</t>
  </si>
  <si>
    <t>[SEG] Reunion de Seguimiento 1</t>
  </si>
  <si>
    <t>da.perez79</t>
  </si>
  <si>
    <t>Seguimiento 1</t>
  </si>
  <si>
    <t>Se realizo la reunion de lanzamiento analizando el proceso a implementar</t>
  </si>
  <si>
    <t>Se actualizan modificaciones realizadas por la U paracorrecciones del proceso de registro de cliente. Se presenan problemas de conexion.</t>
  </si>
  <si>
    <t>Seguimiento ciclo 3</t>
  </si>
  <si>
    <t>Se realizo la reunion para organizar cronograma y realizar tareas</t>
  </si>
  <si>
    <t>Se actualizan modificaciones realizadas por la U paracorrecciones del proceso de registro de cliente. Se presentan problemas de conexion.</t>
  </si>
  <si>
    <t>Se prueba por actualizaciones realizadas</t>
  </si>
  <si>
    <t>ef.arcos66</t>
  </si>
  <si>
    <t>Reunion de seguimiento realizada asignando responsabilidades</t>
  </si>
  <si>
    <t>[LEG] Actualizar el repositorio Legado</t>
  </si>
  <si>
    <t>Se replica todo y se pone a funcionar nuevamente ldap y billingCharges, quedan listas para hacer los cambios del ciclo</t>
  </si>
  <si>
    <t>Reunion lanzamiento</t>
  </si>
  <si>
    <t>Se revisa y modifica el servicio de crear cliente del CRM</t>
  </si>
  <si>
    <t>Se finaliza la implementacion y se agregan los casos de prueba correspondientes</t>
  </si>
  <si>
    <t>Se termina de revisar las actualizaciones realizadas al registro de cliente</t>
  </si>
  <si>
    <t>[OSB] Crear cliente</t>
  </si>
  <si>
    <t>Se revisa y se organiza el servicio de crear cliente en el proxy. Se presentan problemas de conexión con el CRM</t>
  </si>
  <si>
    <t>[BPEL] Subasta Inversa</t>
  </si>
  <si>
    <t>Falta probar cuando ocurre la excepción</t>
  </si>
  <si>
    <t>Se revisa y modifica el servicio de crear contactos.</t>
  </si>
  <si>
    <t>[SEG] Reunion de Seguimiento 2</t>
  </si>
  <si>
    <t>wa.idrobo223</t>
  </si>
  <si>
    <t>Ejecución de inicio</t>
  </si>
  <si>
    <t>reunión de inicio</t>
  </si>
  <si>
    <t>Reunion de seguimiento</t>
  </si>
  <si>
    <t>Seguimiento 2</t>
  </si>
  <si>
    <t>Reunion de Seguimiento 2</t>
  </si>
  <si>
    <t>ce.gonzalez390</t>
  </si>
  <si>
    <t>plan en dotproject, fin de la reunión de inicio</t>
  </si>
  <si>
    <t>Cierre de reunión seguimiento 1, se esperan las diferentes actas de seguimiento</t>
  </si>
  <si>
    <t>reunión de seguimiento 2</t>
  </si>
  <si>
    <t>[SEG] Actividades no planeadas</t>
  </si>
  <si>
    <t>objetivos e introducción al documento ciclo 3</t>
  </si>
  <si>
    <t>tabla de proxy de acuerdo a ciclo 2 y ajustes al proxy anterior</t>
  </si>
  <si>
    <t>Actividad finalizada</t>
  </si>
  <si>
    <t>Se revisa y modifica el servicio de consultar contacto</t>
  </si>
  <si>
    <t>Se revisa y modifica el servicio de consultar producto</t>
  </si>
  <si>
    <t>Se analiza y modifica el servicio de actualiza cliente</t>
  </si>
  <si>
    <t>Crear Cliente</t>
  </si>
  <si>
    <t>Se revisa y modifica el servicio de consultar contactos</t>
  </si>
  <si>
    <t>Se revisa y modifica el servicio de activar cliente.</t>
  </si>
  <si>
    <t>Prueba completa modificación cliente. Modifica la información del cliente en el CRM</t>
  </si>
  <si>
    <t>Se revisa y modifrica el servicio de radicar solicitud</t>
  </si>
  <si>
    <t>Confecamaras y Datacredito registran y califican al cliente</t>
  </si>
  <si>
    <t>Se revisa y modifica el servicio de crear producto.</t>
  </si>
  <si>
    <t>[SEG] Reunion de Seguimiento 3</t>
  </si>
  <si>
    <t>Reunion</t>
  </si>
  <si>
    <t>Seguimiento al ciclo 3</t>
  </si>
  <si>
    <t>Completo</t>
  </si>
  <si>
    <t>[DOC] Seguimiento de Calidad 2</t>
  </si>
  <si>
    <t>Realizado</t>
  </si>
  <si>
    <t>Finalizada la implementacion, agregados los cassos de prueba y actualizada la documentacion</t>
  </si>
  <si>
    <t>Se revisa y modifrica el servicio de modificar producto</t>
  </si>
  <si>
    <t>Se revisa y modifrica el servicio de modificar contacto</t>
  </si>
  <si>
    <t>[LEG] Crear Verificacion Internacional</t>
  </si>
  <si>
    <t>Se finaliza la implementacion de la verificacion internacional, es necesario correr el script de actualizacion de la base de datos de RiskQualification para agregar la nueva tabla de verificacion internacional</t>
  </si>
  <si>
    <t>[LEG] Crear cuenta de facturacion</t>
  </si>
  <si>
    <t>Finalizado crear cuenta de facturacion</t>
  </si>
  <si>
    <t>Se revisa y modifica el servicio de actualizar estado de la solicitud</t>
  </si>
  <si>
    <t>La creación de contacto esta finalizada, se probo creado uno y dos contactos al momento de crear un cliente</t>
  </si>
  <si>
    <t>Prueba creación producto cliente</t>
  </si>
  <si>
    <t>ListaAntilavado, ListaClinton en BPEL, falta probar y falta agregar ListaInternacional</t>
  </si>
  <si>
    <t>seguimiento al plan y plantilla de calculo de indicadores</t>
  </si>
  <si>
    <t>[DOC] Seguimiento plan parte 2</t>
  </si>
  <si>
    <t>seguimiento plan</t>
  </si>
  <si>
    <t>plan de proyecto, en cronograma, y poner en el documento</t>
  </si>
  <si>
    <t>Asignaciones e Invoke listos</t>
  </si>
  <si>
    <t>Asiganaciones e invocaciones listas falta probar</t>
  </si>
  <si>
    <t>Pruebas completas, agregar y actualizar contacto</t>
  </si>
  <si>
    <t>Asignación e Invocación</t>
  </si>
  <si>
    <t>Finalizada actualización y creación producto</t>
  </si>
  <si>
    <t>Radicar solicitud</t>
  </si>
  <si>
    <t>Se redacta el alcance del ciclo 3</t>
  </si>
  <si>
    <t>Rechazar Cliente o Acepta cliente</t>
  </si>
  <si>
    <t>Problema con variable de retorno de verificacionCrediticia</t>
  </si>
  <si>
    <t>Finalizado con javadoc y casos de prueba correspondientes</t>
  </si>
  <si>
    <t>Se finaliza la implementacion, se agregan los casos de prueba y la documentacion</t>
  </si>
  <si>
    <t>Finalizada la impementacion de crear y actualizar cliente en transact con casos de prueba y documentacion</t>
  </si>
  <si>
    <t>Problemas con respuesta de VerificacionCrediticia</t>
  </si>
  <si>
    <t>Tarea Finalizada</t>
  </si>
  <si>
    <t>[DOC] Seguimiento de Calidad 1</t>
  </si>
  <si>
    <t>Actividad realizada</t>
  </si>
  <si>
    <t>Descripción de servicios de GestionCliente requeridos en el ciclo</t>
  </si>
  <si>
    <t>Se agrego VerificarListaInternacional, falta actualizar trasnformaciones</t>
  </si>
  <si>
    <t>Actualización Completa</t>
  </si>
  <si>
    <t>Correo Rechazo Cliente</t>
  </si>
  <si>
    <t>Activación o rechazo cliente finalizado</t>
  </si>
  <si>
    <t>[DOC] Seguimiento de Calidad 3</t>
  </si>
  <si>
    <t>Terminado</t>
  </si>
  <si>
    <t>Modificaciones por errores del as-is y modificaciones por implementación del to-be</t>
  </si>
  <si>
    <t>Pendiente pantallazos pruebas</t>
  </si>
  <si>
    <t>Pendiente prueba actividad activar contacto</t>
  </si>
  <si>
    <t>Pendiente prueba</t>
  </si>
  <si>
    <t>[PRO] Diagrama Entidad Relacion</t>
  </si>
  <si>
    <t>Finalizado</t>
  </si>
  <si>
    <t>Prueba completa</t>
  </si>
  <si>
    <t>[DOC]PROCESO BPEL</t>
  </si>
  <si>
    <t>TERMINADA</t>
  </si>
  <si>
    <t>Tarea finalizada</t>
  </si>
  <si>
    <t>diagrama actualizado, texto en documento</t>
  </si>
  <si>
    <t>Seguimiento de riesgos de todo elciclo</t>
  </si>
  <si>
    <t>descripción de los riesgos del ciclo</t>
  </si>
  <si>
    <t>modificación en la pagina de creación y proxy de registro</t>
  </si>
  <si>
    <t xml:space="preserve"> </t>
  </si>
  <si>
    <t xml:space="preserve">Agregué la Estrategia, formato seguimiento de riesgos, modifique el formato de riesgos según como encontré en la wiki. </t>
  </si>
  <si>
    <t xml:space="preserve">Prueba completa ListaAntilavado, ListaClinton en BPEL </t>
  </si>
  <si>
    <t>CLA</t>
  </si>
  <si>
    <t>ctu</t>
  </si>
  <si>
    <t>DOC</t>
  </si>
  <si>
    <t>PRO</t>
  </si>
  <si>
    <t>SEG</t>
  </si>
  <si>
    <t>Suma de Hours</t>
  </si>
  <si>
    <t>TIPO DE ACTIVIDAD</t>
  </si>
  <si>
    <t>ACTIVIDAD</t>
  </si>
  <si>
    <t>COMPLEJIDAD</t>
  </si>
  <si>
    <t>ESFUERZO PLAN</t>
  </si>
  <si>
    <t>RESPONSABLE</t>
  </si>
  <si>
    <t>PORCENTAJE</t>
  </si>
  <si>
    <t>DESARROLLADA</t>
  </si>
  <si>
    <t>ESFUERZO REAL</t>
  </si>
  <si>
    <t>VALOR GANADO</t>
  </si>
  <si>
    <t>PLAN - REAL</t>
  </si>
  <si>
    <t>REAL / PLAN</t>
  </si>
  <si>
    <t>HORAS PLAN REALIZADO</t>
  </si>
  <si>
    <t>DIFERENCIA</t>
  </si>
  <si>
    <t>EST</t>
  </si>
  <si>
    <t>Suma de PLAN - REAL</t>
  </si>
  <si>
    <t>Valores</t>
  </si>
  <si>
    <t>Suma de ESFUERZO PLAN</t>
  </si>
  <si>
    <t>Suma de ESFUERZO REAL</t>
  </si>
  <si>
    <t>BPEL</t>
  </si>
  <si>
    <t>PROCESO</t>
  </si>
  <si>
    <t>LEGADOS</t>
  </si>
  <si>
    <t>PORTAL</t>
  </si>
  <si>
    <t>PRODUCTO</t>
  </si>
  <si>
    <t>SEGUIMIENTO</t>
  </si>
  <si>
    <t>Plan</t>
  </si>
  <si>
    <t>Real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</si>
</sst>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0" fontId="0" fillId="2" borderId="0" xfId="0" applyFill="1"/>
    <xf numFmtId="0" fontId="0" fillId="3" borderId="0" xfId="0" applyFill="1"/>
    <xf numFmtId="10" fontId="0" fillId="3" borderId="0" xfId="2" applyNumberFormat="1" applyFont="1" applyFill="1"/>
    <xf numFmtId="43" fontId="0" fillId="0" borderId="0" xfId="1" applyFont="1"/>
    <xf numFmtId="0" fontId="2" fillId="4" borderId="0" xfId="0" applyFont="1" applyFill="1"/>
    <xf numFmtId="10" fontId="2" fillId="4" borderId="0" xfId="2" applyNumberFormat="1" applyFont="1" applyFill="1"/>
    <xf numFmtId="164" fontId="2" fillId="4" borderId="0" xfId="2" applyNumberFormat="1" applyFont="1" applyFill="1"/>
    <xf numFmtId="9" fontId="2" fillId="4" borderId="0" xfId="2" applyFont="1" applyFill="1"/>
    <xf numFmtId="43" fontId="2" fillId="4" borderId="0" xfId="1" applyFont="1" applyFill="1"/>
    <xf numFmtId="43" fontId="0" fillId="0" borderId="0" xfId="0" applyNumberFormat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0" fontId="3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</cellXfs>
  <cellStyles count="3">
    <cellStyle name="Millares" xfId="1" builtinId="3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/>
          <a:lstStyle/>
          <a:p>
            <a:pPr>
              <a:defRPr/>
            </a:pPr>
            <a:r>
              <a:rPr lang="es-CO"/>
              <a:t>Planeado</a:t>
            </a:r>
            <a:r>
              <a:rPr lang="es-CO" baseline="0"/>
              <a:t> vs Real</a:t>
            </a:r>
            <a:endParaRPr lang="es-CO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Hoja2!$B$16</c:f>
              <c:strCache>
                <c:ptCount val="1"/>
                <c:pt idx="0">
                  <c:v>Plan</c:v>
                </c:pt>
              </c:strCache>
            </c:strRef>
          </c:tx>
          <c:cat>
            <c:strRef>
              <c:f>Hoja2!$A$17:$A$24</c:f>
              <c:strCache>
                <c:ptCount val="8"/>
                <c:pt idx="0">
                  <c:v>BPEL</c:v>
                </c:pt>
                <c:pt idx="1">
                  <c:v>CRM</c:v>
                </c:pt>
                <c:pt idx="2">
                  <c:v>PROCESO</c:v>
                </c:pt>
                <c:pt idx="3">
                  <c:v>LEGADOS</c:v>
                </c:pt>
                <c:pt idx="4">
                  <c:v>OSB</c:v>
                </c:pt>
                <c:pt idx="5">
                  <c:v>PORTAL</c:v>
                </c:pt>
                <c:pt idx="6">
                  <c:v>PRODUCTO</c:v>
                </c:pt>
                <c:pt idx="7">
                  <c:v>SEGUIMIENTO</c:v>
                </c:pt>
              </c:strCache>
            </c:strRef>
          </c:cat>
          <c:val>
            <c:numRef>
              <c:f>Hoja2!$B$17:$B$24</c:f>
              <c:numCache>
                <c:formatCode>General</c:formatCode>
                <c:ptCount val="8"/>
                <c:pt idx="0">
                  <c:v>50</c:v>
                </c:pt>
                <c:pt idx="1">
                  <c:v>45</c:v>
                </c:pt>
                <c:pt idx="2">
                  <c:v>53</c:v>
                </c:pt>
                <c:pt idx="3">
                  <c:v>22</c:v>
                </c:pt>
                <c:pt idx="4">
                  <c:v>15</c:v>
                </c:pt>
                <c:pt idx="5">
                  <c:v>10</c:v>
                </c:pt>
                <c:pt idx="6">
                  <c:v>32</c:v>
                </c:pt>
                <c:pt idx="7">
                  <c:v>96</c:v>
                </c:pt>
              </c:numCache>
            </c:numRef>
          </c:val>
        </c:ser>
        <c:ser>
          <c:idx val="1"/>
          <c:order val="1"/>
          <c:tx>
            <c:strRef>
              <c:f>Hoja2!$C$16</c:f>
              <c:strCache>
                <c:ptCount val="1"/>
                <c:pt idx="0">
                  <c:v>Real</c:v>
                </c:pt>
              </c:strCache>
            </c:strRef>
          </c:tx>
          <c:cat>
            <c:strRef>
              <c:f>Hoja2!$A$17:$A$24</c:f>
              <c:strCache>
                <c:ptCount val="8"/>
                <c:pt idx="0">
                  <c:v>BPEL</c:v>
                </c:pt>
                <c:pt idx="1">
                  <c:v>CRM</c:v>
                </c:pt>
                <c:pt idx="2">
                  <c:v>PROCESO</c:v>
                </c:pt>
                <c:pt idx="3">
                  <c:v>LEGADOS</c:v>
                </c:pt>
                <c:pt idx="4">
                  <c:v>OSB</c:v>
                </c:pt>
                <c:pt idx="5">
                  <c:v>PORTAL</c:v>
                </c:pt>
                <c:pt idx="6">
                  <c:v>PRODUCTO</c:v>
                </c:pt>
                <c:pt idx="7">
                  <c:v>SEGUIMIENTO</c:v>
                </c:pt>
              </c:strCache>
            </c:strRef>
          </c:cat>
          <c:val>
            <c:numRef>
              <c:f>Hoja2!$C$17:$C$24</c:f>
              <c:numCache>
                <c:formatCode>General</c:formatCode>
                <c:ptCount val="8"/>
                <c:pt idx="0">
                  <c:v>47.080000000000005</c:v>
                </c:pt>
                <c:pt idx="1">
                  <c:v>31.5</c:v>
                </c:pt>
                <c:pt idx="2">
                  <c:v>50.42</c:v>
                </c:pt>
                <c:pt idx="3">
                  <c:v>11.35</c:v>
                </c:pt>
                <c:pt idx="4">
                  <c:v>15.129999999999999</c:v>
                </c:pt>
                <c:pt idx="5">
                  <c:v>15</c:v>
                </c:pt>
                <c:pt idx="6">
                  <c:v>12</c:v>
                </c:pt>
                <c:pt idx="7">
                  <c:v>96</c:v>
                </c:pt>
              </c:numCache>
            </c:numRef>
          </c:val>
        </c:ser>
        <c:axId val="191171584"/>
        <c:axId val="198005504"/>
      </c:barChart>
      <c:catAx>
        <c:axId val="191171584"/>
        <c:scaling>
          <c:orientation val="minMax"/>
        </c:scaling>
        <c:axPos val="l"/>
        <c:majorTickMark val="none"/>
        <c:tickLblPos val="nextTo"/>
        <c:crossAx val="198005504"/>
        <c:crosses val="autoZero"/>
        <c:auto val="1"/>
        <c:lblAlgn val="ctr"/>
        <c:lblOffset val="100"/>
      </c:catAx>
      <c:valAx>
        <c:axId val="198005504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911715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" refreshedDate="40873.519846759256" createdVersion="3" refreshedVersion="3" minRefreshableVersion="3" recordCount="113">
  <cacheSource type="worksheet">
    <worksheetSource ref="A1:M114" sheet="SEGUIMIENTO"/>
  </cacheSource>
  <cacheFields count="12">
    <cacheField name="tipo" numFmtId="0">
      <sharedItems count="15">
        <s v="erk"/>
        <s v="sta"/>
        <s v="ctu"/>
        <s v="SEG"/>
        <s v="art"/>
        <s v="DOC"/>
        <s v="CRM"/>
        <s v="OSB"/>
        <s v="BPE"/>
        <s v="eri"/>
        <s v="LEG"/>
        <s v="POR"/>
        <s v="est"/>
        <s v="PRO"/>
        <s v="are"/>
      </sharedItems>
    </cacheField>
    <cacheField name="Actividad" numFmtId="0">
      <sharedItems count="103">
        <s v="Merket place proyecto 3 ciclo 3"/>
        <s v="Estabilización"/>
        <s v="Actualizar repositorio (BPEL - CRM)"/>
        <s v="Actualizar repositorio LEG"/>
        <s v="[SEG] Reunión de inicio ciclo 3"/>
        <s v="Parte 1"/>
        <s v="[DOC] Estrategía"/>
        <s v="[DOC] Alcance"/>
        <s v="[DOC] Estimación"/>
        <s v="[DOC] Plan de proyecto"/>
        <s v="[DOC] Plan de calidad"/>
        <s v="[DOC] Plan de mejoramiento detallado"/>
        <s v="[DOC] Plan de riesgos"/>
        <s v="[CRM] Consultar Cliente"/>
        <s v="[OSB] Consultar Cliente"/>
        <s v="[BPEL] Consultar Cliente"/>
        <s v="[CRM] Crear cliente"/>
        <s v="[OSB] Crear Cliente"/>
        <s v="[BPEL] Crear cliente"/>
        <s v="[CRM] Crear contactos"/>
        <s v="[OSB] Crear contactos"/>
        <s v="[BPEL] Crear contactos"/>
        <s v="[CRM] Asignar los productos CRM"/>
        <s v="[OSB] Asignar los productos CRM"/>
        <s v="[BPEL] Asignar los productos CRM"/>
        <s v="[CRM] radicar solicitud CRM"/>
        <s v="[OSB] radicar solicitud CRM"/>
        <s v="[BPEL] radicar solicitud CRM"/>
        <s v="Verificación crediticia (Risk Qualification) "/>
        <s v="[LEG] Consultar Confecamaras"/>
        <s v="[LEG] Consultar Datacredito"/>
        <s v="[LEG] Consultar Antilavado"/>
        <s v="[LEG] Consultar Lista Clinton"/>
        <s v="[LEG] Crear Verificación Internacional"/>
        <s v="[OSB] Verificación crediticia"/>
        <s v="[BPEL] Verificación crediticia"/>
        <s v="[PORTAL] Vista contactos"/>
        <s v="[PORTAL] Vista producto"/>
        <s v="[DOC] Prueba de aceptación"/>
        <s v="[SEG] Reunión de seguimiento"/>
        <s v="[DOC] Seguimiento plan"/>
        <s v="[DOC] Seguimiento riesgos"/>
        <s v="[DOC] Seguimiento de calidad"/>
        <s v="Parte 2"/>
        <s v="[CRM] Actualizar estado solicitud"/>
        <s v="[OSB] Actualizar estado solicitud"/>
        <s v="[BPEL] Actualizar estado solicitud"/>
        <s v="[CRM] Activar cliente"/>
        <s v="[OSB] Activar cliente"/>
        <s v="[BPEL] Activar cliente"/>
        <s v="[CRM] consultar contacto"/>
        <s v="[OSB] consultar contacto"/>
        <s v="[BPEL] consultar contacto"/>
        <s v="[CRM] activar contacto"/>
        <s v="[OSB] activar contacto"/>
        <s v="[BPEL] activar contacto"/>
        <s v="[CRM] consultar Producto"/>
        <s v="[OSB] consultar Producto"/>
        <s v="[BPEL] consultar Producto"/>
        <s v="[CRM] activar producto en el CRM"/>
        <s v="[OSB] activar producto en el CRM"/>
        <s v="[BPEL] activar producto en el CRM"/>
        <s v="Gestión de facturación (Billing chargers)"/>
        <s v="[LEG] Crear cuenta de facturación"/>
        <s v="[OSB] Crear cuenta de facturación"/>
        <s v="[BPEL] Crear cuenta de facturación"/>
        <s v="[BPEL] Gestión Correo electrónico"/>
        <s v="Gestión de usuario (LDAP)"/>
        <s v="[LEG] Crear Usuario"/>
        <s v="[OSB] Crear Usuario"/>
        <s v="[BPEL] Crear Usuario"/>
        <s v="[PORTAL] Vista registro de entidad"/>
        <s v="Parte 3"/>
        <s v="[CRM] Actualizar cliente"/>
        <s v="[OSB] Actualizar cliente"/>
        <s v="[BPEL] Actualizar cliente"/>
        <s v="[CRM] Consultar Contactos"/>
        <s v="[OSB] Consultar Contactos"/>
        <s v="[BPEL] Consultar Contactos"/>
        <s v="[CRM] Actualizar Contacto"/>
        <s v="[OSB] Actualizar Contacto"/>
        <s v="[BPEL] Actualizar Contacto"/>
        <s v="[CRM] Actualizar Producto"/>
        <s v="[OSB] Actualizar Producto"/>
        <s v="[BPEL] Actualizar Producto"/>
        <s v="[LEG] Actualizar cliente PO"/>
        <s v="[OSB] Actualizar cliente PO"/>
        <s v="[BPEL] Actualizar cliente PO"/>
        <s v="[LEG] Actualizar cliente Transact"/>
        <s v="[OSB] Actualizar cliente Transact"/>
        <s v="[BPEL] Actualizar cliente Transact"/>
        <s v="[LEG] Actualizar cliente LDAP"/>
        <s v="[OSB] Actualizar cliente LDAP"/>
        <s v="[BPEL] Actualizar cliente LDAP"/>
        <s v="[PORTAL] Vista edición de entidad"/>
        <s v="[PRO] Catalogo Proceso"/>
        <s v="[PRO] Proceso en BPMN"/>
        <s v="[PRO] Diagrama de navegación"/>
        <s v="[PRO] Diagrama entidad relación"/>
        <s v="[PRO] Portafolio de servicios Legado"/>
        <s v="[PRO] Portafolio de servicios OSB Proxy"/>
        <s v="[PRO] Portafolio de servicios CRM"/>
        <s v="Tareas no planeadas"/>
      </sharedItems>
    </cacheField>
    <cacheField name="complejidad" numFmtId="0">
      <sharedItems containsBlank="1" count="4">
        <m/>
        <s v="a"/>
        <s v="m"/>
        <s v="b"/>
      </sharedItems>
    </cacheField>
    <cacheField name="plan" numFmtId="0">
      <sharedItems containsSemiMixedTypes="0" containsString="0" containsNumber="1" minValue="0" maxValue="433.5"/>
    </cacheField>
    <cacheField name="resp" numFmtId="0">
      <sharedItems containsBlank="1"/>
    </cacheField>
    <cacheField name="porcentaje" numFmtId="10">
      <sharedItems containsSemiMixedTypes="0" containsString="0" containsNumber="1" minValue="0" maxValue="1"/>
    </cacheField>
    <cacheField name="estado" numFmtId="0">
      <sharedItems containsString="0" containsBlank="1" containsNumber="1" containsInteger="1" minValue="1" maxValue="2"/>
    </cacheField>
    <cacheField name="real" numFmtId="0">
      <sharedItems containsString="0" containsBlank="1" containsNumber="1" minValue="1" maxValue="104.58"/>
    </cacheField>
    <cacheField name="vg" numFmtId="164">
      <sharedItems containsMixedTypes="1" containsNumber="1" minValue="4.61361014994233E-3" maxValue="0.45213379469434822"/>
    </cacheField>
    <cacheField name="pvsr" numFmtId="0">
      <sharedItems containsString="0" containsBlank="1" containsNumber="1" minValue="-6.5" maxValue="328.92"/>
    </cacheField>
    <cacheField name="rp" numFmtId="0">
      <sharedItems containsString="0" containsBlank="1" containsNumber="1" minValue="0" maxValue="2.625"/>
    </cacheField>
    <cacheField name="horas" numFmtId="43">
      <sharedItems containsBlank="1" containsMixedTypes="1" containsNumber="1" minValue="2" maxValue="196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los" refreshedDate="40874.793959259259" createdVersion="3" refreshedVersion="3" minRefreshableVersion="3" recordCount="111">
  <cacheSource type="worksheet">
    <worksheetSource ref="C1:F112" sheet="REPORTE"/>
  </cacheSource>
  <cacheFields count="4">
    <cacheField name="CLA" numFmtId="0">
      <sharedItems count="9">
        <s v="SEG"/>
        <s v="CRM"/>
        <s v="OSB"/>
        <s v="ctu"/>
        <s v="LEG"/>
        <s v="DOC"/>
        <s v="BPE"/>
        <s v="PRO"/>
        <s v="POR"/>
      </sharedItems>
    </cacheField>
    <cacheField name="Summary" numFmtId="0">
      <sharedItems count="73">
        <s v="[SEG] Reunion de Inicio ciclo 3"/>
        <s v="[CRM] Consultar Cliente"/>
        <s v="[OSB] Consultar Cliente"/>
        <s v="Actualizar repositorio (BPEL - CRM)"/>
        <s v="[SEG] Reunion de Seguimiento 1"/>
        <s v="[LEG] Actualizar el repositorio Legado"/>
        <s v="[DOC] Estrategía"/>
        <s v="[CRM] Crear cliente"/>
        <s v="[LEG] Consultar Confecamaras"/>
        <s v="[OSB] Crear cliente"/>
        <s v="[BPEL] Subasta Inversa"/>
        <s v="[CRM] Crear contactos"/>
        <s v="[SEG] Reunion de Seguimiento 2"/>
        <s v="[SEG] Actividades no planeadas"/>
        <s v="[DOC] Estimación"/>
        <s v="[LEG] Consultar Datacredito"/>
        <s v="[CRM] consultar contacto"/>
        <s v="[CRM] consultar Producto"/>
        <s v="[CRM] Actualizar cliente"/>
        <s v="[BPEL] Crear cliente"/>
        <s v="[CRM] Consultar Contactos"/>
        <s v="[CRM] Activar cliente"/>
        <s v="[OSB] Crear contactos"/>
        <s v="[BPEL] Actualizar cliente"/>
        <s v="[OSB] radicar solicitud CRM"/>
        <s v="[CRM] radicar solicitud CRM"/>
        <s v="[BPEL] Verificación crediticia"/>
        <s v="[OSB] Asignar los productos CRM"/>
        <s v="[CRM] Asignar los productos CRM"/>
        <s v="[SEG] Reunion de Seguimiento 3"/>
        <s v="[BPEL] Consultar Cliente"/>
        <s v="[DOC] Seguimiento de Calidad 2"/>
        <s v="[LEG] Consultar Antilavado"/>
        <s v="[LEG] Consultar Lista Clinton"/>
        <s v="[CRM] Actualizar Producto"/>
        <s v="[CRM] activar producto en el CRM"/>
        <s v="[CRM] activar contacto"/>
        <s v="[CRM] Actualizar Contacto"/>
        <s v="[LEG] Crear Verificacion Internacional"/>
        <s v="[LEG] Crear cuenta de facturacion"/>
        <s v="[CRM] Actualizar estado solicitud"/>
        <s v="[BPEL] Crear contactos"/>
        <s v="[BPEL] Asignar los productos CRM"/>
        <s v="[DOC] Seguimiento plan"/>
        <s v="[DOC] Seguimiento plan parte 2"/>
        <s v="[DOC] Plan de proyecto"/>
        <s v="[BPEL] Consultar Contactos"/>
        <s v="[BPEL] Actualizar Contacto"/>
        <s v="[BPEL] consultar Producto"/>
        <s v="[BPEL] Actualizar Producto"/>
        <s v="[BPEL] radicar solicitud CRM"/>
        <s v="[DOC] Alcance"/>
        <s v="[BPEL] Actualizar estado solicitud"/>
        <s v="[BPEL] Activar cliente"/>
        <s v="[LEG] Crear Usuario"/>
        <s v="[LEG] Actualizar cliente PO"/>
        <s v="[LEG] Actualizar cliente Transact"/>
        <s v="[LEG] Actualizar cliente LDAP"/>
        <s v="[DOC] Seguimiento de Calidad 1"/>
        <s v="[PRO] Portafolio de servicios CRM"/>
        <s v="[OSB] Verificación crediticia"/>
        <s v="[BPEL] Gestión Correo electrónico"/>
        <s v="[DOC] Seguimiento de Calidad 3"/>
        <s v="[DOC] Plan de calidad"/>
        <s v="[BPEL] activar contacto"/>
        <s v="[BPEL] activar producto en el CRM"/>
        <s v="[PRO] Diagrama Entidad Relacion"/>
        <s v="[PRO] Portafolio de servicios Legado"/>
        <s v="[DOC]PROCESO BPEL"/>
        <s v="[PRO] Diagrama de navegación"/>
        <s v="[DOC] Seguimiento riesgos"/>
        <s v="[DOC] Plan de riesgos"/>
        <s v="[PORTAL] Vista registro de entidad"/>
      </sharedItems>
    </cacheField>
    <cacheField name="User" numFmtId="0">
      <sharedItems/>
    </cacheField>
    <cacheField name="Hours" numFmtId="0">
      <sharedItems containsSemiMixedTypes="0" containsString="0" containsNumber="1" minValue="0.2" maxValue="15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arlos" refreshedDate="40874.887374652775" createdVersion="3" refreshedVersion="3" minRefreshableVersion="3" recordCount="114">
  <cacheSource type="worksheet">
    <worksheetSource ref="A1:M1048576" sheet="SEGUIMIENTO"/>
  </cacheSource>
  <cacheFields count="13">
    <cacheField name="TIPO DE ACTIVIDAD" numFmtId="0">
      <sharedItems containsBlank="1" count="12">
        <m/>
        <s v="EST"/>
        <s v="SEG"/>
        <s v="DOC"/>
        <s v="CRM"/>
        <s v="OSB"/>
        <s v="BPE"/>
        <s v="LEG"/>
        <s v="POR"/>
        <s v="PRO"/>
        <s v="ctu" u="1"/>
        <s v="sta" u="1"/>
      </sharedItems>
    </cacheField>
    <cacheField name="ACTIVIDAD" numFmtId="0">
      <sharedItems containsBlank="1"/>
    </cacheField>
    <cacheField name="COMPLEJIDAD" numFmtId="0">
      <sharedItems containsBlank="1" count="4">
        <m/>
        <s v="a"/>
        <s v="b"/>
        <s v="m"/>
      </sharedItems>
    </cacheField>
    <cacheField name="ESFUERZO PLAN" numFmtId="0">
      <sharedItems containsString="0" containsBlank="1" containsNumber="1" minValue="0" maxValue="433.5"/>
    </cacheField>
    <cacheField name="RESPONSABLE" numFmtId="0">
      <sharedItems containsBlank="1"/>
    </cacheField>
    <cacheField name="PORCENTAJE" numFmtId="10">
      <sharedItems containsString="0" containsBlank="1" containsNumber="1" minValue="0" maxValue="1"/>
    </cacheField>
    <cacheField name="DESARROLLADA" numFmtId="0">
      <sharedItems containsString="0" containsBlank="1" containsNumber="1" containsInteger="1" minValue="1" maxValue="3" count="4">
        <m/>
        <n v="1"/>
        <n v="3"/>
        <n v="2"/>
      </sharedItems>
    </cacheField>
    <cacheField name="ESFUERZO REAL" numFmtId="0">
      <sharedItems containsString="0" containsBlank="1" containsNumber="1" minValue="0" maxValue="292.58"/>
    </cacheField>
    <cacheField name="VALOR GANADO" numFmtId="164">
      <sharedItems containsBlank="1" containsMixedTypes="1" containsNumber="1" minValue="4.61361014994233E-3" maxValue="0.76355247981545549"/>
    </cacheField>
    <cacheField name="PLAN - REAL" numFmtId="0">
      <sharedItems containsString="0" containsBlank="1" containsNumber="1" minValue="-9.39" maxValue="140.92000000000002"/>
    </cacheField>
    <cacheField name="REAL / PLAN" numFmtId="0">
      <sharedItems containsString="0" containsBlank="1" containsNumber="1" minValue="0" maxValue="3.3475000000000001"/>
    </cacheField>
    <cacheField name="DIFERENCIA" numFmtId="0">
      <sharedItems containsString="0" containsBlank="1" containsNumber="1" minValue="-2.3475000000000001" maxValue="1"/>
    </cacheField>
    <cacheField name="HORAS PLAN REALIZADO" numFmtId="43">
      <sharedItems containsBlank="1" containsMixedTypes="1" containsNumber="1" minValue="2" maxValue="33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">
  <r>
    <x v="0"/>
    <x v="0"/>
    <x v="0"/>
    <n v="433.5"/>
    <m/>
    <n v="1"/>
    <m/>
    <n v="104.58"/>
    <n v="0.45213379469434822"/>
    <n v="328.92"/>
    <n v="0.24124567474048442"/>
    <n v="196"/>
  </r>
  <r>
    <x v="1"/>
    <x v="1"/>
    <x v="0"/>
    <n v="8"/>
    <m/>
    <n v="1.845444059976932E-2"/>
    <m/>
    <m/>
    <s v=""/>
    <n v="8"/>
    <n v="0"/>
    <s v=""/>
  </r>
  <r>
    <x v="2"/>
    <x v="2"/>
    <x v="1"/>
    <n v="4"/>
    <s v="Sandra"/>
    <n v="9.22722029988466E-3"/>
    <n v="1"/>
    <n v="10.5"/>
    <n v="9.22722029988466E-3"/>
    <n v="-6.5"/>
    <n v="2.625"/>
    <n v="4"/>
  </r>
  <r>
    <x v="2"/>
    <x v="3"/>
    <x v="1"/>
    <n v="4"/>
    <s v="Erik"/>
    <n v="9.22722029988466E-3"/>
    <n v="1"/>
    <n v="1.68"/>
    <n v="9.22722029988466E-3"/>
    <n v="2.3200000000000003"/>
    <n v="0.42"/>
    <n v="4"/>
  </r>
  <r>
    <x v="3"/>
    <x v="4"/>
    <x v="0"/>
    <n v="24"/>
    <s v="Carlos,David,Erik,Sandra,William,Mauricio"/>
    <n v="5.536332179930796E-2"/>
    <n v="1"/>
    <n v="24"/>
    <n v="5.536332179930796E-2"/>
    <n v="0"/>
    <n v="1"/>
    <n v="24"/>
  </r>
  <r>
    <x v="4"/>
    <x v="5"/>
    <x v="0"/>
    <n v="143"/>
    <m/>
    <n v="0.32987312572087657"/>
    <m/>
    <m/>
    <s v=""/>
    <n v="143"/>
    <n v="0"/>
    <s v=""/>
  </r>
  <r>
    <x v="5"/>
    <x v="6"/>
    <x v="2"/>
    <n v="4"/>
    <s v="David"/>
    <n v="9.22722029988466E-3"/>
    <n v="2"/>
    <m/>
    <n v="9.22722029988466E-3"/>
    <n v="4"/>
    <n v="0"/>
    <n v="4"/>
  </r>
  <r>
    <x v="5"/>
    <x v="7"/>
    <x v="3"/>
    <n v="4"/>
    <s v="Sandra"/>
    <n v="9.22722029988466E-3"/>
    <m/>
    <m/>
    <s v=""/>
    <n v="4"/>
    <n v="0"/>
    <s v=""/>
  </r>
  <r>
    <x v="5"/>
    <x v="8"/>
    <x v="2"/>
    <n v="4"/>
    <s v="Carlos"/>
    <n v="9.22722029988466E-3"/>
    <n v="1"/>
    <n v="3"/>
    <n v="9.22722029988466E-3"/>
    <n v="1"/>
    <n v="0.75"/>
    <n v="4"/>
  </r>
  <r>
    <x v="5"/>
    <x v="9"/>
    <x v="1"/>
    <n v="6"/>
    <s v="Carlos,William"/>
    <n v="1.384083044982699E-2"/>
    <n v="2"/>
    <m/>
    <n v="1.384083044982699E-2"/>
    <n v="6"/>
    <n v="0"/>
    <n v="6"/>
  </r>
  <r>
    <x v="5"/>
    <x v="10"/>
    <x v="2"/>
    <n v="4"/>
    <s v="Carlos"/>
    <n v="9.22722029988466E-3"/>
    <m/>
    <m/>
    <s v=""/>
    <n v="4"/>
    <n v="0"/>
    <s v=""/>
  </r>
  <r>
    <x v="5"/>
    <x v="11"/>
    <x v="2"/>
    <n v="4"/>
    <s v="William"/>
    <n v="9.22722029988466E-3"/>
    <m/>
    <m/>
    <s v=""/>
    <n v="4"/>
    <n v="0"/>
    <s v=""/>
  </r>
  <r>
    <x v="5"/>
    <x v="12"/>
    <x v="2"/>
    <n v="4"/>
    <s v="Mauricio"/>
    <n v="9.22722029988466E-3"/>
    <m/>
    <m/>
    <s v=""/>
    <n v="4"/>
    <n v="0"/>
    <s v=""/>
  </r>
  <r>
    <x v="6"/>
    <x v="13"/>
    <x v="2"/>
    <n v="3"/>
    <s v="Sandra"/>
    <n v="6.920415224913495E-3"/>
    <n v="1"/>
    <n v="5"/>
    <n v="6.920415224913495E-3"/>
    <n v="-2"/>
    <n v="1.6666666666666667"/>
    <n v="3"/>
  </r>
  <r>
    <x v="7"/>
    <x v="14"/>
    <x v="2"/>
    <n v="2.5"/>
    <s v="Sandra"/>
    <n v="5.7670126874279125E-3"/>
    <n v="1"/>
    <n v="3"/>
    <n v="5.7670126874279125E-3"/>
    <n v="-0.5"/>
    <n v="1.2"/>
    <n v="2.5"/>
  </r>
  <r>
    <x v="8"/>
    <x v="15"/>
    <x v="3"/>
    <n v="3"/>
    <s v="William"/>
    <n v="6.920415224913495E-3"/>
    <m/>
    <m/>
    <s v=""/>
    <n v="3"/>
    <n v="0"/>
    <s v=""/>
  </r>
  <r>
    <x v="6"/>
    <x v="16"/>
    <x v="2"/>
    <n v="3"/>
    <s v="Sandra"/>
    <n v="6.920415224913495E-3"/>
    <n v="1"/>
    <n v="3"/>
    <n v="6.920415224913495E-3"/>
    <n v="0"/>
    <n v="1"/>
    <n v="3"/>
  </r>
  <r>
    <x v="7"/>
    <x v="17"/>
    <x v="2"/>
    <n v="2.5"/>
    <s v="Sandra"/>
    <n v="5.7670126874279125E-3"/>
    <n v="1"/>
    <n v="3"/>
    <n v="5.7670126874279125E-3"/>
    <n v="-0.5"/>
    <n v="1.2"/>
    <n v="2.5"/>
  </r>
  <r>
    <x v="8"/>
    <x v="18"/>
    <x v="3"/>
    <n v="3"/>
    <s v="William"/>
    <n v="6.920415224913495E-3"/>
    <n v="2"/>
    <m/>
    <n v="6.920415224913495E-3"/>
    <n v="3"/>
    <n v="0"/>
    <n v="3"/>
  </r>
  <r>
    <x v="6"/>
    <x v="19"/>
    <x v="2"/>
    <n v="3"/>
    <s v="Sandra"/>
    <n v="6.920415224913495E-3"/>
    <n v="2"/>
    <m/>
    <n v="6.920415224913495E-3"/>
    <n v="3"/>
    <n v="0"/>
    <n v="3"/>
  </r>
  <r>
    <x v="7"/>
    <x v="20"/>
    <x v="2"/>
    <n v="2.5"/>
    <s v="Sandra"/>
    <n v="5.7670126874279125E-3"/>
    <n v="2"/>
    <m/>
    <n v="5.7670126874279125E-3"/>
    <n v="2.5"/>
    <n v="0"/>
    <n v="2.5"/>
  </r>
  <r>
    <x v="8"/>
    <x v="21"/>
    <x v="3"/>
    <n v="3"/>
    <s v="William"/>
    <n v="6.920415224913495E-3"/>
    <n v="2"/>
    <m/>
    <n v="6.920415224913495E-3"/>
    <n v="3"/>
    <n v="0"/>
    <n v="3"/>
  </r>
  <r>
    <x v="6"/>
    <x v="22"/>
    <x v="2"/>
    <n v="3"/>
    <s v="Sandra"/>
    <n v="6.920415224913495E-3"/>
    <n v="2"/>
    <m/>
    <n v="6.920415224913495E-3"/>
    <n v="3"/>
    <n v="0"/>
    <n v="3"/>
  </r>
  <r>
    <x v="7"/>
    <x v="23"/>
    <x v="2"/>
    <n v="2.5"/>
    <s v="Sandra"/>
    <n v="5.7670126874279125E-3"/>
    <n v="2"/>
    <m/>
    <n v="5.7670126874279125E-3"/>
    <n v="2.5"/>
    <n v="0"/>
    <n v="2.5"/>
  </r>
  <r>
    <x v="8"/>
    <x v="24"/>
    <x v="2"/>
    <n v="4"/>
    <s v="William"/>
    <n v="9.22722029988466E-3"/>
    <m/>
    <m/>
    <s v=""/>
    <n v="4"/>
    <n v="0"/>
    <s v=""/>
  </r>
  <r>
    <x v="6"/>
    <x v="25"/>
    <x v="2"/>
    <n v="3"/>
    <s v="Sandra"/>
    <n v="6.920415224913495E-3"/>
    <m/>
    <m/>
    <s v=""/>
    <n v="3"/>
    <n v="0"/>
    <s v=""/>
  </r>
  <r>
    <x v="7"/>
    <x v="26"/>
    <x v="2"/>
    <n v="2.5"/>
    <s v="Sandra"/>
    <n v="5.7670126874279125E-3"/>
    <m/>
    <m/>
    <s v=""/>
    <n v="2.5"/>
    <n v="0"/>
    <s v=""/>
  </r>
  <r>
    <x v="8"/>
    <x v="27"/>
    <x v="3"/>
    <n v="3"/>
    <s v="William"/>
    <n v="6.920415224913495E-3"/>
    <m/>
    <m/>
    <s v=""/>
    <n v="3"/>
    <n v="0"/>
    <s v=""/>
  </r>
  <r>
    <x v="9"/>
    <x v="28"/>
    <x v="0"/>
    <n v="12"/>
    <m/>
    <n v="2.768166089965398E-2"/>
    <m/>
    <m/>
    <s v=""/>
    <n v="12"/>
    <n v="0"/>
    <s v=""/>
  </r>
  <r>
    <x v="10"/>
    <x v="29"/>
    <x v="2"/>
    <n v="2"/>
    <s v="Erik"/>
    <n v="4.61361014994233E-3"/>
    <n v="1"/>
    <n v="2.4"/>
    <n v="4.61361014994233E-3"/>
    <n v="-0.39999999999999991"/>
    <n v="1.2"/>
    <n v="2"/>
  </r>
  <r>
    <x v="10"/>
    <x v="30"/>
    <x v="2"/>
    <n v="2"/>
    <s v="Erik"/>
    <n v="4.61361014994233E-3"/>
    <n v="2"/>
    <m/>
    <n v="4.61361014994233E-3"/>
    <n v="2"/>
    <n v="0"/>
    <n v="2"/>
  </r>
  <r>
    <x v="10"/>
    <x v="31"/>
    <x v="2"/>
    <n v="2"/>
    <s v="Erik"/>
    <n v="4.61361014994233E-3"/>
    <n v="2"/>
    <m/>
    <n v="4.61361014994233E-3"/>
    <n v="2"/>
    <n v="0"/>
    <n v="2"/>
  </r>
  <r>
    <x v="10"/>
    <x v="32"/>
    <x v="2"/>
    <n v="2"/>
    <s v="Erik"/>
    <n v="4.61361014994233E-3"/>
    <n v="2"/>
    <m/>
    <n v="4.61361014994233E-3"/>
    <n v="2"/>
    <n v="0"/>
    <n v="2"/>
  </r>
  <r>
    <x v="10"/>
    <x v="33"/>
    <x v="1"/>
    <n v="4"/>
    <s v="Erik"/>
    <n v="9.22722029988466E-3"/>
    <n v="2"/>
    <m/>
    <n v="9.22722029988466E-3"/>
    <n v="4"/>
    <n v="0"/>
    <n v="4"/>
  </r>
  <r>
    <x v="7"/>
    <x v="34"/>
    <x v="2"/>
    <n v="2.5"/>
    <s v="Mauricio"/>
    <n v="5.7670126874279125E-3"/>
    <m/>
    <m/>
    <s v=""/>
    <n v="2.5"/>
    <n v="0"/>
    <s v=""/>
  </r>
  <r>
    <x v="8"/>
    <x v="35"/>
    <x v="2"/>
    <n v="4"/>
    <s v="William"/>
    <n v="9.22722029988466E-3"/>
    <m/>
    <m/>
    <s v=""/>
    <n v="4"/>
    <n v="0"/>
    <s v=""/>
  </r>
  <r>
    <x v="11"/>
    <x v="36"/>
    <x v="2"/>
    <n v="8"/>
    <s v="Carlos"/>
    <n v="1.845444059976932E-2"/>
    <m/>
    <m/>
    <s v=""/>
    <n v="8"/>
    <n v="0"/>
    <s v=""/>
  </r>
  <r>
    <x v="11"/>
    <x v="37"/>
    <x v="2"/>
    <n v="8"/>
    <s v="Carlos"/>
    <n v="1.845444059976932E-2"/>
    <m/>
    <m/>
    <s v=""/>
    <n v="8"/>
    <n v="0"/>
    <s v=""/>
  </r>
  <r>
    <x v="5"/>
    <x v="38"/>
    <x v="3"/>
    <n v="2"/>
    <s v="Carlos"/>
    <n v="4.61361014994233E-3"/>
    <m/>
    <m/>
    <s v=""/>
    <n v="2"/>
    <n v="0"/>
    <s v=""/>
  </r>
  <r>
    <x v="3"/>
    <x v="39"/>
    <x v="3"/>
    <n v="24"/>
    <s v="Carlos,David,Erik,Sandra,William,Mauricio"/>
    <n v="5.536332179930796E-2"/>
    <n v="1"/>
    <n v="24"/>
    <n v="5.536332179930796E-2"/>
    <n v="0"/>
    <n v="1"/>
    <n v="24"/>
  </r>
  <r>
    <x v="5"/>
    <x v="40"/>
    <x v="2"/>
    <n v="3"/>
    <s v="Carlos"/>
    <n v="6.920415224913495E-3"/>
    <n v="2"/>
    <m/>
    <n v="6.920415224913495E-3"/>
    <n v="3"/>
    <n v="0"/>
    <n v="3"/>
  </r>
  <r>
    <x v="5"/>
    <x v="41"/>
    <x v="2"/>
    <n v="3"/>
    <s v="Mauricio"/>
    <n v="6.920415224913495E-3"/>
    <m/>
    <m/>
    <s v=""/>
    <n v="3"/>
    <n v="0"/>
    <s v=""/>
  </r>
  <r>
    <x v="5"/>
    <x v="42"/>
    <x v="2"/>
    <n v="3"/>
    <s v="Erik"/>
    <n v="6.920415224913495E-3"/>
    <m/>
    <m/>
    <s v=""/>
    <n v="3"/>
    <n v="0"/>
    <s v=""/>
  </r>
  <r>
    <x v="4"/>
    <x v="43"/>
    <x v="0"/>
    <n v="122"/>
    <m/>
    <n v="0.28143021914648214"/>
    <m/>
    <m/>
    <s v=""/>
    <n v="122"/>
    <n v="0"/>
    <s v=""/>
  </r>
  <r>
    <x v="6"/>
    <x v="44"/>
    <x v="2"/>
    <n v="3"/>
    <s v="Sandra"/>
    <n v="6.920415224913495E-3"/>
    <n v="2"/>
    <m/>
    <n v="6.920415224913495E-3"/>
    <n v="3"/>
    <n v="0"/>
    <n v="3"/>
  </r>
  <r>
    <x v="7"/>
    <x v="45"/>
    <x v="2"/>
    <n v="2.5"/>
    <s v="Mauricio"/>
    <n v="5.7670126874279125E-3"/>
    <m/>
    <m/>
    <s v=""/>
    <n v="2.5"/>
    <n v="0"/>
    <s v=""/>
  </r>
  <r>
    <x v="8"/>
    <x v="46"/>
    <x v="2"/>
    <n v="4"/>
    <s v="William"/>
    <n v="9.22722029988466E-3"/>
    <m/>
    <m/>
    <s v=""/>
    <n v="4"/>
    <n v="0"/>
    <s v=""/>
  </r>
  <r>
    <x v="6"/>
    <x v="47"/>
    <x v="3"/>
    <n v="3"/>
    <s v="Sandra"/>
    <n v="6.920415224913495E-3"/>
    <n v="2"/>
    <m/>
    <n v="6.920415224913495E-3"/>
    <n v="3"/>
    <n v="0"/>
    <n v="3"/>
  </r>
  <r>
    <x v="7"/>
    <x v="48"/>
    <x v="3"/>
    <n v="2.5"/>
    <s v="Mauricio"/>
    <n v="5.7670126874279125E-3"/>
    <m/>
    <m/>
    <s v=""/>
    <n v="2.5"/>
    <n v="0"/>
    <s v=""/>
  </r>
  <r>
    <x v="8"/>
    <x v="49"/>
    <x v="3"/>
    <n v="4"/>
    <s v="William"/>
    <n v="9.22722029988466E-3"/>
    <m/>
    <m/>
    <s v=""/>
    <n v="4"/>
    <n v="0"/>
    <s v=""/>
  </r>
  <r>
    <x v="6"/>
    <x v="50"/>
    <x v="2"/>
    <n v="3"/>
    <s v="Sandra"/>
    <n v="6.920415224913495E-3"/>
    <n v="2"/>
    <m/>
    <n v="6.920415224913495E-3"/>
    <n v="3"/>
    <n v="0"/>
    <n v="3"/>
  </r>
  <r>
    <x v="7"/>
    <x v="51"/>
    <x v="2"/>
    <n v="2.5"/>
    <s v="Mauricio"/>
    <n v="5.7670126874279125E-3"/>
    <m/>
    <m/>
    <s v=""/>
    <n v="2.5"/>
    <n v="0"/>
    <s v=""/>
  </r>
  <r>
    <x v="8"/>
    <x v="52"/>
    <x v="3"/>
    <n v="4"/>
    <s v="William"/>
    <n v="9.22722029988466E-3"/>
    <m/>
    <m/>
    <s v=""/>
    <n v="4"/>
    <n v="0"/>
    <s v=""/>
  </r>
  <r>
    <x v="6"/>
    <x v="53"/>
    <x v="2"/>
    <n v="3"/>
    <s v="Sandra"/>
    <n v="6.920415224913495E-3"/>
    <n v="2"/>
    <m/>
    <n v="6.920415224913495E-3"/>
    <n v="3"/>
    <n v="0"/>
    <n v="3"/>
  </r>
  <r>
    <x v="7"/>
    <x v="54"/>
    <x v="2"/>
    <n v="2.5"/>
    <s v="Mauricio"/>
    <n v="5.7670126874279125E-3"/>
    <m/>
    <m/>
    <s v=""/>
    <n v="2.5"/>
    <n v="0"/>
    <s v=""/>
  </r>
  <r>
    <x v="8"/>
    <x v="55"/>
    <x v="3"/>
    <n v="4"/>
    <s v="William"/>
    <n v="9.22722029988466E-3"/>
    <m/>
    <m/>
    <s v=""/>
    <n v="4"/>
    <n v="0"/>
    <s v=""/>
  </r>
  <r>
    <x v="6"/>
    <x v="56"/>
    <x v="2"/>
    <n v="3"/>
    <s v="Sandra"/>
    <n v="6.920415224913495E-3"/>
    <n v="2"/>
    <m/>
    <n v="6.920415224913495E-3"/>
    <n v="3"/>
    <n v="0"/>
    <n v="3"/>
  </r>
  <r>
    <x v="7"/>
    <x v="57"/>
    <x v="2"/>
    <n v="2.5"/>
    <s v="Mauricio"/>
    <n v="5.7670126874279125E-3"/>
    <m/>
    <m/>
    <s v=""/>
    <n v="2.5"/>
    <n v="0"/>
    <s v=""/>
  </r>
  <r>
    <x v="8"/>
    <x v="58"/>
    <x v="3"/>
    <n v="4"/>
    <s v="William"/>
    <n v="9.22722029988466E-3"/>
    <m/>
    <m/>
    <s v=""/>
    <n v="4"/>
    <n v="0"/>
    <s v=""/>
  </r>
  <r>
    <x v="6"/>
    <x v="59"/>
    <x v="2"/>
    <n v="3"/>
    <s v="Sandra"/>
    <n v="6.920415224913495E-3"/>
    <n v="2"/>
    <m/>
    <n v="6.920415224913495E-3"/>
    <n v="3"/>
    <n v="0"/>
    <n v="3"/>
  </r>
  <r>
    <x v="7"/>
    <x v="60"/>
    <x v="2"/>
    <n v="2.5"/>
    <s v="Mauricio"/>
    <n v="5.7670126874279125E-3"/>
    <m/>
    <m/>
    <s v=""/>
    <n v="2.5"/>
    <n v="0"/>
    <s v=""/>
  </r>
  <r>
    <x v="8"/>
    <x v="61"/>
    <x v="3"/>
    <n v="4"/>
    <s v="William"/>
    <n v="9.22722029988466E-3"/>
    <m/>
    <m/>
    <s v=""/>
    <n v="4"/>
    <n v="0"/>
    <s v=""/>
  </r>
  <r>
    <x v="12"/>
    <x v="62"/>
    <x v="0"/>
    <n v="8.5"/>
    <m/>
    <n v="1.9607843137254902E-2"/>
    <m/>
    <m/>
    <s v=""/>
    <n v="8.5"/>
    <n v="0"/>
    <s v=""/>
  </r>
  <r>
    <x v="10"/>
    <x v="63"/>
    <x v="2"/>
    <n v="2"/>
    <s v="Erik"/>
    <n v="4.61361014994233E-3"/>
    <n v="2"/>
    <m/>
    <n v="4.61361014994233E-3"/>
    <n v="2"/>
    <n v="0"/>
    <n v="2"/>
  </r>
  <r>
    <x v="7"/>
    <x v="64"/>
    <x v="2"/>
    <n v="2.5"/>
    <s v="Mauricio"/>
    <n v="5.7670126874279125E-3"/>
    <m/>
    <m/>
    <s v=""/>
    <n v="2.5"/>
    <n v="0"/>
    <s v=""/>
  </r>
  <r>
    <x v="8"/>
    <x v="65"/>
    <x v="2"/>
    <n v="4"/>
    <s v="William"/>
    <n v="9.22722029988466E-3"/>
    <m/>
    <m/>
    <s v=""/>
    <n v="4"/>
    <n v="0"/>
    <s v=""/>
  </r>
  <r>
    <x v="8"/>
    <x v="66"/>
    <x v="3"/>
    <n v="3"/>
    <s v="William"/>
    <n v="6.920415224913495E-3"/>
    <m/>
    <m/>
    <s v=""/>
    <n v="3"/>
    <n v="0"/>
    <s v=""/>
  </r>
  <r>
    <x v="12"/>
    <x v="67"/>
    <x v="0"/>
    <n v="8.5"/>
    <m/>
    <n v="1.9607843137254902E-2"/>
    <m/>
    <m/>
    <s v=""/>
    <n v="8.5"/>
    <n v="0"/>
    <s v=""/>
  </r>
  <r>
    <x v="10"/>
    <x v="68"/>
    <x v="2"/>
    <n v="2"/>
    <s v="Erik"/>
    <n v="4.61361014994233E-3"/>
    <m/>
    <m/>
    <s v=""/>
    <n v="2"/>
    <n v="0"/>
    <s v=""/>
  </r>
  <r>
    <x v="7"/>
    <x v="69"/>
    <x v="2"/>
    <n v="2.5"/>
    <s v="Mauricio"/>
    <n v="5.7670126874279125E-3"/>
    <m/>
    <m/>
    <s v=""/>
    <n v="2.5"/>
    <n v="0"/>
    <s v=""/>
  </r>
  <r>
    <x v="8"/>
    <x v="70"/>
    <x v="2"/>
    <n v="4"/>
    <s v="William"/>
    <n v="9.22722029988466E-3"/>
    <m/>
    <m/>
    <s v=""/>
    <n v="4"/>
    <n v="0"/>
    <s v=""/>
  </r>
  <r>
    <x v="11"/>
    <x v="71"/>
    <x v="1"/>
    <n v="10"/>
    <s v="Carlos"/>
    <n v="2.306805074971165E-2"/>
    <m/>
    <m/>
    <s v=""/>
    <n v="10"/>
    <n v="0"/>
    <s v=""/>
  </r>
  <r>
    <x v="5"/>
    <x v="38"/>
    <x v="2"/>
    <n v="2"/>
    <s v="Carlos"/>
    <n v="4.61361014994233E-3"/>
    <m/>
    <m/>
    <s v=""/>
    <n v="2"/>
    <n v="0"/>
    <s v=""/>
  </r>
  <r>
    <x v="3"/>
    <x v="39"/>
    <x v="3"/>
    <n v="24"/>
    <s v="Carlos,David,Erik,Sandra,William,Mauricio"/>
    <n v="5.536332179930796E-2"/>
    <n v="1"/>
    <n v="24"/>
    <n v="5.536332179930796E-2"/>
    <n v="0"/>
    <n v="1"/>
    <n v="24"/>
  </r>
  <r>
    <x v="5"/>
    <x v="40"/>
    <x v="2"/>
    <n v="3"/>
    <s v="Carlos"/>
    <n v="6.920415224913495E-3"/>
    <n v="2"/>
    <m/>
    <n v="6.920415224913495E-3"/>
    <n v="3"/>
    <n v="0"/>
    <n v="3"/>
  </r>
  <r>
    <x v="5"/>
    <x v="41"/>
    <x v="2"/>
    <n v="3"/>
    <s v="Mauricio"/>
    <n v="6.920415224913495E-3"/>
    <m/>
    <m/>
    <s v=""/>
    <n v="3"/>
    <n v="0"/>
    <s v=""/>
  </r>
  <r>
    <x v="5"/>
    <x v="42"/>
    <x v="2"/>
    <n v="3"/>
    <s v="Erik"/>
    <n v="6.920415224913495E-3"/>
    <m/>
    <m/>
    <s v=""/>
    <n v="3"/>
    <n v="0"/>
    <s v=""/>
  </r>
  <r>
    <x v="4"/>
    <x v="72"/>
    <x v="0"/>
    <n v="136.5"/>
    <m/>
    <n v="0.31487889273356401"/>
    <m/>
    <m/>
    <s v=""/>
    <n v="136.5"/>
    <n v="0"/>
    <s v=""/>
  </r>
  <r>
    <x v="6"/>
    <x v="73"/>
    <x v="2"/>
    <n v="3"/>
    <s v="Sandra"/>
    <n v="6.920415224913495E-3"/>
    <n v="2"/>
    <m/>
    <n v="6.920415224913495E-3"/>
    <n v="3"/>
    <n v="0"/>
    <n v="3"/>
  </r>
  <r>
    <x v="7"/>
    <x v="74"/>
    <x v="2"/>
    <n v="2.5"/>
    <s v="Mauricio"/>
    <n v="5.7670126874279125E-3"/>
    <m/>
    <m/>
    <s v=""/>
    <n v="2.5"/>
    <n v="0"/>
    <s v=""/>
  </r>
  <r>
    <x v="8"/>
    <x v="75"/>
    <x v="2"/>
    <n v="4"/>
    <s v="William"/>
    <n v="9.22722029988466E-3"/>
    <m/>
    <m/>
    <s v=""/>
    <n v="4"/>
    <n v="0"/>
    <s v=""/>
  </r>
  <r>
    <x v="6"/>
    <x v="76"/>
    <x v="2"/>
    <n v="3"/>
    <s v="Sandra"/>
    <n v="6.920415224913495E-3"/>
    <n v="2"/>
    <m/>
    <n v="6.920415224913495E-3"/>
    <n v="3"/>
    <n v="0"/>
    <n v="3"/>
  </r>
  <r>
    <x v="7"/>
    <x v="77"/>
    <x v="2"/>
    <n v="2.5"/>
    <s v="Mauricio"/>
    <n v="5.7670126874279125E-3"/>
    <m/>
    <m/>
    <s v=""/>
    <n v="2.5"/>
    <n v="0"/>
    <s v=""/>
  </r>
  <r>
    <x v="8"/>
    <x v="78"/>
    <x v="3"/>
    <n v="3"/>
    <s v="William"/>
    <n v="6.920415224913495E-3"/>
    <m/>
    <m/>
    <s v=""/>
    <n v="3"/>
    <n v="0"/>
    <s v=""/>
  </r>
  <r>
    <x v="6"/>
    <x v="79"/>
    <x v="2"/>
    <n v="3"/>
    <s v="Sandra"/>
    <n v="6.920415224913495E-3"/>
    <n v="2"/>
    <m/>
    <n v="6.920415224913495E-3"/>
    <n v="3"/>
    <n v="0"/>
    <n v="3"/>
  </r>
  <r>
    <x v="7"/>
    <x v="80"/>
    <x v="2"/>
    <n v="2.5"/>
    <s v="Mauricio"/>
    <n v="5.7670126874279125E-3"/>
    <m/>
    <m/>
    <s v=""/>
    <n v="2.5"/>
    <n v="0"/>
    <s v=""/>
  </r>
  <r>
    <x v="8"/>
    <x v="81"/>
    <x v="3"/>
    <n v="3"/>
    <s v="William"/>
    <n v="6.920415224913495E-3"/>
    <m/>
    <m/>
    <s v=""/>
    <n v="3"/>
    <n v="0"/>
    <s v=""/>
  </r>
  <r>
    <x v="6"/>
    <x v="82"/>
    <x v="2"/>
    <n v="3"/>
    <s v="Sandra"/>
    <n v="6.920415224913495E-3"/>
    <n v="2"/>
    <m/>
    <n v="6.920415224913495E-3"/>
    <n v="3"/>
    <n v="0"/>
    <n v="3"/>
  </r>
  <r>
    <x v="7"/>
    <x v="83"/>
    <x v="2"/>
    <n v="2.5"/>
    <s v="Mauricio"/>
    <n v="5.7670126874279125E-3"/>
    <m/>
    <m/>
    <s v=""/>
    <n v="2.5"/>
    <n v="0"/>
    <s v=""/>
  </r>
  <r>
    <x v="8"/>
    <x v="84"/>
    <x v="3"/>
    <n v="3"/>
    <s v="William"/>
    <n v="6.920415224913495E-3"/>
    <m/>
    <m/>
    <s v=""/>
    <n v="3"/>
    <n v="0"/>
    <s v=""/>
  </r>
  <r>
    <x v="10"/>
    <x v="85"/>
    <x v="2"/>
    <n v="2"/>
    <s v="Erik"/>
    <n v="4.61361014994233E-3"/>
    <m/>
    <m/>
    <s v=""/>
    <n v="2"/>
    <n v="0"/>
    <s v=""/>
  </r>
  <r>
    <x v="7"/>
    <x v="86"/>
    <x v="2"/>
    <n v="2.5"/>
    <s v="Mauricio"/>
    <n v="5.7670126874279125E-3"/>
    <m/>
    <m/>
    <s v=""/>
    <n v="2.5"/>
    <n v="0"/>
    <s v=""/>
  </r>
  <r>
    <x v="8"/>
    <x v="87"/>
    <x v="2"/>
    <n v="4"/>
    <s v="William"/>
    <n v="9.22722029988466E-3"/>
    <m/>
    <m/>
    <s v=""/>
    <n v="4"/>
    <n v="0"/>
    <s v=""/>
  </r>
  <r>
    <x v="10"/>
    <x v="88"/>
    <x v="2"/>
    <n v="2"/>
    <s v="Erik"/>
    <n v="4.61361014994233E-3"/>
    <m/>
    <m/>
    <s v=""/>
    <n v="2"/>
    <n v="0"/>
    <s v=""/>
  </r>
  <r>
    <x v="7"/>
    <x v="89"/>
    <x v="2"/>
    <n v="2.5"/>
    <s v="Mauricio"/>
    <n v="5.7670126874279125E-3"/>
    <m/>
    <m/>
    <s v=""/>
    <n v="2.5"/>
    <n v="0"/>
    <s v=""/>
  </r>
  <r>
    <x v="8"/>
    <x v="90"/>
    <x v="2"/>
    <n v="4"/>
    <s v="William"/>
    <n v="9.22722029988466E-3"/>
    <m/>
    <m/>
    <s v=""/>
    <n v="4"/>
    <n v="0"/>
    <s v=""/>
  </r>
  <r>
    <x v="10"/>
    <x v="91"/>
    <x v="2"/>
    <n v="2"/>
    <s v="Erik"/>
    <n v="4.61361014994233E-3"/>
    <m/>
    <m/>
    <s v=""/>
    <n v="2"/>
    <n v="0"/>
    <s v=""/>
  </r>
  <r>
    <x v="7"/>
    <x v="92"/>
    <x v="2"/>
    <n v="3"/>
    <s v="Mauricio"/>
    <n v="6.920415224913495E-3"/>
    <m/>
    <m/>
    <s v=""/>
    <n v="3"/>
    <n v="0"/>
    <s v=""/>
  </r>
  <r>
    <x v="8"/>
    <x v="93"/>
    <x v="2"/>
    <n v="2.5"/>
    <s v="William"/>
    <n v="5.7670126874279125E-3"/>
    <m/>
    <m/>
    <s v=""/>
    <n v="2.5"/>
    <n v="0"/>
    <s v=""/>
  </r>
  <r>
    <x v="11"/>
    <x v="94"/>
    <x v="1"/>
    <n v="10"/>
    <s v="Carlos"/>
    <n v="2.306805074971165E-2"/>
    <m/>
    <m/>
    <s v=""/>
    <n v="10"/>
    <n v="0"/>
    <s v=""/>
  </r>
  <r>
    <x v="5"/>
    <x v="38"/>
    <x v="2"/>
    <n v="2"/>
    <s v="Carlos"/>
    <n v="4.61361014994233E-3"/>
    <m/>
    <m/>
    <s v=""/>
    <n v="2"/>
    <n v="0"/>
    <s v=""/>
  </r>
  <r>
    <x v="3"/>
    <x v="39"/>
    <x v="3"/>
    <n v="24"/>
    <s v="Carlos,David,Erik,Sandra,William,Mauricio"/>
    <n v="5.536332179930796E-2"/>
    <n v="2"/>
    <m/>
    <n v="5.536332179930796E-2"/>
    <n v="24"/>
    <n v="0"/>
    <n v="24"/>
  </r>
  <r>
    <x v="5"/>
    <x v="40"/>
    <x v="2"/>
    <n v="3"/>
    <s v="Carlos"/>
    <n v="6.920415224913495E-3"/>
    <m/>
    <m/>
    <s v=""/>
    <n v="3"/>
    <n v="0"/>
    <s v=""/>
  </r>
  <r>
    <x v="5"/>
    <x v="41"/>
    <x v="2"/>
    <n v="3"/>
    <s v="Mauricio"/>
    <n v="6.920415224913495E-3"/>
    <m/>
    <m/>
    <s v=""/>
    <n v="3"/>
    <n v="0"/>
    <s v=""/>
  </r>
  <r>
    <x v="5"/>
    <x v="42"/>
    <x v="2"/>
    <n v="3"/>
    <s v="Erik"/>
    <n v="6.920415224913495E-3"/>
    <m/>
    <m/>
    <s v=""/>
    <n v="3"/>
    <n v="0"/>
    <s v=""/>
  </r>
  <r>
    <x v="13"/>
    <x v="95"/>
    <x v="2"/>
    <n v="8"/>
    <s v="William"/>
    <n v="1.845444059976932E-2"/>
    <m/>
    <m/>
    <s v=""/>
    <n v="8"/>
    <n v="0"/>
    <s v=""/>
  </r>
  <r>
    <x v="13"/>
    <x v="96"/>
    <x v="2"/>
    <n v="4"/>
    <s v="William"/>
    <n v="9.22722029988466E-3"/>
    <m/>
    <m/>
    <s v=""/>
    <n v="4"/>
    <n v="0"/>
    <s v=""/>
  </r>
  <r>
    <x v="13"/>
    <x v="97"/>
    <x v="2"/>
    <n v="4"/>
    <s v="Carlos"/>
    <n v="9.22722029988466E-3"/>
    <m/>
    <m/>
    <s v=""/>
    <n v="4"/>
    <n v="0"/>
    <s v=""/>
  </r>
  <r>
    <x v="13"/>
    <x v="98"/>
    <x v="2"/>
    <n v="4"/>
    <s v="Erik"/>
    <n v="9.22722029988466E-3"/>
    <m/>
    <m/>
    <s v=""/>
    <n v="4"/>
    <n v="0"/>
    <s v=""/>
  </r>
  <r>
    <x v="13"/>
    <x v="99"/>
    <x v="2"/>
    <n v="4"/>
    <s v="Erik"/>
    <n v="9.22722029988466E-3"/>
    <m/>
    <m/>
    <s v=""/>
    <n v="4"/>
    <n v="0"/>
    <s v=""/>
  </r>
  <r>
    <x v="13"/>
    <x v="100"/>
    <x v="2"/>
    <n v="4"/>
    <s v="Mauricio"/>
    <n v="9.22722029988466E-3"/>
    <m/>
    <m/>
    <s v=""/>
    <n v="4"/>
    <n v="0"/>
    <s v=""/>
  </r>
  <r>
    <x v="13"/>
    <x v="101"/>
    <x v="2"/>
    <n v="4"/>
    <s v="Sandra"/>
    <n v="9.22722029988466E-3"/>
    <m/>
    <m/>
    <s v=""/>
    <n v="4"/>
    <n v="0"/>
    <s v=""/>
  </r>
  <r>
    <x v="14"/>
    <x v="102"/>
    <x v="0"/>
    <n v="0"/>
    <m/>
    <n v="0"/>
    <m/>
    <n v="1"/>
    <s v="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1">
  <r>
    <x v="0"/>
    <x v="0"/>
    <s v="am.erazo240"/>
    <n v="4"/>
  </r>
  <r>
    <x v="1"/>
    <x v="1"/>
    <s v="sm.gomez71"/>
    <n v="3"/>
  </r>
  <r>
    <x v="2"/>
    <x v="2"/>
    <s v="sm.gomez71"/>
    <n v="2"/>
  </r>
  <r>
    <x v="3"/>
    <x v="3"/>
    <s v="sm.gomez71"/>
    <n v="1.5"/>
  </r>
  <r>
    <x v="0"/>
    <x v="4"/>
    <s v="da.perez79"/>
    <n v="4"/>
  </r>
  <r>
    <x v="0"/>
    <x v="4"/>
    <s v="sm.gomez71"/>
    <n v="4"/>
  </r>
  <r>
    <x v="2"/>
    <x v="2"/>
    <s v="sm.gomez71"/>
    <n v="1"/>
  </r>
  <r>
    <x v="3"/>
    <x v="3"/>
    <s v="sm.gomez71"/>
    <n v="3"/>
  </r>
  <r>
    <x v="0"/>
    <x v="4"/>
    <s v="am.erazo240"/>
    <n v="4"/>
  </r>
  <r>
    <x v="0"/>
    <x v="0"/>
    <s v="sm.gomez71"/>
    <n v="4"/>
  </r>
  <r>
    <x v="3"/>
    <x v="3"/>
    <s v="sm.gomez71"/>
    <n v="4"/>
  </r>
  <r>
    <x v="1"/>
    <x v="1"/>
    <s v="sm.gomez71"/>
    <n v="2"/>
  </r>
  <r>
    <x v="0"/>
    <x v="0"/>
    <s v="ef.arcos66"/>
    <n v="4"/>
  </r>
  <r>
    <x v="0"/>
    <x v="4"/>
    <s v="ef.arcos66"/>
    <n v="4"/>
  </r>
  <r>
    <x v="4"/>
    <x v="5"/>
    <s v="ef.arcos66"/>
    <n v="1.68"/>
  </r>
  <r>
    <x v="5"/>
    <x v="6"/>
    <s v="da.perez79"/>
    <n v="3.12"/>
  </r>
  <r>
    <x v="0"/>
    <x v="0"/>
    <s v="da.perez79"/>
    <n v="4"/>
  </r>
  <r>
    <x v="1"/>
    <x v="7"/>
    <s v="sm.gomez71"/>
    <n v="3"/>
  </r>
  <r>
    <x v="4"/>
    <x v="8"/>
    <s v="ef.arcos66"/>
    <n v="2.4"/>
  </r>
  <r>
    <x v="3"/>
    <x v="3"/>
    <s v="sm.gomez71"/>
    <n v="2"/>
  </r>
  <r>
    <x v="2"/>
    <x v="9"/>
    <s v="sm.gomez71"/>
    <n v="3"/>
  </r>
  <r>
    <x v="6"/>
    <x v="10"/>
    <s v="da.perez79"/>
    <n v="7.6"/>
  </r>
  <r>
    <x v="1"/>
    <x v="11"/>
    <s v="sm.gomez71"/>
    <n v="3"/>
  </r>
  <r>
    <x v="0"/>
    <x v="12"/>
    <s v="am.erazo240"/>
    <n v="4"/>
  </r>
  <r>
    <x v="0"/>
    <x v="12"/>
    <s v="wa.idrobo223"/>
    <n v="4"/>
  </r>
  <r>
    <x v="0"/>
    <x v="4"/>
    <s v="wa.idrobo223"/>
    <n v="4"/>
  </r>
  <r>
    <x v="0"/>
    <x v="0"/>
    <s v="wa.idrobo223"/>
    <n v="4"/>
  </r>
  <r>
    <x v="0"/>
    <x v="12"/>
    <s v="ef.arcos66"/>
    <n v="4"/>
  </r>
  <r>
    <x v="0"/>
    <x v="12"/>
    <s v="da.perez79"/>
    <n v="4"/>
  </r>
  <r>
    <x v="0"/>
    <x v="12"/>
    <s v="sm.gomez71"/>
    <n v="4"/>
  </r>
  <r>
    <x v="0"/>
    <x v="0"/>
    <s v="ce.gonzalez390"/>
    <n v="4"/>
  </r>
  <r>
    <x v="0"/>
    <x v="4"/>
    <s v="ce.gonzalez390"/>
    <n v="4"/>
  </r>
  <r>
    <x v="0"/>
    <x v="12"/>
    <s v="ce.gonzalez390"/>
    <n v="4"/>
  </r>
  <r>
    <x v="0"/>
    <x v="13"/>
    <s v="ce.gonzalez390"/>
    <n v="1"/>
  </r>
  <r>
    <x v="5"/>
    <x v="14"/>
    <s v="ce.gonzalez390"/>
    <n v="4"/>
  </r>
  <r>
    <x v="4"/>
    <x v="15"/>
    <s v="ef.arcos66"/>
    <n v="0.73"/>
  </r>
  <r>
    <x v="1"/>
    <x v="16"/>
    <s v="sm.gomez71"/>
    <n v="1.5"/>
  </r>
  <r>
    <x v="1"/>
    <x v="17"/>
    <s v="sm.gomez71"/>
    <n v="1.5"/>
  </r>
  <r>
    <x v="1"/>
    <x v="18"/>
    <s v="sm.gomez71"/>
    <n v="2"/>
  </r>
  <r>
    <x v="6"/>
    <x v="19"/>
    <s v="da.perez79"/>
    <n v="5.5"/>
  </r>
  <r>
    <x v="1"/>
    <x v="20"/>
    <s v="sm.gomez71"/>
    <n v="2.5"/>
  </r>
  <r>
    <x v="1"/>
    <x v="21"/>
    <s v="sm.gomez71"/>
    <n v="1"/>
  </r>
  <r>
    <x v="1"/>
    <x v="11"/>
    <s v="sm.gomez71"/>
    <n v="0.5"/>
  </r>
  <r>
    <x v="2"/>
    <x v="22"/>
    <s v="sm.gomez71"/>
    <n v="2.5"/>
  </r>
  <r>
    <x v="6"/>
    <x v="23"/>
    <s v="da.perez79"/>
    <n v="1.58"/>
  </r>
  <r>
    <x v="2"/>
    <x v="24"/>
    <s v="sm.gomez71"/>
    <n v="1.5"/>
  </r>
  <r>
    <x v="1"/>
    <x v="25"/>
    <s v="sm.gomez71"/>
    <n v="1.5"/>
  </r>
  <r>
    <x v="6"/>
    <x v="26"/>
    <s v="da.perez79"/>
    <n v="2"/>
  </r>
  <r>
    <x v="2"/>
    <x v="27"/>
    <s v="sm.gomez71"/>
    <n v="1.5"/>
  </r>
  <r>
    <x v="1"/>
    <x v="28"/>
    <s v="sm.gomez71"/>
    <n v="1"/>
  </r>
  <r>
    <x v="0"/>
    <x v="29"/>
    <s v="ef.arcos66"/>
    <n v="4"/>
  </r>
  <r>
    <x v="0"/>
    <x v="29"/>
    <s v="am.erazo240"/>
    <n v="4"/>
  </r>
  <r>
    <x v="6"/>
    <x v="30"/>
    <s v="da.perez79"/>
    <n v="0.5"/>
  </r>
  <r>
    <x v="5"/>
    <x v="31"/>
    <s v="ef.arcos66"/>
    <n v="2.5"/>
  </r>
  <r>
    <x v="4"/>
    <x v="32"/>
    <s v="ef.arcos66"/>
    <n v="1.08"/>
  </r>
  <r>
    <x v="4"/>
    <x v="33"/>
    <s v="ef.arcos66"/>
    <n v="0.75"/>
  </r>
  <r>
    <x v="1"/>
    <x v="34"/>
    <s v="sm.gomez71"/>
    <n v="1"/>
  </r>
  <r>
    <x v="1"/>
    <x v="35"/>
    <s v="sm.gomez71"/>
    <n v="1"/>
  </r>
  <r>
    <x v="1"/>
    <x v="36"/>
    <s v="sm.gomez71"/>
    <n v="2"/>
  </r>
  <r>
    <x v="1"/>
    <x v="37"/>
    <s v="sm.gomez71"/>
    <n v="2"/>
  </r>
  <r>
    <x v="4"/>
    <x v="38"/>
    <s v="ef.arcos66"/>
    <n v="0.68"/>
  </r>
  <r>
    <x v="4"/>
    <x v="39"/>
    <s v="ef.arcos66"/>
    <n v="2.5"/>
  </r>
  <r>
    <x v="1"/>
    <x v="40"/>
    <s v="sm.gomez71"/>
    <n v="2"/>
  </r>
  <r>
    <x v="6"/>
    <x v="41"/>
    <s v="da.perez79"/>
    <n v="7.02"/>
  </r>
  <r>
    <x v="2"/>
    <x v="24"/>
    <s v="sm.gomez71"/>
    <n v="1"/>
  </r>
  <r>
    <x v="1"/>
    <x v="25"/>
    <s v="sm.gomez71"/>
    <n v="1"/>
  </r>
  <r>
    <x v="6"/>
    <x v="42"/>
    <s v="da.perez79"/>
    <n v="1"/>
  </r>
  <r>
    <x v="6"/>
    <x v="26"/>
    <s v="da.perez79"/>
    <n v="0.72"/>
  </r>
  <r>
    <x v="5"/>
    <x v="43"/>
    <s v="ce.gonzalez390"/>
    <n v="3"/>
  </r>
  <r>
    <x v="5"/>
    <x v="44"/>
    <s v="ce.gonzalez390"/>
    <n v="3"/>
  </r>
  <r>
    <x v="5"/>
    <x v="45"/>
    <s v="ce.gonzalez390"/>
    <n v="7"/>
  </r>
  <r>
    <x v="6"/>
    <x v="26"/>
    <s v="da.perez79"/>
    <n v="1.1499999999999999"/>
  </r>
  <r>
    <x v="6"/>
    <x v="46"/>
    <s v="da.perez79"/>
    <n v="0.72"/>
  </r>
  <r>
    <x v="6"/>
    <x v="47"/>
    <s v="da.perez79"/>
    <n v="1.38"/>
  </r>
  <r>
    <x v="6"/>
    <x v="47"/>
    <s v="da.perez79"/>
    <n v="1.1200000000000001"/>
  </r>
  <r>
    <x v="6"/>
    <x v="48"/>
    <s v="da.perez79"/>
    <n v="0.62"/>
  </r>
  <r>
    <x v="6"/>
    <x v="49"/>
    <s v="da.perez79"/>
    <n v="1.2"/>
  </r>
  <r>
    <x v="6"/>
    <x v="50"/>
    <s v="da.perez79"/>
    <n v="1.52"/>
  </r>
  <r>
    <x v="5"/>
    <x v="51"/>
    <s v="sm.gomez71"/>
    <n v="1"/>
  </r>
  <r>
    <x v="6"/>
    <x v="52"/>
    <s v="da.perez79"/>
    <n v="1.72"/>
  </r>
  <r>
    <x v="6"/>
    <x v="53"/>
    <s v="da.perez79"/>
    <n v="3.42"/>
  </r>
  <r>
    <x v="4"/>
    <x v="54"/>
    <s v="ef.arcos66"/>
    <n v="1.5"/>
  </r>
  <r>
    <x v="4"/>
    <x v="55"/>
    <s v="ef.arcos66"/>
    <n v="0.52"/>
  </r>
  <r>
    <x v="4"/>
    <x v="56"/>
    <s v="ef.arcos66"/>
    <n v="0.42"/>
  </r>
  <r>
    <x v="6"/>
    <x v="53"/>
    <s v="da.perez79"/>
    <n v="5.5"/>
  </r>
  <r>
    <x v="4"/>
    <x v="57"/>
    <s v="ef.arcos66"/>
    <n v="0.77"/>
  </r>
  <r>
    <x v="5"/>
    <x v="58"/>
    <s v="ef.arcos66"/>
    <n v="2"/>
  </r>
  <r>
    <x v="7"/>
    <x v="59"/>
    <s v="sm.gomez71"/>
    <n v="2"/>
  </r>
  <r>
    <x v="2"/>
    <x v="60"/>
    <s v="da.perez79"/>
    <n v="2.2999999999999998"/>
  </r>
  <r>
    <x v="2"/>
    <x v="60"/>
    <s v="da.perez79"/>
    <n v="0.33"/>
  </r>
  <r>
    <x v="6"/>
    <x v="61"/>
    <s v="da.perez79"/>
    <n v="0.2"/>
  </r>
  <r>
    <x v="6"/>
    <x v="53"/>
    <s v="da.perez79"/>
    <n v="4.47"/>
  </r>
  <r>
    <x v="5"/>
    <x v="62"/>
    <s v="ef.arcos66"/>
    <n v="3.5"/>
  </r>
  <r>
    <x v="5"/>
    <x v="6"/>
    <s v="da.perez79"/>
    <n v="1.38"/>
  </r>
  <r>
    <x v="7"/>
    <x v="59"/>
    <s v="sm.gomez71"/>
    <n v="2"/>
  </r>
  <r>
    <x v="0"/>
    <x v="29"/>
    <s v="da.perez79"/>
    <n v="4"/>
  </r>
  <r>
    <x v="5"/>
    <x v="63"/>
    <s v="da.perez79"/>
    <n v="0.87"/>
  </r>
  <r>
    <x v="6"/>
    <x v="26"/>
    <s v="da.perez79"/>
    <n v="1"/>
  </r>
  <r>
    <x v="6"/>
    <x v="64"/>
    <s v="da.perez79"/>
    <n v="1"/>
  </r>
  <r>
    <x v="6"/>
    <x v="65"/>
    <s v="da.perez79"/>
    <n v="1"/>
  </r>
  <r>
    <x v="7"/>
    <x v="66"/>
    <s v="ef.arcos66"/>
    <n v="1.27"/>
  </r>
  <r>
    <x v="7"/>
    <x v="67"/>
    <s v="ef.arcos66"/>
    <n v="0.73"/>
  </r>
  <r>
    <x v="6"/>
    <x v="64"/>
    <s v="da.perez79"/>
    <n v="1.72"/>
  </r>
  <r>
    <x v="6"/>
    <x v="64"/>
    <s v="da.perez79"/>
    <n v="1.72"/>
  </r>
  <r>
    <x v="6"/>
    <x v="65"/>
    <s v="da.perez79"/>
    <n v="0.22"/>
  </r>
  <r>
    <x v="5"/>
    <x v="68"/>
    <s v="wa.idrobo223"/>
    <n v="4"/>
  </r>
  <r>
    <x v="5"/>
    <x v="63"/>
    <s v="da.perez79"/>
    <n v="1.05"/>
  </r>
  <r>
    <x v="7"/>
    <x v="69"/>
    <s v="ce.gonzalez390"/>
    <n v="1"/>
  </r>
  <r>
    <x v="5"/>
    <x v="70"/>
    <s v="am.erazo240"/>
    <n v="4"/>
  </r>
  <r>
    <x v="5"/>
    <x v="71"/>
    <s v="am.erazo240"/>
    <n v="4"/>
  </r>
  <r>
    <x v="8"/>
    <x v="72"/>
    <s v="ce.gonzalez390"/>
    <n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4">
  <r>
    <x v="0"/>
    <s v="Merket place proyecto 3 ciclo 3"/>
    <x v="0"/>
    <n v="433.5"/>
    <m/>
    <n v="1"/>
    <x v="0"/>
    <n v="292.58"/>
    <n v="0.76355247981545549"/>
    <n v="140.92000000000002"/>
    <n v="0.67492502883506345"/>
    <n v="0.32507497116493661"/>
    <n v="331"/>
  </r>
  <r>
    <x v="1"/>
    <s v="Estabilización"/>
    <x v="0"/>
    <n v="8"/>
    <m/>
    <n v="1.845444059976932E-2"/>
    <x v="0"/>
    <m/>
    <s v=""/>
    <m/>
    <n v="0"/>
    <m/>
    <s v=""/>
  </r>
  <r>
    <x v="1"/>
    <s v="Actualizar repositorio (BPEL - CRM)"/>
    <x v="1"/>
    <n v="4"/>
    <s v="Sandra"/>
    <n v="9.22722029988466E-3"/>
    <x v="1"/>
    <n v="10.5"/>
    <n v="9.22722029988466E-3"/>
    <n v="-6.5"/>
    <n v="2.625"/>
    <n v="-1.625"/>
    <n v="4"/>
  </r>
  <r>
    <x v="1"/>
    <s v="Actualizar repositorio LEG"/>
    <x v="1"/>
    <n v="4"/>
    <s v="Erik"/>
    <n v="9.22722029988466E-3"/>
    <x v="1"/>
    <n v="1.68"/>
    <n v="9.22722029988466E-3"/>
    <n v="2.3200000000000003"/>
    <n v="0.42"/>
    <n v="0.58000000000000007"/>
    <n v="4"/>
  </r>
  <r>
    <x v="2"/>
    <s v="[SEG] Reunión de inicio ciclo 3"/>
    <x v="0"/>
    <n v="24"/>
    <s v="Carlos,David,Erik,Sandra,William,Mauricio"/>
    <n v="5.536332179930796E-2"/>
    <x v="1"/>
    <n v="24"/>
    <n v="5.536332179930796E-2"/>
    <n v="0"/>
    <n v="1"/>
    <n v="0"/>
    <n v="24"/>
  </r>
  <r>
    <x v="0"/>
    <s v="Parte 1"/>
    <x v="0"/>
    <n v="143"/>
    <m/>
    <n v="0.32987312572087657"/>
    <x v="0"/>
    <m/>
    <s v=""/>
    <m/>
    <n v="0"/>
    <m/>
    <s v=""/>
  </r>
  <r>
    <x v="3"/>
    <s v="[DOC] Alcance"/>
    <x v="2"/>
    <n v="4"/>
    <s v="Sandra"/>
    <n v="9.22722029988466E-3"/>
    <x v="2"/>
    <n v="1"/>
    <n v="9.22722029988466E-3"/>
    <n v="3"/>
    <n v="0.25"/>
    <n v="0.75"/>
    <n v="4"/>
  </r>
  <r>
    <x v="3"/>
    <s v="[DOC] Estimación"/>
    <x v="3"/>
    <n v="4"/>
    <s v="Carlos"/>
    <n v="9.22722029988466E-3"/>
    <x v="1"/>
    <n v="4"/>
    <n v="9.22722029988466E-3"/>
    <n v="0"/>
    <n v="1"/>
    <n v="0"/>
    <n v="4"/>
  </r>
  <r>
    <x v="3"/>
    <s v="[DOC] Estrategía"/>
    <x v="3"/>
    <n v="4"/>
    <s v="David"/>
    <n v="9.22722029988466E-3"/>
    <x v="3"/>
    <n v="4.5"/>
    <n v="9.22722029988466E-3"/>
    <n v="-0.5"/>
    <n v="1.125"/>
    <n v="-0.125"/>
    <n v="4"/>
  </r>
  <r>
    <x v="3"/>
    <s v="[DOC] Plan de calidad"/>
    <x v="3"/>
    <n v="4"/>
    <s v="Carlos"/>
    <n v="9.22722029988466E-3"/>
    <x v="2"/>
    <n v="1.92"/>
    <n v="9.22722029988466E-3"/>
    <n v="2.08"/>
    <n v="0.48"/>
    <n v="0.52"/>
    <n v="4"/>
  </r>
  <r>
    <x v="3"/>
    <s v="[DOC] Plan de mejoramiento detallado"/>
    <x v="3"/>
    <n v="4"/>
    <s v="William"/>
    <n v="9.22722029988466E-3"/>
    <x v="0"/>
    <m/>
    <s v=""/>
    <n v="4"/>
    <n v="0"/>
    <n v="1"/>
    <s v=""/>
  </r>
  <r>
    <x v="3"/>
    <s v="[DOC] Plan de proyecto"/>
    <x v="1"/>
    <n v="6"/>
    <s v="Carlos,William"/>
    <n v="1.384083044982699E-2"/>
    <x v="3"/>
    <n v="7"/>
    <n v="1.384083044982699E-2"/>
    <n v="-1"/>
    <n v="1.1666666666666667"/>
    <n v="-0.16666666666666666"/>
    <n v="6"/>
  </r>
  <r>
    <x v="3"/>
    <s v="[DOC] Plan de riesgos"/>
    <x v="3"/>
    <n v="4"/>
    <s v="Mauricio"/>
    <n v="9.22722029988466E-3"/>
    <x v="2"/>
    <n v="4"/>
    <n v="9.22722029988466E-3"/>
    <n v="0"/>
    <n v="1"/>
    <n v="0"/>
    <n v="4"/>
  </r>
  <r>
    <x v="4"/>
    <s v="[CRM] Activar cliente"/>
    <x v="2"/>
    <n v="3"/>
    <s v="Sandra"/>
    <n v="6.920415224913495E-3"/>
    <x v="3"/>
    <n v="1"/>
    <n v="6.920415224913495E-3"/>
    <n v="2"/>
    <n v="0.33333333333333331"/>
    <n v="0.66666666666666663"/>
    <n v="3"/>
  </r>
  <r>
    <x v="5"/>
    <s v="[OSB] Activar cliente"/>
    <x v="2"/>
    <n v="2.5"/>
    <s v="Mauricio"/>
    <n v="5.7670126874279125E-3"/>
    <x v="0"/>
    <m/>
    <s v=""/>
    <n v="2.5"/>
    <n v="0"/>
    <n v="1"/>
    <s v=""/>
  </r>
  <r>
    <x v="6"/>
    <s v="[BPEL] Activar cliente"/>
    <x v="2"/>
    <n v="4"/>
    <s v="William"/>
    <n v="9.22722029988466E-3"/>
    <x v="2"/>
    <n v="13.39"/>
    <n v="9.22722029988466E-3"/>
    <n v="-9.39"/>
    <n v="3.3475000000000001"/>
    <n v="-2.3475000000000001"/>
    <n v="4"/>
  </r>
  <r>
    <x v="4"/>
    <s v="[CRM] activar contacto"/>
    <x v="3"/>
    <n v="3"/>
    <s v="Sandra"/>
    <n v="6.920415224913495E-3"/>
    <x v="3"/>
    <n v="2"/>
    <n v="6.920415224913495E-3"/>
    <n v="1"/>
    <n v="0.66666666666666663"/>
    <n v="0.33333333333333331"/>
    <n v="3"/>
  </r>
  <r>
    <x v="5"/>
    <s v="[OSB] activar contacto"/>
    <x v="3"/>
    <n v="2.5"/>
    <s v="Mauricio"/>
    <n v="5.7670126874279125E-3"/>
    <x v="0"/>
    <m/>
    <s v=""/>
    <n v="2.5"/>
    <n v="0"/>
    <n v="1"/>
    <s v=""/>
  </r>
  <r>
    <x v="6"/>
    <s v="[BPEL] activar contacto"/>
    <x v="2"/>
    <n v="4"/>
    <s v="William"/>
    <n v="9.22722029988466E-3"/>
    <x v="2"/>
    <n v="4.4400000000000004"/>
    <n v="9.22722029988466E-3"/>
    <n v="-0.44000000000000039"/>
    <n v="1.1100000000000001"/>
    <n v="-0.1100000000000001"/>
    <n v="4"/>
  </r>
  <r>
    <x v="4"/>
    <s v="[CRM] activar producto en el CRM"/>
    <x v="3"/>
    <n v="3"/>
    <s v="Sandra"/>
    <n v="6.920415224913495E-3"/>
    <x v="3"/>
    <n v="1"/>
    <n v="6.920415224913495E-3"/>
    <n v="2"/>
    <n v="0.33333333333333331"/>
    <n v="0.66666666666666663"/>
    <n v="3"/>
  </r>
  <r>
    <x v="5"/>
    <s v="[OSB] activar producto en el CRM"/>
    <x v="3"/>
    <n v="2.5"/>
    <s v="Mauricio"/>
    <n v="5.7670126874279125E-3"/>
    <x v="0"/>
    <m/>
    <s v=""/>
    <n v="2.5"/>
    <n v="0"/>
    <n v="1"/>
    <s v=""/>
  </r>
  <r>
    <x v="6"/>
    <s v="[BPEL] activar producto en el CRM"/>
    <x v="2"/>
    <n v="4"/>
    <s v="William"/>
    <n v="9.22722029988466E-3"/>
    <x v="2"/>
    <n v="1.22"/>
    <n v="9.22722029988466E-3"/>
    <n v="2.7800000000000002"/>
    <n v="0.30499999999999999"/>
    <n v="0.69500000000000006"/>
    <n v="4"/>
  </r>
  <r>
    <x v="4"/>
    <s v="[CRM] Actualizar cliente"/>
    <x v="3"/>
    <n v="3"/>
    <s v="Sandra"/>
    <n v="6.920415224913495E-3"/>
    <x v="3"/>
    <n v="2"/>
    <n v="6.920415224913495E-3"/>
    <n v="1"/>
    <n v="0.66666666666666663"/>
    <n v="0.33333333333333331"/>
    <n v="3"/>
  </r>
  <r>
    <x v="5"/>
    <s v="[OSB] Actualizar cliente"/>
    <x v="3"/>
    <n v="2.5"/>
    <s v="Mauricio"/>
    <n v="5.7670126874279125E-3"/>
    <x v="0"/>
    <m/>
    <s v=""/>
    <n v="2.5"/>
    <n v="0"/>
    <n v="1"/>
    <s v=""/>
  </r>
  <r>
    <x v="6"/>
    <s v="[BPEL] Actualizar cliente"/>
    <x v="3"/>
    <n v="4"/>
    <s v="William"/>
    <n v="9.22722029988466E-3"/>
    <x v="2"/>
    <n v="1.58"/>
    <n v="9.22722029988466E-3"/>
    <n v="2.42"/>
    <n v="0.39500000000000002"/>
    <n v="0.60499999999999998"/>
    <n v="4"/>
  </r>
  <r>
    <x v="4"/>
    <s v="[CRM] Actualizar Contacto"/>
    <x v="3"/>
    <n v="3"/>
    <s v="Sandra"/>
    <n v="6.920415224913495E-3"/>
    <x v="3"/>
    <n v="2"/>
    <n v="6.920415224913495E-3"/>
    <n v="1"/>
    <n v="0.66666666666666663"/>
    <n v="0.33333333333333331"/>
    <n v="3"/>
  </r>
  <r>
    <x v="5"/>
    <s v="[OSB] Actualizar cliente LDAP"/>
    <x v="3"/>
    <n v="3"/>
    <s v="Mauricio"/>
    <n v="6.920415224913495E-3"/>
    <x v="0"/>
    <m/>
    <s v=""/>
    <n v="3"/>
    <n v="0"/>
    <n v="1"/>
    <s v=""/>
  </r>
  <r>
    <x v="6"/>
    <s v="[BPEL] Actualizar cliente LDAP"/>
    <x v="3"/>
    <n v="2.5"/>
    <s v="William"/>
    <n v="5.7670126874279125E-3"/>
    <x v="0"/>
    <m/>
    <s v=""/>
    <n v="2.5"/>
    <n v="0"/>
    <n v="1"/>
    <s v=""/>
  </r>
  <r>
    <x v="0"/>
    <s v="Verificación crediticia (Risk Qualification) "/>
    <x v="0"/>
    <n v="12"/>
    <m/>
    <n v="2.768166089965398E-2"/>
    <x v="0"/>
    <m/>
    <s v=""/>
    <m/>
    <n v="0"/>
    <m/>
    <s v=""/>
  </r>
  <r>
    <x v="7"/>
    <s v="[LEG] Actualizar cliente LDAP"/>
    <x v="3"/>
    <n v="2"/>
    <s v="Erik"/>
    <n v="4.61361014994233E-3"/>
    <x v="2"/>
    <n v="0.77"/>
    <n v="4.61361014994233E-3"/>
    <n v="1.23"/>
    <n v="0.38500000000000001"/>
    <n v="0.61499999999999999"/>
    <n v="2"/>
  </r>
  <r>
    <x v="7"/>
    <s v="[LEG] Actualizar cliente PO"/>
    <x v="3"/>
    <n v="2"/>
    <s v="Erik"/>
    <n v="4.61361014994233E-3"/>
    <x v="2"/>
    <n v="0.52"/>
    <n v="4.61361014994233E-3"/>
    <n v="1.48"/>
    <n v="0.26"/>
    <n v="0.74"/>
    <n v="2"/>
  </r>
  <r>
    <x v="7"/>
    <s v="[LEG] Actualizar cliente Transact"/>
    <x v="3"/>
    <n v="2"/>
    <s v="Erik"/>
    <n v="4.61361014994233E-3"/>
    <x v="2"/>
    <n v="0.42"/>
    <n v="4.61361014994233E-3"/>
    <n v="1.58"/>
    <n v="0.21"/>
    <n v="0.79"/>
    <n v="2"/>
  </r>
  <r>
    <x v="7"/>
    <s v="[LEG] Consultar Antilavado"/>
    <x v="3"/>
    <n v="2"/>
    <s v="Erik"/>
    <n v="4.61361014994233E-3"/>
    <x v="3"/>
    <n v="1.08"/>
    <n v="4.61361014994233E-3"/>
    <n v="0.91999999999999993"/>
    <n v="0.54"/>
    <n v="0.45999999999999996"/>
    <n v="2"/>
  </r>
  <r>
    <x v="7"/>
    <s v="[LEG] Consultar Confecamaras"/>
    <x v="3"/>
    <n v="2"/>
    <s v="Erik"/>
    <n v="4.61361014994233E-3"/>
    <x v="1"/>
    <n v="2.4"/>
    <n v="4.61361014994233E-3"/>
    <n v="-0.39999999999999991"/>
    <n v="1.2"/>
    <n v="-0.19999999999999996"/>
    <n v="2"/>
  </r>
  <r>
    <x v="5"/>
    <s v="[OSB] Actualizar cliente PO"/>
    <x v="3"/>
    <n v="2.5"/>
    <s v="Mauricio"/>
    <n v="5.7670126874279125E-3"/>
    <x v="0"/>
    <m/>
    <s v=""/>
    <n v="2.5"/>
    <n v="0"/>
    <n v="1"/>
    <s v=""/>
  </r>
  <r>
    <x v="6"/>
    <s v="[BPEL] Actualizar cliente PO"/>
    <x v="3"/>
    <n v="4"/>
    <s v="William"/>
    <n v="9.22722029988466E-3"/>
    <x v="0"/>
    <m/>
    <s v=""/>
    <n v="4"/>
    <n v="0"/>
    <n v="1"/>
    <s v=""/>
  </r>
  <r>
    <x v="8"/>
    <s v="[PORTAL] Vista contactos"/>
    <x v="3"/>
    <n v="8"/>
    <s v="Carlos"/>
    <n v="1.845444059976932E-2"/>
    <x v="0"/>
    <m/>
    <s v=""/>
    <n v="8"/>
    <n v="0"/>
    <n v="1"/>
    <s v=""/>
  </r>
  <r>
    <x v="8"/>
    <s v="[PORTAL] Vista producto"/>
    <x v="3"/>
    <n v="8"/>
    <s v="Carlos"/>
    <n v="1.845444059976932E-2"/>
    <x v="0"/>
    <m/>
    <s v=""/>
    <n v="8"/>
    <n v="0"/>
    <n v="1"/>
    <s v=""/>
  </r>
  <r>
    <x v="3"/>
    <s v="[DOC] Prueba de aceptación"/>
    <x v="2"/>
    <n v="2"/>
    <s v="Carlos"/>
    <n v="4.61361014994233E-3"/>
    <x v="0"/>
    <m/>
    <s v=""/>
    <n v="2"/>
    <n v="0"/>
    <n v="1"/>
    <s v=""/>
  </r>
  <r>
    <x v="2"/>
    <s v="[SEG] Reunión de seguimiento"/>
    <x v="2"/>
    <n v="24"/>
    <s v="Carlos,David,Erik,Sandra,William,Mauricio"/>
    <n v="5.536332179930796E-2"/>
    <x v="1"/>
    <n v="24"/>
    <n v="5.536332179930796E-2"/>
    <n v="0"/>
    <n v="1"/>
    <n v="0"/>
    <n v="24"/>
  </r>
  <r>
    <x v="3"/>
    <s v="[DOC] Prueba de aceptación"/>
    <x v="3"/>
    <n v="2"/>
    <s v="Carlos"/>
    <n v="4.61361014994233E-3"/>
    <x v="0"/>
    <m/>
    <s v=""/>
    <n v="2"/>
    <n v="0"/>
    <n v="1"/>
    <s v=""/>
  </r>
  <r>
    <x v="3"/>
    <s v="[DOC] Prueba de aceptación"/>
    <x v="3"/>
    <n v="2"/>
    <s v="Carlos"/>
    <n v="4.61361014994233E-3"/>
    <x v="0"/>
    <m/>
    <s v=""/>
    <n v="2"/>
    <n v="0"/>
    <n v="1"/>
    <s v=""/>
  </r>
  <r>
    <x v="3"/>
    <s v="[DOC] Seguimiento de calidad"/>
    <x v="3"/>
    <n v="3"/>
    <s v="Erik"/>
    <n v="6.920415224913495E-3"/>
    <x v="2"/>
    <n v="2"/>
    <n v="6.920415224913495E-3"/>
    <n v="1"/>
    <n v="0.66666666666666663"/>
    <n v="0.33333333333333331"/>
    <n v="3"/>
  </r>
  <r>
    <x v="0"/>
    <s v="Parte 2"/>
    <x v="0"/>
    <n v="122"/>
    <m/>
    <n v="0.28143021914648214"/>
    <x v="0"/>
    <m/>
    <s v=""/>
    <m/>
    <n v="0"/>
    <m/>
    <s v=""/>
  </r>
  <r>
    <x v="4"/>
    <s v="[CRM] Actualizar estado solicitud"/>
    <x v="3"/>
    <n v="3"/>
    <s v="Sandra"/>
    <n v="6.920415224913495E-3"/>
    <x v="3"/>
    <n v="2"/>
    <n v="6.920415224913495E-3"/>
    <n v="1"/>
    <n v="0.66666666666666663"/>
    <n v="0.33333333333333331"/>
    <n v="3"/>
  </r>
  <r>
    <x v="5"/>
    <s v="[OSB] Actualizar cliente Transact"/>
    <x v="3"/>
    <n v="2.5"/>
    <s v="Mauricio"/>
    <n v="5.7670126874279125E-3"/>
    <x v="0"/>
    <m/>
    <s v=""/>
    <n v="2.5"/>
    <n v="0"/>
    <n v="1"/>
    <s v=""/>
  </r>
  <r>
    <x v="6"/>
    <s v="[BPEL] Actualizar cliente Transact"/>
    <x v="3"/>
    <n v="4"/>
    <s v="William"/>
    <n v="9.22722029988466E-3"/>
    <x v="0"/>
    <m/>
    <s v=""/>
    <n v="4"/>
    <n v="0"/>
    <n v="1"/>
    <s v=""/>
  </r>
  <r>
    <x v="4"/>
    <s v="[CRM] Actualizar Producto"/>
    <x v="3"/>
    <n v="3"/>
    <s v="Sandra"/>
    <n v="6.920415224913495E-3"/>
    <x v="3"/>
    <n v="1"/>
    <n v="6.920415224913495E-3"/>
    <n v="2"/>
    <n v="0.33333333333333331"/>
    <n v="0.66666666666666663"/>
    <n v="3"/>
  </r>
  <r>
    <x v="5"/>
    <s v="[OSB] Actualizar Contacto"/>
    <x v="3"/>
    <n v="2.5"/>
    <s v="Mauricio"/>
    <n v="5.7670126874279125E-3"/>
    <x v="0"/>
    <m/>
    <s v=""/>
    <n v="2.5"/>
    <n v="0"/>
    <n v="1"/>
    <s v=""/>
  </r>
  <r>
    <x v="6"/>
    <s v="[BPEL] Actualizar Contacto"/>
    <x v="2"/>
    <n v="3"/>
    <s v="William"/>
    <n v="6.920415224913495E-3"/>
    <x v="2"/>
    <n v="2.5"/>
    <n v="6.920415224913495E-3"/>
    <n v="0.5"/>
    <n v="0.83333333333333337"/>
    <n v="0.16666666666666666"/>
    <n v="3"/>
  </r>
  <r>
    <x v="4"/>
    <s v="[CRM] Asignar los productos CRM"/>
    <x v="3"/>
    <n v="3"/>
    <s v="Sandra"/>
    <n v="6.920415224913495E-3"/>
    <x v="3"/>
    <n v="1"/>
    <n v="6.920415224913495E-3"/>
    <n v="2"/>
    <n v="0.33333333333333331"/>
    <n v="0.66666666666666663"/>
    <n v="3"/>
  </r>
  <r>
    <x v="5"/>
    <s v="[OSB] Actualizar estado solicitud"/>
    <x v="3"/>
    <n v="2.5"/>
    <s v="Mauricio"/>
    <n v="5.7670126874279125E-3"/>
    <x v="0"/>
    <m/>
    <s v=""/>
    <n v="2.5"/>
    <n v="0"/>
    <n v="1"/>
    <s v=""/>
  </r>
  <r>
    <x v="6"/>
    <s v="[BPEL] Actualizar estado solicitud"/>
    <x v="3"/>
    <n v="4"/>
    <s v="William"/>
    <n v="9.22722029988466E-3"/>
    <x v="2"/>
    <n v="1.72"/>
    <n v="9.22722029988466E-3"/>
    <n v="2.2800000000000002"/>
    <n v="0.43"/>
    <n v="0.57000000000000006"/>
    <n v="4"/>
  </r>
  <r>
    <x v="4"/>
    <s v="[CRM] Consultar Cliente"/>
    <x v="3"/>
    <n v="3"/>
    <s v="Sandra"/>
    <n v="6.920415224913495E-3"/>
    <x v="1"/>
    <n v="5"/>
    <n v="6.920415224913495E-3"/>
    <n v="-2"/>
    <n v="1.6666666666666667"/>
    <n v="-0.66666666666666663"/>
    <n v="3"/>
  </r>
  <r>
    <x v="5"/>
    <s v="[OSB] Actualizar Producto"/>
    <x v="3"/>
    <n v="2.5"/>
    <s v="Mauricio"/>
    <n v="5.7670126874279125E-3"/>
    <x v="0"/>
    <m/>
    <s v=""/>
    <n v="2.5"/>
    <n v="0"/>
    <n v="1"/>
    <s v=""/>
  </r>
  <r>
    <x v="6"/>
    <s v="[BPEL] Actualizar Producto"/>
    <x v="2"/>
    <n v="3"/>
    <s v="William"/>
    <n v="6.920415224913495E-3"/>
    <x v="2"/>
    <n v="1.2"/>
    <n v="6.920415224913495E-3"/>
    <n v="1.8"/>
    <n v="0.39999999999999997"/>
    <n v="0.6"/>
    <n v="3"/>
  </r>
  <r>
    <x v="4"/>
    <s v="[CRM] consultar contacto"/>
    <x v="3"/>
    <n v="3"/>
    <s v="Sandra"/>
    <n v="6.920415224913495E-3"/>
    <x v="3"/>
    <n v="1.5"/>
    <n v="6.920415224913495E-3"/>
    <n v="1.5"/>
    <n v="0.5"/>
    <n v="0.5"/>
    <n v="3"/>
  </r>
  <r>
    <x v="5"/>
    <s v="[OSB] Asignar los productos CRM"/>
    <x v="3"/>
    <n v="2.5"/>
    <s v="Sandra"/>
    <n v="5.7670126874279125E-3"/>
    <x v="3"/>
    <n v="1.5"/>
    <n v="5.7670126874279125E-3"/>
    <n v="1"/>
    <n v="0.6"/>
    <n v="0.4"/>
    <n v="2.5"/>
  </r>
  <r>
    <x v="6"/>
    <s v="[BPEL] Asignar los productos CRM"/>
    <x v="3"/>
    <n v="4"/>
    <s v="William"/>
    <n v="9.22722029988466E-3"/>
    <x v="2"/>
    <n v="1"/>
    <n v="9.22722029988466E-3"/>
    <n v="3"/>
    <n v="0.25"/>
    <n v="0.75"/>
    <n v="4"/>
  </r>
  <r>
    <x v="4"/>
    <s v="[CRM] Consultar Contactos"/>
    <x v="3"/>
    <n v="3"/>
    <s v="Sandra"/>
    <n v="6.920415224913495E-3"/>
    <x v="3"/>
    <n v="2.5"/>
    <n v="6.920415224913495E-3"/>
    <n v="0.5"/>
    <n v="0.83333333333333337"/>
    <n v="0.16666666666666666"/>
    <n v="3"/>
  </r>
  <r>
    <x v="5"/>
    <s v="[OSB] Consultar Cliente"/>
    <x v="3"/>
    <n v="2.5"/>
    <s v="Sandra"/>
    <n v="5.7670126874279125E-3"/>
    <x v="1"/>
    <n v="3"/>
    <n v="5.7670126874279125E-3"/>
    <n v="-0.5"/>
    <n v="1.2"/>
    <n v="-0.2"/>
    <n v="2.5"/>
  </r>
  <r>
    <x v="6"/>
    <s v="[BPEL] Consultar Cliente"/>
    <x v="2"/>
    <n v="3"/>
    <s v="William"/>
    <n v="6.920415224913495E-3"/>
    <x v="2"/>
    <n v="0.5"/>
    <n v="6.920415224913495E-3"/>
    <n v="2.5"/>
    <n v="0.16666666666666666"/>
    <n v="0.83333333333333337"/>
    <n v="3"/>
  </r>
  <r>
    <x v="0"/>
    <s v="Gestión de facturación (Billing chargers)"/>
    <x v="0"/>
    <n v="8.5"/>
    <m/>
    <n v="1.9607843137254902E-2"/>
    <x v="0"/>
    <m/>
    <s v=""/>
    <m/>
    <n v="0"/>
    <m/>
    <s v=""/>
  </r>
  <r>
    <x v="7"/>
    <s v="[LEG] Consultar Datacredito"/>
    <x v="3"/>
    <n v="2"/>
    <s v="Erik"/>
    <n v="4.61361014994233E-3"/>
    <x v="3"/>
    <n v="0.73"/>
    <n v="4.61361014994233E-3"/>
    <n v="1.27"/>
    <n v="0.36499999999999999"/>
    <n v="0.63500000000000001"/>
    <n v="2"/>
  </r>
  <r>
    <x v="5"/>
    <s v="[OSB] consultar contacto"/>
    <x v="3"/>
    <n v="2.5"/>
    <s v="Mauricio"/>
    <n v="5.7670126874279125E-3"/>
    <x v="0"/>
    <m/>
    <s v=""/>
    <n v="2.5"/>
    <n v="0"/>
    <n v="1"/>
    <s v=""/>
  </r>
  <r>
    <x v="6"/>
    <s v="[BPEL] consultar contacto"/>
    <x v="2"/>
    <n v="4"/>
    <s v="William"/>
    <n v="9.22722029988466E-3"/>
    <x v="0"/>
    <m/>
    <s v=""/>
    <n v="4"/>
    <n v="0"/>
    <n v="1"/>
    <s v=""/>
  </r>
  <r>
    <x v="6"/>
    <s v="[BPEL] Consultar Contactos"/>
    <x v="2"/>
    <n v="3"/>
    <s v="William"/>
    <n v="6.920415224913495E-3"/>
    <x v="0"/>
    <n v="0.72"/>
    <s v=""/>
    <n v="2.2800000000000002"/>
    <n v="0.24"/>
    <n v="0.76000000000000012"/>
    <s v=""/>
  </r>
  <r>
    <x v="0"/>
    <s v="Gestión de usuario (LDAP)"/>
    <x v="0"/>
    <n v="8.5"/>
    <m/>
    <n v="1.9607843137254902E-2"/>
    <x v="0"/>
    <m/>
    <s v=""/>
    <m/>
    <n v="0"/>
    <m/>
    <s v=""/>
  </r>
  <r>
    <x v="7"/>
    <s v="[LEG] Consultar Lista Clinton"/>
    <x v="3"/>
    <n v="2"/>
    <s v="Erik"/>
    <n v="4.61361014994233E-3"/>
    <x v="3"/>
    <n v="0.75"/>
    <n v="4.61361014994233E-3"/>
    <n v="1.25"/>
    <n v="0.375"/>
    <n v="0.625"/>
    <n v="2"/>
  </r>
  <r>
    <x v="5"/>
    <s v="[OSB] Consultar Contactos"/>
    <x v="3"/>
    <n v="2.5"/>
    <s v="Mauricio"/>
    <n v="5.7670126874279125E-3"/>
    <x v="0"/>
    <m/>
    <s v=""/>
    <n v="2.5"/>
    <n v="0"/>
    <n v="1"/>
    <s v=""/>
  </r>
  <r>
    <x v="6"/>
    <s v="[BPEL] consultar Producto"/>
    <x v="2"/>
    <n v="4"/>
    <s v="William"/>
    <n v="9.22722029988466E-3"/>
    <x v="2"/>
    <n v="0.62"/>
    <n v="9.22722029988466E-3"/>
    <n v="3.38"/>
    <n v="0.155"/>
    <n v="0.84499999999999997"/>
    <n v="4"/>
  </r>
  <r>
    <x v="8"/>
    <s v="[PORTAL] Vista registro de entidad"/>
    <x v="1"/>
    <n v="10"/>
    <s v="Carlos"/>
    <n v="2.306805074971165E-2"/>
    <x v="2"/>
    <n v="15"/>
    <n v="2.306805074971165E-2"/>
    <n v="-5"/>
    <n v="1.5"/>
    <n v="-0.5"/>
    <n v="10"/>
  </r>
  <r>
    <x v="3"/>
    <s v="[DOC] Seguimiento de calidad"/>
    <x v="3"/>
    <n v="3"/>
    <s v="Erik"/>
    <n v="6.920415224913495E-3"/>
    <x v="2"/>
    <n v="2.5"/>
    <n v="6.920415224913495E-3"/>
    <n v="0.5"/>
    <n v="0.83333333333333337"/>
    <n v="0.16666666666666666"/>
    <n v="3"/>
  </r>
  <r>
    <x v="2"/>
    <s v="[SEG] Reunión de seguimiento"/>
    <x v="2"/>
    <n v="24"/>
    <s v="Carlos,David,Erik,Sandra,William,Mauricio"/>
    <n v="5.536332179930796E-2"/>
    <x v="1"/>
    <n v="24"/>
    <n v="5.536332179930796E-2"/>
    <n v="0"/>
    <n v="1"/>
    <n v="0"/>
    <n v="24"/>
  </r>
  <r>
    <x v="3"/>
    <s v="[DOC] Seguimiento de calidad"/>
    <x v="3"/>
    <n v="3"/>
    <s v="Erik"/>
    <n v="6.920415224913495E-3"/>
    <x v="2"/>
    <n v="3.5"/>
    <n v="6.920415224913495E-3"/>
    <n v="-0.5"/>
    <n v="1.1666666666666667"/>
    <n v="-0.16666666666666666"/>
    <n v="3"/>
  </r>
  <r>
    <x v="3"/>
    <s v="[DOC] Seguimiento plan"/>
    <x v="3"/>
    <n v="3"/>
    <s v="Carlos"/>
    <n v="6.920415224913495E-3"/>
    <x v="3"/>
    <n v="3"/>
    <n v="6.920415224913495E-3"/>
    <n v="0"/>
    <n v="1"/>
    <n v="0"/>
    <n v="3"/>
  </r>
  <r>
    <x v="3"/>
    <s v="[DOC] Seguimiento plan"/>
    <x v="3"/>
    <n v="3"/>
    <s v="Carlos"/>
    <n v="6.920415224913495E-3"/>
    <x v="3"/>
    <n v="3"/>
    <n v="6.920415224913495E-3"/>
    <n v="0"/>
    <n v="1"/>
    <n v="0"/>
    <n v="3"/>
  </r>
  <r>
    <x v="0"/>
    <s v="Parte 3"/>
    <x v="0"/>
    <n v="136.5"/>
    <m/>
    <n v="0.31487889273356401"/>
    <x v="0"/>
    <m/>
    <s v=""/>
    <m/>
    <n v="0"/>
    <m/>
    <s v=""/>
  </r>
  <r>
    <x v="4"/>
    <s v="[CRM] consultar Producto"/>
    <x v="3"/>
    <n v="3"/>
    <s v="Sandra"/>
    <n v="6.920415224913495E-3"/>
    <x v="3"/>
    <n v="1.5"/>
    <n v="6.920415224913495E-3"/>
    <n v="1.5"/>
    <n v="0.5"/>
    <n v="0.5"/>
    <n v="3"/>
  </r>
  <r>
    <x v="5"/>
    <s v="[OSB] consultar Producto"/>
    <x v="3"/>
    <n v="2.5"/>
    <s v="Mauricio"/>
    <n v="5.7670126874279125E-3"/>
    <x v="0"/>
    <m/>
    <s v=""/>
    <n v="2.5"/>
    <n v="0"/>
    <n v="1"/>
    <s v=""/>
  </r>
  <r>
    <x v="6"/>
    <s v="[BPEL] Crear cliente"/>
    <x v="2"/>
    <n v="3"/>
    <s v="William"/>
    <n v="6.920415224913495E-3"/>
    <x v="3"/>
    <n v="5.5"/>
    <n v="6.920415224913495E-3"/>
    <n v="-2.5"/>
    <n v="1.8333333333333333"/>
    <n v="-0.83333333333333337"/>
    <n v="3"/>
  </r>
  <r>
    <x v="4"/>
    <s v="[CRM] Crear cliente"/>
    <x v="3"/>
    <n v="3"/>
    <s v="Sandra"/>
    <n v="6.920415224913495E-3"/>
    <x v="1"/>
    <n v="3"/>
    <n v="6.920415224913495E-3"/>
    <n v="0"/>
    <n v="1"/>
    <n v="0"/>
    <n v="3"/>
  </r>
  <r>
    <x v="5"/>
    <s v="[OSB] Crear Cliente"/>
    <x v="3"/>
    <n v="2.5"/>
    <s v="Sandra"/>
    <n v="5.7670126874279125E-3"/>
    <x v="1"/>
    <n v="3"/>
    <n v="5.7670126874279125E-3"/>
    <n v="-0.5"/>
    <n v="1.2"/>
    <n v="-0.2"/>
    <n v="2.5"/>
  </r>
  <r>
    <x v="6"/>
    <s v="[BPEL] Crear contactos"/>
    <x v="2"/>
    <n v="3"/>
    <s v="William"/>
    <n v="6.920415224913495E-3"/>
    <x v="3"/>
    <n v="7.02"/>
    <n v="6.920415224913495E-3"/>
    <n v="-4.0199999999999996"/>
    <n v="2.34"/>
    <n v="-1.3399999999999999"/>
    <n v="3"/>
  </r>
  <r>
    <x v="4"/>
    <s v="[CRM] Crear contactos"/>
    <x v="3"/>
    <n v="3"/>
    <s v="Sandra"/>
    <n v="6.920415224913495E-3"/>
    <x v="3"/>
    <n v="3.5"/>
    <n v="6.920415224913495E-3"/>
    <n v="-0.5"/>
    <n v="1.1666666666666667"/>
    <n v="-0.16666666666666666"/>
    <n v="3"/>
  </r>
  <r>
    <x v="5"/>
    <s v="[OSB] Crear contactos"/>
    <x v="3"/>
    <n v="2.5"/>
    <s v="Sandra"/>
    <n v="5.7670126874279125E-3"/>
    <x v="3"/>
    <n v="2.5"/>
    <n v="5.7670126874279125E-3"/>
    <n v="0"/>
    <n v="1"/>
    <n v="0"/>
    <n v="2.5"/>
  </r>
  <r>
    <x v="6"/>
    <s v="[BPEL] Crear cuenta de facturación"/>
    <x v="3"/>
    <n v="4"/>
    <s v="William"/>
    <n v="9.22722029988466E-3"/>
    <x v="0"/>
    <m/>
    <s v=""/>
    <n v="4"/>
    <n v="0"/>
    <n v="1"/>
    <s v=""/>
  </r>
  <r>
    <x v="4"/>
    <s v="[CRM] radicar solicitud CRM"/>
    <x v="3"/>
    <n v="3"/>
    <s v="Sandra"/>
    <n v="6.920415224913495E-3"/>
    <x v="2"/>
    <n v="2.5"/>
    <n v="6.920415224913495E-3"/>
    <n v="0.5"/>
    <n v="0.83333333333333337"/>
    <n v="0.16666666666666666"/>
    <n v="3"/>
  </r>
  <r>
    <x v="5"/>
    <s v="[OSB] Crear cuenta de facturación"/>
    <x v="3"/>
    <n v="2.5"/>
    <s v="Mauricio"/>
    <n v="5.7670126874279125E-3"/>
    <x v="0"/>
    <m/>
    <s v=""/>
    <n v="2.5"/>
    <n v="0"/>
    <n v="1"/>
    <s v=""/>
  </r>
  <r>
    <x v="6"/>
    <s v="[BPEL] Crear Usuario"/>
    <x v="3"/>
    <n v="4"/>
    <s v="William"/>
    <n v="9.22722029988466E-3"/>
    <x v="0"/>
    <m/>
    <s v=""/>
    <n v="4"/>
    <n v="0"/>
    <n v="1"/>
    <s v=""/>
  </r>
  <r>
    <x v="7"/>
    <s v="[LEG] Crear cuenta de facturación"/>
    <x v="3"/>
    <n v="2"/>
    <s v="Erik"/>
    <n v="4.61361014994233E-3"/>
    <x v="3"/>
    <n v="2.5"/>
    <n v="4.61361014994233E-3"/>
    <n v="-0.5"/>
    <n v="1.25"/>
    <n v="-0.25"/>
    <n v="2"/>
  </r>
  <r>
    <x v="5"/>
    <s v="[OSB] Crear Usuario"/>
    <x v="3"/>
    <n v="2.5"/>
    <s v="Mauricio"/>
    <n v="5.7670126874279125E-3"/>
    <x v="0"/>
    <m/>
    <s v=""/>
    <n v="2.5"/>
    <n v="0"/>
    <n v="1"/>
    <s v=""/>
  </r>
  <r>
    <x v="6"/>
    <s v="[BPEL] Gestión Correo electrónico"/>
    <x v="2"/>
    <n v="3"/>
    <s v="William"/>
    <n v="6.920415224913495E-3"/>
    <x v="0"/>
    <n v="0.2"/>
    <s v=""/>
    <n v="2.8"/>
    <n v="6.6666666666666666E-2"/>
    <n v="0.93333333333333324"/>
    <s v=""/>
  </r>
  <r>
    <x v="7"/>
    <s v="[LEG] Crear Usuario"/>
    <x v="3"/>
    <n v="2"/>
    <s v="Erik"/>
    <n v="4.61361014994233E-3"/>
    <x v="2"/>
    <n v="1.5"/>
    <n v="4.61361014994233E-3"/>
    <n v="0.5"/>
    <n v="0.75"/>
    <n v="0.25"/>
    <n v="2"/>
  </r>
  <r>
    <x v="5"/>
    <s v="[OSB] radicar solicitud CRM"/>
    <x v="3"/>
    <n v="2.5"/>
    <s v="Sandra"/>
    <n v="5.7670126874279125E-3"/>
    <x v="2"/>
    <n v="2.5"/>
    <n v="5.7670126874279125E-3"/>
    <n v="0"/>
    <n v="1"/>
    <n v="0"/>
    <n v="2.5"/>
  </r>
  <r>
    <x v="6"/>
    <s v="[BPEL] radicar solicitud CRM"/>
    <x v="2"/>
    <n v="3"/>
    <s v="William"/>
    <n v="6.920415224913495E-3"/>
    <x v="2"/>
    <n v="1.52"/>
    <n v="6.920415224913495E-3"/>
    <n v="1.48"/>
    <n v="0.50666666666666671"/>
    <n v="0.49333333333333335"/>
    <n v="3"/>
  </r>
  <r>
    <x v="7"/>
    <s v="[LEG] Crear Verificación Internacional"/>
    <x v="1"/>
    <n v="4"/>
    <s v="Erik"/>
    <n v="9.22722029988466E-3"/>
    <x v="3"/>
    <n v="0.68"/>
    <n v="9.22722029988466E-3"/>
    <n v="3.32"/>
    <n v="0.17"/>
    <n v="0.83"/>
    <n v="4"/>
  </r>
  <r>
    <x v="5"/>
    <s v="[OSB] Verificación crediticia"/>
    <x v="3"/>
    <n v="2.5"/>
    <s v="Mauricio"/>
    <n v="5.7670126874279125E-3"/>
    <x v="2"/>
    <n v="2.63"/>
    <n v="5.7670126874279125E-3"/>
    <n v="-0.12999999999999989"/>
    <n v="1.052"/>
    <n v="-5.1999999999999956E-2"/>
    <n v="2.5"/>
  </r>
  <r>
    <x v="6"/>
    <s v="[BPEL] Verificación crediticia"/>
    <x v="3"/>
    <n v="4"/>
    <s v="William"/>
    <n v="9.22722029988466E-3"/>
    <x v="2"/>
    <n v="4.87"/>
    <n v="9.22722029988466E-3"/>
    <n v="-0.87000000000000011"/>
    <n v="1.2175"/>
    <n v="-0.21750000000000003"/>
    <n v="4"/>
  </r>
  <r>
    <x v="8"/>
    <s v="[PORTAL] Vista edición de entidad"/>
    <x v="1"/>
    <n v="10"/>
    <s v="Carlos"/>
    <n v="2.306805074971165E-2"/>
    <x v="0"/>
    <m/>
    <s v=""/>
    <n v="10"/>
    <n v="0"/>
    <n v="1"/>
    <s v=""/>
  </r>
  <r>
    <x v="3"/>
    <s v="[DOC] Seguimiento plan"/>
    <x v="3"/>
    <n v="3"/>
    <s v="Carlos"/>
    <n v="6.920415224913495E-3"/>
    <x v="2"/>
    <n v="4"/>
    <n v="6.920415224913495E-3"/>
    <n v="-1"/>
    <n v="1.3333333333333333"/>
    <n v="-0.33333333333333331"/>
    <n v="3"/>
  </r>
  <r>
    <x v="2"/>
    <s v="[SEG] Reunión de seguimiento"/>
    <x v="2"/>
    <n v="24"/>
    <s v="Carlos,David,Erik,Sandra,William,Mauricio"/>
    <n v="5.536332179930796E-2"/>
    <x v="3"/>
    <n v="24"/>
    <n v="5.536332179930796E-2"/>
    <n v="0"/>
    <n v="1"/>
    <n v="0"/>
    <n v="24"/>
  </r>
  <r>
    <x v="3"/>
    <s v="[DOC] Seguimiento riesgos"/>
    <x v="3"/>
    <n v="3"/>
    <s v="Mauricio"/>
    <n v="6.920415224913495E-3"/>
    <x v="2"/>
    <n v="4"/>
    <n v="6.920415224913495E-3"/>
    <n v="-1"/>
    <n v="1.3333333333333333"/>
    <n v="-0.33333333333333331"/>
    <n v="3"/>
  </r>
  <r>
    <x v="3"/>
    <s v="[DOC] Seguimiento riesgos"/>
    <x v="3"/>
    <n v="3"/>
    <s v="Mauricio"/>
    <n v="6.920415224913495E-3"/>
    <x v="2"/>
    <n v="3"/>
    <n v="6.920415224913495E-3"/>
    <n v="0"/>
    <n v="1"/>
    <n v="0"/>
    <n v="3"/>
  </r>
  <r>
    <x v="3"/>
    <s v="[DOC] Seguimiento riesgos"/>
    <x v="3"/>
    <n v="3"/>
    <s v="Mauricio"/>
    <n v="6.920415224913495E-3"/>
    <x v="2"/>
    <n v="3"/>
    <n v="6.920415224913495E-3"/>
    <n v="0"/>
    <n v="1"/>
    <n v="0"/>
    <n v="3"/>
  </r>
  <r>
    <x v="9"/>
    <s v="[PRO] Catalogo Proceso"/>
    <x v="3"/>
    <n v="8"/>
    <s v="William"/>
    <n v="1.845444059976932E-2"/>
    <x v="2"/>
    <n v="1"/>
    <n v="1.845444059976932E-2"/>
    <n v="7"/>
    <n v="0.125"/>
    <n v="0.875"/>
    <n v="8"/>
  </r>
  <r>
    <x v="9"/>
    <s v="[PRO] Proceso en BPMN"/>
    <x v="3"/>
    <n v="4"/>
    <s v="William"/>
    <n v="9.22722029988466E-3"/>
    <x v="2"/>
    <n v="4"/>
    <n v="9.22722029988466E-3"/>
    <n v="0"/>
    <n v="1"/>
    <n v="0"/>
    <n v="4"/>
  </r>
  <r>
    <x v="9"/>
    <s v="[PRO] Diagrama de navegación"/>
    <x v="3"/>
    <n v="4"/>
    <s v="Carlos"/>
    <n v="9.22722029988466E-3"/>
    <x v="2"/>
    <n v="1"/>
    <n v="9.22722029988466E-3"/>
    <n v="3"/>
    <n v="0.25"/>
    <n v="0.75"/>
    <n v="4"/>
  </r>
  <r>
    <x v="9"/>
    <s v="[PRO] Diagrama entidad relación"/>
    <x v="3"/>
    <n v="4"/>
    <s v="Erik"/>
    <n v="9.22722029988466E-3"/>
    <x v="2"/>
    <n v="1.27"/>
    <n v="9.22722029988466E-3"/>
    <n v="2.73"/>
    <n v="0.3175"/>
    <n v="0.6825"/>
    <n v="4"/>
  </r>
  <r>
    <x v="9"/>
    <s v="[PRO] Portafolio de servicios Legado"/>
    <x v="3"/>
    <n v="4"/>
    <s v="Erik"/>
    <n v="9.22722029988466E-3"/>
    <x v="2"/>
    <n v="0.73"/>
    <n v="9.22722029988466E-3"/>
    <n v="3.27"/>
    <n v="0.1825"/>
    <n v="0.8175"/>
    <n v="4"/>
  </r>
  <r>
    <x v="9"/>
    <s v="[PRO] Portafolio de servicios OSB Proxy"/>
    <x v="3"/>
    <n v="4"/>
    <s v="Mauricio"/>
    <n v="9.22722029988466E-3"/>
    <x v="2"/>
    <n v="0"/>
    <n v="9.22722029988466E-3"/>
    <n v="4"/>
    <n v="0"/>
    <n v="1"/>
    <n v="4"/>
  </r>
  <r>
    <x v="9"/>
    <s v="[PRO] Portafolio de servicios CRM"/>
    <x v="3"/>
    <n v="4"/>
    <s v="Sandra"/>
    <n v="9.22722029988466E-3"/>
    <x v="2"/>
    <n v="4"/>
    <n v="9.22722029988466E-3"/>
    <n v="0"/>
    <n v="1"/>
    <n v="0"/>
    <n v="4"/>
  </r>
  <r>
    <x v="0"/>
    <s v="Tareas no planeadas"/>
    <x v="0"/>
    <n v="0"/>
    <m/>
    <n v="0"/>
    <x v="0"/>
    <n v="1"/>
    <s v=""/>
    <m/>
    <m/>
    <m/>
    <m/>
  </r>
  <r>
    <x v="0"/>
    <m/>
    <x v="0"/>
    <m/>
    <m/>
    <m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D14" firstHeaderRow="1" firstDataRow="2" firstDataCol="1" rowPageCount="1" colPageCount="1"/>
  <pivotFields count="13">
    <pivotField axis="axisRow" showAll="0">
      <items count="13">
        <item x="6"/>
        <item x="4"/>
        <item m="1" x="10"/>
        <item x="3"/>
        <item x="7"/>
        <item x="5"/>
        <item x="8"/>
        <item x="9"/>
        <item x="2"/>
        <item m="1" x="11"/>
        <item h="1" x="0"/>
        <item x="1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axis="axisPage" multipleItemSelectionAllowed="1" showAll="0">
      <items count="5">
        <item x="1"/>
        <item x="3"/>
        <item x="2"/>
        <item h="1" x="0"/>
        <item t="default"/>
      </items>
    </pivotField>
    <pivotField dataField="1" showAll="0"/>
    <pivotField showAll="0"/>
    <pivotField dataField="1" showAll="0"/>
    <pivotField showAll="0"/>
    <pivotField showAll="0"/>
    <pivotField showAll="0"/>
  </pivotFields>
  <rowFields count="1">
    <field x="0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ESFUERZO PLAN" fld="3" baseField="0" baseItem="0"/>
    <dataField name="Suma de ESFUERZO REAL" fld="7" baseField="0" baseItem="0"/>
    <dataField name="Suma de PLAN - REAL" fld="9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23:E43" firstHeaderRow="1" firstDataRow="2" firstDataCol="1" rowPageCount="1" colPageCount="1"/>
  <pivotFields count="12">
    <pivotField axis="axisPage" multipleItemSelectionAllowed="1" showAll="0">
      <items count="16">
        <item h="1" x="14"/>
        <item h="1" x="4"/>
        <item h="1" x="8"/>
        <item h="1" x="6"/>
        <item h="1" x="2"/>
        <item x="5"/>
        <item h="1" x="9"/>
        <item h="1" x="0"/>
        <item h="1" x="12"/>
        <item h="1" x="10"/>
        <item h="1" x="7"/>
        <item h="1" x="11"/>
        <item x="13"/>
        <item h="1" x="3"/>
        <item h="1" x="1"/>
        <item t="default"/>
      </items>
    </pivotField>
    <pivotField axis="axisRow" showAll="0">
      <items count="104">
        <item x="49"/>
        <item x="55"/>
        <item x="61"/>
        <item x="75"/>
        <item x="93"/>
        <item x="87"/>
        <item x="90"/>
        <item x="81"/>
        <item x="46"/>
        <item x="84"/>
        <item x="24"/>
        <item x="15"/>
        <item x="52"/>
        <item x="78"/>
        <item x="58"/>
        <item x="18"/>
        <item x="21"/>
        <item x="65"/>
        <item x="70"/>
        <item x="66"/>
        <item x="27"/>
        <item x="35"/>
        <item x="47"/>
        <item x="53"/>
        <item x="59"/>
        <item x="73"/>
        <item x="79"/>
        <item x="44"/>
        <item x="82"/>
        <item x="22"/>
        <item x="13"/>
        <item x="50"/>
        <item x="76"/>
        <item x="56"/>
        <item x="16"/>
        <item x="19"/>
        <item x="25"/>
        <item x="7"/>
        <item x="8"/>
        <item x="6"/>
        <item x="10"/>
        <item x="11"/>
        <item x="9"/>
        <item x="12"/>
        <item x="38"/>
        <item x="42"/>
        <item x="40"/>
        <item x="41"/>
        <item x="91"/>
        <item x="85"/>
        <item x="88"/>
        <item x="31"/>
        <item x="29"/>
        <item x="30"/>
        <item x="32"/>
        <item x="63"/>
        <item x="68"/>
        <item x="33"/>
        <item x="48"/>
        <item x="54"/>
        <item x="60"/>
        <item x="74"/>
        <item x="92"/>
        <item x="86"/>
        <item x="89"/>
        <item x="80"/>
        <item x="45"/>
        <item x="83"/>
        <item x="23"/>
        <item x="14"/>
        <item x="51"/>
        <item x="77"/>
        <item x="57"/>
        <item x="17"/>
        <item x="20"/>
        <item x="64"/>
        <item x="69"/>
        <item x="26"/>
        <item x="34"/>
        <item x="36"/>
        <item x="94"/>
        <item x="37"/>
        <item x="71"/>
        <item x="95"/>
        <item x="97"/>
        <item x="98"/>
        <item x="101"/>
        <item x="99"/>
        <item x="100"/>
        <item x="96"/>
        <item x="4"/>
        <item x="39"/>
        <item x="2"/>
        <item x="3"/>
        <item x="1"/>
        <item x="62"/>
        <item x="67"/>
        <item x="0"/>
        <item x="5"/>
        <item x="43"/>
        <item x="72"/>
        <item x="102"/>
        <item x="28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dataField="1" showAll="0"/>
    <pivotField showAll="0"/>
    <pivotField numFmtId="10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9"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a de plan" fld="3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2:E19" firstHeaderRow="1" firstDataRow="2" firstDataCol="1"/>
  <pivotFields count="12">
    <pivotField axis="axisRow" showAll="0">
      <items count="16">
        <item h="1" x="14"/>
        <item h="1" x="4"/>
        <item x="8"/>
        <item x="6"/>
        <item h="1" x="2"/>
        <item h="1" x="5"/>
        <item h="1" x="9"/>
        <item h="1" x="0"/>
        <item h="1" x="12"/>
        <item x="10"/>
        <item x="7"/>
        <item x="11"/>
        <item h="1" x="13"/>
        <item h="1" x="3"/>
        <item h="1" x="1"/>
        <item t="default"/>
      </items>
    </pivotField>
    <pivotField showAll="0"/>
    <pivotField axis="axisCol" showAll="0">
      <items count="5">
        <item x="1"/>
        <item x="2"/>
        <item x="3"/>
        <item x="0"/>
        <item t="default"/>
      </items>
    </pivotField>
    <pivotField dataField="1" showAll="0"/>
    <pivotField showAll="0"/>
    <pivotField numFmtId="10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2"/>
    </i>
    <i>
      <x v="3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plan" fld="3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E10" firstHeaderRow="1" firstDataRow="2" firstDataCol="1"/>
  <pivotFields count="12">
    <pivotField axis="axisRow" showAll="0">
      <items count="16">
        <item h="1" x="14"/>
        <item h="1" x="4"/>
        <item x="8"/>
        <item x="6"/>
        <item h="1" x="2"/>
        <item h="1" x="5"/>
        <item h="1" x="9"/>
        <item h="1" x="0"/>
        <item h="1" x="12"/>
        <item x="10"/>
        <item x="7"/>
        <item x="11"/>
        <item h="1" x="13"/>
        <item h="1" x="3"/>
        <item h="1" x="1"/>
        <item t="default"/>
      </items>
    </pivotField>
    <pivotField dataField="1" showAll="0"/>
    <pivotField axis="axisCol" showAll="0">
      <items count="5">
        <item x="1"/>
        <item x="2"/>
        <item x="3"/>
        <item x="0"/>
        <item t="default"/>
      </items>
    </pivotField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2"/>
    </i>
    <i>
      <x v="3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uenta de Actividad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B115:C198" firstHeaderRow="1" firstDataRow="1" firstDataCol="1"/>
  <pivotFields count="4">
    <pivotField axis="axisRow" showAll="0">
      <items count="10">
        <item x="6"/>
        <item x="1"/>
        <item x="3"/>
        <item x="5"/>
        <item x="4"/>
        <item x="2"/>
        <item x="8"/>
        <item x="7"/>
        <item x="0"/>
        <item t="default"/>
      </items>
    </pivotField>
    <pivotField axis="axisRow" showAll="0">
      <items count="74">
        <item x="53"/>
        <item x="64"/>
        <item x="65"/>
        <item x="23"/>
        <item x="47"/>
        <item x="52"/>
        <item x="49"/>
        <item x="42"/>
        <item x="30"/>
        <item x="46"/>
        <item x="48"/>
        <item x="19"/>
        <item x="41"/>
        <item x="61"/>
        <item x="50"/>
        <item x="10"/>
        <item x="26"/>
        <item x="21"/>
        <item x="36"/>
        <item x="35"/>
        <item x="18"/>
        <item x="37"/>
        <item x="40"/>
        <item x="34"/>
        <item x="28"/>
        <item x="1"/>
        <item x="16"/>
        <item x="20"/>
        <item x="17"/>
        <item x="7"/>
        <item x="11"/>
        <item x="25"/>
        <item x="51"/>
        <item x="14"/>
        <item x="6"/>
        <item x="63"/>
        <item x="45"/>
        <item x="71"/>
        <item x="58"/>
        <item x="31"/>
        <item x="62"/>
        <item x="43"/>
        <item x="44"/>
        <item x="70"/>
        <item x="68"/>
        <item x="57"/>
        <item x="55"/>
        <item x="56"/>
        <item x="5"/>
        <item x="32"/>
        <item x="8"/>
        <item x="15"/>
        <item x="33"/>
        <item x="39"/>
        <item x="54"/>
        <item x="38"/>
        <item x="27"/>
        <item x="2"/>
        <item x="9"/>
        <item x="22"/>
        <item x="24"/>
        <item x="60"/>
        <item x="72"/>
        <item x="69"/>
        <item x="66"/>
        <item x="59"/>
        <item x="67"/>
        <item x="13"/>
        <item x="0"/>
        <item x="4"/>
        <item x="12"/>
        <item x="29"/>
        <item x="3"/>
        <item t="default"/>
      </items>
    </pivotField>
    <pivotField showAll="0"/>
    <pivotField dataField="1" showAll="0"/>
  </pivotFields>
  <rowFields count="2">
    <field x="0"/>
    <field x="1"/>
  </rowFields>
  <rowItems count="8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r="1">
      <x v="72"/>
    </i>
    <i>
      <x v="3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>
      <x v="5"/>
    </i>
    <i r="1">
      <x v="56"/>
    </i>
    <i r="1">
      <x v="57"/>
    </i>
    <i r="1">
      <x v="58"/>
    </i>
    <i r="1">
      <x v="59"/>
    </i>
    <i r="1">
      <x v="60"/>
    </i>
    <i r="1">
      <x v="61"/>
    </i>
    <i>
      <x v="6"/>
    </i>
    <i r="1">
      <x v="62"/>
    </i>
    <i>
      <x v="7"/>
    </i>
    <i r="1">
      <x v="63"/>
    </i>
    <i r="1">
      <x v="64"/>
    </i>
    <i r="1">
      <x v="65"/>
    </i>
    <i r="1">
      <x v="66"/>
    </i>
    <i>
      <x v="8"/>
    </i>
    <i r="1">
      <x v="67"/>
    </i>
    <i r="1">
      <x v="68"/>
    </i>
    <i r="1">
      <x v="69"/>
    </i>
    <i r="1">
      <x v="70"/>
    </i>
    <i r="1">
      <x v="71"/>
    </i>
    <i t="grand">
      <x/>
    </i>
  </rowItems>
  <colItems count="1">
    <i/>
  </colItems>
  <dataFields count="1">
    <dataField name="Suma de Hours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2" workbookViewId="0">
      <selection activeCell="E5" sqref="E5:E13"/>
    </sheetView>
  </sheetViews>
  <sheetFormatPr baseColWidth="10" defaultRowHeight="15"/>
  <cols>
    <col min="1" max="1" width="16" customWidth="1"/>
    <col min="2" max="2" width="23.42578125" customWidth="1"/>
    <col min="3" max="3" width="23" customWidth="1"/>
    <col min="4" max="4" width="19.7109375" customWidth="1"/>
    <col min="5" max="5" width="21.85546875" customWidth="1"/>
    <col min="6" max="6" width="12.5703125" bestFit="1" customWidth="1"/>
  </cols>
  <sheetData>
    <row r="1" spans="1:5">
      <c r="A1" s="15" t="s">
        <v>259</v>
      </c>
      <c r="B1" t="s">
        <v>125</v>
      </c>
    </row>
    <row r="3" spans="1:5">
      <c r="B3" s="15" t="s">
        <v>268</v>
      </c>
    </row>
    <row r="4" spans="1:5">
      <c r="A4" s="15" t="s">
        <v>115</v>
      </c>
      <c r="B4" t="s">
        <v>269</v>
      </c>
      <c r="C4" t="s">
        <v>270</v>
      </c>
      <c r="D4" t="s">
        <v>267</v>
      </c>
    </row>
    <row r="5" spans="1:5">
      <c r="A5" s="16" t="s">
        <v>116</v>
      </c>
      <c r="B5" s="17">
        <v>50</v>
      </c>
      <c r="C5" s="17">
        <v>47.080000000000005</v>
      </c>
      <c r="D5" s="17">
        <v>2.919999999999999</v>
      </c>
      <c r="E5" s="2">
        <f>D5/B5</f>
        <v>5.839999999999998E-2</v>
      </c>
    </row>
    <row r="6" spans="1:5">
      <c r="A6" s="16" t="s">
        <v>117</v>
      </c>
      <c r="B6" s="17">
        <v>45</v>
      </c>
      <c r="C6" s="17">
        <v>31.5</v>
      </c>
      <c r="D6" s="17">
        <v>13.5</v>
      </c>
      <c r="E6" s="2">
        <f t="shared" ref="E6:E13" si="0">D6/B6</f>
        <v>0.3</v>
      </c>
    </row>
    <row r="7" spans="1:5">
      <c r="A7" s="16" t="s">
        <v>249</v>
      </c>
      <c r="B7" s="17">
        <v>53</v>
      </c>
      <c r="C7" s="17">
        <v>50.42</v>
      </c>
      <c r="D7" s="17">
        <v>2.58</v>
      </c>
      <c r="E7" s="2">
        <f t="shared" si="0"/>
        <v>4.8679245283018868E-2</v>
      </c>
    </row>
    <row r="8" spans="1:5">
      <c r="A8" s="16" t="s">
        <v>118</v>
      </c>
      <c r="B8" s="17">
        <v>22</v>
      </c>
      <c r="C8" s="17">
        <v>11.35</v>
      </c>
      <c r="D8" s="17">
        <v>10.65</v>
      </c>
      <c r="E8" s="2">
        <f t="shared" si="0"/>
        <v>0.48409090909090913</v>
      </c>
    </row>
    <row r="9" spans="1:5">
      <c r="A9" s="16" t="s">
        <v>119</v>
      </c>
      <c r="B9" s="17">
        <v>15</v>
      </c>
      <c r="C9" s="17">
        <v>15.129999999999999</v>
      </c>
      <c r="D9" s="17">
        <v>-0.12999999999999989</v>
      </c>
      <c r="E9" s="2">
        <f t="shared" si="0"/>
        <v>-8.6666666666666593E-3</v>
      </c>
    </row>
    <row r="10" spans="1:5">
      <c r="A10" s="16" t="s">
        <v>120</v>
      </c>
      <c r="B10" s="17">
        <v>10</v>
      </c>
      <c r="C10" s="17">
        <v>15</v>
      </c>
      <c r="D10" s="17">
        <v>-5</v>
      </c>
      <c r="E10" s="2">
        <f t="shared" si="0"/>
        <v>-0.5</v>
      </c>
    </row>
    <row r="11" spans="1:5">
      <c r="A11" s="16" t="s">
        <v>250</v>
      </c>
      <c r="B11" s="17">
        <v>32</v>
      </c>
      <c r="C11" s="17">
        <v>12</v>
      </c>
      <c r="D11" s="17">
        <v>20</v>
      </c>
      <c r="E11" s="2">
        <f t="shared" si="0"/>
        <v>0.625</v>
      </c>
    </row>
    <row r="12" spans="1:5">
      <c r="A12" s="16" t="s">
        <v>251</v>
      </c>
      <c r="B12" s="17">
        <v>96</v>
      </c>
      <c r="C12" s="17">
        <v>96</v>
      </c>
      <c r="D12" s="17">
        <v>0</v>
      </c>
      <c r="E12" s="2">
        <f t="shared" si="0"/>
        <v>0</v>
      </c>
    </row>
    <row r="13" spans="1:5">
      <c r="A13" s="16" t="s">
        <v>266</v>
      </c>
      <c r="B13" s="17">
        <v>8</v>
      </c>
      <c r="C13" s="17">
        <v>12.18</v>
      </c>
      <c r="D13" s="17">
        <v>-4.18</v>
      </c>
      <c r="E13" s="2">
        <f t="shared" si="0"/>
        <v>-0.52249999999999996</v>
      </c>
    </row>
    <row r="14" spans="1:5">
      <c r="A14" s="16" t="s">
        <v>121</v>
      </c>
      <c r="B14" s="17">
        <v>331</v>
      </c>
      <c r="C14" s="17">
        <v>290.66000000000003</v>
      </c>
      <c r="D14" s="17">
        <v>40.339999999999996</v>
      </c>
    </row>
    <row r="16" spans="1:5" ht="15.75" thickBot="1">
      <c r="B16" t="s">
        <v>277</v>
      </c>
      <c r="C16" t="s">
        <v>278</v>
      </c>
    </row>
    <row r="17" spans="1:3" ht="15.75" thickBot="1">
      <c r="A17" s="20" t="s">
        <v>271</v>
      </c>
      <c r="B17" s="17">
        <v>50</v>
      </c>
      <c r="C17" s="17">
        <v>47.080000000000005</v>
      </c>
    </row>
    <row r="18" spans="1:3" ht="15.75" thickBot="1">
      <c r="A18" s="21" t="s">
        <v>117</v>
      </c>
      <c r="B18" s="17">
        <v>45</v>
      </c>
      <c r="C18" s="17">
        <v>31.5</v>
      </c>
    </row>
    <row r="19" spans="1:3" ht="15.75" thickBot="1">
      <c r="A19" s="21" t="s">
        <v>272</v>
      </c>
      <c r="B19" s="17">
        <v>53</v>
      </c>
      <c r="C19" s="17">
        <v>50.42</v>
      </c>
    </row>
    <row r="20" spans="1:3" ht="15.75" thickBot="1">
      <c r="A20" s="21" t="s">
        <v>273</v>
      </c>
      <c r="B20" s="17">
        <v>22</v>
      </c>
      <c r="C20" s="17">
        <v>11.35</v>
      </c>
    </row>
    <row r="21" spans="1:3" ht="15.75" thickBot="1">
      <c r="A21" s="21" t="s">
        <v>119</v>
      </c>
      <c r="B21" s="17">
        <v>15</v>
      </c>
      <c r="C21" s="17">
        <v>15.129999999999999</v>
      </c>
    </row>
    <row r="22" spans="1:3" ht="15.75" thickBot="1">
      <c r="A22" s="21" t="s">
        <v>274</v>
      </c>
      <c r="B22" s="17">
        <v>10</v>
      </c>
      <c r="C22" s="17">
        <v>15</v>
      </c>
    </row>
    <row r="23" spans="1:3" ht="15.75" thickBot="1">
      <c r="A23" s="21" t="s">
        <v>275</v>
      </c>
      <c r="B23" s="17">
        <v>32</v>
      </c>
      <c r="C23" s="17">
        <v>12</v>
      </c>
    </row>
    <row r="24" spans="1:3" ht="15.75" thickBot="1">
      <c r="A24" s="21" t="s">
        <v>276</v>
      </c>
      <c r="B24" s="17">
        <v>96</v>
      </c>
      <c r="C24" s="17">
        <v>96</v>
      </c>
    </row>
    <row r="25" spans="1:3">
      <c r="A25" s="16"/>
      <c r="B25" s="17"/>
      <c r="C2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114"/>
  <sheetViews>
    <sheetView topLeftCell="M83" workbookViewId="0">
      <selection activeCell="B4" sqref="B4:M113"/>
    </sheetView>
  </sheetViews>
  <sheetFormatPr baseColWidth="10" defaultRowHeight="15"/>
  <cols>
    <col min="2" max="2" width="38.5703125" bestFit="1" customWidth="1"/>
    <col min="3" max="3" width="4.7109375" customWidth="1"/>
    <col min="4" max="4" width="11.42578125" customWidth="1"/>
    <col min="5" max="5" width="12" customWidth="1"/>
    <col min="6" max="6" width="8.140625" style="3" customWidth="1"/>
    <col min="9" max="9" width="11.42578125" style="2"/>
    <col min="13" max="13" width="11.85546875" style="7" bestFit="1" customWidth="1"/>
  </cols>
  <sheetData>
    <row r="1" spans="1:17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s="3" t="s">
        <v>258</v>
      </c>
      <c r="G1" t="s">
        <v>259</v>
      </c>
      <c r="H1" t="s">
        <v>260</v>
      </c>
      <c r="I1" s="2" t="s">
        <v>261</v>
      </c>
      <c r="J1" t="s">
        <v>262</v>
      </c>
      <c r="K1" t="s">
        <v>263</v>
      </c>
      <c r="L1" t="s">
        <v>265</v>
      </c>
      <c r="M1" s="7" t="s">
        <v>264</v>
      </c>
    </row>
    <row r="2" spans="1:17" hidden="1">
      <c r="B2" s="8" t="s">
        <v>0</v>
      </c>
      <c r="C2" s="8"/>
      <c r="D2" s="8">
        <v>433.5</v>
      </c>
      <c r="E2" s="8"/>
      <c r="F2" s="9">
        <f>D2/$D$2</f>
        <v>1</v>
      </c>
      <c r="G2" s="8"/>
      <c r="H2" s="8">
        <f>SUM(H3:H114)</f>
        <v>292.58</v>
      </c>
      <c r="I2" s="10">
        <f>SUM(I3:I113)</f>
        <v>0.76355247981545549</v>
      </c>
      <c r="J2" s="8">
        <f>D2-H2</f>
        <v>140.92000000000002</v>
      </c>
      <c r="K2" s="11">
        <f>H2/D2</f>
        <v>0.67492502883506345</v>
      </c>
      <c r="L2" s="11">
        <f t="shared" ref="L2:L33" si="0">J2/D2</f>
        <v>0.32507497116493661</v>
      </c>
      <c r="M2" s="12">
        <f>SUM(M3:M113)</f>
        <v>331</v>
      </c>
      <c r="P2" s="13">
        <f>M2-H2</f>
        <v>38.420000000000016</v>
      </c>
      <c r="Q2" s="3">
        <f>P2/M2</f>
        <v>0.11607250755287014</v>
      </c>
    </row>
    <row r="3" spans="1:17" hidden="1">
      <c r="A3" t="s">
        <v>266</v>
      </c>
      <c r="B3" s="4" t="s">
        <v>1</v>
      </c>
      <c r="D3">
        <v>8</v>
      </c>
      <c r="F3" s="3">
        <f>D3/$D$2</f>
        <v>1.845444059976932E-2</v>
      </c>
      <c r="I3" s="2" t="str">
        <f t="shared" ref="I3:I7" si="1">+IF(OR(G3=1,G3=2,G3=3),F3,"")</f>
        <v/>
      </c>
      <c r="K3" s="1">
        <f>H3/D3</f>
        <v>0</v>
      </c>
      <c r="L3" s="1"/>
      <c r="M3" s="7" t="str">
        <f>+IF(G3&lt;&gt;"",D3,"")</f>
        <v/>
      </c>
      <c r="P3" s="1">
        <f>H2/M2</f>
        <v>0.88392749244712987</v>
      </c>
    </row>
    <row r="4" spans="1:17">
      <c r="A4" t="s">
        <v>266</v>
      </c>
      <c r="B4" t="s">
        <v>2</v>
      </c>
      <c r="C4" t="s">
        <v>3</v>
      </c>
      <c r="D4">
        <v>4</v>
      </c>
      <c r="E4" t="s">
        <v>4</v>
      </c>
      <c r="F4" s="3">
        <f>D4/$D$2</f>
        <v>9.22722029988466E-3</v>
      </c>
      <c r="G4">
        <v>1</v>
      </c>
      <c r="H4">
        <v>10.5</v>
      </c>
      <c r="I4" s="2">
        <f t="shared" si="1"/>
        <v>9.22722029988466E-3</v>
      </c>
      <c r="J4">
        <f>D4-H4</f>
        <v>-6.5</v>
      </c>
      <c r="K4" s="1">
        <f>H4/D4</f>
        <v>2.625</v>
      </c>
      <c r="L4" s="1">
        <f t="shared" si="0"/>
        <v>-1.625</v>
      </c>
      <c r="M4" s="7">
        <f>+IF(G4&lt;&gt;"",D4,"")</f>
        <v>4</v>
      </c>
    </row>
    <row r="5" spans="1:17">
      <c r="A5" t="s">
        <v>266</v>
      </c>
      <c r="B5" t="s">
        <v>5</v>
      </c>
      <c r="C5" t="s">
        <v>3</v>
      </c>
      <c r="D5">
        <v>4</v>
      </c>
      <c r="E5" t="s">
        <v>6</v>
      </c>
      <c r="F5" s="3">
        <f>D5/$D$2</f>
        <v>9.22722029988466E-3</v>
      </c>
      <c r="G5">
        <v>1</v>
      </c>
      <c r="H5">
        <v>1.68</v>
      </c>
      <c r="I5" s="2">
        <f t="shared" si="1"/>
        <v>9.22722029988466E-3</v>
      </c>
      <c r="J5">
        <f>D5-H5</f>
        <v>2.3200000000000003</v>
      </c>
      <c r="K5" s="1">
        <f>H5/D5</f>
        <v>0.42</v>
      </c>
      <c r="L5" s="1">
        <f>J5/D5</f>
        <v>0.58000000000000007</v>
      </c>
      <c r="M5" s="7">
        <f>+IF(G5&lt;&gt;"",D5,"")</f>
        <v>4</v>
      </c>
    </row>
    <row r="6" spans="1:17">
      <c r="A6" t="str">
        <f>MID(B6,2,3)</f>
        <v>SEG</v>
      </c>
      <c r="B6" t="s">
        <v>7</v>
      </c>
      <c r="D6">
        <v>24</v>
      </c>
      <c r="E6" t="s">
        <v>8</v>
      </c>
      <c r="F6" s="3">
        <f>D6/$D$2</f>
        <v>5.536332179930796E-2</v>
      </c>
      <c r="G6">
        <v>1</v>
      </c>
      <c r="H6">
        <v>24</v>
      </c>
      <c r="I6" s="2">
        <f t="shared" si="1"/>
        <v>5.536332179930796E-2</v>
      </c>
      <c r="J6">
        <f>D6-H6</f>
        <v>0</v>
      </c>
      <c r="K6" s="1">
        <f>H6/D6</f>
        <v>1</v>
      </c>
      <c r="L6" s="1">
        <f t="shared" ref="L6:L69" si="2">J6/D6</f>
        <v>0</v>
      </c>
      <c r="M6" s="7">
        <f>+IF(G6&lt;&gt;"",D6,"")</f>
        <v>24</v>
      </c>
    </row>
    <row r="7" spans="1:17" hidden="1">
      <c r="B7" s="4" t="s">
        <v>9</v>
      </c>
      <c r="D7">
        <v>143</v>
      </c>
      <c r="F7" s="3">
        <f>D7/$D$2</f>
        <v>0.32987312572087657</v>
      </c>
      <c r="I7" s="2" t="str">
        <f t="shared" si="1"/>
        <v/>
      </c>
      <c r="K7" s="1">
        <f>H7/D7</f>
        <v>0</v>
      </c>
      <c r="L7" s="1"/>
      <c r="M7" s="7" t="str">
        <f>+IF(G7&lt;&gt;"",D7,"")</f>
        <v/>
      </c>
    </row>
    <row r="8" spans="1:17">
      <c r="A8" t="str">
        <f>MID(B8,2,3)</f>
        <v>DOC</v>
      </c>
      <c r="B8" t="s">
        <v>13</v>
      </c>
      <c r="C8" t="s">
        <v>14</v>
      </c>
      <c r="D8">
        <v>4</v>
      </c>
      <c r="E8" t="s">
        <v>4</v>
      </c>
      <c r="F8" s="3">
        <f>D8/$D$2</f>
        <v>9.22722029988466E-3</v>
      </c>
      <c r="G8">
        <v>3</v>
      </c>
      <c r="H8">
        <v>1</v>
      </c>
      <c r="I8" s="2">
        <f>+IF(OR(G8=1,G8=2,G8=3),F8,"")</f>
        <v>9.22722029988466E-3</v>
      </c>
      <c r="J8">
        <f>D8-H8</f>
        <v>3</v>
      </c>
      <c r="K8" s="1">
        <f>H8/D8</f>
        <v>0.25</v>
      </c>
      <c r="L8" s="1">
        <f t="shared" si="2"/>
        <v>0.75</v>
      </c>
      <c r="M8" s="7">
        <f>+IF(G8&lt;&gt;"",D8,"")</f>
        <v>4</v>
      </c>
    </row>
    <row r="9" spans="1:17">
      <c r="A9" t="str">
        <f>MID(B9,2,3)</f>
        <v>DOC</v>
      </c>
      <c r="B9" t="s">
        <v>15</v>
      </c>
      <c r="C9" t="s">
        <v>11</v>
      </c>
      <c r="D9">
        <v>4</v>
      </c>
      <c r="E9" t="s">
        <v>16</v>
      </c>
      <c r="F9" s="3">
        <f>D9/$D$2</f>
        <v>9.22722029988466E-3</v>
      </c>
      <c r="G9">
        <v>1</v>
      </c>
      <c r="H9">
        <v>4</v>
      </c>
      <c r="I9" s="2">
        <f t="shared" ref="I9:I72" si="3">+IF(OR(G9=1,G9=2,G9=3),F9,"")</f>
        <v>9.22722029988466E-3</v>
      </c>
      <c r="J9">
        <f>D9-H9</f>
        <v>0</v>
      </c>
      <c r="K9" s="1">
        <f>H9/D9</f>
        <v>1</v>
      </c>
      <c r="L9" s="1">
        <f t="shared" si="2"/>
        <v>0</v>
      </c>
      <c r="M9" s="7">
        <f>+IF(G9&lt;&gt;"",D9,"")</f>
        <v>4</v>
      </c>
    </row>
    <row r="10" spans="1:17">
      <c r="A10" t="str">
        <f>MID(B10,2,3)</f>
        <v>DOC</v>
      </c>
      <c r="B10" t="s">
        <v>10</v>
      </c>
      <c r="C10" t="s">
        <v>11</v>
      </c>
      <c r="D10">
        <v>4</v>
      </c>
      <c r="E10" t="s">
        <v>12</v>
      </c>
      <c r="F10" s="3">
        <f>D10/$D$2</f>
        <v>9.22722029988466E-3</v>
      </c>
      <c r="G10">
        <v>2</v>
      </c>
      <c r="H10">
        <v>4.5</v>
      </c>
      <c r="I10" s="2">
        <f t="shared" si="3"/>
        <v>9.22722029988466E-3</v>
      </c>
      <c r="J10">
        <f>D10-H10</f>
        <v>-0.5</v>
      </c>
      <c r="K10" s="1">
        <f>H10/D10</f>
        <v>1.125</v>
      </c>
      <c r="L10" s="1">
        <f t="shared" si="2"/>
        <v>-0.125</v>
      </c>
      <c r="M10" s="7">
        <f>+IF(G10&lt;&gt;"",D10,"")</f>
        <v>4</v>
      </c>
    </row>
    <row r="11" spans="1:17">
      <c r="A11" t="str">
        <f>MID(B11,2,3)</f>
        <v>DOC</v>
      </c>
      <c r="B11" t="s">
        <v>19</v>
      </c>
      <c r="C11" t="s">
        <v>11</v>
      </c>
      <c r="D11">
        <v>4</v>
      </c>
      <c r="E11" t="s">
        <v>16</v>
      </c>
      <c r="F11" s="3">
        <f>D11/$D$2</f>
        <v>9.22722029988466E-3</v>
      </c>
      <c r="G11">
        <v>3</v>
      </c>
      <c r="H11">
        <v>1.92</v>
      </c>
      <c r="I11" s="2">
        <f t="shared" si="3"/>
        <v>9.22722029988466E-3</v>
      </c>
      <c r="J11">
        <f>D11-H11</f>
        <v>2.08</v>
      </c>
      <c r="K11" s="1">
        <f>H11/D11</f>
        <v>0.48</v>
      </c>
      <c r="L11" s="1">
        <f t="shared" si="2"/>
        <v>0.52</v>
      </c>
      <c r="M11" s="7">
        <f>+IF(G11&lt;&gt;"",D11,"")</f>
        <v>4</v>
      </c>
    </row>
    <row r="12" spans="1:17" hidden="1">
      <c r="A12" t="str">
        <f>MID(B12,2,3)</f>
        <v>DOC</v>
      </c>
      <c r="B12" t="s">
        <v>20</v>
      </c>
      <c r="C12" t="s">
        <v>11</v>
      </c>
      <c r="D12">
        <v>4</v>
      </c>
      <c r="E12" t="s">
        <v>21</v>
      </c>
      <c r="F12" s="3">
        <f>D12/$D$2</f>
        <v>9.22722029988466E-3</v>
      </c>
      <c r="I12" s="2" t="str">
        <f t="shared" si="3"/>
        <v/>
      </c>
      <c r="J12">
        <f>D12-H12</f>
        <v>4</v>
      </c>
      <c r="K12" s="1">
        <f>H12/D12</f>
        <v>0</v>
      </c>
      <c r="L12" s="1">
        <f t="shared" si="2"/>
        <v>1</v>
      </c>
      <c r="M12" s="7" t="str">
        <f>+IF(G12&lt;&gt;"",D12,"")</f>
        <v/>
      </c>
    </row>
    <row r="13" spans="1:17">
      <c r="A13" t="str">
        <f>MID(B13,2,3)</f>
        <v>DOC</v>
      </c>
      <c r="B13" t="s">
        <v>17</v>
      </c>
      <c r="C13" t="s">
        <v>3</v>
      </c>
      <c r="D13">
        <v>6</v>
      </c>
      <c r="E13" t="s">
        <v>18</v>
      </c>
      <c r="F13" s="3">
        <f>D13/$D$2</f>
        <v>1.384083044982699E-2</v>
      </c>
      <c r="G13">
        <v>2</v>
      </c>
      <c r="H13">
        <v>7</v>
      </c>
      <c r="I13" s="2">
        <f t="shared" si="3"/>
        <v>1.384083044982699E-2</v>
      </c>
      <c r="J13">
        <f>D13-H13</f>
        <v>-1</v>
      </c>
      <c r="K13" s="1">
        <f>H13/D13</f>
        <v>1.1666666666666667</v>
      </c>
      <c r="L13" s="1">
        <f t="shared" si="2"/>
        <v>-0.16666666666666666</v>
      </c>
      <c r="M13" s="7">
        <f>+IF(G13&lt;&gt;"",D13,"")</f>
        <v>6</v>
      </c>
    </row>
    <row r="14" spans="1:17">
      <c r="A14" t="str">
        <f>MID(B14,2,3)</f>
        <v>DOC</v>
      </c>
      <c r="B14" t="s">
        <v>22</v>
      </c>
      <c r="C14" t="s">
        <v>11</v>
      </c>
      <c r="D14">
        <v>4</v>
      </c>
      <c r="E14" t="s">
        <v>23</v>
      </c>
      <c r="F14" s="3">
        <f>D14/$D$2</f>
        <v>9.22722029988466E-3</v>
      </c>
      <c r="G14">
        <v>3</v>
      </c>
      <c r="H14">
        <v>4</v>
      </c>
      <c r="I14" s="2">
        <f t="shared" si="3"/>
        <v>9.22722029988466E-3</v>
      </c>
      <c r="J14">
        <f>D14-H14</f>
        <v>0</v>
      </c>
      <c r="K14" s="1">
        <f>H14/D14</f>
        <v>1</v>
      </c>
      <c r="L14" s="1">
        <f t="shared" si="2"/>
        <v>0</v>
      </c>
      <c r="M14" s="7">
        <f>+IF(G14&lt;&gt;"",D14,"")</f>
        <v>4</v>
      </c>
    </row>
    <row r="15" spans="1:17">
      <c r="A15" t="str">
        <f>MID(B15,2,3)</f>
        <v>CRM</v>
      </c>
      <c r="B15" t="s">
        <v>58</v>
      </c>
      <c r="C15" t="s">
        <v>14</v>
      </c>
      <c r="D15">
        <v>3</v>
      </c>
      <c r="E15" t="s">
        <v>4</v>
      </c>
      <c r="F15" s="3">
        <f>D15/$D$2</f>
        <v>6.920415224913495E-3</v>
      </c>
      <c r="G15">
        <v>2</v>
      </c>
      <c r="H15">
        <v>1</v>
      </c>
      <c r="I15" s="2">
        <f t="shared" si="3"/>
        <v>6.920415224913495E-3</v>
      </c>
      <c r="J15">
        <f>D15-H15</f>
        <v>2</v>
      </c>
      <c r="K15" s="1">
        <f>H15/D15</f>
        <v>0.33333333333333331</v>
      </c>
      <c r="L15" s="1">
        <f t="shared" si="2"/>
        <v>0.66666666666666663</v>
      </c>
      <c r="M15" s="7">
        <f>+IF(G15&lt;&gt;"",D15,"")</f>
        <v>3</v>
      </c>
    </row>
    <row r="16" spans="1:17" hidden="1">
      <c r="A16" t="str">
        <f>MID(B16,2,3)</f>
        <v>OSB</v>
      </c>
      <c r="B16" t="s">
        <v>59</v>
      </c>
      <c r="C16" t="s">
        <v>14</v>
      </c>
      <c r="D16">
        <v>2.5</v>
      </c>
      <c r="E16" t="s">
        <v>23</v>
      </c>
      <c r="F16" s="3">
        <f>D16/$D$2</f>
        <v>5.7670126874279125E-3</v>
      </c>
      <c r="I16" s="2" t="str">
        <f t="shared" si="3"/>
        <v/>
      </c>
      <c r="J16">
        <f>D16-H16</f>
        <v>2.5</v>
      </c>
      <c r="K16" s="1">
        <f>H16/D16</f>
        <v>0</v>
      </c>
      <c r="L16" s="1">
        <f t="shared" si="2"/>
        <v>1</v>
      </c>
      <c r="M16" s="7" t="str">
        <f>+IF(G16&lt;&gt;"",D16,"")</f>
        <v/>
      </c>
    </row>
    <row r="17" spans="1:13">
      <c r="A17" t="str">
        <f>MID(B17,2,3)</f>
        <v>BPE</v>
      </c>
      <c r="B17" t="s">
        <v>60</v>
      </c>
      <c r="C17" t="s">
        <v>14</v>
      </c>
      <c r="D17">
        <v>4</v>
      </c>
      <c r="E17" t="s">
        <v>21</v>
      </c>
      <c r="F17" s="3">
        <f>D17/$D$2</f>
        <v>9.22722029988466E-3</v>
      </c>
      <c r="G17">
        <v>3</v>
      </c>
      <c r="H17" s="17">
        <v>13.39</v>
      </c>
      <c r="I17" s="2">
        <f t="shared" si="3"/>
        <v>9.22722029988466E-3</v>
      </c>
      <c r="J17">
        <f>D17-H17</f>
        <v>-9.39</v>
      </c>
      <c r="K17" s="1">
        <f>H17/D17</f>
        <v>3.3475000000000001</v>
      </c>
      <c r="L17" s="1">
        <f t="shared" si="2"/>
        <v>-2.3475000000000001</v>
      </c>
      <c r="M17" s="7">
        <f>+IF(G17&lt;&gt;"",D17,"")</f>
        <v>4</v>
      </c>
    </row>
    <row r="18" spans="1:13">
      <c r="A18" t="str">
        <f>MID(B18,2,3)</f>
        <v>CRM</v>
      </c>
      <c r="B18" t="s">
        <v>64</v>
      </c>
      <c r="C18" t="s">
        <v>11</v>
      </c>
      <c r="D18">
        <v>3</v>
      </c>
      <c r="E18" t="s">
        <v>4</v>
      </c>
      <c r="F18" s="3">
        <f>D18/$D$2</f>
        <v>6.920415224913495E-3</v>
      </c>
      <c r="G18">
        <v>2</v>
      </c>
      <c r="H18">
        <v>2</v>
      </c>
      <c r="I18" s="2">
        <f t="shared" si="3"/>
        <v>6.920415224913495E-3</v>
      </c>
      <c r="J18">
        <f>D18-H18</f>
        <v>1</v>
      </c>
      <c r="K18" s="1">
        <f>H18/D18</f>
        <v>0.66666666666666663</v>
      </c>
      <c r="L18" s="1">
        <f t="shared" si="2"/>
        <v>0.33333333333333331</v>
      </c>
      <c r="M18" s="7">
        <f>+IF(G18&lt;&gt;"",D18,"")</f>
        <v>3</v>
      </c>
    </row>
    <row r="19" spans="1:13" hidden="1">
      <c r="A19" t="str">
        <f>MID(B19,2,3)</f>
        <v>OSB</v>
      </c>
      <c r="B19" t="s">
        <v>65</v>
      </c>
      <c r="C19" t="s">
        <v>11</v>
      </c>
      <c r="D19">
        <v>2.5</v>
      </c>
      <c r="E19" t="s">
        <v>23</v>
      </c>
      <c r="F19" s="3">
        <f>D19/$D$2</f>
        <v>5.7670126874279125E-3</v>
      </c>
      <c r="I19" s="2" t="str">
        <f t="shared" si="3"/>
        <v/>
      </c>
      <c r="J19">
        <f>D19-H19</f>
        <v>2.5</v>
      </c>
      <c r="K19" s="1">
        <f>H19/D19</f>
        <v>0</v>
      </c>
      <c r="L19" s="1">
        <f t="shared" si="2"/>
        <v>1</v>
      </c>
      <c r="M19" s="7" t="str">
        <f>+IF(G19&lt;&gt;"",D19,"")</f>
        <v/>
      </c>
    </row>
    <row r="20" spans="1:13">
      <c r="A20" t="str">
        <f>MID(B20,2,3)</f>
        <v>BPE</v>
      </c>
      <c r="B20" t="s">
        <v>66</v>
      </c>
      <c r="C20" t="s">
        <v>14</v>
      </c>
      <c r="D20">
        <v>4</v>
      </c>
      <c r="E20" t="s">
        <v>21</v>
      </c>
      <c r="F20" s="3">
        <f>D20/$D$2</f>
        <v>9.22722029988466E-3</v>
      </c>
      <c r="G20">
        <v>3</v>
      </c>
      <c r="H20">
        <v>4.4400000000000004</v>
      </c>
      <c r="I20" s="2">
        <f t="shared" si="3"/>
        <v>9.22722029988466E-3</v>
      </c>
      <c r="J20">
        <f>D20-H20</f>
        <v>-0.44000000000000039</v>
      </c>
      <c r="K20" s="1">
        <f>H20/D20</f>
        <v>1.1100000000000001</v>
      </c>
      <c r="L20" s="1">
        <f t="shared" si="2"/>
        <v>-0.1100000000000001</v>
      </c>
      <c r="M20" s="7">
        <f>+IF(G20&lt;&gt;"",D20,"")</f>
        <v>4</v>
      </c>
    </row>
    <row r="21" spans="1:13">
      <c r="A21" t="str">
        <f>MID(B21,2,3)</f>
        <v>CRM</v>
      </c>
      <c r="B21" t="s">
        <v>70</v>
      </c>
      <c r="C21" t="s">
        <v>11</v>
      </c>
      <c r="D21">
        <v>3</v>
      </c>
      <c r="E21" t="s">
        <v>4</v>
      </c>
      <c r="F21" s="3">
        <f>D21/$D$2</f>
        <v>6.920415224913495E-3</v>
      </c>
      <c r="G21">
        <v>2</v>
      </c>
      <c r="H21">
        <v>1</v>
      </c>
      <c r="I21" s="2">
        <f t="shared" si="3"/>
        <v>6.920415224913495E-3</v>
      </c>
      <c r="J21">
        <f>D21-H21</f>
        <v>2</v>
      </c>
      <c r="K21" s="1">
        <f>H21/D21</f>
        <v>0.33333333333333331</v>
      </c>
      <c r="L21" s="1">
        <f t="shared" si="2"/>
        <v>0.66666666666666663</v>
      </c>
      <c r="M21" s="7">
        <f>+IF(G21&lt;&gt;"",D21,"")</f>
        <v>3</v>
      </c>
    </row>
    <row r="22" spans="1:13" hidden="1">
      <c r="A22" t="str">
        <f>MID(B22,2,3)</f>
        <v>OSB</v>
      </c>
      <c r="B22" t="s">
        <v>71</v>
      </c>
      <c r="C22" t="s">
        <v>11</v>
      </c>
      <c r="D22">
        <v>2.5</v>
      </c>
      <c r="E22" t="s">
        <v>23</v>
      </c>
      <c r="F22" s="3">
        <f>D22/$D$2</f>
        <v>5.7670126874279125E-3</v>
      </c>
      <c r="I22" s="2" t="str">
        <f t="shared" si="3"/>
        <v/>
      </c>
      <c r="J22">
        <f>D22-H22</f>
        <v>2.5</v>
      </c>
      <c r="K22" s="1">
        <f>H22/D22</f>
        <v>0</v>
      </c>
      <c r="L22" s="1">
        <f t="shared" si="2"/>
        <v>1</v>
      </c>
      <c r="M22" s="7" t="str">
        <f>+IF(G22&lt;&gt;"",D22,"")</f>
        <v/>
      </c>
    </row>
    <row r="23" spans="1:13">
      <c r="A23" t="str">
        <f>MID(B23,2,3)</f>
        <v>BPE</v>
      </c>
      <c r="B23" t="s">
        <v>72</v>
      </c>
      <c r="C23" t="s">
        <v>14</v>
      </c>
      <c r="D23">
        <v>4</v>
      </c>
      <c r="E23" t="s">
        <v>21</v>
      </c>
      <c r="F23" s="3">
        <f>D23/$D$2</f>
        <v>9.22722029988466E-3</v>
      </c>
      <c r="G23">
        <v>3</v>
      </c>
      <c r="H23">
        <v>1.22</v>
      </c>
      <c r="I23" s="2">
        <f t="shared" si="3"/>
        <v>9.22722029988466E-3</v>
      </c>
      <c r="J23">
        <f>D23-H23</f>
        <v>2.7800000000000002</v>
      </c>
      <c r="K23" s="1">
        <f>H23/D23</f>
        <v>0.30499999999999999</v>
      </c>
      <c r="L23" s="1">
        <f t="shared" si="2"/>
        <v>0.69500000000000006</v>
      </c>
      <c r="M23" s="7">
        <f>+IF(G23&lt;&gt;"",D23,"")</f>
        <v>4</v>
      </c>
    </row>
    <row r="24" spans="1:13">
      <c r="A24" t="str">
        <f>MID(B24,2,3)</f>
        <v>CRM</v>
      </c>
      <c r="B24" t="s">
        <v>84</v>
      </c>
      <c r="C24" t="s">
        <v>11</v>
      </c>
      <c r="D24">
        <v>3</v>
      </c>
      <c r="E24" t="s">
        <v>4</v>
      </c>
      <c r="F24" s="3">
        <f>D24/$D$2</f>
        <v>6.920415224913495E-3</v>
      </c>
      <c r="G24">
        <v>2</v>
      </c>
      <c r="H24">
        <v>2</v>
      </c>
      <c r="I24" s="2">
        <f t="shared" si="3"/>
        <v>6.920415224913495E-3</v>
      </c>
      <c r="J24">
        <f>D24-H24</f>
        <v>1</v>
      </c>
      <c r="K24" s="1">
        <f>H24/D24</f>
        <v>0.66666666666666663</v>
      </c>
      <c r="L24" s="1">
        <f t="shared" si="2"/>
        <v>0.33333333333333331</v>
      </c>
      <c r="M24" s="7">
        <f>+IF(G24&lt;&gt;"",D24,"")</f>
        <v>3</v>
      </c>
    </row>
    <row r="25" spans="1:13" hidden="1">
      <c r="A25" t="str">
        <f>MID(B25,2,3)</f>
        <v>OSB</v>
      </c>
      <c r="B25" t="s">
        <v>85</v>
      </c>
      <c r="C25" t="s">
        <v>11</v>
      </c>
      <c r="D25">
        <v>2.5</v>
      </c>
      <c r="E25" t="s">
        <v>23</v>
      </c>
      <c r="F25" s="3">
        <f>D25/$D$2</f>
        <v>5.7670126874279125E-3</v>
      </c>
      <c r="I25" s="2" t="str">
        <f t="shared" si="3"/>
        <v/>
      </c>
      <c r="J25">
        <f>D25-H25</f>
        <v>2.5</v>
      </c>
      <c r="K25" s="1">
        <f>H25/D25</f>
        <v>0</v>
      </c>
      <c r="L25" s="1">
        <f t="shared" si="2"/>
        <v>1</v>
      </c>
      <c r="M25" s="7" t="str">
        <f>+IF(G25&lt;&gt;"",D25,"")</f>
        <v/>
      </c>
    </row>
    <row r="26" spans="1:13">
      <c r="A26" t="str">
        <f>MID(B26,2,3)</f>
        <v>BPE</v>
      </c>
      <c r="B26" t="s">
        <v>86</v>
      </c>
      <c r="C26" t="s">
        <v>11</v>
      </c>
      <c r="D26">
        <v>4</v>
      </c>
      <c r="E26" t="s">
        <v>21</v>
      </c>
      <c r="F26" s="3">
        <f>D26/$D$2</f>
        <v>9.22722029988466E-3</v>
      </c>
      <c r="G26">
        <v>3</v>
      </c>
      <c r="H26">
        <v>1.58</v>
      </c>
      <c r="I26" s="2">
        <f t="shared" si="3"/>
        <v>9.22722029988466E-3</v>
      </c>
      <c r="J26">
        <f>D26-H26</f>
        <v>2.42</v>
      </c>
      <c r="K26" s="1">
        <f>H26/D26</f>
        <v>0.39500000000000002</v>
      </c>
      <c r="L26" s="1">
        <f t="shared" si="2"/>
        <v>0.60499999999999998</v>
      </c>
      <c r="M26" s="7">
        <f>+IF(G26&lt;&gt;"",D26,"")</f>
        <v>4</v>
      </c>
    </row>
    <row r="27" spans="1:13">
      <c r="A27" t="str">
        <f>MID(B27,2,3)</f>
        <v>CRM</v>
      </c>
      <c r="B27" t="s">
        <v>90</v>
      </c>
      <c r="C27" t="s">
        <v>11</v>
      </c>
      <c r="D27">
        <v>3</v>
      </c>
      <c r="E27" t="s">
        <v>4</v>
      </c>
      <c r="F27" s="3">
        <f>D27/$D$2</f>
        <v>6.920415224913495E-3</v>
      </c>
      <c r="G27">
        <v>2</v>
      </c>
      <c r="H27">
        <v>2</v>
      </c>
      <c r="I27" s="2">
        <f t="shared" si="3"/>
        <v>6.920415224913495E-3</v>
      </c>
      <c r="J27">
        <f>D27-H27</f>
        <v>1</v>
      </c>
      <c r="K27" s="1">
        <f>H27/D27</f>
        <v>0.66666666666666663</v>
      </c>
      <c r="L27" s="1">
        <f t="shared" si="2"/>
        <v>0.33333333333333331</v>
      </c>
      <c r="M27" s="7">
        <f>+IF(G27&lt;&gt;"",D27,"")</f>
        <v>3</v>
      </c>
    </row>
    <row r="28" spans="1:13" hidden="1">
      <c r="A28" t="str">
        <f>MID(B28,2,3)</f>
        <v>OSB</v>
      </c>
      <c r="B28" t="s">
        <v>103</v>
      </c>
      <c r="C28" t="s">
        <v>11</v>
      </c>
      <c r="D28">
        <v>3</v>
      </c>
      <c r="E28" t="s">
        <v>23</v>
      </c>
      <c r="F28" s="3">
        <f>D28/$D$2</f>
        <v>6.920415224913495E-3</v>
      </c>
      <c r="I28" s="2" t="str">
        <f t="shared" si="3"/>
        <v/>
      </c>
      <c r="J28">
        <f>D28-H28</f>
        <v>3</v>
      </c>
      <c r="K28" s="1">
        <f>H28/D28</f>
        <v>0</v>
      </c>
      <c r="L28" s="1">
        <f t="shared" si="2"/>
        <v>1</v>
      </c>
      <c r="M28" s="7" t="str">
        <f>+IF(G28&lt;&gt;"",D28,"")</f>
        <v/>
      </c>
    </row>
    <row r="29" spans="1:13" hidden="1">
      <c r="A29" t="str">
        <f>MID(B29,2,3)</f>
        <v>BPE</v>
      </c>
      <c r="B29" t="s">
        <v>104</v>
      </c>
      <c r="C29" t="s">
        <v>11</v>
      </c>
      <c r="D29">
        <v>2.5</v>
      </c>
      <c r="E29" t="s">
        <v>21</v>
      </c>
      <c r="F29" s="3">
        <f>D29/$D$2</f>
        <v>5.7670126874279125E-3</v>
      </c>
      <c r="I29" s="2" t="str">
        <f t="shared" si="3"/>
        <v/>
      </c>
      <c r="J29">
        <f>D29-H29</f>
        <v>2.5</v>
      </c>
      <c r="K29" s="1">
        <f>H29/D29</f>
        <v>0</v>
      </c>
      <c r="L29" s="1">
        <f t="shared" si="2"/>
        <v>1</v>
      </c>
      <c r="M29" s="7" t="str">
        <f>+IF(G29&lt;&gt;"",D29,"")</f>
        <v/>
      </c>
    </row>
    <row r="30" spans="1:13" hidden="1">
      <c r="B30" s="4" t="s">
        <v>39</v>
      </c>
      <c r="D30">
        <v>12</v>
      </c>
      <c r="F30" s="3">
        <f>D30/$D$2</f>
        <v>2.768166089965398E-2</v>
      </c>
      <c r="I30" s="2" t="str">
        <f t="shared" si="3"/>
        <v/>
      </c>
      <c r="K30" s="1">
        <f>H30/D30</f>
        <v>0</v>
      </c>
      <c r="L30" s="1"/>
      <c r="M30" s="7" t="str">
        <f>+IF(G30&lt;&gt;"",D30,"")</f>
        <v/>
      </c>
    </row>
    <row r="31" spans="1:13">
      <c r="A31" t="str">
        <f>MID(B31,2,3)</f>
        <v>LEG</v>
      </c>
      <c r="B31" t="s">
        <v>102</v>
      </c>
      <c r="C31" t="s">
        <v>11</v>
      </c>
      <c r="D31">
        <v>2</v>
      </c>
      <c r="E31" t="s">
        <v>6</v>
      </c>
      <c r="F31" s="3">
        <f>D31/$D$2</f>
        <v>4.61361014994233E-3</v>
      </c>
      <c r="G31">
        <v>3</v>
      </c>
      <c r="H31">
        <v>0.77</v>
      </c>
      <c r="I31" s="2">
        <f t="shared" si="3"/>
        <v>4.61361014994233E-3</v>
      </c>
      <c r="J31">
        <f>D31-H31</f>
        <v>1.23</v>
      </c>
      <c r="K31" s="1">
        <f>H31/D31</f>
        <v>0.38500000000000001</v>
      </c>
      <c r="L31" s="1">
        <f t="shared" si="2"/>
        <v>0.61499999999999999</v>
      </c>
      <c r="M31" s="7">
        <f>+IF(G31&lt;&gt;"",D31,"")</f>
        <v>2</v>
      </c>
    </row>
    <row r="32" spans="1:13">
      <c r="A32" t="str">
        <f>MID(B32,2,3)</f>
        <v>LEG</v>
      </c>
      <c r="B32" t="s">
        <v>96</v>
      </c>
      <c r="C32" t="s">
        <v>11</v>
      </c>
      <c r="D32">
        <v>2</v>
      </c>
      <c r="E32" t="s">
        <v>6</v>
      </c>
      <c r="F32" s="3">
        <f>D32/$D$2</f>
        <v>4.61361014994233E-3</v>
      </c>
      <c r="G32">
        <v>3</v>
      </c>
      <c r="H32">
        <v>0.52</v>
      </c>
      <c r="I32" s="2">
        <f t="shared" si="3"/>
        <v>4.61361014994233E-3</v>
      </c>
      <c r="J32">
        <f>D32-H32</f>
        <v>1.48</v>
      </c>
      <c r="K32" s="1">
        <f>H32/D32</f>
        <v>0.26</v>
      </c>
      <c r="L32" s="1">
        <f t="shared" si="2"/>
        <v>0.74</v>
      </c>
      <c r="M32" s="7">
        <f>+IF(G32&lt;&gt;"",D32,"")</f>
        <v>2</v>
      </c>
    </row>
    <row r="33" spans="1:13">
      <c r="A33" t="str">
        <f>MID(B33,2,3)</f>
        <v>LEG</v>
      </c>
      <c r="B33" t="s">
        <v>99</v>
      </c>
      <c r="C33" t="s">
        <v>11</v>
      </c>
      <c r="D33">
        <v>2</v>
      </c>
      <c r="E33" t="s">
        <v>6</v>
      </c>
      <c r="F33" s="3">
        <f>D33/$D$2</f>
        <v>4.61361014994233E-3</v>
      </c>
      <c r="G33">
        <v>3</v>
      </c>
      <c r="H33">
        <v>0.42</v>
      </c>
      <c r="I33" s="2">
        <f t="shared" si="3"/>
        <v>4.61361014994233E-3</v>
      </c>
      <c r="J33">
        <f>D33-H33</f>
        <v>1.58</v>
      </c>
      <c r="K33" s="1">
        <f>H33/D33</f>
        <v>0.21</v>
      </c>
      <c r="L33" s="1">
        <f t="shared" si="2"/>
        <v>0.79</v>
      </c>
      <c r="M33" s="7">
        <f>+IF(G33&lt;&gt;"",D33,"")</f>
        <v>2</v>
      </c>
    </row>
    <row r="34" spans="1:13">
      <c r="A34" t="str">
        <f>MID(B34,2,3)</f>
        <v>LEG</v>
      </c>
      <c r="B34" t="s">
        <v>42</v>
      </c>
      <c r="C34" t="s">
        <v>11</v>
      </c>
      <c r="D34">
        <v>2</v>
      </c>
      <c r="E34" t="s">
        <v>6</v>
      </c>
      <c r="F34" s="3">
        <f>D34/$D$2</f>
        <v>4.61361014994233E-3</v>
      </c>
      <c r="G34">
        <v>2</v>
      </c>
      <c r="H34">
        <v>1.08</v>
      </c>
      <c r="I34" s="2">
        <f t="shared" si="3"/>
        <v>4.61361014994233E-3</v>
      </c>
      <c r="J34">
        <f>D34-H34</f>
        <v>0.91999999999999993</v>
      </c>
      <c r="K34" s="1">
        <f>H34/D34</f>
        <v>0.54</v>
      </c>
      <c r="L34" s="1">
        <f t="shared" si="2"/>
        <v>0.45999999999999996</v>
      </c>
      <c r="M34" s="7">
        <f>+IF(G34&lt;&gt;"",D34,"")</f>
        <v>2</v>
      </c>
    </row>
    <row r="35" spans="1:13">
      <c r="A35" t="str">
        <f>MID(B35,2,3)</f>
        <v>LEG</v>
      </c>
      <c r="B35" t="s">
        <v>40</v>
      </c>
      <c r="C35" t="s">
        <v>11</v>
      </c>
      <c r="D35">
        <v>2</v>
      </c>
      <c r="E35" t="s">
        <v>6</v>
      </c>
      <c r="F35" s="3">
        <f>D35/$D$2</f>
        <v>4.61361014994233E-3</v>
      </c>
      <c r="G35">
        <v>1</v>
      </c>
      <c r="H35">
        <v>2.4</v>
      </c>
      <c r="I35" s="2">
        <f t="shared" si="3"/>
        <v>4.61361014994233E-3</v>
      </c>
      <c r="J35">
        <f>D35-H35</f>
        <v>-0.39999999999999991</v>
      </c>
      <c r="K35" s="1">
        <f>H35/D35</f>
        <v>1.2</v>
      </c>
      <c r="L35" s="1">
        <f t="shared" si="2"/>
        <v>-0.19999999999999996</v>
      </c>
      <c r="M35" s="7">
        <f>+IF(G35&lt;&gt;"",D35,"")</f>
        <v>2</v>
      </c>
    </row>
    <row r="36" spans="1:13" hidden="1">
      <c r="A36" t="str">
        <f>MID(B36,2,3)</f>
        <v>OSB</v>
      </c>
      <c r="B36" t="s">
        <v>97</v>
      </c>
      <c r="C36" t="s">
        <v>11</v>
      </c>
      <c r="D36">
        <v>2.5</v>
      </c>
      <c r="E36" t="s">
        <v>23</v>
      </c>
      <c r="F36" s="3">
        <f>D36/$D$2</f>
        <v>5.7670126874279125E-3</v>
      </c>
      <c r="I36" s="2" t="str">
        <f t="shared" si="3"/>
        <v/>
      </c>
      <c r="J36">
        <f>D36-H36</f>
        <v>2.5</v>
      </c>
      <c r="K36" s="1">
        <f>H36/D36</f>
        <v>0</v>
      </c>
      <c r="L36" s="1">
        <f t="shared" si="2"/>
        <v>1</v>
      </c>
      <c r="M36" s="7" t="str">
        <f>+IF(G36&lt;&gt;"",D36,"")</f>
        <v/>
      </c>
    </row>
    <row r="37" spans="1:13" hidden="1">
      <c r="A37" t="str">
        <f>MID(B37,2,3)</f>
        <v>BPE</v>
      </c>
      <c r="B37" t="s">
        <v>98</v>
      </c>
      <c r="C37" t="s">
        <v>11</v>
      </c>
      <c r="D37">
        <v>4</v>
      </c>
      <c r="E37" t="s">
        <v>21</v>
      </c>
      <c r="F37" s="3">
        <f>D37/$D$2</f>
        <v>9.22722029988466E-3</v>
      </c>
      <c r="I37" s="2" t="str">
        <f t="shared" si="3"/>
        <v/>
      </c>
      <c r="J37">
        <f>D37-H37</f>
        <v>4</v>
      </c>
      <c r="K37" s="1">
        <f>H37/D37</f>
        <v>0</v>
      </c>
      <c r="L37" s="1">
        <f t="shared" si="2"/>
        <v>1</v>
      </c>
      <c r="M37" s="7" t="str">
        <f>+IF(G37&lt;&gt;"",D37,"")</f>
        <v/>
      </c>
    </row>
    <row r="38" spans="1:13" hidden="1">
      <c r="A38" t="str">
        <f>MID(B38,2,3)</f>
        <v>POR</v>
      </c>
      <c r="B38" t="s">
        <v>47</v>
      </c>
      <c r="C38" t="s">
        <v>11</v>
      </c>
      <c r="D38">
        <v>8</v>
      </c>
      <c r="E38" t="s">
        <v>16</v>
      </c>
      <c r="F38" s="3">
        <f>D38/$D$2</f>
        <v>1.845444059976932E-2</v>
      </c>
      <c r="I38" s="2" t="str">
        <f t="shared" si="3"/>
        <v/>
      </c>
      <c r="J38">
        <f>D38-H38</f>
        <v>8</v>
      </c>
      <c r="K38" s="1">
        <f>H38/D38</f>
        <v>0</v>
      </c>
      <c r="L38" s="1">
        <f t="shared" si="2"/>
        <v>1</v>
      </c>
      <c r="M38" s="7" t="str">
        <f>+IF(G38&lt;&gt;"",D38,"")</f>
        <v/>
      </c>
    </row>
    <row r="39" spans="1:13" hidden="1">
      <c r="A39" t="str">
        <f>MID(B39,2,3)</f>
        <v>POR</v>
      </c>
      <c r="B39" t="s">
        <v>48</v>
      </c>
      <c r="C39" t="s">
        <v>11</v>
      </c>
      <c r="D39">
        <v>8</v>
      </c>
      <c r="E39" t="s">
        <v>16</v>
      </c>
      <c r="F39" s="3">
        <f>D39/$D$2</f>
        <v>1.845444059976932E-2</v>
      </c>
      <c r="I39" s="2" t="str">
        <f t="shared" si="3"/>
        <v/>
      </c>
      <c r="J39">
        <f>D39-H39</f>
        <v>8</v>
      </c>
      <c r="K39" s="1">
        <f>H39/D39</f>
        <v>0</v>
      </c>
      <c r="L39" s="1">
        <f t="shared" si="2"/>
        <v>1</v>
      </c>
      <c r="M39" s="7" t="str">
        <f>+IF(G39&lt;&gt;"",D39,"")</f>
        <v/>
      </c>
    </row>
    <row r="40" spans="1:13" hidden="1">
      <c r="A40" t="str">
        <f>MID(B40,2,3)</f>
        <v>DOC</v>
      </c>
      <c r="B40" t="s">
        <v>49</v>
      </c>
      <c r="C40" t="s">
        <v>14</v>
      </c>
      <c r="D40">
        <v>2</v>
      </c>
      <c r="E40" t="s">
        <v>16</v>
      </c>
      <c r="F40" s="3">
        <f>D40/$D$2</f>
        <v>4.61361014994233E-3</v>
      </c>
      <c r="I40" s="2" t="str">
        <f t="shared" si="3"/>
        <v/>
      </c>
      <c r="J40">
        <f>D40-H40</f>
        <v>2</v>
      </c>
      <c r="K40" s="1">
        <f>H40/D40</f>
        <v>0</v>
      </c>
      <c r="L40" s="1">
        <f t="shared" si="2"/>
        <v>1</v>
      </c>
      <c r="M40" s="7" t="str">
        <f>+IF(G40&lt;&gt;"",D40,"")</f>
        <v/>
      </c>
    </row>
    <row r="41" spans="1:13">
      <c r="A41" t="str">
        <f>MID(B41,2,3)</f>
        <v>SEG</v>
      </c>
      <c r="B41" t="s">
        <v>50</v>
      </c>
      <c r="C41" t="s">
        <v>14</v>
      </c>
      <c r="D41">
        <v>24</v>
      </c>
      <c r="E41" t="s">
        <v>8</v>
      </c>
      <c r="F41" s="3">
        <f>D41/$D$2</f>
        <v>5.536332179930796E-2</v>
      </c>
      <c r="G41">
        <v>1</v>
      </c>
      <c r="H41">
        <v>24</v>
      </c>
      <c r="I41" s="2">
        <f t="shared" si="3"/>
        <v>5.536332179930796E-2</v>
      </c>
      <c r="J41">
        <f>D41-H41</f>
        <v>0</v>
      </c>
      <c r="K41" s="1">
        <f>H41/D41</f>
        <v>1</v>
      </c>
      <c r="L41" s="1">
        <f t="shared" si="2"/>
        <v>0</v>
      </c>
      <c r="M41" s="7">
        <f>+IF(G41&lt;&gt;"",D41,"")</f>
        <v>24</v>
      </c>
    </row>
    <row r="42" spans="1:13" hidden="1">
      <c r="A42" t="str">
        <f>MID(B42,2,3)</f>
        <v>DOC</v>
      </c>
      <c r="B42" t="s">
        <v>49</v>
      </c>
      <c r="C42" t="s">
        <v>11</v>
      </c>
      <c r="D42">
        <v>2</v>
      </c>
      <c r="E42" t="s">
        <v>16</v>
      </c>
      <c r="F42" s="3">
        <f>D42/$D$2</f>
        <v>4.61361014994233E-3</v>
      </c>
      <c r="I42" s="2" t="str">
        <f t="shared" si="3"/>
        <v/>
      </c>
      <c r="J42">
        <f>D42-H42</f>
        <v>2</v>
      </c>
      <c r="K42" s="1">
        <f>H42/D42</f>
        <v>0</v>
      </c>
      <c r="L42" s="1">
        <f t="shared" si="2"/>
        <v>1</v>
      </c>
      <c r="M42" s="7" t="str">
        <f>+IF(G42&lt;&gt;"",D42,"")</f>
        <v/>
      </c>
    </row>
    <row r="43" spans="1:13" hidden="1">
      <c r="A43" t="str">
        <f>MID(B43,2,3)</f>
        <v>DOC</v>
      </c>
      <c r="B43" t="s">
        <v>49</v>
      </c>
      <c r="C43" t="s">
        <v>11</v>
      </c>
      <c r="D43">
        <v>2</v>
      </c>
      <c r="E43" t="s">
        <v>16</v>
      </c>
      <c r="F43" s="3">
        <f>D43/$D$2</f>
        <v>4.61361014994233E-3</v>
      </c>
      <c r="I43" s="2" t="str">
        <f t="shared" si="3"/>
        <v/>
      </c>
      <c r="J43">
        <f>D43-H43</f>
        <v>2</v>
      </c>
      <c r="K43" s="1">
        <f>H43/D43</f>
        <v>0</v>
      </c>
      <c r="L43" s="1">
        <f t="shared" si="2"/>
        <v>1</v>
      </c>
      <c r="M43" s="7" t="str">
        <f>+IF(G43&lt;&gt;"",D43,"")</f>
        <v/>
      </c>
    </row>
    <row r="44" spans="1:13">
      <c r="A44" t="str">
        <f>MID(B44,2,3)</f>
        <v>DOC</v>
      </c>
      <c r="B44" t="s">
        <v>53</v>
      </c>
      <c r="C44" t="s">
        <v>11</v>
      </c>
      <c r="D44">
        <v>3</v>
      </c>
      <c r="E44" t="s">
        <v>6</v>
      </c>
      <c r="F44" s="3">
        <f>D44/$D$2</f>
        <v>6.920415224913495E-3</v>
      </c>
      <c r="G44">
        <v>3</v>
      </c>
      <c r="H44">
        <v>2</v>
      </c>
      <c r="I44" s="2">
        <f t="shared" si="3"/>
        <v>6.920415224913495E-3</v>
      </c>
      <c r="J44">
        <f>D44-H44</f>
        <v>1</v>
      </c>
      <c r="K44" s="1">
        <f>H44/D44</f>
        <v>0.66666666666666663</v>
      </c>
      <c r="L44" s="1">
        <f t="shared" si="2"/>
        <v>0.33333333333333331</v>
      </c>
      <c r="M44" s="7">
        <f>+IF(G44&lt;&gt;"",D44,"")</f>
        <v>3</v>
      </c>
    </row>
    <row r="45" spans="1:13" hidden="1">
      <c r="B45" s="4" t="s">
        <v>54</v>
      </c>
      <c r="D45">
        <v>122</v>
      </c>
      <c r="F45" s="3">
        <f>D45/$D$2</f>
        <v>0.28143021914648214</v>
      </c>
      <c r="I45" s="2" t="str">
        <f t="shared" si="3"/>
        <v/>
      </c>
      <c r="K45" s="1">
        <f>H45/D45</f>
        <v>0</v>
      </c>
      <c r="L45" s="1"/>
      <c r="M45" s="7" t="str">
        <f>+IF(G45&lt;&gt;"",D45,"")</f>
        <v/>
      </c>
    </row>
    <row r="46" spans="1:13">
      <c r="A46" t="str">
        <f>MID(B46,2,3)</f>
        <v>CRM</v>
      </c>
      <c r="B46" t="s">
        <v>55</v>
      </c>
      <c r="C46" t="s">
        <v>11</v>
      </c>
      <c r="D46">
        <v>3</v>
      </c>
      <c r="E46" t="s">
        <v>4</v>
      </c>
      <c r="F46" s="3">
        <f>D46/$D$2</f>
        <v>6.920415224913495E-3</v>
      </c>
      <c r="G46">
        <v>2</v>
      </c>
      <c r="H46">
        <v>2</v>
      </c>
      <c r="I46" s="2">
        <f t="shared" si="3"/>
        <v>6.920415224913495E-3</v>
      </c>
      <c r="J46">
        <f>D46-H46</f>
        <v>1</v>
      </c>
      <c r="K46" s="1">
        <f>H46/D46</f>
        <v>0.66666666666666663</v>
      </c>
      <c r="L46" s="1">
        <f t="shared" si="2"/>
        <v>0.33333333333333331</v>
      </c>
      <c r="M46" s="7">
        <f>+IF(G46&lt;&gt;"",D46,"")</f>
        <v>3</v>
      </c>
    </row>
    <row r="47" spans="1:13" hidden="1">
      <c r="A47" t="str">
        <f>MID(B47,2,3)</f>
        <v>OSB</v>
      </c>
      <c r="B47" t="s">
        <v>100</v>
      </c>
      <c r="C47" t="s">
        <v>11</v>
      </c>
      <c r="D47">
        <v>2.5</v>
      </c>
      <c r="E47" t="s">
        <v>23</v>
      </c>
      <c r="F47" s="3">
        <f>D47/$D$2</f>
        <v>5.7670126874279125E-3</v>
      </c>
      <c r="I47" s="2" t="str">
        <f t="shared" si="3"/>
        <v/>
      </c>
      <c r="J47">
        <f>D47-H47</f>
        <v>2.5</v>
      </c>
      <c r="K47" s="1">
        <f>H47/D47</f>
        <v>0</v>
      </c>
      <c r="L47" s="1">
        <f t="shared" si="2"/>
        <v>1</v>
      </c>
      <c r="M47" s="7" t="str">
        <f>+IF(G47&lt;&gt;"",D47,"")</f>
        <v/>
      </c>
    </row>
    <row r="48" spans="1:13" hidden="1">
      <c r="A48" t="str">
        <f>MID(B48,2,3)</f>
        <v>BPE</v>
      </c>
      <c r="B48" t="s">
        <v>101</v>
      </c>
      <c r="C48" t="s">
        <v>11</v>
      </c>
      <c r="D48">
        <v>4</v>
      </c>
      <c r="E48" t="s">
        <v>21</v>
      </c>
      <c r="F48" s="3">
        <f>D48/$D$2</f>
        <v>9.22722029988466E-3</v>
      </c>
      <c r="I48" s="2" t="str">
        <f t="shared" si="3"/>
        <v/>
      </c>
      <c r="J48">
        <f>D48-H48</f>
        <v>4</v>
      </c>
      <c r="K48" s="1">
        <f>H48/D48</f>
        <v>0</v>
      </c>
      <c r="L48" s="1">
        <f t="shared" si="2"/>
        <v>1</v>
      </c>
      <c r="M48" s="7" t="str">
        <f>+IF(G48&lt;&gt;"",D48,"")</f>
        <v/>
      </c>
    </row>
    <row r="49" spans="1:13">
      <c r="A49" t="str">
        <f>MID(B49,2,3)</f>
        <v>CRM</v>
      </c>
      <c r="B49" t="s">
        <v>93</v>
      </c>
      <c r="C49" t="s">
        <v>11</v>
      </c>
      <c r="D49">
        <v>3</v>
      </c>
      <c r="E49" t="s">
        <v>4</v>
      </c>
      <c r="F49" s="3">
        <f>D49/$D$2</f>
        <v>6.920415224913495E-3</v>
      </c>
      <c r="G49">
        <v>2</v>
      </c>
      <c r="H49">
        <v>1</v>
      </c>
      <c r="I49" s="2">
        <f t="shared" si="3"/>
        <v>6.920415224913495E-3</v>
      </c>
      <c r="J49">
        <f>D49-H49</f>
        <v>2</v>
      </c>
      <c r="K49" s="1">
        <f>H49/D49</f>
        <v>0.33333333333333331</v>
      </c>
      <c r="L49" s="1">
        <f t="shared" si="2"/>
        <v>0.66666666666666663</v>
      </c>
      <c r="M49" s="7">
        <f>+IF(G49&lt;&gt;"",D49,"")</f>
        <v>3</v>
      </c>
    </row>
    <row r="50" spans="1:13" hidden="1">
      <c r="A50" t="str">
        <f>MID(B50,2,3)</f>
        <v>OSB</v>
      </c>
      <c r="B50" t="s">
        <v>91</v>
      </c>
      <c r="C50" t="s">
        <v>11</v>
      </c>
      <c r="D50">
        <v>2.5</v>
      </c>
      <c r="E50" t="s">
        <v>23</v>
      </c>
      <c r="F50" s="3">
        <f>D50/$D$2</f>
        <v>5.7670126874279125E-3</v>
      </c>
      <c r="I50" s="2" t="str">
        <f t="shared" si="3"/>
        <v/>
      </c>
      <c r="J50">
        <f>D50-H50</f>
        <v>2.5</v>
      </c>
      <c r="K50" s="1">
        <f>H50/D50</f>
        <v>0</v>
      </c>
      <c r="L50" s="1">
        <f t="shared" si="2"/>
        <v>1</v>
      </c>
      <c r="M50" s="7" t="str">
        <f>+IF(G50&lt;&gt;"",D50,"")</f>
        <v/>
      </c>
    </row>
    <row r="51" spans="1:13">
      <c r="A51" t="str">
        <f>MID(B51,2,3)</f>
        <v>BPE</v>
      </c>
      <c r="B51" t="s">
        <v>92</v>
      </c>
      <c r="C51" t="s">
        <v>14</v>
      </c>
      <c r="D51">
        <v>3</v>
      </c>
      <c r="E51" t="s">
        <v>21</v>
      </c>
      <c r="F51" s="3">
        <f>D51/$D$2</f>
        <v>6.920415224913495E-3</v>
      </c>
      <c r="G51">
        <v>3</v>
      </c>
      <c r="H51">
        <v>2.5</v>
      </c>
      <c r="I51" s="2">
        <f t="shared" si="3"/>
        <v>6.920415224913495E-3</v>
      </c>
      <c r="J51">
        <f>D51-H51</f>
        <v>0.5</v>
      </c>
      <c r="K51" s="1">
        <f>H51/D51</f>
        <v>0.83333333333333337</v>
      </c>
      <c r="L51" s="1">
        <f t="shared" si="2"/>
        <v>0.16666666666666666</v>
      </c>
      <c r="M51" s="7">
        <f>+IF(G51&lt;&gt;"",D51,"")</f>
        <v>3</v>
      </c>
    </row>
    <row r="52" spans="1:13">
      <c r="A52" t="str">
        <f>MID(B52,2,3)</f>
        <v>CRM</v>
      </c>
      <c r="B52" t="s">
        <v>33</v>
      </c>
      <c r="C52" t="s">
        <v>11</v>
      </c>
      <c r="D52">
        <v>3</v>
      </c>
      <c r="E52" t="s">
        <v>4</v>
      </c>
      <c r="F52" s="3">
        <f>D52/$D$2</f>
        <v>6.920415224913495E-3</v>
      </c>
      <c r="G52">
        <v>2</v>
      </c>
      <c r="H52">
        <v>1</v>
      </c>
      <c r="I52" s="2">
        <f t="shared" si="3"/>
        <v>6.920415224913495E-3</v>
      </c>
      <c r="J52">
        <f>D52-H52</f>
        <v>2</v>
      </c>
      <c r="K52" s="1">
        <f>H52/D52</f>
        <v>0.33333333333333331</v>
      </c>
      <c r="L52" s="1">
        <f t="shared" si="2"/>
        <v>0.66666666666666663</v>
      </c>
      <c r="M52" s="7">
        <f>+IF(G52&lt;&gt;"",D52,"")</f>
        <v>3</v>
      </c>
    </row>
    <row r="53" spans="1:13" hidden="1">
      <c r="A53" t="str">
        <f>MID(B53,2,3)</f>
        <v>OSB</v>
      </c>
      <c r="B53" t="s">
        <v>56</v>
      </c>
      <c r="C53" t="s">
        <v>11</v>
      </c>
      <c r="D53">
        <v>2.5</v>
      </c>
      <c r="E53" t="s">
        <v>23</v>
      </c>
      <c r="F53" s="3">
        <f>D53/$D$2</f>
        <v>5.7670126874279125E-3</v>
      </c>
      <c r="I53" s="2" t="str">
        <f t="shared" si="3"/>
        <v/>
      </c>
      <c r="J53">
        <f>D53-H53</f>
        <v>2.5</v>
      </c>
      <c r="K53" s="1">
        <f>H53/D53</f>
        <v>0</v>
      </c>
      <c r="L53" s="1">
        <f t="shared" si="2"/>
        <v>1</v>
      </c>
      <c r="M53" s="7" t="str">
        <f>+IF(G53&lt;&gt;"",D53,"")</f>
        <v/>
      </c>
    </row>
    <row r="54" spans="1:13">
      <c r="A54" t="str">
        <f>MID(B54,2,3)</f>
        <v>BPE</v>
      </c>
      <c r="B54" t="s">
        <v>57</v>
      </c>
      <c r="C54" t="s">
        <v>11</v>
      </c>
      <c r="D54">
        <v>4</v>
      </c>
      <c r="E54" t="s">
        <v>21</v>
      </c>
      <c r="F54" s="3">
        <f>D54/$D$2</f>
        <v>9.22722029988466E-3</v>
      </c>
      <c r="G54">
        <v>3</v>
      </c>
      <c r="H54">
        <v>1.72</v>
      </c>
      <c r="I54" s="2">
        <f t="shared" si="3"/>
        <v>9.22722029988466E-3</v>
      </c>
      <c r="J54">
        <f>D54-H54</f>
        <v>2.2800000000000002</v>
      </c>
      <c r="K54" s="1">
        <f>H54/D54</f>
        <v>0.43</v>
      </c>
      <c r="L54" s="1">
        <f t="shared" si="2"/>
        <v>0.57000000000000006</v>
      </c>
      <c r="M54" s="7">
        <f>+IF(G54&lt;&gt;"",D54,"")</f>
        <v>4</v>
      </c>
    </row>
    <row r="55" spans="1:13">
      <c r="A55" t="str">
        <f>MID(B55,2,3)</f>
        <v>CRM</v>
      </c>
      <c r="B55" t="s">
        <v>24</v>
      </c>
      <c r="C55" t="s">
        <v>11</v>
      </c>
      <c r="D55">
        <v>3</v>
      </c>
      <c r="E55" t="s">
        <v>4</v>
      </c>
      <c r="F55" s="3">
        <f>D55/$D$2</f>
        <v>6.920415224913495E-3</v>
      </c>
      <c r="G55">
        <v>1</v>
      </c>
      <c r="H55">
        <v>5</v>
      </c>
      <c r="I55" s="2">
        <f t="shared" si="3"/>
        <v>6.920415224913495E-3</v>
      </c>
      <c r="J55">
        <f>D55-H55</f>
        <v>-2</v>
      </c>
      <c r="K55" s="1">
        <f>H55/D55</f>
        <v>1.6666666666666667</v>
      </c>
      <c r="L55" s="1">
        <f t="shared" si="2"/>
        <v>-0.66666666666666663</v>
      </c>
      <c r="M55" s="7">
        <f>+IF(G55&lt;&gt;"",D55,"")</f>
        <v>3</v>
      </c>
    </row>
    <row r="56" spans="1:13" hidden="1">
      <c r="A56" t="str">
        <f>MID(B56,2,3)</f>
        <v>OSB</v>
      </c>
      <c r="B56" t="s">
        <v>94</v>
      </c>
      <c r="C56" t="s">
        <v>11</v>
      </c>
      <c r="D56">
        <v>2.5</v>
      </c>
      <c r="E56" t="s">
        <v>23</v>
      </c>
      <c r="F56" s="3">
        <f>D56/$D$2</f>
        <v>5.7670126874279125E-3</v>
      </c>
      <c r="I56" s="2" t="str">
        <f t="shared" si="3"/>
        <v/>
      </c>
      <c r="J56">
        <f>D56-H56</f>
        <v>2.5</v>
      </c>
      <c r="K56" s="1">
        <f>H56/D56</f>
        <v>0</v>
      </c>
      <c r="L56" s="1">
        <f t="shared" si="2"/>
        <v>1</v>
      </c>
      <c r="M56" s="7" t="str">
        <f>+IF(G56&lt;&gt;"",D56,"")</f>
        <v/>
      </c>
    </row>
    <row r="57" spans="1:13">
      <c r="A57" t="str">
        <f>MID(B57,2,3)</f>
        <v>BPE</v>
      </c>
      <c r="B57" t="s">
        <v>95</v>
      </c>
      <c r="C57" t="s">
        <v>14</v>
      </c>
      <c r="D57">
        <v>3</v>
      </c>
      <c r="E57" t="s">
        <v>21</v>
      </c>
      <c r="F57" s="3">
        <f>D57/$D$2</f>
        <v>6.920415224913495E-3</v>
      </c>
      <c r="G57">
        <v>3</v>
      </c>
      <c r="H57">
        <v>1.2</v>
      </c>
      <c r="I57" s="2">
        <f t="shared" si="3"/>
        <v>6.920415224913495E-3</v>
      </c>
      <c r="J57">
        <f>D57-H57</f>
        <v>1.8</v>
      </c>
      <c r="K57" s="1">
        <f>H57/D57</f>
        <v>0.39999999999999997</v>
      </c>
      <c r="L57" s="1">
        <f t="shared" si="2"/>
        <v>0.6</v>
      </c>
      <c r="M57" s="7">
        <f>+IF(G57&lt;&gt;"",D57,"")</f>
        <v>3</v>
      </c>
    </row>
    <row r="58" spans="1:13">
      <c r="A58" t="str">
        <f>MID(B58,2,3)</f>
        <v>CRM</v>
      </c>
      <c r="B58" t="s">
        <v>61</v>
      </c>
      <c r="C58" t="s">
        <v>11</v>
      </c>
      <c r="D58">
        <v>3</v>
      </c>
      <c r="E58" t="s">
        <v>4</v>
      </c>
      <c r="F58" s="3">
        <f>D58/$D$2</f>
        <v>6.920415224913495E-3</v>
      </c>
      <c r="G58">
        <v>2</v>
      </c>
      <c r="H58">
        <v>1.5</v>
      </c>
      <c r="I58" s="2">
        <f t="shared" si="3"/>
        <v>6.920415224913495E-3</v>
      </c>
      <c r="J58">
        <f>D58-H58</f>
        <v>1.5</v>
      </c>
      <c r="K58" s="1">
        <f>H58/D58</f>
        <v>0.5</v>
      </c>
      <c r="L58" s="1">
        <f t="shared" si="2"/>
        <v>0.5</v>
      </c>
      <c r="M58" s="7">
        <f>+IF(G58&lt;&gt;"",D58,"")</f>
        <v>3</v>
      </c>
    </row>
    <row r="59" spans="1:13">
      <c r="A59" t="str">
        <f>MID(B59,2,3)</f>
        <v>OSB</v>
      </c>
      <c r="B59" t="s">
        <v>34</v>
      </c>
      <c r="C59" t="s">
        <v>11</v>
      </c>
      <c r="D59">
        <v>2.5</v>
      </c>
      <c r="E59" t="s">
        <v>4</v>
      </c>
      <c r="F59" s="3">
        <f>D59/$D$2</f>
        <v>5.7670126874279125E-3</v>
      </c>
      <c r="G59">
        <v>2</v>
      </c>
      <c r="H59">
        <v>1.5</v>
      </c>
      <c r="I59" s="2">
        <f t="shared" si="3"/>
        <v>5.7670126874279125E-3</v>
      </c>
      <c r="J59">
        <f>D59-H59</f>
        <v>1</v>
      </c>
      <c r="K59" s="1">
        <f>H59/D59</f>
        <v>0.6</v>
      </c>
      <c r="L59" s="1">
        <f t="shared" si="2"/>
        <v>0.4</v>
      </c>
      <c r="M59" s="7">
        <f>+IF(G59&lt;&gt;"",D59,"")</f>
        <v>2.5</v>
      </c>
    </row>
    <row r="60" spans="1:13">
      <c r="A60" t="str">
        <f>MID(B60,2,3)</f>
        <v>BPE</v>
      </c>
      <c r="B60" t="s">
        <v>35</v>
      </c>
      <c r="C60" t="s">
        <v>11</v>
      </c>
      <c r="D60">
        <v>4</v>
      </c>
      <c r="E60" t="s">
        <v>21</v>
      </c>
      <c r="F60" s="3">
        <f>D60/$D$2</f>
        <v>9.22722029988466E-3</v>
      </c>
      <c r="G60">
        <v>3</v>
      </c>
      <c r="H60">
        <v>1</v>
      </c>
      <c r="I60" s="2">
        <f t="shared" si="3"/>
        <v>9.22722029988466E-3</v>
      </c>
      <c r="J60">
        <f>D60-H60</f>
        <v>3</v>
      </c>
      <c r="K60" s="1">
        <f>H60/D60</f>
        <v>0.25</v>
      </c>
      <c r="L60" s="1">
        <f t="shared" si="2"/>
        <v>0.75</v>
      </c>
      <c r="M60" s="7">
        <f>+IF(G60&lt;&gt;"",D60,"")</f>
        <v>4</v>
      </c>
    </row>
    <row r="61" spans="1:13">
      <c r="A61" t="str">
        <f>MID(B61,2,3)</f>
        <v>CRM</v>
      </c>
      <c r="B61" s="14" t="s">
        <v>87</v>
      </c>
      <c r="C61" t="s">
        <v>11</v>
      </c>
      <c r="D61">
        <v>3</v>
      </c>
      <c r="E61" t="s">
        <v>4</v>
      </c>
      <c r="F61" s="3">
        <f>D61/$D$2</f>
        <v>6.920415224913495E-3</v>
      </c>
      <c r="G61">
        <v>2</v>
      </c>
      <c r="H61">
        <v>2.5</v>
      </c>
      <c r="I61" s="2">
        <f t="shared" si="3"/>
        <v>6.920415224913495E-3</v>
      </c>
      <c r="J61">
        <f>D61-H61</f>
        <v>0.5</v>
      </c>
      <c r="K61" s="1">
        <f>H61/D61</f>
        <v>0.83333333333333337</v>
      </c>
      <c r="L61" s="1">
        <f t="shared" si="2"/>
        <v>0.16666666666666666</v>
      </c>
      <c r="M61" s="7">
        <f>+IF(G61&lt;&gt;"",D61,"")</f>
        <v>3</v>
      </c>
    </row>
    <row r="62" spans="1:13">
      <c r="A62" t="str">
        <f>MID(B62,2,3)</f>
        <v>OSB</v>
      </c>
      <c r="B62" t="s">
        <v>25</v>
      </c>
      <c r="C62" t="s">
        <v>11</v>
      </c>
      <c r="D62">
        <v>2.5</v>
      </c>
      <c r="E62" t="s">
        <v>4</v>
      </c>
      <c r="F62" s="3">
        <f>D62/$D$2</f>
        <v>5.7670126874279125E-3</v>
      </c>
      <c r="G62">
        <v>1</v>
      </c>
      <c r="H62">
        <v>3</v>
      </c>
      <c r="I62" s="2">
        <f t="shared" si="3"/>
        <v>5.7670126874279125E-3</v>
      </c>
      <c r="J62">
        <f>D62-H62</f>
        <v>-0.5</v>
      </c>
      <c r="K62" s="1">
        <f>H62/D62</f>
        <v>1.2</v>
      </c>
      <c r="L62" s="1">
        <f t="shared" si="2"/>
        <v>-0.2</v>
      </c>
      <c r="M62" s="7">
        <f>+IF(G62&lt;&gt;"",D62,"")</f>
        <v>2.5</v>
      </c>
    </row>
    <row r="63" spans="1:13">
      <c r="A63" t="str">
        <f>MID(B63,2,3)</f>
        <v>BPE</v>
      </c>
      <c r="B63" t="s">
        <v>26</v>
      </c>
      <c r="C63" t="s">
        <v>14</v>
      </c>
      <c r="D63">
        <v>3</v>
      </c>
      <c r="E63" t="s">
        <v>21</v>
      </c>
      <c r="F63" s="3">
        <f>D63/$D$2</f>
        <v>6.920415224913495E-3</v>
      </c>
      <c r="G63">
        <v>3</v>
      </c>
      <c r="H63">
        <v>0.5</v>
      </c>
      <c r="I63" s="2">
        <f t="shared" si="3"/>
        <v>6.920415224913495E-3</v>
      </c>
      <c r="J63">
        <f>D63-H63</f>
        <v>2.5</v>
      </c>
      <c r="K63" s="1">
        <f>H63/D63</f>
        <v>0.16666666666666666</v>
      </c>
      <c r="L63" s="1">
        <f t="shared" si="2"/>
        <v>0.83333333333333337</v>
      </c>
      <c r="M63" s="7">
        <f>+IF(G63&lt;&gt;"",D63,"")</f>
        <v>3</v>
      </c>
    </row>
    <row r="64" spans="1:13" hidden="1">
      <c r="B64" t="s">
        <v>73</v>
      </c>
      <c r="D64">
        <v>8.5</v>
      </c>
      <c r="F64" s="3">
        <f>D64/$D$2</f>
        <v>1.9607843137254902E-2</v>
      </c>
      <c r="I64" s="2" t="str">
        <f t="shared" si="3"/>
        <v/>
      </c>
      <c r="K64" s="1">
        <f>H64/D64</f>
        <v>0</v>
      </c>
      <c r="L64" s="1"/>
      <c r="M64" s="7" t="str">
        <f>+IF(G64&lt;&gt;"",D64,"")</f>
        <v/>
      </c>
    </row>
    <row r="65" spans="1:13">
      <c r="A65" t="str">
        <f>MID(B65,2,3)</f>
        <v>LEG</v>
      </c>
      <c r="B65" t="s">
        <v>41</v>
      </c>
      <c r="C65" t="s">
        <v>11</v>
      </c>
      <c r="D65">
        <v>2</v>
      </c>
      <c r="E65" t="s">
        <v>6</v>
      </c>
      <c r="F65" s="3">
        <f>D65/$D$2</f>
        <v>4.61361014994233E-3</v>
      </c>
      <c r="G65">
        <v>2</v>
      </c>
      <c r="H65">
        <v>0.73</v>
      </c>
      <c r="I65" s="2">
        <f t="shared" si="3"/>
        <v>4.61361014994233E-3</v>
      </c>
      <c r="J65">
        <f>D65-H65</f>
        <v>1.27</v>
      </c>
      <c r="K65" s="1">
        <f>H65/D65</f>
        <v>0.36499999999999999</v>
      </c>
      <c r="L65" s="1">
        <f t="shared" si="2"/>
        <v>0.63500000000000001</v>
      </c>
      <c r="M65" s="7">
        <f>+IF(G65&lt;&gt;"",D65,"")</f>
        <v>2</v>
      </c>
    </row>
    <row r="66" spans="1:13" hidden="1">
      <c r="A66" t="str">
        <f>MID(B66,2,3)</f>
        <v>OSB</v>
      </c>
      <c r="B66" t="s">
        <v>62</v>
      </c>
      <c r="C66" t="s">
        <v>11</v>
      </c>
      <c r="D66">
        <v>2.5</v>
      </c>
      <c r="E66" t="s">
        <v>23</v>
      </c>
      <c r="F66" s="3">
        <f>D66/$D$2</f>
        <v>5.7670126874279125E-3</v>
      </c>
      <c r="I66" s="2" t="str">
        <f t="shared" si="3"/>
        <v/>
      </c>
      <c r="J66">
        <f>D66-H66</f>
        <v>2.5</v>
      </c>
      <c r="K66" s="1">
        <f>H66/D66</f>
        <v>0</v>
      </c>
      <c r="L66" s="1">
        <f t="shared" si="2"/>
        <v>1</v>
      </c>
      <c r="M66" s="7" t="str">
        <f>+IF(G66&lt;&gt;"",D66,"")</f>
        <v/>
      </c>
    </row>
    <row r="67" spans="1:13" hidden="1">
      <c r="A67" t="str">
        <f>MID(B67,2,3)</f>
        <v>BPE</v>
      </c>
      <c r="B67" t="s">
        <v>63</v>
      </c>
      <c r="C67" t="s">
        <v>14</v>
      </c>
      <c r="D67">
        <v>4</v>
      </c>
      <c r="E67" t="s">
        <v>21</v>
      </c>
      <c r="F67" s="3">
        <f>D67/$D$2</f>
        <v>9.22722029988466E-3</v>
      </c>
      <c r="I67" s="2" t="str">
        <f t="shared" si="3"/>
        <v/>
      </c>
      <c r="J67">
        <f>D67-H67</f>
        <v>4</v>
      </c>
      <c r="K67" s="1">
        <f>H67/D67</f>
        <v>0</v>
      </c>
      <c r="L67" s="1">
        <f t="shared" si="2"/>
        <v>1</v>
      </c>
      <c r="M67" s="7" t="str">
        <f>+IF(G67&lt;&gt;"",D67,"")</f>
        <v/>
      </c>
    </row>
    <row r="68" spans="1:13" hidden="1">
      <c r="A68" t="str">
        <f>MID(B68,2,3)</f>
        <v>BPE</v>
      </c>
      <c r="B68" t="s">
        <v>89</v>
      </c>
      <c r="C68" t="s">
        <v>14</v>
      </c>
      <c r="D68">
        <v>3</v>
      </c>
      <c r="E68" t="s">
        <v>21</v>
      </c>
      <c r="F68" s="3">
        <f>D68/$D$2</f>
        <v>6.920415224913495E-3</v>
      </c>
      <c r="H68">
        <v>0.72</v>
      </c>
      <c r="I68" s="2" t="str">
        <f t="shared" si="3"/>
        <v/>
      </c>
      <c r="J68">
        <f>D68-H68</f>
        <v>2.2800000000000002</v>
      </c>
      <c r="K68" s="1">
        <f>H68/D68</f>
        <v>0.24</v>
      </c>
      <c r="L68" s="1">
        <f t="shared" si="2"/>
        <v>0.76000000000000012</v>
      </c>
      <c r="M68" s="7" t="str">
        <f>+IF(G68&lt;&gt;"",D68,"")</f>
        <v/>
      </c>
    </row>
    <row r="69" spans="1:13" hidden="1">
      <c r="B69" t="s">
        <v>78</v>
      </c>
      <c r="D69">
        <v>8.5</v>
      </c>
      <c r="F69" s="3">
        <f>D69/$D$2</f>
        <v>1.9607843137254902E-2</v>
      </c>
      <c r="I69" s="2" t="str">
        <f t="shared" si="3"/>
        <v/>
      </c>
      <c r="K69" s="1">
        <f>H69/D69</f>
        <v>0</v>
      </c>
      <c r="L69" s="1"/>
      <c r="M69" s="7" t="str">
        <f>+IF(G69&lt;&gt;"",D69,"")</f>
        <v/>
      </c>
    </row>
    <row r="70" spans="1:13">
      <c r="A70" t="str">
        <f>MID(B70,2,3)</f>
        <v>LEG</v>
      </c>
      <c r="B70" t="s">
        <v>43</v>
      </c>
      <c r="C70" t="s">
        <v>11</v>
      </c>
      <c r="D70">
        <v>2</v>
      </c>
      <c r="E70" t="s">
        <v>6</v>
      </c>
      <c r="F70" s="3">
        <f>D70/$D$2</f>
        <v>4.61361014994233E-3</v>
      </c>
      <c r="G70">
        <v>2</v>
      </c>
      <c r="H70">
        <v>0.75</v>
      </c>
      <c r="I70" s="2">
        <f t="shared" si="3"/>
        <v>4.61361014994233E-3</v>
      </c>
      <c r="J70">
        <f>D70-H70</f>
        <v>1.25</v>
      </c>
      <c r="K70" s="1">
        <f>H70/D70</f>
        <v>0.375</v>
      </c>
      <c r="L70" s="1">
        <f t="shared" ref="L70:L113" si="4">J70/D70</f>
        <v>0.625</v>
      </c>
      <c r="M70" s="7">
        <f>+IF(G70&lt;&gt;"",D70,"")</f>
        <v>2</v>
      </c>
    </row>
    <row r="71" spans="1:13" hidden="1">
      <c r="A71" t="str">
        <f>MID(B71,2,3)</f>
        <v>OSB</v>
      </c>
      <c r="B71" t="s">
        <v>88</v>
      </c>
      <c r="C71" t="s">
        <v>11</v>
      </c>
      <c r="D71">
        <v>2.5</v>
      </c>
      <c r="E71" t="s">
        <v>23</v>
      </c>
      <c r="F71" s="3">
        <f>D71/$D$2</f>
        <v>5.7670126874279125E-3</v>
      </c>
      <c r="I71" s="2" t="str">
        <f t="shared" si="3"/>
        <v/>
      </c>
      <c r="J71">
        <f>D71-H71</f>
        <v>2.5</v>
      </c>
      <c r="K71" s="1">
        <f>H71/D71</f>
        <v>0</v>
      </c>
      <c r="L71" s="1">
        <f t="shared" si="4"/>
        <v>1</v>
      </c>
      <c r="M71" s="7" t="str">
        <f>+IF(G71&lt;&gt;"",D71,"")</f>
        <v/>
      </c>
    </row>
    <row r="72" spans="1:13">
      <c r="A72" t="str">
        <f>MID(B72,2,3)</f>
        <v>BPE</v>
      </c>
      <c r="B72" t="s">
        <v>69</v>
      </c>
      <c r="C72" t="s">
        <v>14</v>
      </c>
      <c r="D72">
        <v>4</v>
      </c>
      <c r="E72" t="s">
        <v>21</v>
      </c>
      <c r="F72" s="3">
        <f>D72/$D$2</f>
        <v>9.22722029988466E-3</v>
      </c>
      <c r="G72">
        <v>3</v>
      </c>
      <c r="H72">
        <v>0.62</v>
      </c>
      <c r="I72" s="2">
        <f t="shared" si="3"/>
        <v>9.22722029988466E-3</v>
      </c>
      <c r="J72">
        <f>D72-H72</f>
        <v>3.38</v>
      </c>
      <c r="K72" s="1">
        <f>H72/D72</f>
        <v>0.155</v>
      </c>
      <c r="L72" s="1">
        <f t="shared" si="4"/>
        <v>0.84499999999999997</v>
      </c>
      <c r="M72" s="7">
        <f>+IF(G72&lt;&gt;"",D72,"")</f>
        <v>4</v>
      </c>
    </row>
    <row r="73" spans="1:13">
      <c r="A73" t="str">
        <f>MID(B73,2,3)</f>
        <v>POR</v>
      </c>
      <c r="B73" t="s">
        <v>82</v>
      </c>
      <c r="C73" t="s">
        <v>3</v>
      </c>
      <c r="D73">
        <v>10</v>
      </c>
      <c r="E73" t="s">
        <v>16</v>
      </c>
      <c r="F73" s="3">
        <f>D73/$D$2</f>
        <v>2.306805074971165E-2</v>
      </c>
      <c r="G73">
        <v>3</v>
      </c>
      <c r="H73">
        <v>15</v>
      </c>
      <c r="I73" s="2">
        <f t="shared" ref="I73:I114" si="5">+IF(OR(G73=1,G73=2,G73=3),F73,"")</f>
        <v>2.306805074971165E-2</v>
      </c>
      <c r="J73">
        <f>D73-H73</f>
        <v>-5</v>
      </c>
      <c r="K73" s="1">
        <f>H73/D73</f>
        <v>1.5</v>
      </c>
      <c r="L73" s="1">
        <f t="shared" si="4"/>
        <v>-0.5</v>
      </c>
      <c r="M73" s="7">
        <f>+IF(G73&lt;&gt;"",D73,"")</f>
        <v>10</v>
      </c>
    </row>
    <row r="74" spans="1:13">
      <c r="A74" t="str">
        <f>MID(B74,2,3)</f>
        <v>DOC</v>
      </c>
      <c r="B74" t="s">
        <v>53</v>
      </c>
      <c r="C74" t="s">
        <v>11</v>
      </c>
      <c r="D74">
        <v>3</v>
      </c>
      <c r="E74" t="s">
        <v>6</v>
      </c>
      <c r="F74" s="3">
        <f>D74/$D$2</f>
        <v>6.920415224913495E-3</v>
      </c>
      <c r="G74">
        <v>3</v>
      </c>
      <c r="H74">
        <v>2.5</v>
      </c>
      <c r="I74" s="2">
        <f t="shared" si="5"/>
        <v>6.920415224913495E-3</v>
      </c>
      <c r="J74">
        <f>D74-H74</f>
        <v>0.5</v>
      </c>
      <c r="K74" s="1">
        <f>H74/D74</f>
        <v>0.83333333333333337</v>
      </c>
      <c r="L74" s="1">
        <f t="shared" si="4"/>
        <v>0.16666666666666666</v>
      </c>
      <c r="M74" s="7">
        <f>+IF(G74&lt;&gt;"",D74,"")</f>
        <v>3</v>
      </c>
    </row>
    <row r="75" spans="1:13">
      <c r="A75" t="str">
        <f>MID(B75,2,3)</f>
        <v>SEG</v>
      </c>
      <c r="B75" s="5" t="s">
        <v>50</v>
      </c>
      <c r="C75" s="5" t="s">
        <v>14</v>
      </c>
      <c r="D75" s="5">
        <v>24</v>
      </c>
      <c r="E75" s="5" t="s">
        <v>8</v>
      </c>
      <c r="F75" s="6">
        <f>D75/$D$2</f>
        <v>5.536332179930796E-2</v>
      </c>
      <c r="G75" s="5">
        <v>1</v>
      </c>
      <c r="H75" s="5">
        <v>24</v>
      </c>
      <c r="I75" s="2">
        <f t="shared" si="5"/>
        <v>5.536332179930796E-2</v>
      </c>
      <c r="J75">
        <f>D75-H75</f>
        <v>0</v>
      </c>
      <c r="K75" s="1">
        <f>H75/D75</f>
        <v>1</v>
      </c>
      <c r="L75" s="1">
        <f t="shared" si="4"/>
        <v>0</v>
      </c>
      <c r="M75" s="7">
        <f>+IF(G75&lt;&gt;"",D75,"")</f>
        <v>24</v>
      </c>
    </row>
    <row r="76" spans="1:13">
      <c r="A76" t="str">
        <f>MID(B76,2,3)</f>
        <v>DOC</v>
      </c>
      <c r="B76" t="s">
        <v>53</v>
      </c>
      <c r="C76" t="s">
        <v>11</v>
      </c>
      <c r="D76">
        <v>3</v>
      </c>
      <c r="E76" t="s">
        <v>6</v>
      </c>
      <c r="F76" s="3">
        <f>D76/$D$2</f>
        <v>6.920415224913495E-3</v>
      </c>
      <c r="G76">
        <v>3</v>
      </c>
      <c r="H76">
        <v>3.5</v>
      </c>
      <c r="I76" s="2">
        <f t="shared" si="5"/>
        <v>6.920415224913495E-3</v>
      </c>
      <c r="J76">
        <f>D76-H76</f>
        <v>-0.5</v>
      </c>
      <c r="K76" s="1">
        <f>H76/D76</f>
        <v>1.1666666666666667</v>
      </c>
      <c r="L76" s="1">
        <f t="shared" si="4"/>
        <v>-0.16666666666666666</v>
      </c>
      <c r="M76" s="7">
        <f>+IF(G76&lt;&gt;"",D76,"")</f>
        <v>3</v>
      </c>
    </row>
    <row r="77" spans="1:13">
      <c r="A77" t="str">
        <f>MID(B77,2,3)</f>
        <v>DOC</v>
      </c>
      <c r="B77" t="s">
        <v>51</v>
      </c>
      <c r="C77" t="s">
        <v>11</v>
      </c>
      <c r="D77">
        <v>3</v>
      </c>
      <c r="E77" t="s">
        <v>16</v>
      </c>
      <c r="F77" s="3">
        <f>D77/$D$2</f>
        <v>6.920415224913495E-3</v>
      </c>
      <c r="G77">
        <v>2</v>
      </c>
      <c r="H77">
        <v>3</v>
      </c>
      <c r="I77" s="2">
        <f t="shared" si="5"/>
        <v>6.920415224913495E-3</v>
      </c>
      <c r="J77">
        <f>D77-H77</f>
        <v>0</v>
      </c>
      <c r="K77" s="1">
        <f>H77/D77</f>
        <v>1</v>
      </c>
      <c r="L77" s="1">
        <f t="shared" si="4"/>
        <v>0</v>
      </c>
      <c r="M77" s="7">
        <f>+IF(G77&lt;&gt;"",D77,"")</f>
        <v>3</v>
      </c>
    </row>
    <row r="78" spans="1:13">
      <c r="A78" t="str">
        <f>MID(B78,2,3)</f>
        <v>DOC</v>
      </c>
      <c r="B78" t="s">
        <v>51</v>
      </c>
      <c r="C78" t="s">
        <v>11</v>
      </c>
      <c r="D78">
        <v>3</v>
      </c>
      <c r="E78" t="s">
        <v>16</v>
      </c>
      <c r="F78" s="3">
        <f>D78/$D$2</f>
        <v>6.920415224913495E-3</v>
      </c>
      <c r="G78">
        <v>2</v>
      </c>
      <c r="H78">
        <v>3</v>
      </c>
      <c r="I78" s="2">
        <f t="shared" si="5"/>
        <v>6.920415224913495E-3</v>
      </c>
      <c r="J78">
        <f>D78-H78</f>
        <v>0</v>
      </c>
      <c r="K78" s="1">
        <f>H78/D78</f>
        <v>1</v>
      </c>
      <c r="L78" s="1">
        <f t="shared" si="4"/>
        <v>0</v>
      </c>
      <c r="M78" s="7">
        <f>+IF(G78&lt;&gt;"",D78,"")</f>
        <v>3</v>
      </c>
    </row>
    <row r="79" spans="1:13" hidden="1">
      <c r="B79" s="4" t="s">
        <v>83</v>
      </c>
      <c r="D79">
        <v>136.5</v>
      </c>
      <c r="F79" s="3">
        <f>D79/$D$2</f>
        <v>0.31487889273356401</v>
      </c>
      <c r="I79" s="2" t="str">
        <f t="shared" si="5"/>
        <v/>
      </c>
      <c r="K79" s="1">
        <f>H79/D79</f>
        <v>0</v>
      </c>
      <c r="L79" s="1"/>
      <c r="M79" s="7" t="str">
        <f>+IF(G79&lt;&gt;"",D79,"")</f>
        <v/>
      </c>
    </row>
    <row r="80" spans="1:13">
      <c r="A80" t="str">
        <f>MID(B80,2,3)</f>
        <v>CRM</v>
      </c>
      <c r="B80" t="s">
        <v>67</v>
      </c>
      <c r="C80" t="s">
        <v>11</v>
      </c>
      <c r="D80">
        <v>3</v>
      </c>
      <c r="E80" t="s">
        <v>4</v>
      </c>
      <c r="F80" s="3">
        <f>D80/$D$2</f>
        <v>6.920415224913495E-3</v>
      </c>
      <c r="G80">
        <v>2</v>
      </c>
      <c r="H80">
        <v>1.5</v>
      </c>
      <c r="I80" s="2">
        <f t="shared" si="5"/>
        <v>6.920415224913495E-3</v>
      </c>
      <c r="J80">
        <f>D80-H80</f>
        <v>1.5</v>
      </c>
      <c r="K80" s="1">
        <f>H80/D80</f>
        <v>0.5</v>
      </c>
      <c r="L80" s="1">
        <f t="shared" si="4"/>
        <v>0.5</v>
      </c>
      <c r="M80" s="7">
        <f>+IF(G80&lt;&gt;"",D80,"")</f>
        <v>3</v>
      </c>
    </row>
    <row r="81" spans="1:13" hidden="1">
      <c r="A81" t="str">
        <f>MID(B81,2,3)</f>
        <v>OSB</v>
      </c>
      <c r="B81" t="s">
        <v>68</v>
      </c>
      <c r="C81" t="s">
        <v>11</v>
      </c>
      <c r="D81">
        <v>2.5</v>
      </c>
      <c r="E81" t="s">
        <v>23</v>
      </c>
      <c r="F81" s="3">
        <f>D81/$D$2</f>
        <v>5.7670126874279125E-3</v>
      </c>
      <c r="I81" s="2" t="str">
        <f t="shared" si="5"/>
        <v/>
      </c>
      <c r="J81">
        <f>D81-H81</f>
        <v>2.5</v>
      </c>
      <c r="K81" s="1">
        <f>H81/D81</f>
        <v>0</v>
      </c>
      <c r="L81" s="1">
        <f t="shared" si="4"/>
        <v>1</v>
      </c>
      <c r="M81" s="7" t="str">
        <f>+IF(G81&lt;&gt;"",D81,"")</f>
        <v/>
      </c>
    </row>
    <row r="82" spans="1:13">
      <c r="A82" t="str">
        <f>MID(B82,2,3)</f>
        <v>BPE</v>
      </c>
      <c r="B82" t="s">
        <v>29</v>
      </c>
      <c r="C82" t="s">
        <v>14</v>
      </c>
      <c r="D82">
        <v>3</v>
      </c>
      <c r="E82" t="s">
        <v>21</v>
      </c>
      <c r="F82" s="3">
        <f>D82/$D$2</f>
        <v>6.920415224913495E-3</v>
      </c>
      <c r="G82">
        <v>2</v>
      </c>
      <c r="H82">
        <v>5.5</v>
      </c>
      <c r="I82" s="2">
        <f t="shared" si="5"/>
        <v>6.920415224913495E-3</v>
      </c>
      <c r="J82">
        <f>D82-H82</f>
        <v>-2.5</v>
      </c>
      <c r="K82" s="1">
        <f>H82/D82</f>
        <v>1.8333333333333333</v>
      </c>
      <c r="L82" s="1">
        <f t="shared" si="4"/>
        <v>-0.83333333333333337</v>
      </c>
      <c r="M82" s="7">
        <f>+IF(G82&lt;&gt;"",D82,"")</f>
        <v>3</v>
      </c>
    </row>
    <row r="83" spans="1:13">
      <c r="A83" t="str">
        <f>MID(B83,2,3)</f>
        <v>CRM</v>
      </c>
      <c r="B83" t="s">
        <v>27</v>
      </c>
      <c r="C83" t="s">
        <v>11</v>
      </c>
      <c r="D83">
        <v>3</v>
      </c>
      <c r="E83" t="s">
        <v>4</v>
      </c>
      <c r="F83" s="3">
        <f>D83/$D$2</f>
        <v>6.920415224913495E-3</v>
      </c>
      <c r="G83">
        <v>1</v>
      </c>
      <c r="H83">
        <v>3</v>
      </c>
      <c r="I83" s="2">
        <f t="shared" si="5"/>
        <v>6.920415224913495E-3</v>
      </c>
      <c r="J83">
        <f>D83-H83</f>
        <v>0</v>
      </c>
      <c r="K83" s="1">
        <f>H83/D83</f>
        <v>1</v>
      </c>
      <c r="L83" s="1">
        <f t="shared" si="4"/>
        <v>0</v>
      </c>
      <c r="M83" s="7">
        <f>+IF(G83&lt;&gt;"",D83,"")</f>
        <v>3</v>
      </c>
    </row>
    <row r="84" spans="1:13">
      <c r="A84" t="str">
        <f>MID(B84,2,3)</f>
        <v>OSB</v>
      </c>
      <c r="B84" t="s">
        <v>28</v>
      </c>
      <c r="C84" t="s">
        <v>11</v>
      </c>
      <c r="D84">
        <v>2.5</v>
      </c>
      <c r="E84" t="s">
        <v>4</v>
      </c>
      <c r="F84" s="3">
        <f>D84/$D$2</f>
        <v>5.7670126874279125E-3</v>
      </c>
      <c r="G84">
        <v>1</v>
      </c>
      <c r="H84">
        <v>3</v>
      </c>
      <c r="I84" s="2">
        <f t="shared" si="5"/>
        <v>5.7670126874279125E-3</v>
      </c>
      <c r="J84">
        <f>D84-H84</f>
        <v>-0.5</v>
      </c>
      <c r="K84" s="1">
        <f>H84/D84</f>
        <v>1.2</v>
      </c>
      <c r="L84" s="1">
        <f t="shared" si="4"/>
        <v>-0.2</v>
      </c>
      <c r="M84" s="7">
        <f>+IF(G84&lt;&gt;"",D84,"")</f>
        <v>2.5</v>
      </c>
    </row>
    <row r="85" spans="1:13">
      <c r="A85" t="str">
        <f>MID(B85,2,3)</f>
        <v>BPE</v>
      </c>
      <c r="B85" t="s">
        <v>32</v>
      </c>
      <c r="C85" t="s">
        <v>14</v>
      </c>
      <c r="D85">
        <v>3</v>
      </c>
      <c r="E85" t="s">
        <v>21</v>
      </c>
      <c r="F85" s="3">
        <f>D85/$D$2</f>
        <v>6.920415224913495E-3</v>
      </c>
      <c r="G85">
        <v>2</v>
      </c>
      <c r="H85">
        <v>7.02</v>
      </c>
      <c r="I85" s="2">
        <f t="shared" si="5"/>
        <v>6.920415224913495E-3</v>
      </c>
      <c r="J85">
        <f>D85-H85</f>
        <v>-4.0199999999999996</v>
      </c>
      <c r="K85" s="1">
        <f>H85/D85</f>
        <v>2.34</v>
      </c>
      <c r="L85" s="1">
        <f t="shared" si="4"/>
        <v>-1.3399999999999999</v>
      </c>
      <c r="M85" s="7">
        <f>+IF(G85&lt;&gt;"",D85,"")</f>
        <v>3</v>
      </c>
    </row>
    <row r="86" spans="1:13">
      <c r="A86" t="str">
        <f>MID(B86,2,3)</f>
        <v>CRM</v>
      </c>
      <c r="B86" t="s">
        <v>30</v>
      </c>
      <c r="C86" t="s">
        <v>11</v>
      </c>
      <c r="D86">
        <v>3</v>
      </c>
      <c r="E86" t="s">
        <v>4</v>
      </c>
      <c r="F86" s="3">
        <f>D86/$D$2</f>
        <v>6.920415224913495E-3</v>
      </c>
      <c r="G86">
        <v>2</v>
      </c>
      <c r="H86">
        <v>3.5</v>
      </c>
      <c r="I86" s="2">
        <f t="shared" si="5"/>
        <v>6.920415224913495E-3</v>
      </c>
      <c r="J86">
        <f>D86-H86</f>
        <v>-0.5</v>
      </c>
      <c r="K86" s="1">
        <f>H86/D86</f>
        <v>1.1666666666666667</v>
      </c>
      <c r="L86" s="1">
        <f t="shared" si="4"/>
        <v>-0.16666666666666666</v>
      </c>
      <c r="M86" s="7">
        <f>+IF(G86&lt;&gt;"",D86,"")</f>
        <v>3</v>
      </c>
    </row>
    <row r="87" spans="1:13">
      <c r="A87" t="str">
        <f>MID(B87,2,3)</f>
        <v>OSB</v>
      </c>
      <c r="B87" t="s">
        <v>31</v>
      </c>
      <c r="C87" t="s">
        <v>11</v>
      </c>
      <c r="D87">
        <v>2.5</v>
      </c>
      <c r="E87" t="s">
        <v>4</v>
      </c>
      <c r="F87" s="3">
        <f>D87/$D$2</f>
        <v>5.7670126874279125E-3</v>
      </c>
      <c r="G87">
        <v>2</v>
      </c>
      <c r="H87">
        <v>2.5</v>
      </c>
      <c r="I87" s="2">
        <f t="shared" si="5"/>
        <v>5.7670126874279125E-3</v>
      </c>
      <c r="J87">
        <f>D87-H87</f>
        <v>0</v>
      </c>
      <c r="K87" s="1">
        <f>H87/D87</f>
        <v>1</v>
      </c>
      <c r="L87" s="1">
        <f t="shared" si="4"/>
        <v>0</v>
      </c>
      <c r="M87" s="7">
        <f>+IF(G87&lt;&gt;"",D87,"")</f>
        <v>2.5</v>
      </c>
    </row>
    <row r="88" spans="1:13" hidden="1">
      <c r="A88" t="str">
        <f>MID(B88,2,3)</f>
        <v>BPE</v>
      </c>
      <c r="B88" t="s">
        <v>76</v>
      </c>
      <c r="C88" t="s">
        <v>11</v>
      </c>
      <c r="D88">
        <v>4</v>
      </c>
      <c r="E88" t="s">
        <v>21</v>
      </c>
      <c r="F88" s="3">
        <f>D88/$D$2</f>
        <v>9.22722029988466E-3</v>
      </c>
      <c r="I88" s="2" t="str">
        <f t="shared" si="5"/>
        <v/>
      </c>
      <c r="J88">
        <f>D88-H88</f>
        <v>4</v>
      </c>
      <c r="K88" s="1">
        <f>H88/D88</f>
        <v>0</v>
      </c>
      <c r="L88" s="1">
        <f t="shared" si="4"/>
        <v>1</v>
      </c>
      <c r="M88" s="7" t="str">
        <f>+IF(G88&lt;&gt;"",D88,"")</f>
        <v/>
      </c>
    </row>
    <row r="89" spans="1:13">
      <c r="A89" t="str">
        <f>MID(B89,2,3)</f>
        <v>CRM</v>
      </c>
      <c r="B89" t="s">
        <v>36</v>
      </c>
      <c r="C89" t="s">
        <v>11</v>
      </c>
      <c r="D89">
        <v>3</v>
      </c>
      <c r="E89" t="s">
        <v>4</v>
      </c>
      <c r="F89" s="3">
        <f>D89/$D$2</f>
        <v>6.920415224913495E-3</v>
      </c>
      <c r="G89">
        <v>3</v>
      </c>
      <c r="H89">
        <v>2.5</v>
      </c>
      <c r="I89" s="2">
        <f t="shared" si="5"/>
        <v>6.920415224913495E-3</v>
      </c>
      <c r="J89">
        <f>D89-H89</f>
        <v>0.5</v>
      </c>
      <c r="K89" s="1">
        <f>H89/D89</f>
        <v>0.83333333333333337</v>
      </c>
      <c r="L89" s="1">
        <f t="shared" si="4"/>
        <v>0.16666666666666666</v>
      </c>
      <c r="M89" s="7">
        <f>+IF(G89&lt;&gt;"",D89,"")</f>
        <v>3</v>
      </c>
    </row>
    <row r="90" spans="1:13" hidden="1">
      <c r="A90" t="str">
        <f>MID(B90,2,3)</f>
        <v>OSB</v>
      </c>
      <c r="B90" t="s">
        <v>75</v>
      </c>
      <c r="C90" t="s">
        <v>11</v>
      </c>
      <c r="D90">
        <v>2.5</v>
      </c>
      <c r="E90" t="s">
        <v>23</v>
      </c>
      <c r="F90" s="3">
        <f>D90/$D$2</f>
        <v>5.7670126874279125E-3</v>
      </c>
      <c r="I90" s="2" t="str">
        <f t="shared" si="5"/>
        <v/>
      </c>
      <c r="J90">
        <f>D90-H90</f>
        <v>2.5</v>
      </c>
      <c r="K90" s="1">
        <f>H90/D90</f>
        <v>0</v>
      </c>
      <c r="L90" s="1">
        <f t="shared" si="4"/>
        <v>1</v>
      </c>
      <c r="M90" s="7" t="str">
        <f>+IF(G90&lt;&gt;"",D90,"")</f>
        <v/>
      </c>
    </row>
    <row r="91" spans="1:13" hidden="1">
      <c r="A91" t="str">
        <f>MID(B91,2,3)</f>
        <v>BPE</v>
      </c>
      <c r="B91" t="s">
        <v>81</v>
      </c>
      <c r="C91" t="s">
        <v>11</v>
      </c>
      <c r="D91">
        <v>4</v>
      </c>
      <c r="E91" t="s">
        <v>21</v>
      </c>
      <c r="F91" s="3">
        <f>D91/$D$2</f>
        <v>9.22722029988466E-3</v>
      </c>
      <c r="I91" s="2" t="str">
        <f t="shared" si="5"/>
        <v/>
      </c>
      <c r="J91">
        <f>D91-H91</f>
        <v>4</v>
      </c>
      <c r="K91" s="1">
        <f>H91/D91</f>
        <v>0</v>
      </c>
      <c r="L91" s="1">
        <f t="shared" si="4"/>
        <v>1</v>
      </c>
      <c r="M91" s="7" t="str">
        <f>+IF(G91&lt;&gt;"",D91,"")</f>
        <v/>
      </c>
    </row>
    <row r="92" spans="1:13">
      <c r="A92" t="str">
        <f>MID(B92,2,3)</f>
        <v>LEG</v>
      </c>
      <c r="B92" t="s">
        <v>74</v>
      </c>
      <c r="C92" t="s">
        <v>11</v>
      </c>
      <c r="D92">
        <v>2</v>
      </c>
      <c r="E92" t="s">
        <v>6</v>
      </c>
      <c r="F92" s="3">
        <f>D92/$D$2</f>
        <v>4.61361014994233E-3</v>
      </c>
      <c r="G92">
        <v>2</v>
      </c>
      <c r="H92">
        <v>2.5</v>
      </c>
      <c r="I92" s="2">
        <f t="shared" si="5"/>
        <v>4.61361014994233E-3</v>
      </c>
      <c r="J92">
        <f>D92-H92</f>
        <v>-0.5</v>
      </c>
      <c r="K92" s="1">
        <f>H92/D92</f>
        <v>1.25</v>
      </c>
      <c r="L92" s="1">
        <f t="shared" si="4"/>
        <v>-0.25</v>
      </c>
      <c r="M92" s="7">
        <f>+IF(G92&lt;&gt;"",D92,"")</f>
        <v>2</v>
      </c>
    </row>
    <row r="93" spans="1:13" hidden="1">
      <c r="A93" t="str">
        <f>MID(B93,2,3)</f>
        <v>OSB</v>
      </c>
      <c r="B93" t="s">
        <v>80</v>
      </c>
      <c r="C93" t="s">
        <v>11</v>
      </c>
      <c r="D93">
        <v>2.5</v>
      </c>
      <c r="E93" t="s">
        <v>23</v>
      </c>
      <c r="F93" s="3">
        <f>D93/$D$2</f>
        <v>5.7670126874279125E-3</v>
      </c>
      <c r="I93" s="2" t="str">
        <f t="shared" si="5"/>
        <v/>
      </c>
      <c r="J93">
        <f>D93-H93</f>
        <v>2.5</v>
      </c>
      <c r="K93" s="1">
        <f>H93/D93</f>
        <v>0</v>
      </c>
      <c r="L93" s="1">
        <f t="shared" si="4"/>
        <v>1</v>
      </c>
      <c r="M93" s="7" t="str">
        <f>+IF(G93&lt;&gt;"",D93,"")</f>
        <v/>
      </c>
    </row>
    <row r="94" spans="1:13" hidden="1">
      <c r="A94" t="str">
        <f>MID(B94,2,3)</f>
        <v>BPE</v>
      </c>
      <c r="B94" t="s">
        <v>77</v>
      </c>
      <c r="C94" t="s">
        <v>14</v>
      </c>
      <c r="D94">
        <v>3</v>
      </c>
      <c r="E94" t="s">
        <v>21</v>
      </c>
      <c r="F94" s="3">
        <f>D94/$D$2</f>
        <v>6.920415224913495E-3</v>
      </c>
      <c r="H94">
        <v>0.2</v>
      </c>
      <c r="I94" s="2" t="str">
        <f t="shared" si="5"/>
        <v/>
      </c>
      <c r="J94">
        <f>D94-H94</f>
        <v>2.8</v>
      </c>
      <c r="K94" s="1">
        <f>H94/D94</f>
        <v>6.6666666666666666E-2</v>
      </c>
      <c r="L94" s="1">
        <f t="shared" si="4"/>
        <v>0.93333333333333324</v>
      </c>
      <c r="M94" s="7" t="str">
        <f>+IF(G94&lt;&gt;"",D94,"")</f>
        <v/>
      </c>
    </row>
    <row r="95" spans="1:13">
      <c r="A95" t="str">
        <f>MID(B95,2,3)</f>
        <v>LEG</v>
      </c>
      <c r="B95" t="s">
        <v>79</v>
      </c>
      <c r="C95" t="s">
        <v>11</v>
      </c>
      <c r="D95">
        <v>2</v>
      </c>
      <c r="E95" t="s">
        <v>6</v>
      </c>
      <c r="F95" s="3">
        <f>D95/$D$2</f>
        <v>4.61361014994233E-3</v>
      </c>
      <c r="G95">
        <v>3</v>
      </c>
      <c r="H95">
        <v>1.5</v>
      </c>
      <c r="I95" s="2">
        <f t="shared" si="5"/>
        <v>4.61361014994233E-3</v>
      </c>
      <c r="J95">
        <f>D95-H95</f>
        <v>0.5</v>
      </c>
      <c r="K95" s="1">
        <f>H95/D95</f>
        <v>0.75</v>
      </c>
      <c r="L95" s="1">
        <f t="shared" si="4"/>
        <v>0.25</v>
      </c>
      <c r="M95" s="7">
        <f>+IF(G95&lt;&gt;"",D95,"")</f>
        <v>2</v>
      </c>
    </row>
    <row r="96" spans="1:13">
      <c r="A96" t="str">
        <f>MID(B96,2,3)</f>
        <v>OSB</v>
      </c>
      <c r="B96" t="s">
        <v>37</v>
      </c>
      <c r="C96" t="s">
        <v>11</v>
      </c>
      <c r="D96">
        <v>2.5</v>
      </c>
      <c r="E96" t="s">
        <v>4</v>
      </c>
      <c r="F96" s="3">
        <f>D96/$D$2</f>
        <v>5.7670126874279125E-3</v>
      </c>
      <c r="G96">
        <v>3</v>
      </c>
      <c r="H96">
        <v>2.5</v>
      </c>
      <c r="I96" s="2">
        <f t="shared" si="5"/>
        <v>5.7670126874279125E-3</v>
      </c>
      <c r="J96">
        <f>D96-H96</f>
        <v>0</v>
      </c>
      <c r="K96" s="1">
        <f>H96/D96</f>
        <v>1</v>
      </c>
      <c r="L96" s="1">
        <f t="shared" si="4"/>
        <v>0</v>
      </c>
      <c r="M96" s="7">
        <f>+IF(G96&lt;&gt;"",D96,"")</f>
        <v>2.5</v>
      </c>
    </row>
    <row r="97" spans="1:13">
      <c r="A97" t="str">
        <f>MID(B97,2,3)</f>
        <v>BPE</v>
      </c>
      <c r="B97" t="s">
        <v>38</v>
      </c>
      <c r="C97" t="s">
        <v>14</v>
      </c>
      <c r="D97">
        <v>3</v>
      </c>
      <c r="E97" t="s">
        <v>21</v>
      </c>
      <c r="F97" s="3">
        <f>D97/$D$2</f>
        <v>6.920415224913495E-3</v>
      </c>
      <c r="G97">
        <v>3</v>
      </c>
      <c r="H97">
        <v>1.52</v>
      </c>
      <c r="I97" s="2">
        <f t="shared" si="5"/>
        <v>6.920415224913495E-3</v>
      </c>
      <c r="J97">
        <f>D97-H97</f>
        <v>1.48</v>
      </c>
      <c r="K97" s="1">
        <f>H97/D97</f>
        <v>0.50666666666666671</v>
      </c>
      <c r="L97" s="1">
        <f t="shared" si="4"/>
        <v>0.49333333333333335</v>
      </c>
      <c r="M97" s="7">
        <f>+IF(G97&lt;&gt;"",D97,"")</f>
        <v>3</v>
      </c>
    </row>
    <row r="98" spans="1:13">
      <c r="A98" t="str">
        <f>MID(B98,2,3)</f>
        <v>LEG</v>
      </c>
      <c r="B98" t="s">
        <v>44</v>
      </c>
      <c r="C98" t="s">
        <v>3</v>
      </c>
      <c r="D98">
        <v>4</v>
      </c>
      <c r="E98" t="s">
        <v>6</v>
      </c>
      <c r="F98" s="3">
        <f>D98/$D$2</f>
        <v>9.22722029988466E-3</v>
      </c>
      <c r="G98">
        <v>2</v>
      </c>
      <c r="H98">
        <v>0.68</v>
      </c>
      <c r="I98" s="2">
        <f t="shared" si="5"/>
        <v>9.22722029988466E-3</v>
      </c>
      <c r="J98">
        <f>D98-H98</f>
        <v>3.32</v>
      </c>
      <c r="K98" s="1">
        <f>H98/D98</f>
        <v>0.17</v>
      </c>
      <c r="L98" s="1">
        <f t="shared" si="4"/>
        <v>0.83</v>
      </c>
      <c r="M98" s="7">
        <f>+IF(G98&lt;&gt;"",D98,"")</f>
        <v>4</v>
      </c>
    </row>
    <row r="99" spans="1:13">
      <c r="A99" t="str">
        <f>MID(B99,2,3)</f>
        <v>OSB</v>
      </c>
      <c r="B99" t="s">
        <v>45</v>
      </c>
      <c r="C99" t="s">
        <v>11</v>
      </c>
      <c r="D99">
        <v>2.5</v>
      </c>
      <c r="E99" t="s">
        <v>23</v>
      </c>
      <c r="F99" s="3">
        <f>D99/$D$2</f>
        <v>5.7670126874279125E-3</v>
      </c>
      <c r="G99">
        <v>3</v>
      </c>
      <c r="H99">
        <v>2.63</v>
      </c>
      <c r="I99" s="2">
        <f t="shared" si="5"/>
        <v>5.7670126874279125E-3</v>
      </c>
      <c r="J99">
        <f>D99-H99</f>
        <v>-0.12999999999999989</v>
      </c>
      <c r="K99" s="1">
        <f>H99/D99</f>
        <v>1.052</v>
      </c>
      <c r="L99" s="1">
        <f t="shared" si="4"/>
        <v>-5.1999999999999956E-2</v>
      </c>
      <c r="M99" s="7">
        <f>+IF(G99&lt;&gt;"",D99,"")</f>
        <v>2.5</v>
      </c>
    </row>
    <row r="100" spans="1:13">
      <c r="A100" t="str">
        <f>MID(B100,2,3)</f>
        <v>BPE</v>
      </c>
      <c r="B100" t="s">
        <v>46</v>
      </c>
      <c r="C100" t="s">
        <v>11</v>
      </c>
      <c r="D100">
        <v>4</v>
      </c>
      <c r="E100" t="s">
        <v>21</v>
      </c>
      <c r="F100" s="3">
        <f>D100/$D$2</f>
        <v>9.22722029988466E-3</v>
      </c>
      <c r="G100">
        <v>3</v>
      </c>
      <c r="H100">
        <v>4.87</v>
      </c>
      <c r="I100" s="2">
        <f t="shared" si="5"/>
        <v>9.22722029988466E-3</v>
      </c>
      <c r="J100">
        <f>D100-H100</f>
        <v>-0.87000000000000011</v>
      </c>
      <c r="K100" s="1">
        <f>H100/D100</f>
        <v>1.2175</v>
      </c>
      <c r="L100" s="1">
        <f t="shared" si="4"/>
        <v>-0.21750000000000003</v>
      </c>
      <c r="M100" s="7">
        <f>+IF(G100&lt;&gt;"",D100,"")</f>
        <v>4</v>
      </c>
    </row>
    <row r="101" spans="1:13" hidden="1">
      <c r="A101" t="str">
        <f>MID(B101,2,3)</f>
        <v>POR</v>
      </c>
      <c r="B101" t="s">
        <v>105</v>
      </c>
      <c r="C101" t="s">
        <v>3</v>
      </c>
      <c r="D101">
        <v>10</v>
      </c>
      <c r="E101" t="s">
        <v>16</v>
      </c>
      <c r="F101" s="3">
        <f>D101/$D$2</f>
        <v>2.306805074971165E-2</v>
      </c>
      <c r="I101" s="2" t="str">
        <f t="shared" si="5"/>
        <v/>
      </c>
      <c r="J101">
        <f>D101-H101</f>
        <v>10</v>
      </c>
      <c r="K101" s="1">
        <f>H101/D101</f>
        <v>0</v>
      </c>
      <c r="L101" s="1">
        <f t="shared" si="4"/>
        <v>1</v>
      </c>
      <c r="M101" s="7" t="str">
        <f>+IF(G101&lt;&gt;"",D101,"")</f>
        <v/>
      </c>
    </row>
    <row r="102" spans="1:13">
      <c r="A102" t="str">
        <f>MID(B102,2,3)</f>
        <v>DOC</v>
      </c>
      <c r="B102" t="s">
        <v>51</v>
      </c>
      <c r="C102" t="s">
        <v>11</v>
      </c>
      <c r="D102">
        <v>3</v>
      </c>
      <c r="E102" t="s">
        <v>16</v>
      </c>
      <c r="F102" s="3">
        <f>D102/$D$2</f>
        <v>6.920415224913495E-3</v>
      </c>
      <c r="G102">
        <v>3</v>
      </c>
      <c r="H102">
        <v>4</v>
      </c>
      <c r="I102" s="2">
        <f t="shared" si="5"/>
        <v>6.920415224913495E-3</v>
      </c>
      <c r="J102">
        <f>D102-H102</f>
        <v>-1</v>
      </c>
      <c r="K102" s="1">
        <f>H102/D102</f>
        <v>1.3333333333333333</v>
      </c>
      <c r="L102" s="1">
        <f t="shared" si="4"/>
        <v>-0.33333333333333331</v>
      </c>
      <c r="M102" s="7">
        <f>+IF(G102&lt;&gt;"",D102,"")</f>
        <v>3</v>
      </c>
    </row>
    <row r="103" spans="1:13">
      <c r="A103" t="str">
        <f>MID(B103,2,3)</f>
        <v>SEG</v>
      </c>
      <c r="B103" t="s">
        <v>50</v>
      </c>
      <c r="C103" t="s">
        <v>14</v>
      </c>
      <c r="D103">
        <v>24</v>
      </c>
      <c r="E103" t="s">
        <v>8</v>
      </c>
      <c r="F103" s="3">
        <f>D103/$D$2</f>
        <v>5.536332179930796E-2</v>
      </c>
      <c r="G103">
        <v>2</v>
      </c>
      <c r="H103">
        <v>24</v>
      </c>
      <c r="I103" s="2">
        <f t="shared" si="5"/>
        <v>5.536332179930796E-2</v>
      </c>
      <c r="J103">
        <f>D103-H103</f>
        <v>0</v>
      </c>
      <c r="K103" s="1">
        <f>H103/D103</f>
        <v>1</v>
      </c>
      <c r="L103" s="1">
        <f t="shared" si="4"/>
        <v>0</v>
      </c>
      <c r="M103" s="7">
        <f>+IF(G103&lt;&gt;"",D103,"")</f>
        <v>24</v>
      </c>
    </row>
    <row r="104" spans="1:13">
      <c r="A104" t="str">
        <f>MID(B104,2,3)</f>
        <v>DOC</v>
      </c>
      <c r="B104" t="s">
        <v>52</v>
      </c>
      <c r="C104" t="s">
        <v>11</v>
      </c>
      <c r="D104">
        <v>3</v>
      </c>
      <c r="E104" t="s">
        <v>23</v>
      </c>
      <c r="F104" s="3">
        <f>D104/$D$2</f>
        <v>6.920415224913495E-3</v>
      </c>
      <c r="G104">
        <v>3</v>
      </c>
      <c r="H104">
        <v>4</v>
      </c>
      <c r="I104" s="2">
        <f t="shared" si="5"/>
        <v>6.920415224913495E-3</v>
      </c>
      <c r="J104">
        <f>D104-H104</f>
        <v>-1</v>
      </c>
      <c r="K104" s="1">
        <f>H104/D104</f>
        <v>1.3333333333333333</v>
      </c>
      <c r="L104" s="1">
        <f t="shared" si="4"/>
        <v>-0.33333333333333331</v>
      </c>
      <c r="M104" s="7">
        <f>+IF(G104&lt;&gt;"",D104,"")</f>
        <v>3</v>
      </c>
    </row>
    <row r="105" spans="1:13">
      <c r="A105" t="str">
        <f>MID(B105,2,3)</f>
        <v>DOC</v>
      </c>
      <c r="B105" t="s">
        <v>52</v>
      </c>
      <c r="C105" t="s">
        <v>11</v>
      </c>
      <c r="D105">
        <v>3</v>
      </c>
      <c r="E105" t="s">
        <v>23</v>
      </c>
      <c r="F105" s="3">
        <f>D105/$D$2</f>
        <v>6.920415224913495E-3</v>
      </c>
      <c r="G105">
        <v>3</v>
      </c>
      <c r="H105">
        <v>3</v>
      </c>
      <c r="I105" s="2">
        <f t="shared" si="5"/>
        <v>6.920415224913495E-3</v>
      </c>
      <c r="J105">
        <f>D105-H105</f>
        <v>0</v>
      </c>
      <c r="K105" s="1">
        <f>H105/D105</f>
        <v>1</v>
      </c>
      <c r="L105" s="1">
        <f t="shared" si="4"/>
        <v>0</v>
      </c>
      <c r="M105" s="7">
        <f>+IF(G105&lt;&gt;"",D105,"")</f>
        <v>3</v>
      </c>
    </row>
    <row r="106" spans="1:13">
      <c r="A106" t="str">
        <f>MID(B106,2,3)</f>
        <v>DOC</v>
      </c>
      <c r="B106" t="s">
        <v>52</v>
      </c>
      <c r="C106" t="s">
        <v>11</v>
      </c>
      <c r="D106">
        <v>3</v>
      </c>
      <c r="E106" t="s">
        <v>23</v>
      </c>
      <c r="F106" s="3">
        <f>D106/$D$2</f>
        <v>6.920415224913495E-3</v>
      </c>
      <c r="G106">
        <v>3</v>
      </c>
      <c r="H106">
        <v>3</v>
      </c>
      <c r="I106" s="2">
        <f t="shared" si="5"/>
        <v>6.920415224913495E-3</v>
      </c>
      <c r="J106">
        <f>D106-H106</f>
        <v>0</v>
      </c>
      <c r="K106" s="1">
        <f>H106/D106</f>
        <v>1</v>
      </c>
      <c r="L106" s="1">
        <f t="shared" si="4"/>
        <v>0</v>
      </c>
      <c r="M106" s="7">
        <f>+IF(G106&lt;&gt;"",D106,"")</f>
        <v>3</v>
      </c>
    </row>
    <row r="107" spans="1:13">
      <c r="A107" t="str">
        <f>MID(B107,2,3)</f>
        <v>PRO</v>
      </c>
      <c r="B107" t="s">
        <v>106</v>
      </c>
      <c r="C107" t="s">
        <v>11</v>
      </c>
      <c r="D107">
        <v>8</v>
      </c>
      <c r="E107" t="s">
        <v>21</v>
      </c>
      <c r="F107" s="3">
        <f>D107/$D$2</f>
        <v>1.845444059976932E-2</v>
      </c>
      <c r="G107">
        <v>3</v>
      </c>
      <c r="H107">
        <v>1</v>
      </c>
      <c r="I107" s="2">
        <f t="shared" si="5"/>
        <v>1.845444059976932E-2</v>
      </c>
      <c r="J107">
        <f>D107-H107</f>
        <v>7</v>
      </c>
      <c r="K107" s="1">
        <f>H107/D107</f>
        <v>0.125</v>
      </c>
      <c r="L107" s="1">
        <f t="shared" si="4"/>
        <v>0.875</v>
      </c>
      <c r="M107" s="7">
        <f>+IF(G107&lt;&gt;"",D107,"")</f>
        <v>8</v>
      </c>
    </row>
    <row r="108" spans="1:13">
      <c r="A108" t="str">
        <f>MID(B108,2,3)</f>
        <v>PRO</v>
      </c>
      <c r="B108" t="s">
        <v>107</v>
      </c>
      <c r="C108" t="s">
        <v>11</v>
      </c>
      <c r="D108">
        <v>4</v>
      </c>
      <c r="E108" t="s">
        <v>21</v>
      </c>
      <c r="F108" s="3">
        <f>D108/$D$2</f>
        <v>9.22722029988466E-3</v>
      </c>
      <c r="G108">
        <v>3</v>
      </c>
      <c r="H108">
        <v>4</v>
      </c>
      <c r="I108" s="2">
        <f t="shared" si="5"/>
        <v>9.22722029988466E-3</v>
      </c>
      <c r="J108">
        <f>D108-H108</f>
        <v>0</v>
      </c>
      <c r="K108" s="1">
        <f>H108/D108</f>
        <v>1</v>
      </c>
      <c r="L108" s="1">
        <f t="shared" si="4"/>
        <v>0</v>
      </c>
      <c r="M108" s="7">
        <f>+IF(G108&lt;&gt;"",D108,"")</f>
        <v>4</v>
      </c>
    </row>
    <row r="109" spans="1:13">
      <c r="A109" t="str">
        <f>MID(B109,2,3)</f>
        <v>PRO</v>
      </c>
      <c r="B109" t="s">
        <v>108</v>
      </c>
      <c r="C109" t="s">
        <v>11</v>
      </c>
      <c r="D109">
        <v>4</v>
      </c>
      <c r="E109" t="s">
        <v>16</v>
      </c>
      <c r="F109" s="3">
        <f>D109/$D$2</f>
        <v>9.22722029988466E-3</v>
      </c>
      <c r="G109">
        <v>3</v>
      </c>
      <c r="H109">
        <v>1</v>
      </c>
      <c r="I109" s="2">
        <f t="shared" si="5"/>
        <v>9.22722029988466E-3</v>
      </c>
      <c r="J109">
        <f>D109-H109</f>
        <v>3</v>
      </c>
      <c r="K109" s="1">
        <f>H109/D109</f>
        <v>0.25</v>
      </c>
      <c r="L109" s="1">
        <f t="shared" si="4"/>
        <v>0.75</v>
      </c>
      <c r="M109" s="7">
        <f>+IF(G109&lt;&gt;"",D109,"")</f>
        <v>4</v>
      </c>
    </row>
    <row r="110" spans="1:13">
      <c r="A110" t="str">
        <f>MID(B110,2,3)</f>
        <v>PRO</v>
      </c>
      <c r="B110" t="s">
        <v>109</v>
      </c>
      <c r="C110" t="s">
        <v>11</v>
      </c>
      <c r="D110">
        <v>4</v>
      </c>
      <c r="E110" t="s">
        <v>6</v>
      </c>
      <c r="F110" s="3">
        <f>D110/$D$2</f>
        <v>9.22722029988466E-3</v>
      </c>
      <c r="G110">
        <v>3</v>
      </c>
      <c r="H110">
        <v>1.27</v>
      </c>
      <c r="I110" s="2">
        <f t="shared" si="5"/>
        <v>9.22722029988466E-3</v>
      </c>
      <c r="J110">
        <f>D110-H110</f>
        <v>2.73</v>
      </c>
      <c r="K110" s="1">
        <f>H110/D110</f>
        <v>0.3175</v>
      </c>
      <c r="L110" s="1">
        <f t="shared" si="4"/>
        <v>0.6825</v>
      </c>
      <c r="M110" s="7">
        <f>+IF(G110&lt;&gt;"",D110,"")</f>
        <v>4</v>
      </c>
    </row>
    <row r="111" spans="1:13">
      <c r="A111" t="str">
        <f>MID(B111,2,3)</f>
        <v>PRO</v>
      </c>
      <c r="B111" t="s">
        <v>110</v>
      </c>
      <c r="C111" t="s">
        <v>11</v>
      </c>
      <c r="D111">
        <v>4</v>
      </c>
      <c r="E111" t="s">
        <v>6</v>
      </c>
      <c r="F111" s="3">
        <f>D111/$D$2</f>
        <v>9.22722029988466E-3</v>
      </c>
      <c r="G111">
        <v>3</v>
      </c>
      <c r="H111">
        <v>0.73</v>
      </c>
      <c r="I111" s="2">
        <f t="shared" si="5"/>
        <v>9.22722029988466E-3</v>
      </c>
      <c r="J111">
        <f>D111-H111</f>
        <v>3.27</v>
      </c>
      <c r="K111" s="1">
        <f>H111/D111</f>
        <v>0.1825</v>
      </c>
      <c r="L111" s="1">
        <f t="shared" si="4"/>
        <v>0.8175</v>
      </c>
      <c r="M111" s="7">
        <f>+IF(G111&lt;&gt;"",D111,"")</f>
        <v>4</v>
      </c>
    </row>
    <row r="112" spans="1:13">
      <c r="A112" t="str">
        <f>MID(B112,2,3)</f>
        <v>PRO</v>
      </c>
      <c r="B112" t="s">
        <v>111</v>
      </c>
      <c r="C112" t="s">
        <v>11</v>
      </c>
      <c r="D112">
        <v>4</v>
      </c>
      <c r="E112" t="s">
        <v>23</v>
      </c>
      <c r="F112" s="3">
        <f>D112/$D$2</f>
        <v>9.22722029988466E-3</v>
      </c>
      <c r="G112">
        <v>3</v>
      </c>
      <c r="H112">
        <v>0</v>
      </c>
      <c r="I112" s="2">
        <f t="shared" si="5"/>
        <v>9.22722029988466E-3</v>
      </c>
      <c r="J112">
        <f>D112-H112</f>
        <v>4</v>
      </c>
      <c r="K112" s="1">
        <f>H112/D112</f>
        <v>0</v>
      </c>
      <c r="L112" s="1">
        <f t="shared" si="4"/>
        <v>1</v>
      </c>
      <c r="M112" s="7">
        <f>+IF(G112&lt;&gt;"",D112,"")</f>
        <v>4</v>
      </c>
    </row>
    <row r="113" spans="1:13">
      <c r="A113" t="str">
        <f>MID(B113,2,3)</f>
        <v>PRO</v>
      </c>
      <c r="B113" t="s">
        <v>112</v>
      </c>
      <c r="C113" t="s">
        <v>11</v>
      </c>
      <c r="D113">
        <v>4</v>
      </c>
      <c r="E113" t="s">
        <v>4</v>
      </c>
      <c r="F113" s="3">
        <f>D113/$D$2</f>
        <v>9.22722029988466E-3</v>
      </c>
      <c r="G113">
        <v>3</v>
      </c>
      <c r="H113">
        <v>4</v>
      </c>
      <c r="I113" s="2">
        <f t="shared" si="5"/>
        <v>9.22722029988466E-3</v>
      </c>
      <c r="J113">
        <f>D113-H113</f>
        <v>0</v>
      </c>
      <c r="K113" s="1">
        <f>H113/D113</f>
        <v>1</v>
      </c>
      <c r="L113" s="1">
        <f t="shared" si="4"/>
        <v>0</v>
      </c>
      <c r="M113" s="7">
        <f>+IF(G113&lt;&gt;"",D113,"")</f>
        <v>4</v>
      </c>
    </row>
    <row r="114" spans="1:13" hidden="1">
      <c r="B114" t="s">
        <v>113</v>
      </c>
      <c r="D114">
        <v>0</v>
      </c>
      <c r="F114" s="3">
        <f>D114/$D$2</f>
        <v>0</v>
      </c>
      <c r="H114">
        <v>1</v>
      </c>
      <c r="I114" s="2" t="str">
        <f t="shared" si="5"/>
        <v/>
      </c>
    </row>
  </sheetData>
  <autoFilter ref="A1:M114">
    <filterColumn colId="6">
      <customFilters>
        <customFilter operator="notEqual" val=" "/>
      </customFilters>
    </filterColumn>
    <filterColumn colId="11"/>
    <sortState ref="A2:L114">
      <sortCondition ref="B1:B11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E43"/>
  <sheetViews>
    <sheetView workbookViewId="0"/>
  </sheetViews>
  <sheetFormatPr baseColWidth="10" defaultRowHeight="15"/>
  <cols>
    <col min="1" max="1" width="36.28515625" customWidth="1"/>
    <col min="2" max="2" width="5" customWidth="1"/>
    <col min="3" max="3" width="4.28515625" customWidth="1"/>
    <col min="4" max="4" width="4.140625" customWidth="1"/>
    <col min="5" max="5" width="12.5703125" customWidth="1"/>
    <col min="6" max="6" width="12.5703125" bestFit="1" customWidth="1"/>
  </cols>
  <sheetData>
    <row r="3" spans="1:5">
      <c r="A3" s="15" t="s">
        <v>123</v>
      </c>
      <c r="B3" s="15" t="s">
        <v>122</v>
      </c>
    </row>
    <row r="4" spans="1:5">
      <c r="A4" s="15" t="s">
        <v>115</v>
      </c>
      <c r="B4" t="s">
        <v>3</v>
      </c>
      <c r="C4" t="s">
        <v>11</v>
      </c>
      <c r="D4" t="s">
        <v>14</v>
      </c>
      <c r="E4" t="s">
        <v>121</v>
      </c>
    </row>
    <row r="5" spans="1:5">
      <c r="A5" s="16" t="s">
        <v>116</v>
      </c>
      <c r="B5" s="17"/>
      <c r="C5" s="17">
        <v>9</v>
      </c>
      <c r="D5" s="17">
        <v>13</v>
      </c>
      <c r="E5" s="17">
        <v>22</v>
      </c>
    </row>
    <row r="6" spans="1:5">
      <c r="A6" s="16" t="s">
        <v>117</v>
      </c>
      <c r="B6" s="17"/>
      <c r="C6" s="17">
        <v>14</v>
      </c>
      <c r="D6" s="17">
        <v>1</v>
      </c>
      <c r="E6" s="17">
        <v>15</v>
      </c>
    </row>
    <row r="7" spans="1:5">
      <c r="A7" s="16" t="s">
        <v>118</v>
      </c>
      <c r="B7" s="17">
        <v>1</v>
      </c>
      <c r="C7" s="17">
        <v>9</v>
      </c>
      <c r="D7" s="17"/>
      <c r="E7" s="17">
        <v>10</v>
      </c>
    </row>
    <row r="8" spans="1:5">
      <c r="A8" s="16" t="s">
        <v>119</v>
      </c>
      <c r="B8" s="17"/>
      <c r="C8" s="17">
        <v>20</v>
      </c>
      <c r="D8" s="17">
        <v>1</v>
      </c>
      <c r="E8" s="17">
        <v>21</v>
      </c>
    </row>
    <row r="9" spans="1:5">
      <c r="A9" s="16" t="s">
        <v>120</v>
      </c>
      <c r="B9" s="17">
        <v>2</v>
      </c>
      <c r="C9" s="17">
        <v>2</v>
      </c>
      <c r="D9" s="17"/>
      <c r="E9" s="17">
        <v>4</v>
      </c>
    </row>
    <row r="10" spans="1:5">
      <c r="A10" s="16" t="s">
        <v>121</v>
      </c>
      <c r="B10" s="17">
        <v>3</v>
      </c>
      <c r="C10" s="17">
        <v>54</v>
      </c>
      <c r="D10" s="17">
        <v>15</v>
      </c>
      <c r="E10" s="17">
        <v>72</v>
      </c>
    </row>
    <row r="12" spans="1:5">
      <c r="A12" s="15" t="s">
        <v>124</v>
      </c>
      <c r="B12" s="15" t="s">
        <v>122</v>
      </c>
    </row>
    <row r="13" spans="1:5">
      <c r="A13" s="15" t="s">
        <v>115</v>
      </c>
      <c r="B13" t="s">
        <v>3</v>
      </c>
      <c r="C13" t="s">
        <v>11</v>
      </c>
      <c r="D13" t="s">
        <v>14</v>
      </c>
      <c r="E13" t="s">
        <v>121</v>
      </c>
    </row>
    <row r="14" spans="1:5">
      <c r="A14" s="16" t="s">
        <v>116</v>
      </c>
      <c r="B14" s="17"/>
      <c r="C14" s="17">
        <v>34.5</v>
      </c>
      <c r="D14" s="17">
        <v>44</v>
      </c>
      <c r="E14" s="17">
        <v>78.5</v>
      </c>
    </row>
    <row r="15" spans="1:5">
      <c r="A15" s="16" t="s">
        <v>117</v>
      </c>
      <c r="B15" s="17"/>
      <c r="C15" s="17">
        <v>42</v>
      </c>
      <c r="D15" s="17">
        <v>3</v>
      </c>
      <c r="E15" s="17">
        <v>45</v>
      </c>
    </row>
    <row r="16" spans="1:5">
      <c r="A16" s="16" t="s">
        <v>118</v>
      </c>
      <c r="B16" s="17">
        <v>4</v>
      </c>
      <c r="C16" s="17">
        <v>18</v>
      </c>
      <c r="D16" s="17"/>
      <c r="E16" s="17">
        <v>22</v>
      </c>
    </row>
    <row r="17" spans="1:5">
      <c r="A17" s="16" t="s">
        <v>119</v>
      </c>
      <c r="B17" s="17"/>
      <c r="C17" s="17">
        <v>50.5</v>
      </c>
      <c r="D17" s="17">
        <v>2.5</v>
      </c>
      <c r="E17" s="17">
        <v>53</v>
      </c>
    </row>
    <row r="18" spans="1:5">
      <c r="A18" s="16" t="s">
        <v>120</v>
      </c>
      <c r="B18" s="17">
        <v>20</v>
      </c>
      <c r="C18" s="17">
        <v>16</v>
      </c>
      <c r="D18" s="17"/>
      <c r="E18" s="17">
        <v>36</v>
      </c>
    </row>
    <row r="19" spans="1:5">
      <c r="A19" s="16" t="s">
        <v>121</v>
      </c>
      <c r="B19" s="17">
        <v>24</v>
      </c>
      <c r="C19" s="17">
        <v>161</v>
      </c>
      <c r="D19" s="17">
        <v>49.5</v>
      </c>
      <c r="E19" s="17">
        <v>234.5</v>
      </c>
    </row>
    <row r="20" spans="1:5">
      <c r="A20" s="16"/>
      <c r="B20" s="17"/>
      <c r="C20" s="17"/>
      <c r="D20" s="17"/>
      <c r="E20" s="17"/>
    </row>
    <row r="21" spans="1:5">
      <c r="A21" s="15" t="s">
        <v>114</v>
      </c>
      <c r="B21" t="s">
        <v>125</v>
      </c>
    </row>
    <row r="23" spans="1:5">
      <c r="A23" s="15" t="s">
        <v>124</v>
      </c>
      <c r="B23" s="15" t="s">
        <v>122</v>
      </c>
    </row>
    <row r="24" spans="1:5">
      <c r="A24" s="15" t="s">
        <v>115</v>
      </c>
      <c r="B24" t="s">
        <v>3</v>
      </c>
      <c r="C24" t="s">
        <v>11</v>
      </c>
      <c r="D24" t="s">
        <v>14</v>
      </c>
      <c r="E24" t="s">
        <v>121</v>
      </c>
    </row>
    <row r="25" spans="1:5">
      <c r="A25" s="16" t="s">
        <v>13</v>
      </c>
      <c r="B25" s="17"/>
      <c r="C25" s="17"/>
      <c r="D25" s="17">
        <v>4</v>
      </c>
      <c r="E25" s="17">
        <v>4</v>
      </c>
    </row>
    <row r="26" spans="1:5">
      <c r="A26" s="16" t="s">
        <v>15</v>
      </c>
      <c r="B26" s="17"/>
      <c r="C26" s="17">
        <v>4</v>
      </c>
      <c r="D26" s="17"/>
      <c r="E26" s="17">
        <v>4</v>
      </c>
    </row>
    <row r="27" spans="1:5">
      <c r="A27" s="16" t="s">
        <v>10</v>
      </c>
      <c r="B27" s="17"/>
      <c r="C27" s="17">
        <v>4</v>
      </c>
      <c r="D27" s="17"/>
      <c r="E27" s="17">
        <v>4</v>
      </c>
    </row>
    <row r="28" spans="1:5">
      <c r="A28" s="16" t="s">
        <v>19</v>
      </c>
      <c r="B28" s="17"/>
      <c r="C28" s="17">
        <v>4</v>
      </c>
      <c r="D28" s="17"/>
      <c r="E28" s="17">
        <v>4</v>
      </c>
    </row>
    <row r="29" spans="1:5">
      <c r="A29" s="16" t="s">
        <v>20</v>
      </c>
      <c r="B29" s="17"/>
      <c r="C29" s="17">
        <v>4</v>
      </c>
      <c r="D29" s="17"/>
      <c r="E29" s="17">
        <v>4</v>
      </c>
    </row>
    <row r="30" spans="1:5">
      <c r="A30" s="16" t="s">
        <v>17</v>
      </c>
      <c r="B30" s="17">
        <v>6</v>
      </c>
      <c r="C30" s="17"/>
      <c r="D30" s="17"/>
      <c r="E30" s="17">
        <v>6</v>
      </c>
    </row>
    <row r="31" spans="1:5">
      <c r="A31" s="16" t="s">
        <v>22</v>
      </c>
      <c r="B31" s="17"/>
      <c r="C31" s="17">
        <v>4</v>
      </c>
      <c r="D31" s="17"/>
      <c r="E31" s="17">
        <v>4</v>
      </c>
    </row>
    <row r="32" spans="1:5">
      <c r="A32" s="16" t="s">
        <v>49</v>
      </c>
      <c r="B32" s="17"/>
      <c r="C32" s="17">
        <v>4</v>
      </c>
      <c r="D32" s="17">
        <v>2</v>
      </c>
      <c r="E32" s="17">
        <v>6</v>
      </c>
    </row>
    <row r="33" spans="1:5">
      <c r="A33" s="16" t="s">
        <v>53</v>
      </c>
      <c r="B33" s="17"/>
      <c r="C33" s="17">
        <v>9</v>
      </c>
      <c r="D33" s="17"/>
      <c r="E33" s="17">
        <v>9</v>
      </c>
    </row>
    <row r="34" spans="1:5">
      <c r="A34" s="16" t="s">
        <v>51</v>
      </c>
      <c r="B34" s="17"/>
      <c r="C34" s="17">
        <v>9</v>
      </c>
      <c r="D34" s="17"/>
      <c r="E34" s="17">
        <v>9</v>
      </c>
    </row>
    <row r="35" spans="1:5">
      <c r="A35" s="16" t="s">
        <v>52</v>
      </c>
      <c r="B35" s="17"/>
      <c r="C35" s="17">
        <v>9</v>
      </c>
      <c r="D35" s="17"/>
      <c r="E35" s="17">
        <v>9</v>
      </c>
    </row>
    <row r="36" spans="1:5">
      <c r="A36" s="16" t="s">
        <v>106</v>
      </c>
      <c r="B36" s="17"/>
      <c r="C36" s="17">
        <v>8</v>
      </c>
      <c r="D36" s="17"/>
      <c r="E36" s="17">
        <v>8</v>
      </c>
    </row>
    <row r="37" spans="1:5">
      <c r="A37" s="16" t="s">
        <v>108</v>
      </c>
      <c r="B37" s="17"/>
      <c r="C37" s="17">
        <v>4</v>
      </c>
      <c r="D37" s="17"/>
      <c r="E37" s="17">
        <v>4</v>
      </c>
    </row>
    <row r="38" spans="1:5">
      <c r="A38" s="16" t="s">
        <v>109</v>
      </c>
      <c r="B38" s="17"/>
      <c r="C38" s="17">
        <v>4</v>
      </c>
      <c r="D38" s="17"/>
      <c r="E38" s="17">
        <v>4</v>
      </c>
    </row>
    <row r="39" spans="1:5">
      <c r="A39" s="16" t="s">
        <v>112</v>
      </c>
      <c r="B39" s="17"/>
      <c r="C39" s="17">
        <v>4</v>
      </c>
      <c r="D39" s="17"/>
      <c r="E39" s="17">
        <v>4</v>
      </c>
    </row>
    <row r="40" spans="1:5">
      <c r="A40" s="16" t="s">
        <v>110</v>
      </c>
      <c r="B40" s="17"/>
      <c r="C40" s="17">
        <v>4</v>
      </c>
      <c r="D40" s="17"/>
      <c r="E40" s="17">
        <v>4</v>
      </c>
    </row>
    <row r="41" spans="1:5">
      <c r="A41" s="16" t="s">
        <v>111</v>
      </c>
      <c r="B41" s="17"/>
      <c r="C41" s="17">
        <v>4</v>
      </c>
      <c r="D41" s="17"/>
      <c r="E41" s="17">
        <v>4</v>
      </c>
    </row>
    <row r="42" spans="1:5">
      <c r="A42" s="16" t="s">
        <v>107</v>
      </c>
      <c r="B42" s="17"/>
      <c r="C42" s="17">
        <v>4</v>
      </c>
      <c r="D42" s="17"/>
      <c r="E42" s="17">
        <v>4</v>
      </c>
    </row>
    <row r="43" spans="1:5">
      <c r="A43" s="16" t="s">
        <v>121</v>
      </c>
      <c r="B43" s="17">
        <v>6</v>
      </c>
      <c r="C43" s="17">
        <v>83</v>
      </c>
      <c r="D43" s="17">
        <v>6</v>
      </c>
      <c r="E43" s="17">
        <v>95</v>
      </c>
    </row>
  </sheetData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FormatPr baseColWidth="10" defaultRowHeight="15"/>
  <cols>
    <col min="2" max="2" width="38.140625" bestFit="1" customWidth="1"/>
    <col min="3" max="3" width="14.140625" bestFit="1" customWidth="1"/>
    <col min="4" max="4" width="34.42578125" bestFit="1" customWidth="1"/>
    <col min="5" max="5" width="14.28515625" bestFit="1" customWidth="1"/>
    <col min="6" max="6" width="6.140625" bestFit="1" customWidth="1"/>
    <col min="8" max="8" width="184" bestFit="1" customWidth="1"/>
  </cols>
  <sheetData>
    <row r="1" spans="1:8">
      <c r="B1" t="s">
        <v>126</v>
      </c>
      <c r="C1" t="s">
        <v>247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>
      <c r="A2" t="s">
        <v>244</v>
      </c>
      <c r="B2" s="18">
        <v>40845</v>
      </c>
      <c r="C2" t="str">
        <f>MID(D2,2,3)</f>
        <v>SEG</v>
      </c>
      <c r="D2" t="s">
        <v>132</v>
      </c>
      <c r="E2" t="s">
        <v>133</v>
      </c>
      <c r="F2">
        <v>4</v>
      </c>
      <c r="H2" t="s">
        <v>134</v>
      </c>
    </row>
    <row r="3" spans="1:8">
      <c r="A3" t="s">
        <v>244</v>
      </c>
      <c r="B3" s="18">
        <v>40850</v>
      </c>
      <c r="C3" t="str">
        <f t="shared" ref="C3:C66" si="0">MID(D3,2,3)</f>
        <v>CRM</v>
      </c>
      <c r="D3" t="s">
        <v>24</v>
      </c>
      <c r="E3" t="s">
        <v>135</v>
      </c>
      <c r="F3">
        <v>3</v>
      </c>
      <c r="H3" t="s">
        <v>136</v>
      </c>
    </row>
    <row r="4" spans="1:8">
      <c r="A4" t="s">
        <v>244</v>
      </c>
      <c r="B4" s="18">
        <v>40851</v>
      </c>
      <c r="C4" t="str">
        <f t="shared" si="0"/>
        <v>OSB</v>
      </c>
      <c r="D4" t="s">
        <v>25</v>
      </c>
      <c r="E4" t="s">
        <v>135</v>
      </c>
      <c r="F4">
        <v>2</v>
      </c>
      <c r="H4" t="s">
        <v>137</v>
      </c>
    </row>
    <row r="5" spans="1:8">
      <c r="A5" t="s">
        <v>244</v>
      </c>
      <c r="B5" s="18">
        <v>40851</v>
      </c>
      <c r="C5" t="str">
        <f t="shared" si="0"/>
        <v>ctu</v>
      </c>
      <c r="D5" t="s">
        <v>2</v>
      </c>
      <c r="E5" t="s">
        <v>135</v>
      </c>
      <c r="F5">
        <v>1.5</v>
      </c>
      <c r="H5" t="s">
        <v>138</v>
      </c>
    </row>
    <row r="6" spans="1:8">
      <c r="A6" t="s">
        <v>244</v>
      </c>
      <c r="B6" s="18">
        <v>40852</v>
      </c>
      <c r="C6" t="str">
        <f t="shared" si="0"/>
        <v>SEG</v>
      </c>
      <c r="D6" t="s">
        <v>139</v>
      </c>
      <c r="E6" t="s">
        <v>140</v>
      </c>
      <c r="F6">
        <v>4</v>
      </c>
      <c r="H6" t="s">
        <v>141</v>
      </c>
    </row>
    <row r="7" spans="1:8">
      <c r="A7" t="s">
        <v>244</v>
      </c>
      <c r="B7" s="18">
        <v>40852</v>
      </c>
      <c r="C7" t="str">
        <f t="shared" si="0"/>
        <v>SEG</v>
      </c>
      <c r="D7" t="s">
        <v>139</v>
      </c>
      <c r="E7" t="s">
        <v>135</v>
      </c>
      <c r="F7">
        <v>4</v>
      </c>
      <c r="H7" t="s">
        <v>142</v>
      </c>
    </row>
    <row r="8" spans="1:8">
      <c r="A8" t="s">
        <v>244</v>
      </c>
      <c r="B8" s="18">
        <v>40852</v>
      </c>
      <c r="C8" t="str">
        <f t="shared" si="0"/>
        <v>OSB</v>
      </c>
      <c r="D8" t="s">
        <v>25</v>
      </c>
      <c r="E8" t="s">
        <v>135</v>
      </c>
      <c r="F8">
        <v>1</v>
      </c>
      <c r="H8" t="s">
        <v>137</v>
      </c>
    </row>
    <row r="9" spans="1:8">
      <c r="A9" t="s">
        <v>244</v>
      </c>
      <c r="B9" s="18">
        <v>40852</v>
      </c>
      <c r="C9" t="str">
        <f t="shared" si="0"/>
        <v>ctu</v>
      </c>
      <c r="D9" t="s">
        <v>2</v>
      </c>
      <c r="E9" t="s">
        <v>135</v>
      </c>
      <c r="F9">
        <v>3</v>
      </c>
      <c r="H9" t="s">
        <v>143</v>
      </c>
    </row>
    <row r="10" spans="1:8">
      <c r="A10" t="s">
        <v>244</v>
      </c>
      <c r="B10" s="18">
        <v>40852</v>
      </c>
      <c r="C10" t="str">
        <f t="shared" si="0"/>
        <v>SEG</v>
      </c>
      <c r="D10" t="s">
        <v>139</v>
      </c>
      <c r="E10" t="s">
        <v>133</v>
      </c>
      <c r="F10">
        <v>4</v>
      </c>
      <c r="H10" t="s">
        <v>144</v>
      </c>
    </row>
    <row r="11" spans="1:8">
      <c r="A11" t="s">
        <v>244</v>
      </c>
      <c r="B11" s="18">
        <v>40853</v>
      </c>
      <c r="C11" t="str">
        <f t="shared" si="0"/>
        <v>SEG</v>
      </c>
      <c r="D11" t="s">
        <v>132</v>
      </c>
      <c r="E11" t="s">
        <v>135</v>
      </c>
      <c r="F11">
        <v>4</v>
      </c>
      <c r="H11" t="s">
        <v>145</v>
      </c>
    </row>
    <row r="12" spans="1:8">
      <c r="A12" t="s">
        <v>244</v>
      </c>
      <c r="B12" s="18">
        <v>40853</v>
      </c>
      <c r="C12" t="str">
        <f t="shared" si="0"/>
        <v>ctu</v>
      </c>
      <c r="D12" t="s">
        <v>2</v>
      </c>
      <c r="E12" t="s">
        <v>135</v>
      </c>
      <c r="F12">
        <v>4</v>
      </c>
      <c r="H12" t="s">
        <v>146</v>
      </c>
    </row>
    <row r="13" spans="1:8">
      <c r="A13" t="s">
        <v>244</v>
      </c>
      <c r="B13" s="18">
        <v>40853</v>
      </c>
      <c r="C13" t="str">
        <f t="shared" si="0"/>
        <v>CRM</v>
      </c>
      <c r="D13" t="s">
        <v>24</v>
      </c>
      <c r="E13" t="s">
        <v>135</v>
      </c>
      <c r="F13">
        <v>2</v>
      </c>
      <c r="H13" t="s">
        <v>147</v>
      </c>
    </row>
    <row r="14" spans="1:8">
      <c r="A14" t="s">
        <v>244</v>
      </c>
      <c r="B14" s="18">
        <v>40853</v>
      </c>
      <c r="C14" t="str">
        <f t="shared" si="0"/>
        <v>SEG</v>
      </c>
      <c r="D14" t="s">
        <v>132</v>
      </c>
      <c r="E14" t="s">
        <v>148</v>
      </c>
      <c r="F14">
        <v>4</v>
      </c>
      <c r="H14" t="s">
        <v>142</v>
      </c>
    </row>
    <row r="15" spans="1:8">
      <c r="A15" t="s">
        <v>244</v>
      </c>
      <c r="B15" s="18">
        <v>40853</v>
      </c>
      <c r="C15" t="str">
        <f t="shared" si="0"/>
        <v>SEG</v>
      </c>
      <c r="D15" t="s">
        <v>139</v>
      </c>
      <c r="E15" t="s">
        <v>148</v>
      </c>
      <c r="F15">
        <v>4</v>
      </c>
      <c r="H15" t="s">
        <v>149</v>
      </c>
    </row>
    <row r="16" spans="1:8">
      <c r="A16" t="s">
        <v>244</v>
      </c>
      <c r="B16" s="18">
        <v>40853</v>
      </c>
      <c r="C16" t="str">
        <f t="shared" si="0"/>
        <v>LEG</v>
      </c>
      <c r="D16" t="s">
        <v>150</v>
      </c>
      <c r="E16" t="s">
        <v>148</v>
      </c>
      <c r="F16">
        <v>1.68</v>
      </c>
      <c r="H16" t="s">
        <v>151</v>
      </c>
    </row>
    <row r="17" spans="1:8">
      <c r="A17" t="s">
        <v>244</v>
      </c>
      <c r="B17" s="18">
        <v>40853</v>
      </c>
      <c r="C17" t="str">
        <f t="shared" si="0"/>
        <v>DOC</v>
      </c>
      <c r="D17" t="s">
        <v>10</v>
      </c>
      <c r="E17" t="s">
        <v>140</v>
      </c>
      <c r="F17">
        <v>3.12</v>
      </c>
      <c r="H17" t="s">
        <v>245</v>
      </c>
    </row>
    <row r="18" spans="1:8">
      <c r="A18" t="s">
        <v>244</v>
      </c>
      <c r="B18" s="18">
        <v>40853</v>
      </c>
      <c r="C18" t="str">
        <f t="shared" si="0"/>
        <v>SEG</v>
      </c>
      <c r="D18" t="s">
        <v>132</v>
      </c>
      <c r="E18" t="s">
        <v>140</v>
      </c>
      <c r="F18">
        <v>4</v>
      </c>
      <c r="H18" t="s">
        <v>152</v>
      </c>
    </row>
    <row r="19" spans="1:8">
      <c r="A19" t="s">
        <v>244</v>
      </c>
      <c r="B19" s="18">
        <v>40854</v>
      </c>
      <c r="C19" t="str">
        <f t="shared" si="0"/>
        <v>CRM</v>
      </c>
      <c r="D19" t="s">
        <v>27</v>
      </c>
      <c r="E19" t="s">
        <v>135</v>
      </c>
      <c r="F19">
        <v>3</v>
      </c>
      <c r="H19" t="s">
        <v>153</v>
      </c>
    </row>
    <row r="20" spans="1:8">
      <c r="A20" t="s">
        <v>244</v>
      </c>
      <c r="B20" s="18">
        <v>40854</v>
      </c>
      <c r="C20" t="str">
        <f t="shared" si="0"/>
        <v>LEG</v>
      </c>
      <c r="D20" t="s">
        <v>40</v>
      </c>
      <c r="E20" t="s">
        <v>148</v>
      </c>
      <c r="F20">
        <v>2.4</v>
      </c>
      <c r="H20" t="s">
        <v>154</v>
      </c>
    </row>
    <row r="21" spans="1:8">
      <c r="A21" t="s">
        <v>244</v>
      </c>
      <c r="B21" s="18">
        <v>40855</v>
      </c>
      <c r="C21" t="str">
        <f t="shared" si="0"/>
        <v>ctu</v>
      </c>
      <c r="D21" t="s">
        <v>2</v>
      </c>
      <c r="E21" t="s">
        <v>135</v>
      </c>
      <c r="F21">
        <v>2</v>
      </c>
      <c r="H21" t="s">
        <v>155</v>
      </c>
    </row>
    <row r="22" spans="1:8">
      <c r="A22" t="s">
        <v>244</v>
      </c>
      <c r="B22" s="18">
        <v>40856</v>
      </c>
      <c r="C22" t="str">
        <f t="shared" si="0"/>
        <v>OSB</v>
      </c>
      <c r="D22" t="s">
        <v>156</v>
      </c>
      <c r="E22" t="s">
        <v>135</v>
      </c>
      <c r="F22">
        <v>3</v>
      </c>
      <c r="H22" t="s">
        <v>157</v>
      </c>
    </row>
    <row r="23" spans="1:8">
      <c r="A23" t="s">
        <v>244</v>
      </c>
      <c r="B23" s="18">
        <v>40856</v>
      </c>
      <c r="C23" t="str">
        <f t="shared" si="0"/>
        <v>BPE</v>
      </c>
      <c r="D23" t="s">
        <v>158</v>
      </c>
      <c r="E23" t="s">
        <v>140</v>
      </c>
      <c r="F23">
        <v>7.6</v>
      </c>
      <c r="H23" t="s">
        <v>159</v>
      </c>
    </row>
    <row r="24" spans="1:8">
      <c r="A24" t="s">
        <v>244</v>
      </c>
      <c r="B24" s="18">
        <v>40858</v>
      </c>
      <c r="C24" t="str">
        <f t="shared" si="0"/>
        <v>CRM</v>
      </c>
      <c r="D24" t="s">
        <v>30</v>
      </c>
      <c r="E24" t="s">
        <v>135</v>
      </c>
      <c r="F24">
        <v>3</v>
      </c>
      <c r="H24" t="s">
        <v>160</v>
      </c>
    </row>
    <row r="25" spans="1:8">
      <c r="A25" t="s">
        <v>244</v>
      </c>
      <c r="B25" s="18">
        <v>40859</v>
      </c>
      <c r="C25" t="str">
        <f t="shared" si="0"/>
        <v>SEG</v>
      </c>
      <c r="D25" t="s">
        <v>161</v>
      </c>
      <c r="E25" t="s">
        <v>133</v>
      </c>
      <c r="F25">
        <v>4</v>
      </c>
      <c r="H25" t="s">
        <v>144</v>
      </c>
    </row>
    <row r="26" spans="1:8">
      <c r="A26" t="s">
        <v>244</v>
      </c>
      <c r="B26" s="18">
        <v>40859</v>
      </c>
      <c r="C26" t="str">
        <f t="shared" si="0"/>
        <v>SEG</v>
      </c>
      <c r="D26" t="s">
        <v>161</v>
      </c>
      <c r="E26" t="s">
        <v>162</v>
      </c>
      <c r="F26">
        <v>4</v>
      </c>
      <c r="H26" t="s">
        <v>163</v>
      </c>
    </row>
    <row r="27" spans="1:8">
      <c r="A27" t="s">
        <v>244</v>
      </c>
      <c r="B27" s="18">
        <v>40859</v>
      </c>
      <c r="C27" t="str">
        <f t="shared" si="0"/>
        <v>SEG</v>
      </c>
      <c r="D27" t="s">
        <v>139</v>
      </c>
      <c r="E27" t="s">
        <v>162</v>
      </c>
      <c r="F27">
        <v>4</v>
      </c>
      <c r="H27" t="s">
        <v>141</v>
      </c>
    </row>
    <row r="28" spans="1:8">
      <c r="A28" t="s">
        <v>244</v>
      </c>
      <c r="B28" s="18">
        <v>40859</v>
      </c>
      <c r="C28" t="str">
        <f t="shared" si="0"/>
        <v>SEG</v>
      </c>
      <c r="D28" t="s">
        <v>132</v>
      </c>
      <c r="E28" t="s">
        <v>162</v>
      </c>
      <c r="F28">
        <v>4</v>
      </c>
      <c r="H28" t="s">
        <v>164</v>
      </c>
    </row>
    <row r="29" spans="1:8">
      <c r="A29" t="s">
        <v>244</v>
      </c>
      <c r="B29" s="18">
        <v>40859</v>
      </c>
      <c r="C29" t="str">
        <f t="shared" si="0"/>
        <v>SEG</v>
      </c>
      <c r="D29" t="s">
        <v>161</v>
      </c>
      <c r="E29" t="s">
        <v>148</v>
      </c>
      <c r="F29">
        <v>4</v>
      </c>
      <c r="H29" t="s">
        <v>165</v>
      </c>
    </row>
    <row r="30" spans="1:8">
      <c r="A30" t="s">
        <v>244</v>
      </c>
      <c r="B30" s="18">
        <v>40859</v>
      </c>
      <c r="C30" t="str">
        <f t="shared" si="0"/>
        <v>SEG</v>
      </c>
      <c r="D30" t="s">
        <v>161</v>
      </c>
      <c r="E30" t="s">
        <v>140</v>
      </c>
      <c r="F30">
        <v>4</v>
      </c>
      <c r="H30" t="s">
        <v>166</v>
      </c>
    </row>
    <row r="31" spans="1:8">
      <c r="A31" t="s">
        <v>244</v>
      </c>
      <c r="B31" s="18">
        <v>40859</v>
      </c>
      <c r="C31" t="str">
        <f t="shared" si="0"/>
        <v>SEG</v>
      </c>
      <c r="D31" t="s">
        <v>161</v>
      </c>
      <c r="E31" t="s">
        <v>135</v>
      </c>
      <c r="F31">
        <v>4</v>
      </c>
      <c r="H31" t="s">
        <v>167</v>
      </c>
    </row>
    <row r="32" spans="1:8">
      <c r="A32" t="s">
        <v>244</v>
      </c>
      <c r="B32" s="18">
        <v>40859</v>
      </c>
      <c r="C32" t="str">
        <f t="shared" si="0"/>
        <v>SEG</v>
      </c>
      <c r="D32" t="s">
        <v>132</v>
      </c>
      <c r="E32" t="s">
        <v>168</v>
      </c>
      <c r="F32">
        <v>4</v>
      </c>
      <c r="H32" t="s">
        <v>169</v>
      </c>
    </row>
    <row r="33" spans="1:8">
      <c r="A33" t="s">
        <v>244</v>
      </c>
      <c r="B33" s="18">
        <v>40859</v>
      </c>
      <c r="C33" t="str">
        <f t="shared" si="0"/>
        <v>SEG</v>
      </c>
      <c r="D33" t="s">
        <v>139</v>
      </c>
      <c r="E33" t="s">
        <v>168</v>
      </c>
      <c r="F33">
        <v>4</v>
      </c>
      <c r="H33" t="s">
        <v>170</v>
      </c>
    </row>
    <row r="34" spans="1:8">
      <c r="A34" t="s">
        <v>244</v>
      </c>
      <c r="B34" s="18">
        <v>40859</v>
      </c>
      <c r="C34" t="str">
        <f t="shared" si="0"/>
        <v>SEG</v>
      </c>
      <c r="D34" t="s">
        <v>161</v>
      </c>
      <c r="E34" t="s">
        <v>168</v>
      </c>
      <c r="F34">
        <v>4</v>
      </c>
      <c r="H34" t="s">
        <v>171</v>
      </c>
    </row>
    <row r="35" spans="1:8">
      <c r="A35" t="s">
        <v>244</v>
      </c>
      <c r="B35" s="18">
        <v>40859</v>
      </c>
      <c r="C35" t="str">
        <f t="shared" si="0"/>
        <v>SEG</v>
      </c>
      <c r="D35" t="s">
        <v>172</v>
      </c>
      <c r="E35" t="s">
        <v>168</v>
      </c>
      <c r="F35">
        <v>1</v>
      </c>
      <c r="H35" t="s">
        <v>173</v>
      </c>
    </row>
    <row r="36" spans="1:8">
      <c r="A36" t="s">
        <v>244</v>
      </c>
      <c r="B36" s="18">
        <v>40859</v>
      </c>
      <c r="C36" t="str">
        <f t="shared" si="0"/>
        <v>DOC</v>
      </c>
      <c r="D36" t="s">
        <v>15</v>
      </c>
      <c r="E36" t="s">
        <v>168</v>
      </c>
      <c r="F36">
        <v>4</v>
      </c>
      <c r="H36" t="s">
        <v>174</v>
      </c>
    </row>
    <row r="37" spans="1:8">
      <c r="A37" t="s">
        <v>244</v>
      </c>
      <c r="B37" s="18">
        <v>40859</v>
      </c>
      <c r="C37" t="str">
        <f t="shared" si="0"/>
        <v>LEG</v>
      </c>
      <c r="D37" t="s">
        <v>41</v>
      </c>
      <c r="E37" t="s">
        <v>148</v>
      </c>
      <c r="F37">
        <v>0.73</v>
      </c>
      <c r="H37" t="s">
        <v>175</v>
      </c>
    </row>
    <row r="38" spans="1:8">
      <c r="A38" t="s">
        <v>244</v>
      </c>
      <c r="B38" s="18">
        <v>40859</v>
      </c>
      <c r="C38" t="str">
        <f t="shared" si="0"/>
        <v>CRM</v>
      </c>
      <c r="D38" t="s">
        <v>61</v>
      </c>
      <c r="E38" t="s">
        <v>135</v>
      </c>
      <c r="F38">
        <v>1.5</v>
      </c>
      <c r="H38" t="s">
        <v>176</v>
      </c>
    </row>
    <row r="39" spans="1:8">
      <c r="A39" t="s">
        <v>244</v>
      </c>
      <c r="B39" s="18">
        <v>40859</v>
      </c>
      <c r="C39" t="str">
        <f t="shared" si="0"/>
        <v>CRM</v>
      </c>
      <c r="D39" t="s">
        <v>67</v>
      </c>
      <c r="E39" t="s">
        <v>135</v>
      </c>
      <c r="F39">
        <v>1.5</v>
      </c>
      <c r="H39" t="s">
        <v>177</v>
      </c>
    </row>
    <row r="40" spans="1:8">
      <c r="A40" t="s">
        <v>244</v>
      </c>
      <c r="B40" s="18">
        <v>40859</v>
      </c>
      <c r="C40" t="str">
        <f t="shared" si="0"/>
        <v>CRM</v>
      </c>
      <c r="D40" t="s">
        <v>84</v>
      </c>
      <c r="E40" t="s">
        <v>135</v>
      </c>
      <c r="F40">
        <v>2</v>
      </c>
      <c r="H40" t="s">
        <v>178</v>
      </c>
    </row>
    <row r="41" spans="1:8">
      <c r="A41" t="s">
        <v>244</v>
      </c>
      <c r="B41" s="18">
        <v>40859</v>
      </c>
      <c r="C41" t="str">
        <f t="shared" si="0"/>
        <v>BPE</v>
      </c>
      <c r="D41" t="s">
        <v>29</v>
      </c>
      <c r="E41" t="s">
        <v>140</v>
      </c>
      <c r="F41">
        <v>5.5</v>
      </c>
      <c r="H41" t="s">
        <v>179</v>
      </c>
    </row>
    <row r="42" spans="1:8">
      <c r="A42" t="s">
        <v>244</v>
      </c>
      <c r="B42" s="18">
        <v>40860</v>
      </c>
      <c r="C42" t="str">
        <f t="shared" si="0"/>
        <v>CRM</v>
      </c>
      <c r="D42" t="s">
        <v>87</v>
      </c>
      <c r="E42" t="s">
        <v>135</v>
      </c>
      <c r="F42">
        <v>2.5</v>
      </c>
      <c r="H42" t="s">
        <v>180</v>
      </c>
    </row>
    <row r="43" spans="1:8">
      <c r="A43" t="s">
        <v>244</v>
      </c>
      <c r="B43" s="18">
        <v>40860</v>
      </c>
      <c r="C43" t="str">
        <f t="shared" si="0"/>
        <v>CRM</v>
      </c>
      <c r="D43" t="s">
        <v>58</v>
      </c>
      <c r="E43" t="s">
        <v>135</v>
      </c>
      <c r="F43">
        <v>1</v>
      </c>
      <c r="H43" t="s">
        <v>181</v>
      </c>
    </row>
    <row r="44" spans="1:8">
      <c r="A44" t="s">
        <v>244</v>
      </c>
      <c r="B44" s="18">
        <v>40863</v>
      </c>
      <c r="C44" t="str">
        <f t="shared" si="0"/>
        <v>CRM</v>
      </c>
      <c r="D44" t="s">
        <v>30</v>
      </c>
      <c r="E44" t="s">
        <v>135</v>
      </c>
      <c r="F44">
        <v>0.5</v>
      </c>
      <c r="H44" t="s">
        <v>160</v>
      </c>
    </row>
    <row r="45" spans="1:8">
      <c r="A45" t="s">
        <v>244</v>
      </c>
      <c r="B45" s="18">
        <v>40863</v>
      </c>
      <c r="C45" t="str">
        <f t="shared" si="0"/>
        <v>OSB</v>
      </c>
      <c r="D45" t="s">
        <v>31</v>
      </c>
      <c r="E45" t="s">
        <v>135</v>
      </c>
      <c r="F45">
        <v>2.5</v>
      </c>
      <c r="H45" t="s">
        <v>160</v>
      </c>
    </row>
    <row r="46" spans="1:8">
      <c r="A46" t="s">
        <v>244</v>
      </c>
      <c r="B46" s="18">
        <v>40863</v>
      </c>
      <c r="C46" t="str">
        <f t="shared" si="0"/>
        <v>BPE</v>
      </c>
      <c r="D46" t="s">
        <v>86</v>
      </c>
      <c r="E46" t="s">
        <v>140</v>
      </c>
      <c r="F46">
        <v>1.58</v>
      </c>
      <c r="H46" t="s">
        <v>182</v>
      </c>
    </row>
    <row r="47" spans="1:8">
      <c r="A47" t="s">
        <v>244</v>
      </c>
      <c r="B47" s="18">
        <v>40865</v>
      </c>
      <c r="C47" t="str">
        <f t="shared" si="0"/>
        <v>OSB</v>
      </c>
      <c r="D47" t="s">
        <v>37</v>
      </c>
      <c r="E47" t="s">
        <v>135</v>
      </c>
      <c r="F47">
        <v>1.5</v>
      </c>
      <c r="H47" t="s">
        <v>183</v>
      </c>
    </row>
    <row r="48" spans="1:8">
      <c r="A48" t="s">
        <v>244</v>
      </c>
      <c r="B48" s="18">
        <v>40865</v>
      </c>
      <c r="C48" t="str">
        <f t="shared" si="0"/>
        <v>CRM</v>
      </c>
      <c r="D48" t="s">
        <v>36</v>
      </c>
      <c r="E48" t="s">
        <v>135</v>
      </c>
      <c r="F48">
        <v>1.5</v>
      </c>
      <c r="H48" t="s">
        <v>183</v>
      </c>
    </row>
    <row r="49" spans="1:8">
      <c r="A49" t="s">
        <v>244</v>
      </c>
      <c r="B49" s="18">
        <v>40865</v>
      </c>
      <c r="C49" t="str">
        <f t="shared" si="0"/>
        <v>BPE</v>
      </c>
      <c r="D49" t="s">
        <v>46</v>
      </c>
      <c r="E49" t="s">
        <v>140</v>
      </c>
      <c r="F49">
        <v>2</v>
      </c>
      <c r="H49" t="s">
        <v>184</v>
      </c>
    </row>
    <row r="50" spans="1:8">
      <c r="A50" t="s">
        <v>244</v>
      </c>
      <c r="B50" s="18">
        <v>40865</v>
      </c>
      <c r="C50" t="str">
        <f t="shared" si="0"/>
        <v>OSB</v>
      </c>
      <c r="D50" t="s">
        <v>34</v>
      </c>
      <c r="E50" t="s">
        <v>135</v>
      </c>
      <c r="F50">
        <v>1.5</v>
      </c>
      <c r="H50" t="s">
        <v>185</v>
      </c>
    </row>
    <row r="51" spans="1:8">
      <c r="A51" t="s">
        <v>244</v>
      </c>
      <c r="B51" s="18">
        <v>40865</v>
      </c>
      <c r="C51" t="str">
        <f t="shared" si="0"/>
        <v>CRM</v>
      </c>
      <c r="D51" t="s">
        <v>33</v>
      </c>
      <c r="E51" t="s">
        <v>135</v>
      </c>
      <c r="F51">
        <v>1</v>
      </c>
      <c r="H51" t="s">
        <v>185</v>
      </c>
    </row>
    <row r="52" spans="1:8">
      <c r="A52" t="s">
        <v>244</v>
      </c>
      <c r="B52" s="18">
        <v>40866</v>
      </c>
      <c r="C52" t="str">
        <f t="shared" si="0"/>
        <v>SEG</v>
      </c>
      <c r="D52" t="s">
        <v>186</v>
      </c>
      <c r="E52" t="s">
        <v>148</v>
      </c>
      <c r="F52">
        <v>4</v>
      </c>
      <c r="H52" t="s">
        <v>187</v>
      </c>
    </row>
    <row r="53" spans="1:8">
      <c r="A53" t="s">
        <v>244</v>
      </c>
      <c r="B53" s="18">
        <v>40866</v>
      </c>
      <c r="C53" t="str">
        <f t="shared" si="0"/>
        <v>SEG</v>
      </c>
      <c r="D53" t="s">
        <v>186</v>
      </c>
      <c r="E53" t="s">
        <v>133</v>
      </c>
      <c r="F53">
        <v>4</v>
      </c>
      <c r="H53" t="s">
        <v>188</v>
      </c>
    </row>
    <row r="54" spans="1:8">
      <c r="A54" t="s">
        <v>244</v>
      </c>
      <c r="B54" s="18">
        <v>40866</v>
      </c>
      <c r="C54" t="str">
        <f t="shared" si="0"/>
        <v>BPE</v>
      </c>
      <c r="D54" t="s">
        <v>26</v>
      </c>
      <c r="E54" t="s">
        <v>140</v>
      </c>
      <c r="F54">
        <v>0.5</v>
      </c>
      <c r="H54" t="s">
        <v>189</v>
      </c>
    </row>
    <row r="55" spans="1:8">
      <c r="A55" t="s">
        <v>244</v>
      </c>
      <c r="B55" s="18">
        <v>40866</v>
      </c>
      <c r="C55" t="str">
        <f t="shared" si="0"/>
        <v>DOC</v>
      </c>
      <c r="D55" t="s">
        <v>190</v>
      </c>
      <c r="E55" t="s">
        <v>148</v>
      </c>
      <c r="F55">
        <v>2.5</v>
      </c>
      <c r="H55" t="s">
        <v>191</v>
      </c>
    </row>
    <row r="56" spans="1:8">
      <c r="A56" t="s">
        <v>244</v>
      </c>
      <c r="B56" s="18">
        <v>40866</v>
      </c>
      <c r="C56" t="str">
        <f t="shared" si="0"/>
        <v>LEG</v>
      </c>
      <c r="D56" t="s">
        <v>42</v>
      </c>
      <c r="E56" t="s">
        <v>148</v>
      </c>
      <c r="F56">
        <v>1.08</v>
      </c>
      <c r="H56" t="s">
        <v>192</v>
      </c>
    </row>
    <row r="57" spans="1:8">
      <c r="A57" t="s">
        <v>244</v>
      </c>
      <c r="B57" s="18">
        <v>40866</v>
      </c>
      <c r="C57" t="str">
        <f t="shared" si="0"/>
        <v>LEG</v>
      </c>
      <c r="D57" t="s">
        <v>43</v>
      </c>
      <c r="E57" t="s">
        <v>148</v>
      </c>
      <c r="F57">
        <v>0.75</v>
      </c>
      <c r="H57" t="s">
        <v>192</v>
      </c>
    </row>
    <row r="58" spans="1:8">
      <c r="A58" t="s">
        <v>244</v>
      </c>
      <c r="B58" s="18">
        <v>40866</v>
      </c>
      <c r="C58" t="str">
        <f t="shared" si="0"/>
        <v>CRM</v>
      </c>
      <c r="D58" t="s">
        <v>93</v>
      </c>
      <c r="E58" t="s">
        <v>135</v>
      </c>
      <c r="F58">
        <v>1</v>
      </c>
      <c r="H58" t="s">
        <v>193</v>
      </c>
    </row>
    <row r="59" spans="1:8">
      <c r="A59" t="s">
        <v>244</v>
      </c>
      <c r="B59" s="18">
        <v>40866</v>
      </c>
      <c r="C59" t="str">
        <f t="shared" si="0"/>
        <v>CRM</v>
      </c>
      <c r="D59" t="s">
        <v>70</v>
      </c>
      <c r="E59" t="s">
        <v>135</v>
      </c>
      <c r="F59">
        <v>1</v>
      </c>
      <c r="H59" t="s">
        <v>193</v>
      </c>
    </row>
    <row r="60" spans="1:8">
      <c r="A60" t="s">
        <v>244</v>
      </c>
      <c r="B60" s="18">
        <v>40866</v>
      </c>
      <c r="C60" t="str">
        <f t="shared" si="0"/>
        <v>CRM</v>
      </c>
      <c r="D60" t="s">
        <v>64</v>
      </c>
      <c r="E60" t="s">
        <v>135</v>
      </c>
      <c r="F60">
        <v>2</v>
      </c>
      <c r="H60" t="s">
        <v>194</v>
      </c>
    </row>
    <row r="61" spans="1:8">
      <c r="A61" t="s">
        <v>244</v>
      </c>
      <c r="B61" s="18">
        <v>40866</v>
      </c>
      <c r="C61" t="str">
        <f t="shared" si="0"/>
        <v>CRM</v>
      </c>
      <c r="D61" t="s">
        <v>90</v>
      </c>
      <c r="E61" t="s">
        <v>135</v>
      </c>
      <c r="F61">
        <v>2</v>
      </c>
      <c r="H61" t="s">
        <v>194</v>
      </c>
    </row>
    <row r="62" spans="1:8">
      <c r="A62" t="s">
        <v>244</v>
      </c>
      <c r="B62" s="18">
        <v>40866</v>
      </c>
      <c r="C62" t="str">
        <f t="shared" si="0"/>
        <v>LEG</v>
      </c>
      <c r="D62" t="s">
        <v>195</v>
      </c>
      <c r="E62" t="s">
        <v>148</v>
      </c>
      <c r="F62">
        <v>0.68</v>
      </c>
      <c r="H62" t="s">
        <v>196</v>
      </c>
    </row>
    <row r="63" spans="1:8">
      <c r="A63" t="s">
        <v>244</v>
      </c>
      <c r="B63" s="18">
        <v>40866</v>
      </c>
      <c r="C63" t="str">
        <f t="shared" si="0"/>
        <v>LEG</v>
      </c>
      <c r="D63" t="s">
        <v>197</v>
      </c>
      <c r="E63" t="s">
        <v>148</v>
      </c>
      <c r="F63">
        <v>2.5</v>
      </c>
      <c r="H63" t="s">
        <v>198</v>
      </c>
    </row>
    <row r="64" spans="1:8">
      <c r="A64" t="s">
        <v>244</v>
      </c>
      <c r="B64" s="18">
        <v>40866</v>
      </c>
      <c r="C64" t="str">
        <f t="shared" si="0"/>
        <v>CRM</v>
      </c>
      <c r="D64" t="s">
        <v>55</v>
      </c>
      <c r="E64" t="s">
        <v>135</v>
      </c>
      <c r="F64">
        <v>2</v>
      </c>
      <c r="H64" t="s">
        <v>199</v>
      </c>
    </row>
    <row r="65" spans="1:8">
      <c r="A65" t="s">
        <v>244</v>
      </c>
      <c r="B65" s="18">
        <v>40866</v>
      </c>
      <c r="C65" t="str">
        <f t="shared" si="0"/>
        <v>BPE</v>
      </c>
      <c r="D65" t="s">
        <v>32</v>
      </c>
      <c r="E65" t="s">
        <v>140</v>
      </c>
      <c r="F65">
        <v>7.02</v>
      </c>
      <c r="H65" t="s">
        <v>200</v>
      </c>
    </row>
    <row r="66" spans="1:8">
      <c r="A66" t="s">
        <v>244</v>
      </c>
      <c r="B66" s="18">
        <v>40867</v>
      </c>
      <c r="C66" t="str">
        <f t="shared" si="0"/>
        <v>OSB</v>
      </c>
      <c r="D66" t="s">
        <v>37</v>
      </c>
      <c r="E66" t="s">
        <v>135</v>
      </c>
      <c r="F66">
        <v>1</v>
      </c>
      <c r="H66" t="s">
        <v>183</v>
      </c>
    </row>
    <row r="67" spans="1:8">
      <c r="A67" t="s">
        <v>244</v>
      </c>
      <c r="B67" s="18">
        <v>40867</v>
      </c>
      <c r="C67" t="str">
        <f t="shared" ref="C67:C112" si="1">MID(D67,2,3)</f>
        <v>CRM</v>
      </c>
      <c r="D67" t="s">
        <v>36</v>
      </c>
      <c r="E67" t="s">
        <v>135</v>
      </c>
      <c r="F67">
        <v>1</v>
      </c>
      <c r="H67" t="s">
        <v>183</v>
      </c>
    </row>
    <row r="68" spans="1:8">
      <c r="A68" t="s">
        <v>244</v>
      </c>
      <c r="B68" s="18">
        <v>40867</v>
      </c>
      <c r="C68" t="str">
        <f t="shared" si="1"/>
        <v>BPE</v>
      </c>
      <c r="D68" t="s">
        <v>35</v>
      </c>
      <c r="E68" t="s">
        <v>140</v>
      </c>
      <c r="F68">
        <v>1</v>
      </c>
      <c r="H68" t="s">
        <v>201</v>
      </c>
    </row>
    <row r="69" spans="1:8">
      <c r="A69" t="s">
        <v>244</v>
      </c>
      <c r="B69" s="18">
        <v>40867</v>
      </c>
      <c r="C69" t="str">
        <f t="shared" si="1"/>
        <v>BPE</v>
      </c>
      <c r="D69" t="s">
        <v>46</v>
      </c>
      <c r="E69" t="s">
        <v>140</v>
      </c>
      <c r="F69">
        <v>0.72</v>
      </c>
      <c r="H69" t="s">
        <v>202</v>
      </c>
    </row>
    <row r="70" spans="1:8">
      <c r="A70" t="s">
        <v>244</v>
      </c>
      <c r="B70" s="18">
        <v>40867</v>
      </c>
      <c r="C70" t="str">
        <f t="shared" si="1"/>
        <v>DOC</v>
      </c>
      <c r="D70" t="s">
        <v>51</v>
      </c>
      <c r="E70" t="s">
        <v>168</v>
      </c>
      <c r="F70">
        <v>3</v>
      </c>
      <c r="H70" t="s">
        <v>203</v>
      </c>
    </row>
    <row r="71" spans="1:8">
      <c r="A71" t="s">
        <v>244</v>
      </c>
      <c r="B71" s="18">
        <v>40867</v>
      </c>
      <c r="C71" t="str">
        <f t="shared" si="1"/>
        <v>DOC</v>
      </c>
      <c r="D71" t="s">
        <v>204</v>
      </c>
      <c r="E71" t="s">
        <v>168</v>
      </c>
      <c r="F71">
        <v>3</v>
      </c>
      <c r="H71" t="s">
        <v>205</v>
      </c>
    </row>
    <row r="72" spans="1:8">
      <c r="A72" t="s">
        <v>244</v>
      </c>
      <c r="B72" s="18">
        <v>40867</v>
      </c>
      <c r="C72" t="str">
        <f t="shared" si="1"/>
        <v>DOC</v>
      </c>
      <c r="D72" t="s">
        <v>17</v>
      </c>
      <c r="E72" t="s">
        <v>168</v>
      </c>
      <c r="F72">
        <v>7</v>
      </c>
      <c r="H72" t="s">
        <v>206</v>
      </c>
    </row>
    <row r="73" spans="1:8">
      <c r="A73" t="s">
        <v>244</v>
      </c>
      <c r="B73" s="18">
        <v>40867</v>
      </c>
      <c r="C73" t="str">
        <f t="shared" si="1"/>
        <v>BPE</v>
      </c>
      <c r="D73" t="s">
        <v>46</v>
      </c>
      <c r="E73" t="s">
        <v>140</v>
      </c>
      <c r="F73">
        <v>1.1499999999999999</v>
      </c>
      <c r="H73" t="s">
        <v>246</v>
      </c>
    </row>
    <row r="74" spans="1:8">
      <c r="A74" t="s">
        <v>244</v>
      </c>
      <c r="B74" s="18">
        <v>40867</v>
      </c>
      <c r="C74" t="str">
        <f t="shared" si="1"/>
        <v>BPE</v>
      </c>
      <c r="D74" t="s">
        <v>89</v>
      </c>
      <c r="E74" t="s">
        <v>140</v>
      </c>
      <c r="F74">
        <v>0.72</v>
      </c>
      <c r="H74" t="s">
        <v>207</v>
      </c>
    </row>
    <row r="75" spans="1:8">
      <c r="A75" t="s">
        <v>244</v>
      </c>
      <c r="B75" s="18">
        <v>40868</v>
      </c>
      <c r="C75" t="str">
        <f t="shared" si="1"/>
        <v>BPE</v>
      </c>
      <c r="D75" t="s">
        <v>92</v>
      </c>
      <c r="E75" t="s">
        <v>140</v>
      </c>
      <c r="F75">
        <v>1.38</v>
      </c>
      <c r="H75" t="s">
        <v>208</v>
      </c>
    </row>
    <row r="76" spans="1:8">
      <c r="A76" t="s">
        <v>244</v>
      </c>
      <c r="B76" s="18">
        <v>40868</v>
      </c>
      <c r="C76" t="str">
        <f t="shared" si="1"/>
        <v>BPE</v>
      </c>
      <c r="D76" t="s">
        <v>92</v>
      </c>
      <c r="E76" t="s">
        <v>140</v>
      </c>
      <c r="F76">
        <v>1.1200000000000001</v>
      </c>
      <c r="H76" t="s">
        <v>209</v>
      </c>
    </row>
    <row r="77" spans="1:8">
      <c r="A77" t="s">
        <v>244</v>
      </c>
      <c r="B77" s="18">
        <v>40868</v>
      </c>
      <c r="C77" t="str">
        <f t="shared" si="1"/>
        <v>BPE</v>
      </c>
      <c r="D77" t="s">
        <v>69</v>
      </c>
      <c r="E77" t="s">
        <v>140</v>
      </c>
      <c r="F77">
        <v>0.62</v>
      </c>
      <c r="H77" t="s">
        <v>210</v>
      </c>
    </row>
    <row r="78" spans="1:8">
      <c r="A78" t="s">
        <v>244</v>
      </c>
      <c r="B78" s="18">
        <v>40868</v>
      </c>
      <c r="C78" t="str">
        <f t="shared" si="1"/>
        <v>BPE</v>
      </c>
      <c r="D78" t="s">
        <v>95</v>
      </c>
      <c r="E78" t="s">
        <v>140</v>
      </c>
      <c r="F78">
        <v>1.2</v>
      </c>
      <c r="H78" t="s">
        <v>211</v>
      </c>
    </row>
    <row r="79" spans="1:8">
      <c r="A79" t="s">
        <v>244</v>
      </c>
      <c r="B79" s="18">
        <v>40868</v>
      </c>
      <c r="C79" t="str">
        <f t="shared" si="1"/>
        <v>BPE</v>
      </c>
      <c r="D79" t="s">
        <v>38</v>
      </c>
      <c r="E79" t="s">
        <v>140</v>
      </c>
      <c r="F79">
        <v>1.52</v>
      </c>
      <c r="H79" t="s">
        <v>212</v>
      </c>
    </row>
    <row r="80" spans="1:8">
      <c r="A80" t="s">
        <v>244</v>
      </c>
      <c r="B80" s="18">
        <v>40869</v>
      </c>
      <c r="C80" t="str">
        <f t="shared" si="1"/>
        <v>DOC</v>
      </c>
      <c r="D80" t="s">
        <v>13</v>
      </c>
      <c r="E80" t="s">
        <v>135</v>
      </c>
      <c r="F80">
        <v>1</v>
      </c>
      <c r="H80" t="s">
        <v>213</v>
      </c>
    </row>
    <row r="81" spans="1:8">
      <c r="A81" t="s">
        <v>244</v>
      </c>
      <c r="B81" s="18">
        <v>40869</v>
      </c>
      <c r="C81" t="str">
        <f t="shared" si="1"/>
        <v>BPE</v>
      </c>
      <c r="D81" t="s">
        <v>57</v>
      </c>
      <c r="E81" t="s">
        <v>140</v>
      </c>
      <c r="F81">
        <v>1.72</v>
      </c>
      <c r="H81" t="s">
        <v>214</v>
      </c>
    </row>
    <row r="82" spans="1:8">
      <c r="A82" t="s">
        <v>244</v>
      </c>
      <c r="B82" s="18">
        <v>40869</v>
      </c>
      <c r="C82" t="str">
        <f t="shared" si="1"/>
        <v>BPE</v>
      </c>
      <c r="D82" t="s">
        <v>60</v>
      </c>
      <c r="E82" t="s">
        <v>140</v>
      </c>
      <c r="F82">
        <v>3.42</v>
      </c>
      <c r="H82" t="s">
        <v>215</v>
      </c>
    </row>
    <row r="83" spans="1:8">
      <c r="A83" t="s">
        <v>244</v>
      </c>
      <c r="B83" s="18">
        <v>40869</v>
      </c>
      <c r="C83" t="str">
        <f t="shared" si="1"/>
        <v>LEG</v>
      </c>
      <c r="D83" t="s">
        <v>79</v>
      </c>
      <c r="E83" t="s">
        <v>148</v>
      </c>
      <c r="F83">
        <v>1.5</v>
      </c>
      <c r="H83" t="s">
        <v>216</v>
      </c>
    </row>
    <row r="84" spans="1:8">
      <c r="A84" t="s">
        <v>244</v>
      </c>
      <c r="B84" s="18">
        <v>40869</v>
      </c>
      <c r="C84" t="str">
        <f t="shared" si="1"/>
        <v>LEG</v>
      </c>
      <c r="D84" t="s">
        <v>96</v>
      </c>
      <c r="E84" t="s">
        <v>148</v>
      </c>
      <c r="F84">
        <v>0.52</v>
      </c>
      <c r="H84" t="s">
        <v>217</v>
      </c>
    </row>
    <row r="85" spans="1:8">
      <c r="A85" t="s">
        <v>244</v>
      </c>
      <c r="B85" s="18">
        <v>40869</v>
      </c>
      <c r="C85" t="str">
        <f t="shared" si="1"/>
        <v>LEG</v>
      </c>
      <c r="D85" t="s">
        <v>99</v>
      </c>
      <c r="E85" t="s">
        <v>148</v>
      </c>
      <c r="F85">
        <v>0.42</v>
      </c>
      <c r="H85" t="s">
        <v>218</v>
      </c>
    </row>
    <row r="86" spans="1:8">
      <c r="A86" t="s">
        <v>244</v>
      </c>
      <c r="B86" s="18">
        <v>40870</v>
      </c>
      <c r="C86" t="str">
        <f t="shared" si="1"/>
        <v>BPE</v>
      </c>
      <c r="D86" t="s">
        <v>60</v>
      </c>
      <c r="E86" t="s">
        <v>140</v>
      </c>
      <c r="F86">
        <v>5.5</v>
      </c>
      <c r="H86" t="s">
        <v>219</v>
      </c>
    </row>
    <row r="87" spans="1:8">
      <c r="A87" t="s">
        <v>244</v>
      </c>
      <c r="B87" s="18">
        <v>40870</v>
      </c>
      <c r="C87" t="str">
        <f t="shared" si="1"/>
        <v>LEG</v>
      </c>
      <c r="D87" t="s">
        <v>102</v>
      </c>
      <c r="E87" t="s">
        <v>148</v>
      </c>
      <c r="F87">
        <v>0.77</v>
      </c>
      <c r="H87" t="s">
        <v>220</v>
      </c>
    </row>
    <row r="88" spans="1:8">
      <c r="A88" t="s">
        <v>244</v>
      </c>
      <c r="B88" s="18">
        <v>40870</v>
      </c>
      <c r="C88" t="str">
        <f t="shared" si="1"/>
        <v>DOC</v>
      </c>
      <c r="D88" t="s">
        <v>221</v>
      </c>
      <c r="E88" t="s">
        <v>148</v>
      </c>
      <c r="F88">
        <v>2</v>
      </c>
      <c r="H88" t="s">
        <v>222</v>
      </c>
    </row>
    <row r="89" spans="1:8">
      <c r="A89" t="s">
        <v>244</v>
      </c>
      <c r="B89" s="18">
        <v>40871</v>
      </c>
      <c r="C89" t="str">
        <f t="shared" si="1"/>
        <v>PRO</v>
      </c>
      <c r="D89" t="s">
        <v>112</v>
      </c>
      <c r="E89" t="s">
        <v>135</v>
      </c>
      <c r="F89">
        <v>2</v>
      </c>
      <c r="H89" t="s">
        <v>223</v>
      </c>
    </row>
    <row r="90" spans="1:8">
      <c r="A90" t="s">
        <v>244</v>
      </c>
      <c r="B90" s="18">
        <v>40871</v>
      </c>
      <c r="C90" t="str">
        <f t="shared" si="1"/>
        <v>OSB</v>
      </c>
      <c r="D90" t="s">
        <v>45</v>
      </c>
      <c r="E90" t="s">
        <v>140</v>
      </c>
      <c r="F90">
        <v>2.2999999999999998</v>
      </c>
      <c r="H90" t="s">
        <v>224</v>
      </c>
    </row>
    <row r="91" spans="1:8">
      <c r="A91" t="s">
        <v>244</v>
      </c>
      <c r="B91" s="18">
        <v>40872</v>
      </c>
      <c r="C91" t="str">
        <f t="shared" si="1"/>
        <v>OSB</v>
      </c>
      <c r="D91" t="s">
        <v>45</v>
      </c>
      <c r="E91" t="s">
        <v>140</v>
      </c>
      <c r="F91">
        <v>0.33</v>
      </c>
      <c r="H91" t="s">
        <v>225</v>
      </c>
    </row>
    <row r="92" spans="1:8">
      <c r="A92" t="s">
        <v>244</v>
      </c>
      <c r="B92" s="18">
        <v>40872</v>
      </c>
      <c r="C92" t="str">
        <f t="shared" si="1"/>
        <v>BPE</v>
      </c>
      <c r="D92" t="s">
        <v>77</v>
      </c>
      <c r="E92" t="s">
        <v>140</v>
      </c>
      <c r="F92">
        <v>0.2</v>
      </c>
      <c r="H92" t="s">
        <v>226</v>
      </c>
    </row>
    <row r="93" spans="1:8">
      <c r="A93" t="s">
        <v>244</v>
      </c>
      <c r="B93" s="18">
        <v>40872</v>
      </c>
      <c r="C93" t="str">
        <f t="shared" si="1"/>
        <v>BPE</v>
      </c>
      <c r="D93" t="s">
        <v>60</v>
      </c>
      <c r="E93" t="s">
        <v>140</v>
      </c>
      <c r="F93">
        <v>4.47</v>
      </c>
      <c r="H93" t="s">
        <v>227</v>
      </c>
    </row>
    <row r="94" spans="1:8">
      <c r="A94" t="s">
        <v>244</v>
      </c>
      <c r="B94" s="18">
        <v>40873</v>
      </c>
      <c r="C94" t="str">
        <f t="shared" si="1"/>
        <v>DOC</v>
      </c>
      <c r="D94" t="s">
        <v>228</v>
      </c>
      <c r="E94" t="s">
        <v>148</v>
      </c>
      <c r="F94">
        <v>3.5</v>
      </c>
      <c r="H94" t="s">
        <v>191</v>
      </c>
    </row>
    <row r="95" spans="1:8">
      <c r="A95" t="s">
        <v>244</v>
      </c>
      <c r="B95" s="18">
        <v>40873</v>
      </c>
      <c r="C95" t="str">
        <f t="shared" si="1"/>
        <v>DOC</v>
      </c>
      <c r="D95" t="s">
        <v>10</v>
      </c>
      <c r="E95" t="s">
        <v>140</v>
      </c>
      <c r="F95">
        <v>1.38</v>
      </c>
      <c r="H95" t="s">
        <v>229</v>
      </c>
    </row>
    <row r="96" spans="1:8">
      <c r="A96" t="s">
        <v>244</v>
      </c>
      <c r="B96" s="18">
        <v>40873</v>
      </c>
      <c r="C96" t="str">
        <f t="shared" si="1"/>
        <v>PRO</v>
      </c>
      <c r="D96" t="s">
        <v>112</v>
      </c>
      <c r="E96" t="s">
        <v>135</v>
      </c>
      <c r="F96">
        <v>2</v>
      </c>
      <c r="H96" t="s">
        <v>230</v>
      </c>
    </row>
    <row r="97" spans="1:8">
      <c r="A97" t="s">
        <v>244</v>
      </c>
      <c r="B97" s="18">
        <v>40873</v>
      </c>
      <c r="C97" t="str">
        <f t="shared" si="1"/>
        <v>SEG</v>
      </c>
      <c r="D97" t="s">
        <v>186</v>
      </c>
      <c r="E97" t="s">
        <v>140</v>
      </c>
      <c r="F97">
        <v>4</v>
      </c>
      <c r="H97" t="s">
        <v>187</v>
      </c>
    </row>
    <row r="98" spans="1:8">
      <c r="A98" t="s">
        <v>244</v>
      </c>
      <c r="B98" s="18">
        <v>40873</v>
      </c>
      <c r="C98" t="str">
        <f t="shared" si="1"/>
        <v>DOC</v>
      </c>
      <c r="D98" t="s">
        <v>19</v>
      </c>
      <c r="E98" t="s">
        <v>140</v>
      </c>
      <c r="F98">
        <v>0.87</v>
      </c>
      <c r="H98" t="s">
        <v>231</v>
      </c>
    </row>
    <row r="99" spans="1:8">
      <c r="A99" t="s">
        <v>244</v>
      </c>
      <c r="B99" s="18">
        <v>40874</v>
      </c>
      <c r="C99" t="str">
        <f t="shared" si="1"/>
        <v>BPE</v>
      </c>
      <c r="D99" t="s">
        <v>46</v>
      </c>
      <c r="E99" t="s">
        <v>140</v>
      </c>
      <c r="F99">
        <v>1</v>
      </c>
      <c r="H99" t="s">
        <v>189</v>
      </c>
    </row>
    <row r="100" spans="1:8">
      <c r="A100" t="s">
        <v>244</v>
      </c>
      <c r="B100" s="18">
        <v>40874</v>
      </c>
      <c r="C100" t="str">
        <f t="shared" si="1"/>
        <v>BPE</v>
      </c>
      <c r="D100" t="s">
        <v>66</v>
      </c>
      <c r="E100" t="s">
        <v>140</v>
      </c>
      <c r="F100">
        <v>1</v>
      </c>
      <c r="H100" t="s">
        <v>232</v>
      </c>
    </row>
    <row r="101" spans="1:8">
      <c r="A101" t="s">
        <v>244</v>
      </c>
      <c r="B101" s="18">
        <v>40874</v>
      </c>
      <c r="C101" t="str">
        <f t="shared" si="1"/>
        <v>BPE</v>
      </c>
      <c r="D101" t="s">
        <v>72</v>
      </c>
      <c r="E101" t="s">
        <v>140</v>
      </c>
      <c r="F101">
        <v>1</v>
      </c>
      <c r="H101" t="s">
        <v>233</v>
      </c>
    </row>
    <row r="102" spans="1:8">
      <c r="A102" t="s">
        <v>244</v>
      </c>
      <c r="B102" s="18">
        <v>40874</v>
      </c>
      <c r="C102" t="str">
        <f t="shared" si="1"/>
        <v>PRO</v>
      </c>
      <c r="D102" t="s">
        <v>234</v>
      </c>
      <c r="E102" t="s">
        <v>148</v>
      </c>
      <c r="F102">
        <v>1.27</v>
      </c>
      <c r="H102" t="s">
        <v>235</v>
      </c>
    </row>
    <row r="103" spans="1:8">
      <c r="A103" t="s">
        <v>244</v>
      </c>
      <c r="B103" s="18">
        <v>40874</v>
      </c>
      <c r="C103" t="str">
        <f t="shared" si="1"/>
        <v>PRO</v>
      </c>
      <c r="D103" t="s">
        <v>110</v>
      </c>
      <c r="E103" t="s">
        <v>148</v>
      </c>
      <c r="F103">
        <v>0.73</v>
      </c>
      <c r="H103" t="s">
        <v>191</v>
      </c>
    </row>
    <row r="104" spans="1:8">
      <c r="A104" t="s">
        <v>244</v>
      </c>
      <c r="B104" s="18">
        <v>40874</v>
      </c>
      <c r="C104" t="str">
        <f t="shared" si="1"/>
        <v>BPE</v>
      </c>
      <c r="D104" t="s">
        <v>66</v>
      </c>
      <c r="E104" t="s">
        <v>140</v>
      </c>
      <c r="F104">
        <v>1.72</v>
      </c>
      <c r="H104" t="s">
        <v>236</v>
      </c>
    </row>
    <row r="105" spans="1:8">
      <c r="A105" t="s">
        <v>244</v>
      </c>
      <c r="B105" s="18">
        <v>40874</v>
      </c>
      <c r="C105" t="str">
        <f t="shared" si="1"/>
        <v>BPE</v>
      </c>
      <c r="D105" t="s">
        <v>66</v>
      </c>
      <c r="E105" t="s">
        <v>140</v>
      </c>
      <c r="F105">
        <v>1.72</v>
      </c>
      <c r="H105" t="s">
        <v>236</v>
      </c>
    </row>
    <row r="106" spans="1:8">
      <c r="A106" t="s">
        <v>244</v>
      </c>
      <c r="B106" s="18">
        <v>40874</v>
      </c>
      <c r="C106" t="str">
        <f t="shared" si="1"/>
        <v>BPE</v>
      </c>
      <c r="D106" t="s">
        <v>72</v>
      </c>
      <c r="E106" t="s">
        <v>140</v>
      </c>
      <c r="F106">
        <v>0.22</v>
      </c>
      <c r="H106" t="s">
        <v>236</v>
      </c>
    </row>
    <row r="107" spans="1:8">
      <c r="A107" t="s">
        <v>244</v>
      </c>
      <c r="B107" s="18">
        <v>40874</v>
      </c>
      <c r="C107" t="str">
        <f t="shared" si="1"/>
        <v>DOC</v>
      </c>
      <c r="D107" t="s">
        <v>237</v>
      </c>
      <c r="E107" t="s">
        <v>162</v>
      </c>
      <c r="F107">
        <v>4</v>
      </c>
      <c r="H107" t="s">
        <v>238</v>
      </c>
    </row>
    <row r="108" spans="1:8">
      <c r="A108" t="s">
        <v>244</v>
      </c>
      <c r="B108" s="18">
        <v>40874</v>
      </c>
      <c r="C108" t="str">
        <f t="shared" si="1"/>
        <v>DOC</v>
      </c>
      <c r="D108" t="s">
        <v>19</v>
      </c>
      <c r="E108" t="s">
        <v>140</v>
      </c>
      <c r="F108">
        <v>1.05</v>
      </c>
      <c r="H108" t="s">
        <v>239</v>
      </c>
    </row>
    <row r="109" spans="1:8">
      <c r="A109" t="s">
        <v>244</v>
      </c>
      <c r="B109" s="18">
        <v>40874</v>
      </c>
      <c r="C109" t="str">
        <f t="shared" si="1"/>
        <v>PRO</v>
      </c>
      <c r="D109" t="s">
        <v>108</v>
      </c>
      <c r="E109" t="s">
        <v>168</v>
      </c>
      <c r="F109">
        <v>1</v>
      </c>
      <c r="H109" t="s">
        <v>240</v>
      </c>
    </row>
    <row r="110" spans="1:8">
      <c r="A110" t="s">
        <v>244</v>
      </c>
      <c r="B110" s="18">
        <v>40874</v>
      </c>
      <c r="C110" t="str">
        <f t="shared" si="1"/>
        <v>DOC</v>
      </c>
      <c r="D110" t="s">
        <v>52</v>
      </c>
      <c r="E110" t="s">
        <v>133</v>
      </c>
      <c r="F110">
        <v>4</v>
      </c>
      <c r="H110" t="s">
        <v>241</v>
      </c>
    </row>
    <row r="111" spans="1:8">
      <c r="A111" t="s">
        <v>244</v>
      </c>
      <c r="B111" s="18">
        <v>40874</v>
      </c>
      <c r="C111" t="str">
        <f t="shared" si="1"/>
        <v>DOC</v>
      </c>
      <c r="D111" t="s">
        <v>22</v>
      </c>
      <c r="E111" t="s">
        <v>133</v>
      </c>
      <c r="F111">
        <v>4</v>
      </c>
      <c r="H111" t="s">
        <v>242</v>
      </c>
    </row>
    <row r="112" spans="1:8">
      <c r="A112" t="s">
        <v>244</v>
      </c>
      <c r="B112" s="18">
        <v>40874</v>
      </c>
      <c r="C112" t="str">
        <f t="shared" si="1"/>
        <v>POR</v>
      </c>
      <c r="D112" t="s">
        <v>82</v>
      </c>
      <c r="E112" t="s">
        <v>168</v>
      </c>
      <c r="F112">
        <v>15</v>
      </c>
      <c r="H112" t="s">
        <v>243</v>
      </c>
    </row>
    <row r="115" spans="2:3">
      <c r="B115" s="15" t="s">
        <v>115</v>
      </c>
      <c r="C115" t="s">
        <v>252</v>
      </c>
    </row>
    <row r="116" spans="2:3">
      <c r="B116" s="16" t="s">
        <v>116</v>
      </c>
      <c r="C116" s="17">
        <v>55.6</v>
      </c>
    </row>
    <row r="117" spans="2:3">
      <c r="B117" s="19" t="s">
        <v>60</v>
      </c>
      <c r="C117" s="17">
        <v>13.39</v>
      </c>
    </row>
    <row r="118" spans="2:3">
      <c r="B118" s="19" t="s">
        <v>66</v>
      </c>
      <c r="C118" s="17">
        <v>4.4399999999999995</v>
      </c>
    </row>
    <row r="119" spans="2:3">
      <c r="B119" s="19" t="s">
        <v>72</v>
      </c>
      <c r="C119" s="17">
        <v>1.22</v>
      </c>
    </row>
    <row r="120" spans="2:3">
      <c r="B120" s="19" t="s">
        <v>86</v>
      </c>
      <c r="C120" s="17">
        <v>1.58</v>
      </c>
    </row>
    <row r="121" spans="2:3">
      <c r="B121" s="19" t="s">
        <v>92</v>
      </c>
      <c r="C121" s="17">
        <v>2.5</v>
      </c>
    </row>
    <row r="122" spans="2:3">
      <c r="B122" s="19" t="s">
        <v>57</v>
      </c>
      <c r="C122" s="17">
        <v>1.72</v>
      </c>
    </row>
    <row r="123" spans="2:3">
      <c r="B123" s="19" t="s">
        <v>95</v>
      </c>
      <c r="C123" s="17">
        <v>1.2</v>
      </c>
    </row>
    <row r="124" spans="2:3">
      <c r="B124" s="19" t="s">
        <v>35</v>
      </c>
      <c r="C124" s="17">
        <v>1</v>
      </c>
    </row>
    <row r="125" spans="2:3">
      <c r="B125" s="19" t="s">
        <v>26</v>
      </c>
      <c r="C125" s="17">
        <v>0.5</v>
      </c>
    </row>
    <row r="126" spans="2:3">
      <c r="B126" s="19" t="s">
        <v>89</v>
      </c>
      <c r="C126" s="17">
        <v>0.72</v>
      </c>
    </row>
    <row r="127" spans="2:3">
      <c r="B127" s="19" t="s">
        <v>69</v>
      </c>
      <c r="C127" s="17">
        <v>0.62</v>
      </c>
    </row>
    <row r="128" spans="2:3">
      <c r="B128" s="19" t="s">
        <v>29</v>
      </c>
      <c r="C128" s="17">
        <v>5.5</v>
      </c>
    </row>
    <row r="129" spans="2:3">
      <c r="B129" s="19" t="s">
        <v>32</v>
      </c>
      <c r="C129" s="17">
        <v>7.02</v>
      </c>
    </row>
    <row r="130" spans="2:3">
      <c r="B130" s="19" t="s">
        <v>77</v>
      </c>
      <c r="C130" s="17">
        <v>0.2</v>
      </c>
    </row>
    <row r="131" spans="2:3">
      <c r="B131" s="19" t="s">
        <v>38</v>
      </c>
      <c r="C131" s="17">
        <v>1.52</v>
      </c>
    </row>
    <row r="132" spans="2:3">
      <c r="B132" s="19" t="s">
        <v>158</v>
      </c>
      <c r="C132" s="17">
        <v>7.6</v>
      </c>
    </row>
    <row r="133" spans="2:3">
      <c r="B133" s="19" t="s">
        <v>46</v>
      </c>
      <c r="C133" s="17">
        <v>4.8699999999999992</v>
      </c>
    </row>
    <row r="134" spans="2:3">
      <c r="B134" s="16" t="s">
        <v>117</v>
      </c>
      <c r="C134" s="17">
        <v>31.5</v>
      </c>
    </row>
    <row r="135" spans="2:3">
      <c r="B135" s="19" t="s">
        <v>58</v>
      </c>
      <c r="C135" s="17">
        <v>1</v>
      </c>
    </row>
    <row r="136" spans="2:3">
      <c r="B136" s="19" t="s">
        <v>64</v>
      </c>
      <c r="C136" s="17">
        <v>2</v>
      </c>
    </row>
    <row r="137" spans="2:3">
      <c r="B137" s="19" t="s">
        <v>70</v>
      </c>
      <c r="C137" s="17">
        <v>1</v>
      </c>
    </row>
    <row r="138" spans="2:3">
      <c r="B138" s="19" t="s">
        <v>84</v>
      </c>
      <c r="C138" s="17">
        <v>2</v>
      </c>
    </row>
    <row r="139" spans="2:3">
      <c r="B139" s="19" t="s">
        <v>90</v>
      </c>
      <c r="C139" s="17">
        <v>2</v>
      </c>
    </row>
    <row r="140" spans="2:3">
      <c r="B140" s="19" t="s">
        <v>55</v>
      </c>
      <c r="C140" s="17">
        <v>2</v>
      </c>
    </row>
    <row r="141" spans="2:3">
      <c r="B141" s="19" t="s">
        <v>93</v>
      </c>
      <c r="C141" s="17">
        <v>1</v>
      </c>
    </row>
    <row r="142" spans="2:3">
      <c r="B142" s="19" t="s">
        <v>33</v>
      </c>
      <c r="C142" s="17">
        <v>1</v>
      </c>
    </row>
    <row r="143" spans="2:3">
      <c r="B143" s="19" t="s">
        <v>24</v>
      </c>
      <c r="C143" s="17">
        <v>5</v>
      </c>
    </row>
    <row r="144" spans="2:3">
      <c r="B144" s="19" t="s">
        <v>61</v>
      </c>
      <c r="C144" s="17">
        <v>1.5</v>
      </c>
    </row>
    <row r="145" spans="2:3">
      <c r="B145" s="19" t="s">
        <v>87</v>
      </c>
      <c r="C145" s="17">
        <v>2.5</v>
      </c>
    </row>
    <row r="146" spans="2:3">
      <c r="B146" s="19" t="s">
        <v>67</v>
      </c>
      <c r="C146" s="17">
        <v>1.5</v>
      </c>
    </row>
    <row r="147" spans="2:3">
      <c r="B147" s="19" t="s">
        <v>27</v>
      </c>
      <c r="C147" s="17">
        <v>3</v>
      </c>
    </row>
    <row r="148" spans="2:3">
      <c r="B148" s="19" t="s">
        <v>30</v>
      </c>
      <c r="C148" s="17">
        <v>3.5</v>
      </c>
    </row>
    <row r="149" spans="2:3">
      <c r="B149" s="19" t="s">
        <v>36</v>
      </c>
      <c r="C149" s="17">
        <v>2.5</v>
      </c>
    </row>
    <row r="150" spans="2:3">
      <c r="B150" s="16" t="s">
        <v>248</v>
      </c>
      <c r="C150" s="17">
        <v>10.5</v>
      </c>
    </row>
    <row r="151" spans="2:3">
      <c r="B151" s="19" t="s">
        <v>2</v>
      </c>
      <c r="C151" s="17">
        <v>10.5</v>
      </c>
    </row>
    <row r="152" spans="2:3">
      <c r="B152" s="16" t="s">
        <v>249</v>
      </c>
      <c r="C152" s="17">
        <v>44.42</v>
      </c>
    </row>
    <row r="153" spans="2:3">
      <c r="B153" s="19" t="s">
        <v>13</v>
      </c>
      <c r="C153" s="17">
        <v>1</v>
      </c>
    </row>
    <row r="154" spans="2:3">
      <c r="B154" s="19" t="s">
        <v>15</v>
      </c>
      <c r="C154" s="17">
        <v>4</v>
      </c>
    </row>
    <row r="155" spans="2:3">
      <c r="B155" s="19" t="s">
        <v>10</v>
      </c>
      <c r="C155" s="17">
        <v>4.5</v>
      </c>
    </row>
    <row r="156" spans="2:3">
      <c r="B156" s="19" t="s">
        <v>19</v>
      </c>
      <c r="C156" s="17">
        <v>1.92</v>
      </c>
    </row>
    <row r="157" spans="2:3">
      <c r="B157" s="19" t="s">
        <v>17</v>
      </c>
      <c r="C157" s="17">
        <v>7</v>
      </c>
    </row>
    <row r="158" spans="2:3">
      <c r="B158" s="19" t="s">
        <v>22</v>
      </c>
      <c r="C158" s="17">
        <v>4</v>
      </c>
    </row>
    <row r="159" spans="2:3">
      <c r="B159" s="19" t="s">
        <v>221</v>
      </c>
      <c r="C159" s="17">
        <v>2</v>
      </c>
    </row>
    <row r="160" spans="2:3">
      <c r="B160" s="19" t="s">
        <v>190</v>
      </c>
      <c r="C160" s="17">
        <v>2.5</v>
      </c>
    </row>
    <row r="161" spans="2:3">
      <c r="B161" s="19" t="s">
        <v>228</v>
      </c>
      <c r="C161" s="17">
        <v>3.5</v>
      </c>
    </row>
    <row r="162" spans="2:3">
      <c r="B162" s="19" t="s">
        <v>51</v>
      </c>
      <c r="C162" s="17">
        <v>3</v>
      </c>
    </row>
    <row r="163" spans="2:3">
      <c r="B163" s="19" t="s">
        <v>204</v>
      </c>
      <c r="C163" s="17">
        <v>3</v>
      </c>
    </row>
    <row r="164" spans="2:3">
      <c r="B164" s="19" t="s">
        <v>52</v>
      </c>
      <c r="C164" s="17">
        <v>4</v>
      </c>
    </row>
    <row r="165" spans="2:3">
      <c r="B165" s="19" t="s">
        <v>237</v>
      </c>
      <c r="C165" s="17">
        <v>4</v>
      </c>
    </row>
    <row r="166" spans="2:3">
      <c r="B166" s="16" t="s">
        <v>118</v>
      </c>
      <c r="C166" s="17">
        <v>13.03</v>
      </c>
    </row>
    <row r="167" spans="2:3">
      <c r="B167" s="19" t="s">
        <v>102</v>
      </c>
      <c r="C167" s="17">
        <v>0.77</v>
      </c>
    </row>
    <row r="168" spans="2:3">
      <c r="B168" s="19" t="s">
        <v>96</v>
      </c>
      <c r="C168" s="17">
        <v>0.52</v>
      </c>
    </row>
    <row r="169" spans="2:3">
      <c r="B169" s="19" t="s">
        <v>99</v>
      </c>
      <c r="C169" s="17">
        <v>0.42</v>
      </c>
    </row>
    <row r="170" spans="2:3">
      <c r="B170" s="19" t="s">
        <v>150</v>
      </c>
      <c r="C170" s="17">
        <v>1.68</v>
      </c>
    </row>
    <row r="171" spans="2:3">
      <c r="B171" s="19" t="s">
        <v>42</v>
      </c>
      <c r="C171" s="17">
        <v>1.08</v>
      </c>
    </row>
    <row r="172" spans="2:3">
      <c r="B172" s="19" t="s">
        <v>40</v>
      </c>
      <c r="C172" s="17">
        <v>2.4</v>
      </c>
    </row>
    <row r="173" spans="2:3">
      <c r="B173" s="19" t="s">
        <v>41</v>
      </c>
      <c r="C173" s="17">
        <v>0.73</v>
      </c>
    </row>
    <row r="174" spans="2:3">
      <c r="B174" s="19" t="s">
        <v>43</v>
      </c>
      <c r="C174" s="17">
        <v>0.75</v>
      </c>
    </row>
    <row r="175" spans="2:3">
      <c r="B175" s="19" t="s">
        <v>197</v>
      </c>
      <c r="C175" s="17">
        <v>2.5</v>
      </c>
    </row>
    <row r="176" spans="2:3">
      <c r="B176" s="19" t="s">
        <v>79</v>
      </c>
      <c r="C176" s="17">
        <v>1.5</v>
      </c>
    </row>
    <row r="177" spans="2:3">
      <c r="B177" s="19" t="s">
        <v>195</v>
      </c>
      <c r="C177" s="17">
        <v>0.68</v>
      </c>
    </row>
    <row r="178" spans="2:3">
      <c r="B178" s="16" t="s">
        <v>119</v>
      </c>
      <c r="C178" s="17">
        <v>15.129999999999999</v>
      </c>
    </row>
    <row r="179" spans="2:3">
      <c r="B179" s="19" t="s">
        <v>34</v>
      </c>
      <c r="C179" s="17">
        <v>1.5</v>
      </c>
    </row>
    <row r="180" spans="2:3">
      <c r="B180" s="19" t="s">
        <v>25</v>
      </c>
      <c r="C180" s="17">
        <v>3</v>
      </c>
    </row>
    <row r="181" spans="2:3">
      <c r="B181" s="19" t="s">
        <v>156</v>
      </c>
      <c r="C181" s="17">
        <v>3</v>
      </c>
    </row>
    <row r="182" spans="2:3">
      <c r="B182" s="19" t="s">
        <v>31</v>
      </c>
      <c r="C182" s="17">
        <v>2.5</v>
      </c>
    </row>
    <row r="183" spans="2:3">
      <c r="B183" s="19" t="s">
        <v>37</v>
      </c>
      <c r="C183" s="17">
        <v>2.5</v>
      </c>
    </row>
    <row r="184" spans="2:3">
      <c r="B184" s="19" t="s">
        <v>45</v>
      </c>
      <c r="C184" s="17">
        <v>2.63</v>
      </c>
    </row>
    <row r="185" spans="2:3">
      <c r="B185" s="16" t="s">
        <v>120</v>
      </c>
      <c r="C185" s="17">
        <v>15</v>
      </c>
    </row>
    <row r="186" spans="2:3">
      <c r="B186" s="19" t="s">
        <v>82</v>
      </c>
      <c r="C186" s="17">
        <v>15</v>
      </c>
    </row>
    <row r="187" spans="2:3">
      <c r="B187" s="16" t="s">
        <v>250</v>
      </c>
      <c r="C187" s="17">
        <v>7</v>
      </c>
    </row>
    <row r="188" spans="2:3">
      <c r="B188" s="19" t="s">
        <v>108</v>
      </c>
      <c r="C188" s="17">
        <v>1</v>
      </c>
    </row>
    <row r="189" spans="2:3">
      <c r="B189" s="19" t="s">
        <v>234</v>
      </c>
      <c r="C189" s="17">
        <v>1.27</v>
      </c>
    </row>
    <row r="190" spans="2:3">
      <c r="B190" s="19" t="s">
        <v>112</v>
      </c>
      <c r="C190" s="17">
        <v>4</v>
      </c>
    </row>
    <row r="191" spans="2:3">
      <c r="B191" s="19" t="s">
        <v>110</v>
      </c>
      <c r="C191" s="17">
        <v>0.73</v>
      </c>
    </row>
    <row r="192" spans="2:3">
      <c r="B192" s="16" t="s">
        <v>251</v>
      </c>
      <c r="C192" s="17">
        <v>85</v>
      </c>
    </row>
    <row r="193" spans="2:3">
      <c r="B193" s="19" t="s">
        <v>172</v>
      </c>
      <c r="C193" s="17">
        <v>1</v>
      </c>
    </row>
    <row r="194" spans="2:3">
      <c r="B194" s="19" t="s">
        <v>132</v>
      </c>
      <c r="C194" s="17">
        <v>24</v>
      </c>
    </row>
    <row r="195" spans="2:3">
      <c r="B195" s="19" t="s">
        <v>139</v>
      </c>
      <c r="C195" s="17">
        <v>24</v>
      </c>
    </row>
    <row r="196" spans="2:3">
      <c r="B196" s="19" t="s">
        <v>161</v>
      </c>
      <c r="C196" s="17">
        <v>24</v>
      </c>
    </row>
    <row r="197" spans="2:3">
      <c r="B197" s="19" t="s">
        <v>186</v>
      </c>
      <c r="C197" s="17">
        <v>12</v>
      </c>
    </row>
    <row r="198" spans="2:3">
      <c r="B198" s="16" t="s">
        <v>121</v>
      </c>
      <c r="C198" s="17">
        <v>277.18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topLeftCell="A47" workbookViewId="0">
      <selection activeCell="A60" sqref="A60:D71"/>
    </sheetView>
  </sheetViews>
  <sheetFormatPr baseColWidth="10" defaultRowHeight="15"/>
  <cols>
    <col min="1" max="1" width="38.5703125" bestFit="1" customWidth="1"/>
  </cols>
  <sheetData>
    <row r="1" spans="1:4">
      <c r="A1" t="s">
        <v>13</v>
      </c>
      <c r="B1">
        <v>4</v>
      </c>
      <c r="C1">
        <v>1</v>
      </c>
      <c r="D1" s="1">
        <v>0.75</v>
      </c>
    </row>
    <row r="2" spans="1:4">
      <c r="A2" t="s">
        <v>15</v>
      </c>
      <c r="B2">
        <v>4</v>
      </c>
      <c r="C2">
        <v>4</v>
      </c>
      <c r="D2" s="1">
        <v>0</v>
      </c>
    </row>
    <row r="3" spans="1:4">
      <c r="A3" t="s">
        <v>10</v>
      </c>
      <c r="B3">
        <v>4</v>
      </c>
      <c r="C3">
        <v>4.5</v>
      </c>
      <c r="D3" s="1">
        <v>-0.125</v>
      </c>
    </row>
    <row r="4" spans="1:4">
      <c r="A4" t="s">
        <v>19</v>
      </c>
      <c r="B4">
        <v>4</v>
      </c>
      <c r="C4">
        <v>1.92</v>
      </c>
      <c r="D4" s="1">
        <v>0.52</v>
      </c>
    </row>
    <row r="5" spans="1:4">
      <c r="A5" t="s">
        <v>17</v>
      </c>
      <c r="B5">
        <v>6</v>
      </c>
      <c r="C5">
        <v>7</v>
      </c>
      <c r="D5" s="1">
        <v>-0.16666666666666666</v>
      </c>
    </row>
    <row r="6" spans="1:4">
      <c r="A6" t="s">
        <v>22</v>
      </c>
      <c r="B6">
        <v>4</v>
      </c>
      <c r="C6">
        <v>4</v>
      </c>
      <c r="D6" s="1">
        <v>0</v>
      </c>
    </row>
    <row r="7" spans="1:4">
      <c r="A7" t="s">
        <v>58</v>
      </c>
      <c r="B7">
        <v>3</v>
      </c>
      <c r="C7">
        <v>1</v>
      </c>
      <c r="D7" s="1">
        <v>0.66666666666666663</v>
      </c>
    </row>
    <row r="8" spans="1:4">
      <c r="A8" t="s">
        <v>60</v>
      </c>
      <c r="B8">
        <v>4</v>
      </c>
      <c r="C8" s="17">
        <v>13.39</v>
      </c>
      <c r="D8" s="1">
        <v>-2.3475000000000001</v>
      </c>
    </row>
    <row r="9" spans="1:4">
      <c r="A9" t="s">
        <v>64</v>
      </c>
      <c r="B9">
        <v>3</v>
      </c>
      <c r="C9">
        <v>2</v>
      </c>
      <c r="D9" s="1">
        <v>0.33333333333333331</v>
      </c>
    </row>
    <row r="10" spans="1:4">
      <c r="A10" t="s">
        <v>66</v>
      </c>
      <c r="B10">
        <v>4</v>
      </c>
      <c r="C10">
        <v>4.4400000000000004</v>
      </c>
      <c r="D10" s="1">
        <v>-0.1100000000000001</v>
      </c>
    </row>
    <row r="11" spans="1:4">
      <c r="A11" t="s">
        <v>70</v>
      </c>
      <c r="B11">
        <v>3</v>
      </c>
      <c r="C11">
        <v>1</v>
      </c>
      <c r="D11" s="1">
        <v>0.66666666666666663</v>
      </c>
    </row>
    <row r="12" spans="1:4">
      <c r="A12" t="s">
        <v>72</v>
      </c>
      <c r="B12">
        <v>4</v>
      </c>
      <c r="C12">
        <v>1.22</v>
      </c>
      <c r="D12" s="1">
        <v>0.69500000000000006</v>
      </c>
    </row>
    <row r="13" spans="1:4">
      <c r="A13" t="s">
        <v>84</v>
      </c>
      <c r="B13">
        <v>3</v>
      </c>
      <c r="C13">
        <v>2</v>
      </c>
      <c r="D13" s="1">
        <v>0.33333333333333331</v>
      </c>
    </row>
    <row r="14" spans="1:4">
      <c r="A14" t="s">
        <v>86</v>
      </c>
      <c r="B14">
        <v>4</v>
      </c>
      <c r="C14">
        <v>1.58</v>
      </c>
      <c r="D14" s="1">
        <v>0.60499999999999998</v>
      </c>
    </row>
    <row r="15" spans="1:4">
      <c r="A15" t="s">
        <v>90</v>
      </c>
      <c r="B15">
        <v>3</v>
      </c>
      <c r="C15">
        <v>2</v>
      </c>
      <c r="D15" s="1">
        <v>0.33333333333333331</v>
      </c>
    </row>
    <row r="16" spans="1:4">
      <c r="A16" t="s">
        <v>102</v>
      </c>
      <c r="B16">
        <v>2</v>
      </c>
      <c r="C16">
        <v>0.77</v>
      </c>
      <c r="D16" s="1">
        <v>0.61499999999999999</v>
      </c>
    </row>
    <row r="17" spans="1:4">
      <c r="A17" t="s">
        <v>96</v>
      </c>
      <c r="B17">
        <v>2</v>
      </c>
      <c r="C17">
        <v>0.52</v>
      </c>
      <c r="D17" s="1">
        <v>0.74</v>
      </c>
    </row>
    <row r="18" spans="1:4">
      <c r="A18" t="s">
        <v>99</v>
      </c>
      <c r="B18">
        <v>2</v>
      </c>
      <c r="C18">
        <v>0.42</v>
      </c>
      <c r="D18" s="1">
        <v>0.79</v>
      </c>
    </row>
    <row r="19" spans="1:4">
      <c r="A19" t="s">
        <v>42</v>
      </c>
      <c r="B19">
        <v>2</v>
      </c>
      <c r="C19">
        <v>1.08</v>
      </c>
      <c r="D19" s="1">
        <v>0.45999999999999996</v>
      </c>
    </row>
    <row r="20" spans="1:4">
      <c r="A20" t="s">
        <v>40</v>
      </c>
      <c r="B20">
        <v>2</v>
      </c>
      <c r="C20">
        <v>2.4</v>
      </c>
      <c r="D20" s="1">
        <v>-0.19999999999999996</v>
      </c>
    </row>
    <row r="21" spans="1:4">
      <c r="A21" t="s">
        <v>50</v>
      </c>
      <c r="B21">
        <v>24</v>
      </c>
      <c r="C21">
        <v>24</v>
      </c>
      <c r="D21" s="1">
        <v>0</v>
      </c>
    </row>
    <row r="22" spans="1:4">
      <c r="A22" t="s">
        <v>53</v>
      </c>
      <c r="B22">
        <v>3</v>
      </c>
      <c r="C22">
        <v>2</v>
      </c>
      <c r="D22" s="1">
        <v>0.33333333333333331</v>
      </c>
    </row>
    <row r="23" spans="1:4">
      <c r="A23" t="s">
        <v>55</v>
      </c>
      <c r="B23">
        <v>3</v>
      </c>
      <c r="C23">
        <v>2</v>
      </c>
      <c r="D23" s="1">
        <v>0.33333333333333331</v>
      </c>
    </row>
    <row r="24" spans="1:4">
      <c r="A24" t="s">
        <v>93</v>
      </c>
      <c r="B24">
        <v>3</v>
      </c>
      <c r="C24">
        <v>1</v>
      </c>
      <c r="D24" s="1">
        <v>0.66666666666666663</v>
      </c>
    </row>
    <row r="25" spans="1:4">
      <c r="A25" t="s">
        <v>92</v>
      </c>
      <c r="B25">
        <v>3</v>
      </c>
      <c r="C25">
        <v>2.5</v>
      </c>
      <c r="D25" s="1">
        <v>0.16666666666666666</v>
      </c>
    </row>
    <row r="26" spans="1:4">
      <c r="A26" t="s">
        <v>33</v>
      </c>
      <c r="B26">
        <v>3</v>
      </c>
      <c r="C26">
        <v>1</v>
      </c>
      <c r="D26" s="1">
        <v>0.66666666666666663</v>
      </c>
    </row>
    <row r="27" spans="1:4">
      <c r="A27" t="s">
        <v>57</v>
      </c>
      <c r="B27">
        <v>4</v>
      </c>
      <c r="C27">
        <v>1.72</v>
      </c>
      <c r="D27" s="1">
        <v>0.57000000000000006</v>
      </c>
    </row>
    <row r="28" spans="1:4">
      <c r="A28" t="s">
        <v>24</v>
      </c>
      <c r="B28">
        <v>3</v>
      </c>
      <c r="C28">
        <v>5</v>
      </c>
      <c r="D28" s="1">
        <v>-0.66666666666666663</v>
      </c>
    </row>
    <row r="29" spans="1:4">
      <c r="A29" t="s">
        <v>95</v>
      </c>
      <c r="B29">
        <v>3</v>
      </c>
      <c r="C29">
        <v>1.2</v>
      </c>
      <c r="D29" s="1">
        <v>0.6</v>
      </c>
    </row>
    <row r="30" spans="1:4">
      <c r="A30" t="s">
        <v>61</v>
      </c>
      <c r="B30">
        <v>3</v>
      </c>
      <c r="C30">
        <v>1.5</v>
      </c>
      <c r="D30" s="1">
        <v>0.5</v>
      </c>
    </row>
    <row r="31" spans="1:4">
      <c r="A31" t="s">
        <v>34</v>
      </c>
      <c r="B31">
        <v>2.5</v>
      </c>
      <c r="C31">
        <v>1.5</v>
      </c>
      <c r="D31" s="1">
        <v>0.4</v>
      </c>
    </row>
    <row r="32" spans="1:4">
      <c r="A32" t="s">
        <v>35</v>
      </c>
      <c r="B32">
        <v>4</v>
      </c>
      <c r="C32">
        <v>1</v>
      </c>
      <c r="D32" s="1">
        <v>0.75</v>
      </c>
    </row>
    <row r="33" spans="1:4">
      <c r="A33" s="14" t="s">
        <v>87</v>
      </c>
      <c r="B33">
        <v>3</v>
      </c>
      <c r="C33">
        <v>2.5</v>
      </c>
      <c r="D33" s="1">
        <v>0.16666666666666666</v>
      </c>
    </row>
    <row r="34" spans="1:4">
      <c r="A34" t="s">
        <v>25</v>
      </c>
      <c r="B34">
        <v>2.5</v>
      </c>
      <c r="C34">
        <v>3</v>
      </c>
      <c r="D34" s="1">
        <v>-0.2</v>
      </c>
    </row>
    <row r="35" spans="1:4">
      <c r="A35" t="s">
        <v>26</v>
      </c>
      <c r="B35">
        <v>3</v>
      </c>
      <c r="C35">
        <v>0.5</v>
      </c>
      <c r="D35" s="1">
        <v>0.83333333333333337</v>
      </c>
    </row>
    <row r="36" spans="1:4">
      <c r="A36" t="s">
        <v>41</v>
      </c>
      <c r="B36">
        <v>2</v>
      </c>
      <c r="C36">
        <v>0.73</v>
      </c>
      <c r="D36" s="1">
        <v>0.63500000000000001</v>
      </c>
    </row>
    <row r="37" spans="1:4">
      <c r="A37" t="s">
        <v>43</v>
      </c>
      <c r="B37">
        <v>2</v>
      </c>
      <c r="C37">
        <v>0.75</v>
      </c>
      <c r="D37" s="1">
        <v>0.625</v>
      </c>
    </row>
    <row r="38" spans="1:4">
      <c r="A38" t="s">
        <v>69</v>
      </c>
      <c r="B38">
        <v>4</v>
      </c>
      <c r="C38">
        <v>0.62</v>
      </c>
      <c r="D38" s="1">
        <v>0.84499999999999997</v>
      </c>
    </row>
    <row r="39" spans="1:4">
      <c r="A39" t="s">
        <v>82</v>
      </c>
      <c r="B39">
        <v>10</v>
      </c>
      <c r="C39">
        <v>15</v>
      </c>
      <c r="D39" s="1">
        <v>-0.5</v>
      </c>
    </row>
    <row r="40" spans="1:4">
      <c r="A40" t="s">
        <v>53</v>
      </c>
      <c r="B40">
        <v>3</v>
      </c>
      <c r="C40">
        <v>2.5</v>
      </c>
      <c r="D40" s="1">
        <v>0.16666666666666666</v>
      </c>
    </row>
    <row r="41" spans="1:4">
      <c r="A41" s="5" t="s">
        <v>50</v>
      </c>
      <c r="B41" s="5">
        <v>24</v>
      </c>
      <c r="C41" s="5">
        <v>24</v>
      </c>
      <c r="D41" s="1">
        <v>0</v>
      </c>
    </row>
    <row r="42" spans="1:4">
      <c r="A42" t="s">
        <v>53</v>
      </c>
      <c r="B42">
        <v>3</v>
      </c>
      <c r="C42">
        <v>3.5</v>
      </c>
      <c r="D42" s="1">
        <v>-0.16666666666666666</v>
      </c>
    </row>
    <row r="43" spans="1:4">
      <c r="A43" t="s">
        <v>51</v>
      </c>
      <c r="B43">
        <v>3</v>
      </c>
      <c r="C43">
        <v>3</v>
      </c>
      <c r="D43" s="1">
        <v>0</v>
      </c>
    </row>
    <row r="44" spans="1:4">
      <c r="A44" t="s">
        <v>51</v>
      </c>
      <c r="B44">
        <v>3</v>
      </c>
      <c r="C44">
        <v>3</v>
      </c>
      <c r="D44" s="1">
        <v>0</v>
      </c>
    </row>
    <row r="45" spans="1:4">
      <c r="A45" t="s">
        <v>67</v>
      </c>
      <c r="B45">
        <v>3</v>
      </c>
      <c r="C45">
        <v>1.5</v>
      </c>
      <c r="D45" s="1">
        <v>0.5</v>
      </c>
    </row>
    <row r="46" spans="1:4">
      <c r="A46" t="s">
        <v>29</v>
      </c>
      <c r="B46">
        <v>3</v>
      </c>
      <c r="C46">
        <v>5.5</v>
      </c>
      <c r="D46" s="1">
        <v>-0.83333333333333337</v>
      </c>
    </row>
    <row r="47" spans="1:4">
      <c r="A47" t="s">
        <v>27</v>
      </c>
      <c r="B47">
        <v>3</v>
      </c>
      <c r="C47">
        <v>3</v>
      </c>
      <c r="D47" s="1">
        <v>0</v>
      </c>
    </row>
    <row r="48" spans="1:4">
      <c r="A48" t="s">
        <v>28</v>
      </c>
      <c r="B48">
        <v>2.5</v>
      </c>
      <c r="C48">
        <v>3</v>
      </c>
      <c r="D48" s="1">
        <v>-0.2</v>
      </c>
    </row>
    <row r="49" spans="1:4">
      <c r="A49" t="s">
        <v>32</v>
      </c>
      <c r="B49">
        <v>3</v>
      </c>
      <c r="C49">
        <v>7.02</v>
      </c>
      <c r="D49" s="1">
        <v>-1.3399999999999999</v>
      </c>
    </row>
    <row r="50" spans="1:4">
      <c r="A50" t="s">
        <v>30</v>
      </c>
      <c r="B50">
        <v>3</v>
      </c>
      <c r="C50">
        <v>3.5</v>
      </c>
      <c r="D50" s="1">
        <v>-0.16666666666666666</v>
      </c>
    </row>
    <row r="51" spans="1:4">
      <c r="A51" t="s">
        <v>31</v>
      </c>
      <c r="B51">
        <v>2.5</v>
      </c>
      <c r="C51">
        <v>2.5</v>
      </c>
      <c r="D51" s="1">
        <v>0</v>
      </c>
    </row>
    <row r="52" spans="1:4">
      <c r="A52" t="s">
        <v>36</v>
      </c>
      <c r="B52">
        <v>3</v>
      </c>
      <c r="C52">
        <v>2.5</v>
      </c>
      <c r="D52" s="1">
        <v>0.16666666666666666</v>
      </c>
    </row>
    <row r="53" spans="1:4">
      <c r="A53" t="s">
        <v>74</v>
      </c>
      <c r="B53">
        <v>2</v>
      </c>
      <c r="C53">
        <v>2.5</v>
      </c>
      <c r="D53" s="1">
        <v>-0.25</v>
      </c>
    </row>
    <row r="54" spans="1:4">
      <c r="A54" t="s">
        <v>79</v>
      </c>
      <c r="B54">
        <v>2</v>
      </c>
      <c r="C54">
        <v>1.5</v>
      </c>
      <c r="D54" s="1">
        <v>0.25</v>
      </c>
    </row>
    <row r="55" spans="1:4">
      <c r="A55" t="s">
        <v>37</v>
      </c>
      <c r="B55">
        <v>2.5</v>
      </c>
      <c r="C55">
        <v>2.5</v>
      </c>
      <c r="D55" s="1">
        <v>0</v>
      </c>
    </row>
    <row r="56" spans="1:4">
      <c r="A56" t="s">
        <v>38</v>
      </c>
      <c r="B56">
        <v>3</v>
      </c>
      <c r="C56">
        <v>1.52</v>
      </c>
      <c r="D56" s="1">
        <v>0.49333333333333335</v>
      </c>
    </row>
    <row r="57" spans="1:4">
      <c r="A57" t="s">
        <v>44</v>
      </c>
      <c r="B57">
        <v>4</v>
      </c>
      <c r="C57">
        <v>0.68</v>
      </c>
      <c r="D57" s="1">
        <v>0.83</v>
      </c>
    </row>
    <row r="58" spans="1:4">
      <c r="A58" t="s">
        <v>45</v>
      </c>
      <c r="B58">
        <v>2.5</v>
      </c>
      <c r="C58">
        <v>2.63</v>
      </c>
      <c r="D58" s="1">
        <v>-5.1999999999999956E-2</v>
      </c>
    </row>
    <row r="59" spans="1:4">
      <c r="A59" t="s">
        <v>46</v>
      </c>
      <c r="B59">
        <v>4</v>
      </c>
      <c r="C59">
        <v>4.87</v>
      </c>
      <c r="D59" s="1">
        <v>-0.21750000000000003</v>
      </c>
    </row>
    <row r="60" spans="1:4">
      <c r="A60" t="s">
        <v>51</v>
      </c>
      <c r="B60">
        <v>3</v>
      </c>
      <c r="C60">
        <v>4</v>
      </c>
      <c r="D60" s="1">
        <v>-0.33333333333333331</v>
      </c>
    </row>
    <row r="61" spans="1:4">
      <c r="A61" t="s">
        <v>50</v>
      </c>
      <c r="B61">
        <v>24</v>
      </c>
      <c r="C61">
        <v>24</v>
      </c>
      <c r="D61" s="1">
        <v>0</v>
      </c>
    </row>
    <row r="62" spans="1:4">
      <c r="A62" t="s">
        <v>52</v>
      </c>
      <c r="B62">
        <v>3</v>
      </c>
      <c r="C62">
        <v>4</v>
      </c>
      <c r="D62" s="1">
        <v>-0.33333333333333331</v>
      </c>
    </row>
    <row r="63" spans="1:4">
      <c r="A63" t="s">
        <v>52</v>
      </c>
      <c r="B63">
        <v>3</v>
      </c>
      <c r="C63">
        <v>3</v>
      </c>
      <c r="D63" s="1">
        <v>0</v>
      </c>
    </row>
    <row r="64" spans="1:4">
      <c r="A64" t="s">
        <v>52</v>
      </c>
      <c r="B64">
        <v>3</v>
      </c>
      <c r="C64">
        <v>3</v>
      </c>
      <c r="D64" s="1">
        <v>0</v>
      </c>
    </row>
    <row r="65" spans="1:4">
      <c r="A65" t="s">
        <v>106</v>
      </c>
      <c r="B65">
        <v>8</v>
      </c>
      <c r="C65">
        <v>1</v>
      </c>
      <c r="D65" s="1">
        <v>0.875</v>
      </c>
    </row>
    <row r="66" spans="1:4">
      <c r="A66" t="s">
        <v>107</v>
      </c>
      <c r="B66">
        <v>4</v>
      </c>
      <c r="C66">
        <v>4</v>
      </c>
      <c r="D66" s="1">
        <v>0</v>
      </c>
    </row>
    <row r="67" spans="1:4">
      <c r="A67" t="s">
        <v>108</v>
      </c>
      <c r="B67">
        <v>4</v>
      </c>
      <c r="C67">
        <v>1</v>
      </c>
      <c r="D67" s="1">
        <v>0.75</v>
      </c>
    </row>
    <row r="68" spans="1:4">
      <c r="A68" t="s">
        <v>109</v>
      </c>
      <c r="B68">
        <v>4</v>
      </c>
      <c r="C68">
        <v>1.27</v>
      </c>
      <c r="D68" s="1">
        <v>0.6825</v>
      </c>
    </row>
    <row r="69" spans="1:4">
      <c r="A69" t="s">
        <v>110</v>
      </c>
      <c r="B69">
        <v>4</v>
      </c>
      <c r="C69">
        <v>0.73</v>
      </c>
      <c r="D69" s="1">
        <v>0.8175</v>
      </c>
    </row>
    <row r="70" spans="1:4">
      <c r="A70" t="s">
        <v>111</v>
      </c>
      <c r="B70">
        <v>4</v>
      </c>
      <c r="C70">
        <v>0</v>
      </c>
      <c r="D70" s="1">
        <v>1</v>
      </c>
    </row>
    <row r="71" spans="1:4">
      <c r="A71" t="s">
        <v>112</v>
      </c>
      <c r="B71">
        <v>4</v>
      </c>
      <c r="C71">
        <v>4</v>
      </c>
      <c r="D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Hoja2</vt:lpstr>
      <vt:lpstr>SEGUIMIENTO</vt:lpstr>
      <vt:lpstr>ANALISIS</vt:lpstr>
      <vt:lpstr>REPORTE</vt:lpstr>
      <vt:lpstr>Hoja3</vt:lpstr>
      <vt:lpstr>Gráfico1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2011-11-12T18:06:05Z</dcterms:created>
  <dcterms:modified xsi:type="dcterms:W3CDTF">2011-11-28T03:06:05Z</dcterms:modified>
</cp:coreProperties>
</file>