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120" windowWidth="15390" windowHeight="7515" tabRatio="663"/>
  </bookViews>
  <sheets>
    <sheet name="Requerimientos" sheetId="4" r:id="rId1"/>
    <sheet name="Diaz, Melo, Ubaque" sheetId="5" r:id="rId2"/>
    <sheet name="Santos Riaño, Sanchez Rojas" sheetId="6" r:id="rId3"/>
    <sheet name="Andres Gamba, Forero Garcia" sheetId="7" r:id="rId4"/>
    <sheet name="Del Castillo, Erazo Benavides" sheetId="8" r:id="rId5"/>
  </sheets>
  <calcPr calcId="145621" concurrentCalc="0"/>
</workbook>
</file>

<file path=xl/calcChain.xml><?xml version="1.0" encoding="utf-8"?>
<calcChain xmlns="http://schemas.openxmlformats.org/spreadsheetml/2006/main">
  <c r="F27" i="8" l="1"/>
  <c r="E27" i="8"/>
  <c r="D20" i="8"/>
  <c r="D19" i="8"/>
  <c r="D11" i="8"/>
  <c r="D15" i="8"/>
  <c r="D10" i="8"/>
  <c r="D27" i="8"/>
  <c r="E27" i="7"/>
  <c r="D20" i="7"/>
  <c r="D19" i="7"/>
  <c r="D11" i="7"/>
  <c r="D15" i="7"/>
  <c r="D10" i="7"/>
  <c r="D27" i="7"/>
  <c r="F27" i="7"/>
  <c r="E27" i="6"/>
  <c r="D20" i="6"/>
  <c r="D19" i="6"/>
  <c r="D11" i="6"/>
  <c r="D15" i="6"/>
  <c r="D10" i="6"/>
  <c r="D27" i="6"/>
  <c r="F27" i="6"/>
  <c r="E27" i="5"/>
  <c r="F27" i="5"/>
  <c r="D20" i="5"/>
  <c r="D19" i="5"/>
  <c r="D11" i="5"/>
  <c r="D15" i="5"/>
  <c r="D10" i="5"/>
  <c r="D27" i="5"/>
  <c r="D10" i="4"/>
  <c r="D11" i="4"/>
  <c r="D20" i="4"/>
  <c r="D15" i="4"/>
  <c r="D19" i="4"/>
  <c r="D27" i="4"/>
</calcChain>
</file>

<file path=xl/sharedStrings.xml><?xml version="1.0" encoding="utf-8"?>
<sst xmlns="http://schemas.openxmlformats.org/spreadsheetml/2006/main" count="196" uniqueCount="71">
  <si>
    <t>Ingeniería de Sistemas y Computación</t>
  </si>
  <si>
    <t>Requerimiento</t>
  </si>
  <si>
    <t>Valor</t>
  </si>
  <si>
    <t>ID</t>
  </si>
  <si>
    <t>R1</t>
  </si>
  <si>
    <t>Observaciones</t>
  </si>
  <si>
    <t>R4</t>
  </si>
  <si>
    <t>Total</t>
  </si>
  <si>
    <t>Sobre 100</t>
  </si>
  <si>
    <t>-</t>
  </si>
  <si>
    <t>Especialización en Construcción de Software</t>
  </si>
  <si>
    <t>CSOF-5301 – Análisis y Diseño de Software – 2011-2</t>
  </si>
  <si>
    <t>R7</t>
  </si>
  <si>
    <t>Documentación</t>
  </si>
  <si>
    <t>Documento</t>
  </si>
  <si>
    <t>Ortografia</t>
  </si>
  <si>
    <t>Buena ortografia en el documento.</t>
  </si>
  <si>
    <t>Redacción</t>
  </si>
  <si>
    <t>Información concreta</t>
  </si>
  <si>
    <t>Reparación de notas</t>
  </si>
  <si>
    <t>Claridad del enunciado</t>
  </si>
  <si>
    <t>La solución al caso debe ser correcta, apropiada y hacer uso de las mejores prácticas</t>
  </si>
  <si>
    <t>Correctitud de la solución</t>
  </si>
  <si>
    <t>Solución</t>
  </si>
  <si>
    <t>Completitud</t>
  </si>
  <si>
    <t>Estructura</t>
  </si>
  <si>
    <t>Los textos están bien redactados y hay fluidez en las ideas</t>
  </si>
  <si>
    <t>La estructura general del caso es correcta</t>
  </si>
  <si>
    <t>Se incluye únicamente la información necesaria  y relevante para el análisis del caso de estudio.</t>
  </si>
  <si>
    <t>Enunciado</t>
  </si>
  <si>
    <t>Creatividad</t>
  </si>
  <si>
    <t>Debe tratarse de problemáticas reales pero diferentes a los problemas clásicos de análisis o a los ya trabajados.</t>
  </si>
  <si>
    <t>Calidad</t>
  </si>
  <si>
    <t>Caso</t>
  </si>
  <si>
    <t>La solución debe ser de calidad e incluir los aspectos de análisis que correspondan según el caso definido.</t>
  </si>
  <si>
    <t>La solución abarca todas las problematicas que mencione el enunciado</t>
  </si>
  <si>
    <t>Se incluyó dentro del documento la cesión de derechos de autor</t>
  </si>
  <si>
    <t>Cesión de derechos</t>
  </si>
  <si>
    <t>Entregables</t>
  </si>
  <si>
    <t>El enunciado y la solución se entregó en formato .doc, se incluyeron las fuentes en Enterprise Architect</t>
  </si>
  <si>
    <t>El enunciado del caso debe ser concreto y claro. No debe haber ambigüedades. No deben ser necesarias aclaraciones o explicaciones adicionales, debe ser breve, consistente y preciso. El enunciado puede incluir diagramas ilustrativos si lo consideran necesario.</t>
  </si>
  <si>
    <t>El enunciado debe involucrar diferentes dimensiones de análisis y demandar para su solución la aplicación de los conceptos vistos en clase.El enunciado y su solución estan alineados con los objetivos y temas del curso.</t>
  </si>
  <si>
    <t>Esta nota reemplaza la del taller 1</t>
  </si>
  <si>
    <t>Nota</t>
  </si>
  <si>
    <t>Esta nota reemplaza la del taller 2</t>
  </si>
  <si>
    <t>Complejidad y Relevancia</t>
  </si>
  <si>
    <t>Buena situación, actual, real y acertada</t>
  </si>
  <si>
    <t>Hay información duplicada, como por ejemplo que los resultados se registran en el formulario E14</t>
  </si>
  <si>
    <t>Recomiendo redactar ideas más cortas en el enunciado y dividirlas en párrafos separados. Por ejemplo, donde describen los pasos del proceso electoral, dejar en un párrafo Primero … en otro Posteriormente …en otro Luego …..
Deben reemplazar algunos punto y coma (;) por punto (.) para mayor claridad.
Algunas comas no son necesarias.
Presentaron problemas de femeninos con masculinos, por ejemplo, se imprimen lAs citaciones ... para ser posteriormente enviadOs.
Repiten la misma palabra muy seguido, es importante buscar sinónimos u otras formas de redactar la idea</t>
  </si>
  <si>
    <t>El documento del enunciado debería estar mejor estructurado, es mucha información son ser estructurada. Por ejemplo, podrían dividir en sercciones:proceso pre-electoral,  proceso de votación, proceso de consolidación.</t>
  </si>
  <si>
    <t>En la parte de stakeholders hace falta mencionar la parte internacional. En el enunciado se menciona que los centros de votación se planean a nivel nacional e internacional. Sin embargo, en los stakeholders se menciona solo los medios de comunicación de Colombia, valdría la pena tener en cuenta a los medios internacionales que realizan cubrimientos a los ciudadnos que se encuentran fuera del país.
Faltan casos de uso: por ejemplo no está el CU que permita consultar quienes son las personas habilitadas para ser jurado de votación, tampoco está el CU que permite registrarlos (podría ser uno solo con el anterior pero no está), falta el tema de la consulta de la mesa de votación.</t>
  </si>
  <si>
    <t>No es totalmente claro como se maneja la votación internacional, cómo se seleccionan los jurados internacionales? Cuando mencionan "el país se levanta desde las 8 am" .. Excluyen a los ciudadanos que votan en el extranjero, éstos manejan el mismo horario?</t>
  </si>
  <si>
    <t>Hay textos que pueden mejorar la redacción, por ejemplo la sugerencia hecha en R1.1 no solo se trata de cambiar lo que dice sino la forma en que lo expresan. Los gerundios no siempre están bien utilizados.</t>
  </si>
  <si>
    <t>En los stakeholders falta incluir a las empresas que comprarían la pauta en la aplicación.</t>
  </si>
  <si>
    <t>Valdría la pena incluir diagramas de secuencia que validen el diagrama de clases</t>
  </si>
  <si>
    <t>La siguiente frase: "… cada usuario debe llenar un formulario, en el cual, se ingresan datos como..." no deja claro si esos son los datos, si son los únicos o si es solo un ejemplo, la palabra "como" da una sensación de inexactitud.
Al inicio del enunciado se expresa que se espera que el sistema ayude a la empresa a ser reconocida a nivel mundial, sin embargo la solución de un juego que proporcione publicidad para terceros no necesariamente hace que la empresa sea reconocida o por lo menos no es explícito cómo ayudará la propuesta en este aspecto. Sugeriría que se reemplazara "...viendo en este acontecimiento una oportunidad para que su empresa pueda crecer y ser reconocida a nivel mundial..." por: ... viendo este acontecimiento como una oportunidad para que su empresa pueda crecer y aumentar sus ingresos ... lo cual se puede asumir como una consecuencia por cobrar por la publicidad.
En el enunciado se utiliza el concepto de Gamers que después no se vuelve a utilizar en el resto del enunciado ni la solución, es preferible reemplazarlo para mantener uniformidad</t>
  </si>
  <si>
    <t>Hacen falta varias tíldes en palabras como: pérdida, específica, móvil, parámetros</t>
  </si>
  <si>
    <t>Hay palabras que deben estar en plural/singular en la oración y no figuran como tal. Por ejemplo: Tablero que muestra los indicadores de rendimiento de las operación propias del sistema.
Se repiten varias veces la misma frase: "educación, alimentación y vivienda. "
En el diagrama de clases la clase se llama Inegrante, falta la T</t>
  </si>
  <si>
    <t>Al diagrama de clases le hace falta la dirección de las relaciones</t>
  </si>
  <si>
    <t>No debía incluirse nada de diseño ni la explicación de los componentes, el taller era solo análisis</t>
  </si>
  <si>
    <t>En el enunciado falta contextualizar algunas ideas, por ejemplo no es claro qué son las ruta de visita, ni cómo es el manejo de reglas para pasar entre estados: Activo, inactivo, perdida de beneficios, suspendido.</t>
  </si>
  <si>
    <t>El caso es interesante pero la solución hubiera podido ser más completa y mejor realizada.</t>
  </si>
  <si>
    <t>El caso de las clinicas y el sistemas para administrar las citas historias clínicas etc es un caso clásico</t>
  </si>
  <si>
    <t>En los stakeholders hizo falta las EPSs externas y la secretaría de Salud.</t>
  </si>
  <si>
    <t>Hacen falta muchas tíldes, Ejemplos: en el quinto párrafo del enunciado en la palabra está, presentó y obstétrico, en el sexto párrafo en la palabra esquelético, en el octavo, noveno y décimo párrafo en la palabra diagnóstico. En el resto del documento palabras como: médico, número, está, síntomas, presentación, específico, recomendación, código</t>
  </si>
  <si>
    <t>Hay errores de digitación</t>
  </si>
  <si>
    <t>No se encuentra la explicación de las relaciones y atributos del diagrama de clases.
La especificación de los casos de uso es regular. En el enunciado se habla por ejemplo de que la información básica del beneficiario incluye la fecha de nacimiento y en los CUs no se menciona.
Falta un diagrama BPMN como apoyo al proceso de negocio.
No hay diagramas de secuencia de validación para el modelo de clases.
Hizo falta un diagrama de contexto.
Hizo falta incluir árboles de utilidad y escenarios de validación</t>
  </si>
  <si>
    <t>Hizo falta incluir los escenarios de calidad</t>
  </si>
  <si>
    <t>No cumple con el objetivo de trabajar sobre contextos no convencionales</t>
  </si>
  <si>
    <t>Un aspecto de análisis que podría incluir en la solución es un diagrama BPMN del proceso de negocio</t>
  </si>
  <si>
    <t>No se incluyó dentro del documento la cesión de derechos de autor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</si>
</sst>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2"/>
      <color theme="1"/>
      <name val="Tahoma"/>
      <family val="2"/>
    </font>
    <font>
      <sz val="14"/>
      <color theme="1"/>
      <name val="Tahoma"/>
      <family val="2"/>
    </font>
    <font>
      <sz val="10"/>
      <color theme="1"/>
      <name val="Arial"/>
      <family val="2"/>
    </font>
    <font>
      <b/>
      <sz val="10"/>
      <color theme="1"/>
      <name val="Arial"/>
      <family val="2"/>
    </font>
    <font>
      <sz val="12"/>
      <color theme="1"/>
      <name val="Tahoma"/>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0" fontId="3" fillId="3" borderId="1" xfId="0" applyFont="1" applyFill="1" applyBorder="1" applyAlignment="1">
      <alignment vertical="center"/>
    </xf>
    <xf numFmtId="0" fontId="3" fillId="0" borderId="4" xfId="0" applyFont="1" applyFill="1" applyBorder="1" applyAlignment="1">
      <alignment horizontal="center" vertical="center"/>
    </xf>
    <xf numFmtId="0" fontId="3" fillId="0" borderId="1" xfId="0" applyFont="1" applyFill="1" applyBorder="1" applyAlignment="1">
      <alignment vertical="center" wrapText="1"/>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3" borderId="2" xfId="0" applyFont="1" applyFill="1" applyBorder="1" applyAlignment="1">
      <alignment horizontal="center" vertical="center"/>
    </xf>
    <xf numFmtId="0" fontId="3" fillId="3" borderId="6" xfId="0" applyFont="1" applyFill="1" applyBorder="1" applyAlignment="1">
      <alignment vertical="center"/>
    </xf>
    <xf numFmtId="0" fontId="3" fillId="0" borderId="2" xfId="0" applyFont="1" applyFill="1" applyBorder="1" applyAlignment="1">
      <alignment horizontal="center" vertical="center"/>
    </xf>
    <xf numFmtId="0" fontId="3" fillId="0" borderId="6" xfId="0" applyFont="1" applyFill="1" applyBorder="1" applyAlignment="1">
      <alignment vertical="center"/>
    </xf>
    <xf numFmtId="0" fontId="0" fillId="0" borderId="0" xfId="0" applyAlignment="1">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0" fillId="0" borderId="0" xfId="0" applyFill="1" applyAlignment="1">
      <alignment vertical="center"/>
    </xf>
    <xf numFmtId="0" fontId="3" fillId="0" borderId="0" xfId="0" applyFont="1" applyAlignment="1">
      <alignment vertical="center"/>
    </xf>
    <xf numFmtId="0" fontId="4" fillId="2" borderId="4" xfId="0" applyFont="1" applyFill="1" applyBorder="1"/>
    <xf numFmtId="0" fontId="4" fillId="2" borderId="1" xfId="0" applyFont="1" applyFill="1" applyBorder="1"/>
    <xf numFmtId="0" fontId="4" fillId="2" borderId="5" xfId="0" applyFont="1" applyFill="1" applyBorder="1"/>
    <xf numFmtId="0" fontId="4" fillId="2" borderId="4" xfId="0" applyFont="1" applyFill="1" applyBorder="1" applyAlignment="1"/>
    <xf numFmtId="0" fontId="4" fillId="2" borderId="5" xfId="0" applyFont="1" applyFill="1" applyBorder="1" applyAlignment="1">
      <alignment wrapText="1"/>
    </xf>
    <xf numFmtId="0" fontId="4" fillId="2" borderId="7" xfId="0" applyFont="1" applyFill="1" applyBorder="1" applyAlignment="1">
      <alignment wrapText="1"/>
    </xf>
    <xf numFmtId="0" fontId="3" fillId="3" borderId="1" xfId="0" applyFont="1" applyFill="1" applyBorder="1"/>
    <xf numFmtId="0" fontId="3" fillId="0" borderId="1" xfId="0" applyFont="1" applyFill="1" applyBorder="1" applyAlignment="1">
      <alignment wrapText="1"/>
    </xf>
    <xf numFmtId="0" fontId="4" fillId="2" borderId="7" xfId="0" applyFont="1" applyFill="1" applyBorder="1" applyAlignment="1">
      <alignment vertical="center"/>
    </xf>
    <xf numFmtId="0" fontId="4" fillId="2" borderId="5" xfId="0" applyFont="1" applyFill="1" applyBorder="1" applyAlignment="1">
      <alignment horizontal="center" wrapText="1"/>
    </xf>
    <xf numFmtId="0" fontId="3" fillId="3" borderId="1" xfId="0" applyFont="1" applyFill="1" applyBorder="1" applyAlignment="1">
      <alignment horizontal="center"/>
    </xf>
    <xf numFmtId="0" fontId="3" fillId="0" borderId="1" xfId="0" applyFont="1" applyFill="1" applyBorder="1" applyAlignment="1">
      <alignment horizontal="center"/>
    </xf>
    <xf numFmtId="0" fontId="3" fillId="3" borderId="5" xfId="0" applyFont="1" applyFill="1" applyBorder="1" applyAlignment="1">
      <alignment horizontal="center" vertical="center"/>
    </xf>
    <xf numFmtId="0" fontId="4" fillId="2" borderId="5" xfId="0" applyFont="1" applyFill="1" applyBorder="1" applyAlignment="1">
      <alignment horizontal="center" vertical="center"/>
    </xf>
    <xf numFmtId="0" fontId="3" fillId="3" borderId="3"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6" xfId="0" applyFont="1" applyFill="1" applyBorder="1" applyAlignment="1">
      <alignment vertical="center" wrapText="1"/>
    </xf>
    <xf numFmtId="0" fontId="3" fillId="0" borderId="4" xfId="0" applyFont="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center" vertical="center" wrapText="1"/>
    </xf>
    <xf numFmtId="0" fontId="3" fillId="3" borderId="4" xfId="0" applyFont="1" applyFill="1" applyBorder="1"/>
    <xf numFmtId="0" fontId="3" fillId="0" borderId="4" xfId="0" applyFont="1" applyFill="1" applyBorder="1" applyAlignment="1">
      <alignment horizontal="left" vertical="center"/>
    </xf>
    <xf numFmtId="0" fontId="3" fillId="0" borderId="4" xfId="0" applyFont="1" applyFill="1" applyBorder="1" applyAlignment="1">
      <alignment vertical="center" wrapText="1"/>
    </xf>
    <xf numFmtId="0" fontId="3" fillId="0" borderId="4" xfId="0" applyFont="1" applyFill="1" applyBorder="1" applyAlignment="1">
      <alignment vertical="center"/>
    </xf>
    <xf numFmtId="0" fontId="3" fillId="3" borderId="4" xfId="0" applyFont="1" applyFill="1" applyBorder="1" applyAlignment="1">
      <alignment vertical="center"/>
    </xf>
    <xf numFmtId="0" fontId="3" fillId="3" borderId="2" xfId="0" applyFont="1" applyFill="1" applyBorder="1" applyAlignment="1">
      <alignment vertical="center"/>
    </xf>
    <xf numFmtId="0" fontId="3" fillId="0" borderId="2" xfId="0" applyFont="1" applyFill="1" applyBorder="1" applyAlignment="1">
      <alignment vertical="center"/>
    </xf>
    <xf numFmtId="0" fontId="3" fillId="0" borderId="2" xfId="0" applyFont="1" applyFill="1" applyBorder="1" applyAlignment="1">
      <alignment vertical="center" wrapText="1"/>
    </xf>
    <xf numFmtId="0" fontId="4" fillId="2" borderId="7" xfId="0" applyFont="1" applyFill="1" applyBorder="1"/>
    <xf numFmtId="0" fontId="3" fillId="3" borderId="7" xfId="0" applyFont="1" applyFill="1" applyBorder="1"/>
    <xf numFmtId="0" fontId="3" fillId="0" borderId="7" xfId="0" applyFont="1" applyFill="1" applyBorder="1" applyAlignment="1">
      <alignment wrapText="1"/>
    </xf>
    <xf numFmtId="0" fontId="3" fillId="0" borderId="7" xfId="0" applyFont="1" applyFill="1" applyBorder="1" applyAlignment="1">
      <alignment vertical="center" wrapText="1"/>
    </xf>
    <xf numFmtId="0" fontId="3" fillId="0" borderId="7" xfId="0" applyFont="1" applyBorder="1" applyAlignment="1">
      <alignment vertical="center" wrapText="1"/>
    </xf>
    <xf numFmtId="0" fontId="3" fillId="3" borderId="7" xfId="0" applyFont="1" applyFill="1" applyBorder="1" applyAlignment="1">
      <alignment vertical="center"/>
    </xf>
    <xf numFmtId="0" fontId="3" fillId="3" borderId="8" xfId="0" applyFont="1" applyFill="1" applyBorder="1" applyAlignment="1">
      <alignment vertical="center"/>
    </xf>
    <xf numFmtId="0" fontId="3" fillId="0" borderId="8" xfId="0" applyFont="1" applyFill="1" applyBorder="1" applyAlignment="1">
      <alignment vertical="center"/>
    </xf>
    <xf numFmtId="0" fontId="3" fillId="0" borderId="8" xfId="0" applyFont="1" applyFill="1" applyBorder="1" applyAlignment="1">
      <alignmen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164" fontId="3" fillId="3" borderId="7" xfId="0" applyNumberFormat="1" applyFont="1" applyFill="1" applyBorder="1" applyAlignment="1">
      <alignment horizontal="left" vertical="center"/>
    </xf>
  </cellXfs>
  <cellStyles count="3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953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9"/>
  <sheetViews>
    <sheetView tabSelected="1" topLeftCell="A7" workbookViewId="0">
      <selection activeCell="E13" sqref="E13"/>
    </sheetView>
  </sheetViews>
  <sheetFormatPr baseColWidth="10" defaultColWidth="10.85546875" defaultRowHeight="15" x14ac:dyDescent="0.25"/>
  <cols>
    <col min="1" max="2" width="3.85546875" style="14" customWidth="1"/>
    <col min="3" max="3" width="39" style="14" bestFit="1" customWidth="1"/>
    <col min="4" max="4" width="5.85546875" style="14" bestFit="1" customWidth="1"/>
    <col min="5" max="5" width="74.85546875" style="14" customWidth="1"/>
    <col min="6" max="16384" width="10.85546875" style="14"/>
  </cols>
  <sheetData>
    <row r="3" spans="2:5" x14ac:dyDescent="0.25">
      <c r="E3" s="15" t="s">
        <v>0</v>
      </c>
    </row>
    <row r="4" spans="2:5" x14ac:dyDescent="0.25">
      <c r="E4" s="16" t="s">
        <v>10</v>
      </c>
    </row>
    <row r="5" spans="2:5" x14ac:dyDescent="0.25">
      <c r="E5" s="16" t="s">
        <v>11</v>
      </c>
    </row>
    <row r="6" spans="2:5" x14ac:dyDescent="0.25">
      <c r="E6" s="16" t="s">
        <v>19</v>
      </c>
    </row>
    <row r="7" spans="2:5" ht="18" x14ac:dyDescent="0.25">
      <c r="E7" s="17"/>
    </row>
    <row r="9" spans="2:5" x14ac:dyDescent="0.2">
      <c r="B9" s="22" t="s">
        <v>3</v>
      </c>
      <c r="C9" s="23" t="s">
        <v>1</v>
      </c>
      <c r="D9" s="24" t="s">
        <v>2</v>
      </c>
      <c r="E9" s="23" t="s">
        <v>5</v>
      </c>
    </row>
    <row r="10" spans="2:5" x14ac:dyDescent="0.2">
      <c r="B10" s="25" t="s">
        <v>33</v>
      </c>
      <c r="C10" s="26"/>
      <c r="D10" s="31">
        <f>+D11+D15</f>
        <v>85</v>
      </c>
      <c r="E10" s="27"/>
    </row>
    <row r="11" spans="2:5" x14ac:dyDescent="0.2">
      <c r="B11" s="28" t="s">
        <v>4</v>
      </c>
      <c r="C11" s="28" t="s">
        <v>29</v>
      </c>
      <c r="D11" s="32">
        <f>+D12+D13+D14</f>
        <v>30</v>
      </c>
      <c r="E11" s="28"/>
    </row>
    <row r="12" spans="2:5" ht="51" x14ac:dyDescent="0.2">
      <c r="B12" s="6">
        <v>1</v>
      </c>
      <c r="C12" s="40" t="s">
        <v>20</v>
      </c>
      <c r="D12" s="33">
        <v>10</v>
      </c>
      <c r="E12" s="29" t="s">
        <v>40</v>
      </c>
    </row>
    <row r="13" spans="2:5" ht="42" customHeight="1" x14ac:dyDescent="0.25">
      <c r="B13" s="2">
        <v>2</v>
      </c>
      <c r="C13" s="3" t="s">
        <v>45</v>
      </c>
      <c r="D13" s="6">
        <v>15</v>
      </c>
      <c r="E13" s="3" t="s">
        <v>41</v>
      </c>
    </row>
    <row r="14" spans="2:5" s="20" customFormat="1" ht="25.5" x14ac:dyDescent="0.25">
      <c r="B14" s="39">
        <v>3</v>
      </c>
      <c r="C14" s="7" t="s">
        <v>30</v>
      </c>
      <c r="D14" s="8">
        <v>5</v>
      </c>
      <c r="E14" s="9" t="s">
        <v>31</v>
      </c>
    </row>
    <row r="15" spans="2:5" x14ac:dyDescent="0.25">
      <c r="B15" s="5" t="s">
        <v>6</v>
      </c>
      <c r="C15" s="1" t="s">
        <v>23</v>
      </c>
      <c r="D15" s="34">
        <f>+D16+D17+D18</f>
        <v>55</v>
      </c>
      <c r="E15" s="1"/>
    </row>
    <row r="16" spans="2:5" x14ac:dyDescent="0.25">
      <c r="B16" s="8">
        <v>1</v>
      </c>
      <c r="C16" s="7" t="s">
        <v>22</v>
      </c>
      <c r="D16" s="8">
        <v>20</v>
      </c>
      <c r="E16" s="9" t="s">
        <v>21</v>
      </c>
    </row>
    <row r="17" spans="2:5" x14ac:dyDescent="0.25">
      <c r="B17" s="6">
        <v>2</v>
      </c>
      <c r="C17" s="7" t="s">
        <v>24</v>
      </c>
      <c r="D17" s="6">
        <v>15</v>
      </c>
      <c r="E17" s="3" t="s">
        <v>35</v>
      </c>
    </row>
    <row r="18" spans="2:5" ht="25.5" x14ac:dyDescent="0.25">
      <c r="B18" s="6">
        <v>3</v>
      </c>
      <c r="C18" s="7" t="s">
        <v>32</v>
      </c>
      <c r="D18" s="6">
        <v>20</v>
      </c>
      <c r="E18" s="3" t="s">
        <v>34</v>
      </c>
    </row>
    <row r="19" spans="2:5" x14ac:dyDescent="0.25">
      <c r="B19" s="18" t="s">
        <v>13</v>
      </c>
      <c r="C19" s="19"/>
      <c r="D19" s="35">
        <f>SUM(D20)</f>
        <v>15</v>
      </c>
      <c r="E19" s="30"/>
    </row>
    <row r="20" spans="2:5" x14ac:dyDescent="0.25">
      <c r="B20" s="10" t="s">
        <v>12</v>
      </c>
      <c r="C20" s="11" t="s">
        <v>14</v>
      </c>
      <c r="D20" s="36">
        <f>SUM(D21:D26)</f>
        <v>15</v>
      </c>
      <c r="E20" s="11"/>
    </row>
    <row r="21" spans="2:5" x14ac:dyDescent="0.25">
      <c r="B21" s="12">
        <v>1</v>
      </c>
      <c r="C21" s="13" t="s">
        <v>15</v>
      </c>
      <c r="D21" s="37">
        <v>3</v>
      </c>
      <c r="E21" s="13" t="s">
        <v>16</v>
      </c>
    </row>
    <row r="22" spans="2:5" x14ac:dyDescent="0.25">
      <c r="B22" s="12">
        <v>2</v>
      </c>
      <c r="C22" s="13" t="s">
        <v>17</v>
      </c>
      <c r="D22" s="37">
        <v>3</v>
      </c>
      <c r="E22" s="13" t="s">
        <v>26</v>
      </c>
    </row>
    <row r="23" spans="2:5" x14ac:dyDescent="0.25">
      <c r="B23" s="12">
        <v>3</v>
      </c>
      <c r="C23" s="13" t="s">
        <v>25</v>
      </c>
      <c r="D23" s="37">
        <v>3</v>
      </c>
      <c r="E23" s="13" t="s">
        <v>27</v>
      </c>
    </row>
    <row r="24" spans="2:5" ht="25.5" x14ac:dyDescent="0.25">
      <c r="B24" s="12">
        <v>4</v>
      </c>
      <c r="C24" s="38" t="s">
        <v>18</v>
      </c>
      <c r="D24" s="41">
        <v>2</v>
      </c>
      <c r="E24" s="38" t="s">
        <v>28</v>
      </c>
    </row>
    <row r="25" spans="2:5" x14ac:dyDescent="0.25">
      <c r="B25" s="12">
        <v>5</v>
      </c>
      <c r="C25" s="38" t="s">
        <v>37</v>
      </c>
      <c r="D25" s="41">
        <v>2</v>
      </c>
      <c r="E25" s="38" t="s">
        <v>36</v>
      </c>
    </row>
    <row r="26" spans="2:5" ht="25.5" x14ac:dyDescent="0.25">
      <c r="B26" s="12">
        <v>6</v>
      </c>
      <c r="C26" s="38" t="s">
        <v>38</v>
      </c>
      <c r="D26" s="41">
        <v>2</v>
      </c>
      <c r="E26" s="38" t="s">
        <v>39</v>
      </c>
    </row>
    <row r="27" spans="2:5" x14ac:dyDescent="0.25">
      <c r="B27" s="4" t="s">
        <v>9</v>
      </c>
      <c r="C27" s="1" t="s">
        <v>7</v>
      </c>
      <c r="D27" s="4">
        <f>SUM(D19,D10)</f>
        <v>100</v>
      </c>
      <c r="E27" s="1" t="s">
        <v>8</v>
      </c>
    </row>
    <row r="28" spans="2:5" x14ac:dyDescent="0.25">
      <c r="B28" s="21"/>
    </row>
    <row r="29" spans="2:5" x14ac:dyDescent="0.25">
      <c r="B29" s="21"/>
    </row>
  </sheetData>
  <pageMargins left="0.19685039370078741" right="7.874015748031496E-2" top="0.11811023622047245" bottom="0.15748031496062992" header="0.31496062992125984" footer="0.31496062992125984"/>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20" workbookViewId="0">
      <selection activeCell="D41" sqref="D41"/>
    </sheetView>
  </sheetViews>
  <sheetFormatPr baseColWidth="10" defaultColWidth="10.85546875" defaultRowHeight="15" x14ac:dyDescent="0.25"/>
  <cols>
    <col min="1" max="2" width="3.85546875" style="14" customWidth="1"/>
    <col min="3" max="3" width="39" style="14" bestFit="1" customWidth="1"/>
    <col min="4" max="4" width="5.85546875" style="14" bestFit="1" customWidth="1"/>
    <col min="5" max="5" width="5.85546875" style="14" customWidth="1"/>
    <col min="6" max="6" width="74.85546875" style="14" customWidth="1"/>
    <col min="7" max="16384" width="10.85546875" style="14"/>
  </cols>
  <sheetData>
    <row r="3" spans="2:6" x14ac:dyDescent="0.25">
      <c r="F3" s="15" t="s">
        <v>0</v>
      </c>
    </row>
    <row r="4" spans="2:6" x14ac:dyDescent="0.25">
      <c r="F4" s="16" t="s">
        <v>10</v>
      </c>
    </row>
    <row r="5" spans="2:6" x14ac:dyDescent="0.25">
      <c r="F5" s="16" t="s">
        <v>11</v>
      </c>
    </row>
    <row r="6" spans="2:6" x14ac:dyDescent="0.25">
      <c r="F6" s="16" t="s">
        <v>19</v>
      </c>
    </row>
    <row r="7" spans="2:6" ht="18" x14ac:dyDescent="0.25">
      <c r="F7" s="17"/>
    </row>
    <row r="9" spans="2:6" x14ac:dyDescent="0.2">
      <c r="B9" s="22" t="s">
        <v>3</v>
      </c>
      <c r="C9" s="22" t="s">
        <v>1</v>
      </c>
      <c r="D9" s="23" t="s">
        <v>2</v>
      </c>
      <c r="E9" s="23" t="s">
        <v>43</v>
      </c>
      <c r="F9" s="50" t="s">
        <v>5</v>
      </c>
    </row>
    <row r="10" spans="2:6" x14ac:dyDescent="0.2">
      <c r="B10" s="25" t="s">
        <v>33</v>
      </c>
      <c r="C10" s="26"/>
      <c r="D10" s="59">
        <f>+D11+D15</f>
        <v>85</v>
      </c>
      <c r="E10" s="59"/>
      <c r="F10" s="27"/>
    </row>
    <row r="11" spans="2:6" x14ac:dyDescent="0.2">
      <c r="B11" s="28" t="s">
        <v>4</v>
      </c>
      <c r="C11" s="42" t="s">
        <v>29</v>
      </c>
      <c r="D11" s="32">
        <f>+D12+D13+D14</f>
        <v>30</v>
      </c>
      <c r="E11" s="32"/>
      <c r="F11" s="51"/>
    </row>
    <row r="12" spans="2:6" ht="51" x14ac:dyDescent="0.25">
      <c r="B12" s="6">
        <v>1</v>
      </c>
      <c r="C12" s="43" t="s">
        <v>20</v>
      </c>
      <c r="D12" s="6">
        <v>10</v>
      </c>
      <c r="E12" s="6">
        <v>7</v>
      </c>
      <c r="F12" s="53" t="s">
        <v>51</v>
      </c>
    </row>
    <row r="13" spans="2:6" ht="42" customHeight="1" x14ac:dyDescent="0.25">
      <c r="B13" s="2">
        <v>2</v>
      </c>
      <c r="C13" s="44" t="s">
        <v>45</v>
      </c>
      <c r="D13" s="6">
        <v>15</v>
      </c>
      <c r="E13" s="6">
        <v>15</v>
      </c>
      <c r="F13" s="53"/>
    </row>
    <row r="14" spans="2:6" s="20" customFormat="1" x14ac:dyDescent="0.25">
      <c r="B14" s="39">
        <v>3</v>
      </c>
      <c r="C14" s="45" t="s">
        <v>30</v>
      </c>
      <c r="D14" s="8">
        <v>5</v>
      </c>
      <c r="E14" s="8">
        <v>5</v>
      </c>
      <c r="F14" s="54" t="s">
        <v>46</v>
      </c>
    </row>
    <row r="15" spans="2:6" x14ac:dyDescent="0.25">
      <c r="B15" s="5" t="s">
        <v>6</v>
      </c>
      <c r="C15" s="46" t="s">
        <v>23</v>
      </c>
      <c r="D15" s="4">
        <f>+D16+D17+D18</f>
        <v>55</v>
      </c>
      <c r="E15" s="4"/>
      <c r="F15" s="55"/>
    </row>
    <row r="16" spans="2:6" ht="127.5" x14ac:dyDescent="0.25">
      <c r="B16" s="8">
        <v>1</v>
      </c>
      <c r="C16" s="45" t="s">
        <v>22</v>
      </c>
      <c r="D16" s="8">
        <v>20</v>
      </c>
      <c r="E16" s="8">
        <v>15</v>
      </c>
      <c r="F16" s="54" t="s">
        <v>50</v>
      </c>
    </row>
    <row r="17" spans="2:6" x14ac:dyDescent="0.25">
      <c r="B17" s="6">
        <v>2</v>
      </c>
      <c r="C17" s="45" t="s">
        <v>24</v>
      </c>
      <c r="D17" s="6">
        <v>15</v>
      </c>
      <c r="E17" s="6">
        <v>13</v>
      </c>
      <c r="F17" s="53" t="s">
        <v>54</v>
      </c>
    </row>
    <row r="18" spans="2:6" x14ac:dyDescent="0.25">
      <c r="B18" s="6">
        <v>3</v>
      </c>
      <c r="C18" s="45" t="s">
        <v>32</v>
      </c>
      <c r="D18" s="6">
        <v>20</v>
      </c>
      <c r="E18" s="6">
        <v>20</v>
      </c>
      <c r="F18" s="53"/>
    </row>
    <row r="19" spans="2:6" x14ac:dyDescent="0.25">
      <c r="B19" s="18" t="s">
        <v>13</v>
      </c>
      <c r="C19" s="19"/>
      <c r="D19" s="60">
        <f>SUM(D20)</f>
        <v>15</v>
      </c>
      <c r="E19" s="60"/>
      <c r="F19" s="30"/>
    </row>
    <row r="20" spans="2:6" x14ac:dyDescent="0.25">
      <c r="B20" s="10" t="s">
        <v>12</v>
      </c>
      <c r="C20" s="47" t="s">
        <v>14</v>
      </c>
      <c r="D20" s="4">
        <f>SUM(D21:D26)</f>
        <v>15</v>
      </c>
      <c r="E20" s="4"/>
      <c r="F20" s="56"/>
    </row>
    <row r="21" spans="2:6" x14ac:dyDescent="0.25">
      <c r="B21" s="12">
        <v>1</v>
      </c>
      <c r="C21" s="48" t="s">
        <v>15</v>
      </c>
      <c r="D21" s="6">
        <v>3</v>
      </c>
      <c r="E21" s="6">
        <v>3</v>
      </c>
      <c r="F21" s="57"/>
    </row>
    <row r="22" spans="2:6" ht="114.75" x14ac:dyDescent="0.25">
      <c r="B22" s="12">
        <v>2</v>
      </c>
      <c r="C22" s="48" t="s">
        <v>17</v>
      </c>
      <c r="D22" s="6">
        <v>3</v>
      </c>
      <c r="E22" s="6">
        <v>1</v>
      </c>
      <c r="F22" s="58" t="s">
        <v>48</v>
      </c>
    </row>
    <row r="23" spans="2:6" ht="38.25" x14ac:dyDescent="0.25">
      <c r="B23" s="12">
        <v>3</v>
      </c>
      <c r="C23" s="48" t="s">
        <v>25</v>
      </c>
      <c r="D23" s="6">
        <v>3</v>
      </c>
      <c r="E23" s="6">
        <v>1.5</v>
      </c>
      <c r="F23" s="58" t="s">
        <v>49</v>
      </c>
    </row>
    <row r="24" spans="2:6" ht="25.5" x14ac:dyDescent="0.25">
      <c r="B24" s="12">
        <v>4</v>
      </c>
      <c r="C24" s="49" t="s">
        <v>18</v>
      </c>
      <c r="D24" s="61">
        <v>2</v>
      </c>
      <c r="E24" s="61">
        <v>1</v>
      </c>
      <c r="F24" s="58" t="s">
        <v>47</v>
      </c>
    </row>
    <row r="25" spans="2:6" x14ac:dyDescent="0.25">
      <c r="B25" s="12">
        <v>5</v>
      </c>
      <c r="C25" s="49" t="s">
        <v>37</v>
      </c>
      <c r="D25" s="61">
        <v>2</v>
      </c>
      <c r="E25" s="61">
        <v>2</v>
      </c>
      <c r="F25" s="58"/>
    </row>
    <row r="26" spans="2:6" x14ac:dyDescent="0.25">
      <c r="B26" s="12">
        <v>6</v>
      </c>
      <c r="C26" s="49" t="s">
        <v>38</v>
      </c>
      <c r="D26" s="61">
        <v>2</v>
      </c>
      <c r="E26" s="61">
        <v>2</v>
      </c>
      <c r="F26" s="58"/>
    </row>
    <row r="27" spans="2:6" x14ac:dyDescent="0.25">
      <c r="B27" s="4" t="s">
        <v>9</v>
      </c>
      <c r="C27" s="46" t="s">
        <v>7</v>
      </c>
      <c r="D27" s="4">
        <f>SUM(D19,D10)</f>
        <v>100</v>
      </c>
      <c r="E27" s="4">
        <f>SUM(E12:E26)</f>
        <v>85.5</v>
      </c>
      <c r="F27" s="62">
        <f>+E27*5/D27</f>
        <v>4.2750000000000004</v>
      </c>
    </row>
    <row r="28" spans="2:6" x14ac:dyDescent="0.25">
      <c r="B28" s="21"/>
      <c r="F28" s="14" t="s">
        <v>42</v>
      </c>
    </row>
    <row r="29" spans="2:6" x14ac:dyDescent="0.25">
      <c r="B29" s="2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16" workbookViewId="0">
      <selection activeCell="F12" sqref="F12"/>
    </sheetView>
  </sheetViews>
  <sheetFormatPr baseColWidth="10" defaultColWidth="10.85546875" defaultRowHeight="15" x14ac:dyDescent="0.25"/>
  <cols>
    <col min="1" max="2" width="3.85546875" style="14" customWidth="1"/>
    <col min="3" max="3" width="39" style="14" bestFit="1" customWidth="1"/>
    <col min="4" max="4" width="5.85546875" style="14" bestFit="1" customWidth="1"/>
    <col min="5" max="5" width="5.85546875" style="14" customWidth="1"/>
    <col min="6" max="6" width="74.85546875" style="14" customWidth="1"/>
    <col min="7" max="16384" width="10.85546875" style="14"/>
  </cols>
  <sheetData>
    <row r="3" spans="2:6" x14ac:dyDescent="0.25">
      <c r="F3" s="15" t="s">
        <v>0</v>
      </c>
    </row>
    <row r="4" spans="2:6" x14ac:dyDescent="0.25">
      <c r="F4" s="16" t="s">
        <v>10</v>
      </c>
    </row>
    <row r="5" spans="2:6" x14ac:dyDescent="0.25">
      <c r="F5" s="16" t="s">
        <v>11</v>
      </c>
    </row>
    <row r="6" spans="2:6" x14ac:dyDescent="0.25">
      <c r="F6" s="16" t="s">
        <v>19</v>
      </c>
    </row>
    <row r="7" spans="2:6" ht="18" x14ac:dyDescent="0.25">
      <c r="F7" s="17"/>
    </row>
    <row r="9" spans="2:6" x14ac:dyDescent="0.2">
      <c r="B9" s="22" t="s">
        <v>3</v>
      </c>
      <c r="C9" s="22" t="s">
        <v>1</v>
      </c>
      <c r="D9" s="23" t="s">
        <v>2</v>
      </c>
      <c r="E9" s="23" t="s">
        <v>43</v>
      </c>
      <c r="F9" s="50" t="s">
        <v>5</v>
      </c>
    </row>
    <row r="10" spans="2:6" x14ac:dyDescent="0.2">
      <c r="B10" s="25" t="s">
        <v>33</v>
      </c>
      <c r="C10" s="26"/>
      <c r="D10" s="59">
        <f>+D11+D15</f>
        <v>85</v>
      </c>
      <c r="E10" s="59"/>
      <c r="F10" s="27"/>
    </row>
    <row r="11" spans="2:6" x14ac:dyDescent="0.2">
      <c r="B11" s="28" t="s">
        <v>4</v>
      </c>
      <c r="C11" s="42" t="s">
        <v>29</v>
      </c>
      <c r="D11" s="32">
        <f>+D12+D13+D14</f>
        <v>30</v>
      </c>
      <c r="E11" s="32"/>
      <c r="F11" s="51"/>
    </row>
    <row r="12" spans="2:6" ht="178.5" x14ac:dyDescent="0.25">
      <c r="B12" s="6">
        <v>1</v>
      </c>
      <c r="C12" s="43" t="s">
        <v>20</v>
      </c>
      <c r="D12" s="6">
        <v>10</v>
      </c>
      <c r="E12" s="6">
        <v>7</v>
      </c>
      <c r="F12" s="53" t="s">
        <v>55</v>
      </c>
    </row>
    <row r="13" spans="2:6" ht="42" customHeight="1" x14ac:dyDescent="0.25">
      <c r="B13" s="2">
        <v>2</v>
      </c>
      <c r="C13" s="44" t="s">
        <v>45</v>
      </c>
      <c r="D13" s="6">
        <v>15</v>
      </c>
      <c r="E13" s="6">
        <v>15</v>
      </c>
      <c r="F13" s="53"/>
    </row>
    <row r="14" spans="2:6" s="20" customFormat="1" x14ac:dyDescent="0.25">
      <c r="B14" s="39">
        <v>3</v>
      </c>
      <c r="C14" s="45" t="s">
        <v>30</v>
      </c>
      <c r="D14" s="8">
        <v>5</v>
      </c>
      <c r="E14" s="8">
        <v>5</v>
      </c>
      <c r="F14" s="54"/>
    </row>
    <row r="15" spans="2:6" x14ac:dyDescent="0.25">
      <c r="B15" s="5" t="s">
        <v>6</v>
      </c>
      <c r="C15" s="46" t="s">
        <v>23</v>
      </c>
      <c r="D15" s="4">
        <f>+D16+D17+D18</f>
        <v>55</v>
      </c>
      <c r="E15" s="4"/>
      <c r="F15" s="55"/>
    </row>
    <row r="16" spans="2:6" ht="25.5" x14ac:dyDescent="0.25">
      <c r="B16" s="8">
        <v>1</v>
      </c>
      <c r="C16" s="45" t="s">
        <v>22</v>
      </c>
      <c r="D16" s="8">
        <v>20</v>
      </c>
      <c r="E16" s="8">
        <v>19</v>
      </c>
      <c r="F16" s="54" t="s">
        <v>53</v>
      </c>
    </row>
    <row r="17" spans="2:6" x14ac:dyDescent="0.25">
      <c r="B17" s="6">
        <v>2</v>
      </c>
      <c r="C17" s="45" t="s">
        <v>24</v>
      </c>
      <c r="D17" s="6">
        <v>15</v>
      </c>
      <c r="E17" s="6">
        <v>15</v>
      </c>
      <c r="F17" s="53"/>
    </row>
    <row r="18" spans="2:6" x14ac:dyDescent="0.25">
      <c r="B18" s="6">
        <v>3</v>
      </c>
      <c r="C18" s="45" t="s">
        <v>32</v>
      </c>
      <c r="D18" s="6">
        <v>20</v>
      </c>
      <c r="E18" s="6">
        <v>20</v>
      </c>
      <c r="F18" s="53"/>
    </row>
    <row r="19" spans="2:6" x14ac:dyDescent="0.25">
      <c r="B19" s="18" t="s">
        <v>13</v>
      </c>
      <c r="C19" s="19"/>
      <c r="D19" s="60">
        <f>SUM(D20)</f>
        <v>15</v>
      </c>
      <c r="E19" s="60"/>
      <c r="F19" s="30"/>
    </row>
    <row r="20" spans="2:6" x14ac:dyDescent="0.25">
      <c r="B20" s="10" t="s">
        <v>12</v>
      </c>
      <c r="C20" s="47" t="s">
        <v>14</v>
      </c>
      <c r="D20" s="4">
        <f>SUM(D21:D26)</f>
        <v>15</v>
      </c>
      <c r="E20" s="4"/>
      <c r="F20" s="56"/>
    </row>
    <row r="21" spans="2:6" x14ac:dyDescent="0.25">
      <c r="B21" s="12">
        <v>1</v>
      </c>
      <c r="C21" s="48" t="s">
        <v>15</v>
      </c>
      <c r="D21" s="6">
        <v>3</v>
      </c>
      <c r="E21" s="6">
        <v>3</v>
      </c>
      <c r="F21" s="57"/>
    </row>
    <row r="22" spans="2:6" ht="38.25" x14ac:dyDescent="0.25">
      <c r="B22" s="12">
        <v>2</v>
      </c>
      <c r="C22" s="48" t="s">
        <v>17</v>
      </c>
      <c r="D22" s="6">
        <v>3</v>
      </c>
      <c r="E22" s="6">
        <v>2</v>
      </c>
      <c r="F22" s="58" t="s">
        <v>52</v>
      </c>
    </row>
    <row r="23" spans="2:6" x14ac:dyDescent="0.25">
      <c r="B23" s="12">
        <v>3</v>
      </c>
      <c r="C23" s="48" t="s">
        <v>25</v>
      </c>
      <c r="D23" s="6">
        <v>3</v>
      </c>
      <c r="E23" s="6">
        <v>3</v>
      </c>
      <c r="F23" s="57"/>
    </row>
    <row r="24" spans="2:6" x14ac:dyDescent="0.25">
      <c r="B24" s="12">
        <v>4</v>
      </c>
      <c r="C24" s="49" t="s">
        <v>18</v>
      </c>
      <c r="D24" s="61">
        <v>2</v>
      </c>
      <c r="E24" s="61">
        <v>2</v>
      </c>
      <c r="F24" s="58"/>
    </row>
    <row r="25" spans="2:6" x14ac:dyDescent="0.25">
      <c r="B25" s="12">
        <v>5</v>
      </c>
      <c r="C25" s="49" t="s">
        <v>37</v>
      </c>
      <c r="D25" s="61">
        <v>2</v>
      </c>
      <c r="E25" s="61">
        <v>2</v>
      </c>
      <c r="F25" s="58"/>
    </row>
    <row r="26" spans="2:6" x14ac:dyDescent="0.25">
      <c r="B26" s="12">
        <v>6</v>
      </c>
      <c r="C26" s="49" t="s">
        <v>38</v>
      </c>
      <c r="D26" s="61">
        <v>2</v>
      </c>
      <c r="E26" s="61">
        <v>2</v>
      </c>
      <c r="F26" s="58"/>
    </row>
    <row r="27" spans="2:6" x14ac:dyDescent="0.25">
      <c r="B27" s="4" t="s">
        <v>9</v>
      </c>
      <c r="C27" s="46" t="s">
        <v>7</v>
      </c>
      <c r="D27" s="4">
        <f>SUM(D19,D10)</f>
        <v>100</v>
      </c>
      <c r="E27" s="4">
        <f>SUM(E12:E26)</f>
        <v>95</v>
      </c>
      <c r="F27" s="62">
        <f>+E27*5/D27</f>
        <v>4.75</v>
      </c>
    </row>
    <row r="28" spans="2:6" x14ac:dyDescent="0.25">
      <c r="B28" s="21"/>
      <c r="F28" s="14" t="s">
        <v>44</v>
      </c>
    </row>
    <row r="29" spans="2:6" x14ac:dyDescent="0.25">
      <c r="B29" s="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13" workbookViewId="0">
      <selection activeCell="F18" sqref="F18"/>
    </sheetView>
  </sheetViews>
  <sheetFormatPr baseColWidth="10" defaultColWidth="10.85546875" defaultRowHeight="15" x14ac:dyDescent="0.25"/>
  <cols>
    <col min="1" max="2" width="3.85546875" style="14" customWidth="1"/>
    <col min="3" max="3" width="39" style="14" bestFit="1" customWidth="1"/>
    <col min="4" max="4" width="5.85546875" style="14" bestFit="1" customWidth="1"/>
    <col min="5" max="5" width="5.85546875" style="14" customWidth="1"/>
    <col min="6" max="6" width="74.85546875" style="14" customWidth="1"/>
    <col min="7" max="16384" width="10.85546875" style="14"/>
  </cols>
  <sheetData>
    <row r="3" spans="2:6" x14ac:dyDescent="0.25">
      <c r="F3" s="15" t="s">
        <v>0</v>
      </c>
    </row>
    <row r="4" spans="2:6" x14ac:dyDescent="0.25">
      <c r="F4" s="16" t="s">
        <v>10</v>
      </c>
    </row>
    <row r="5" spans="2:6" x14ac:dyDescent="0.25">
      <c r="F5" s="16" t="s">
        <v>11</v>
      </c>
    </row>
    <row r="6" spans="2:6" x14ac:dyDescent="0.25">
      <c r="F6" s="16" t="s">
        <v>19</v>
      </c>
    </row>
    <row r="7" spans="2:6" ht="18" x14ac:dyDescent="0.25">
      <c r="F7" s="17"/>
    </row>
    <row r="9" spans="2:6" x14ac:dyDescent="0.2">
      <c r="B9" s="22" t="s">
        <v>3</v>
      </c>
      <c r="C9" s="22" t="s">
        <v>1</v>
      </c>
      <c r="D9" s="23" t="s">
        <v>2</v>
      </c>
      <c r="E9" s="23" t="s">
        <v>43</v>
      </c>
      <c r="F9" s="50" t="s">
        <v>5</v>
      </c>
    </row>
    <row r="10" spans="2:6" x14ac:dyDescent="0.2">
      <c r="B10" s="25" t="s">
        <v>33</v>
      </c>
      <c r="C10" s="26"/>
      <c r="D10" s="59">
        <f>+D11+D15</f>
        <v>85</v>
      </c>
      <c r="E10" s="59"/>
      <c r="F10" s="27"/>
    </row>
    <row r="11" spans="2:6" x14ac:dyDescent="0.2">
      <c r="B11" s="28" t="s">
        <v>4</v>
      </c>
      <c r="C11" s="42" t="s">
        <v>29</v>
      </c>
      <c r="D11" s="32">
        <f>+D12+D13+D14</f>
        <v>30</v>
      </c>
      <c r="E11" s="32"/>
      <c r="F11" s="51"/>
    </row>
    <row r="12" spans="2:6" ht="38.25" x14ac:dyDescent="0.2">
      <c r="B12" s="6">
        <v>1</v>
      </c>
      <c r="C12" s="43" t="s">
        <v>20</v>
      </c>
      <c r="D12" s="33">
        <v>10</v>
      </c>
      <c r="E12" s="33">
        <v>6</v>
      </c>
      <c r="F12" s="52" t="s">
        <v>60</v>
      </c>
    </row>
    <row r="13" spans="2:6" ht="42" customHeight="1" x14ac:dyDescent="0.25">
      <c r="B13" s="2">
        <v>2</v>
      </c>
      <c r="C13" s="44" t="s">
        <v>45</v>
      </c>
      <c r="D13" s="6">
        <v>15</v>
      </c>
      <c r="E13" s="6">
        <v>15</v>
      </c>
      <c r="F13" s="53"/>
    </row>
    <row r="14" spans="2:6" s="20" customFormat="1" x14ac:dyDescent="0.25">
      <c r="B14" s="39">
        <v>3</v>
      </c>
      <c r="C14" s="45" t="s">
        <v>30</v>
      </c>
      <c r="D14" s="8">
        <v>5</v>
      </c>
      <c r="E14" s="8">
        <v>5</v>
      </c>
      <c r="F14" s="54"/>
    </row>
    <row r="15" spans="2:6" x14ac:dyDescent="0.25">
      <c r="B15" s="5" t="s">
        <v>6</v>
      </c>
      <c r="C15" s="46" t="s">
        <v>23</v>
      </c>
      <c r="D15" s="4">
        <f>+D16+D17+D18</f>
        <v>55</v>
      </c>
      <c r="E15" s="4"/>
      <c r="F15" s="55"/>
    </row>
    <row r="16" spans="2:6" x14ac:dyDescent="0.25">
      <c r="B16" s="8">
        <v>1</v>
      </c>
      <c r="C16" s="45" t="s">
        <v>22</v>
      </c>
      <c r="D16" s="8">
        <v>20</v>
      </c>
      <c r="E16" s="8">
        <v>18</v>
      </c>
      <c r="F16" s="54" t="s">
        <v>58</v>
      </c>
    </row>
    <row r="17" spans="2:6" ht="102" x14ac:dyDescent="0.25">
      <c r="B17" s="6">
        <v>2</v>
      </c>
      <c r="C17" s="45" t="s">
        <v>24</v>
      </c>
      <c r="D17" s="6">
        <v>15</v>
      </c>
      <c r="E17" s="6">
        <v>7</v>
      </c>
      <c r="F17" s="53" t="s">
        <v>66</v>
      </c>
    </row>
    <row r="18" spans="2:6" ht="25.5" x14ac:dyDescent="0.25">
      <c r="B18" s="6">
        <v>3</v>
      </c>
      <c r="C18" s="45" t="s">
        <v>32</v>
      </c>
      <c r="D18" s="6">
        <v>20</v>
      </c>
      <c r="E18" s="6">
        <v>15</v>
      </c>
      <c r="F18" s="53" t="s">
        <v>61</v>
      </c>
    </row>
    <row r="19" spans="2:6" x14ac:dyDescent="0.25">
      <c r="B19" s="18" t="s">
        <v>13</v>
      </c>
      <c r="C19" s="19"/>
      <c r="D19" s="60">
        <f>SUM(D20)</f>
        <v>15</v>
      </c>
      <c r="E19" s="60"/>
      <c r="F19" s="30"/>
    </row>
    <row r="20" spans="2:6" x14ac:dyDescent="0.25">
      <c r="B20" s="10" t="s">
        <v>12</v>
      </c>
      <c r="C20" s="47" t="s">
        <v>14</v>
      </c>
      <c r="D20" s="4">
        <f>SUM(D21:D26)</f>
        <v>15</v>
      </c>
      <c r="E20" s="4"/>
      <c r="F20" s="56"/>
    </row>
    <row r="21" spans="2:6" x14ac:dyDescent="0.25">
      <c r="B21" s="12">
        <v>1</v>
      </c>
      <c r="C21" s="48" t="s">
        <v>15</v>
      </c>
      <c r="D21" s="6">
        <v>3</v>
      </c>
      <c r="E21" s="6">
        <v>1</v>
      </c>
      <c r="F21" s="57" t="s">
        <v>56</v>
      </c>
    </row>
    <row r="22" spans="2:6" ht="63.75" x14ac:dyDescent="0.25">
      <c r="B22" s="12">
        <v>2</v>
      </c>
      <c r="C22" s="48" t="s">
        <v>17</v>
      </c>
      <c r="D22" s="6">
        <v>3</v>
      </c>
      <c r="E22" s="6">
        <v>1.5</v>
      </c>
      <c r="F22" s="58" t="s">
        <v>57</v>
      </c>
    </row>
    <row r="23" spans="2:6" x14ac:dyDescent="0.25">
      <c r="B23" s="12">
        <v>3</v>
      </c>
      <c r="C23" s="48" t="s">
        <v>25</v>
      </c>
      <c r="D23" s="6">
        <v>3</v>
      </c>
      <c r="E23" s="6">
        <v>3</v>
      </c>
      <c r="F23" s="57"/>
    </row>
    <row r="24" spans="2:6" ht="25.5" x14ac:dyDescent="0.25">
      <c r="B24" s="12">
        <v>4</v>
      </c>
      <c r="C24" s="49" t="s">
        <v>18</v>
      </c>
      <c r="D24" s="61">
        <v>2</v>
      </c>
      <c r="E24" s="61">
        <v>1</v>
      </c>
      <c r="F24" s="58" t="s">
        <v>59</v>
      </c>
    </row>
    <row r="25" spans="2:6" x14ac:dyDescent="0.25">
      <c r="B25" s="12">
        <v>5</v>
      </c>
      <c r="C25" s="49" t="s">
        <v>37</v>
      </c>
      <c r="D25" s="61">
        <v>2</v>
      </c>
      <c r="E25" s="61">
        <v>2</v>
      </c>
      <c r="F25" s="58"/>
    </row>
    <row r="26" spans="2:6" x14ac:dyDescent="0.25">
      <c r="B26" s="12">
        <v>6</v>
      </c>
      <c r="C26" s="49" t="s">
        <v>38</v>
      </c>
      <c r="D26" s="61">
        <v>2</v>
      </c>
      <c r="E26" s="61">
        <v>2</v>
      </c>
      <c r="F26" s="58"/>
    </row>
    <row r="27" spans="2:6" x14ac:dyDescent="0.25">
      <c r="B27" s="4" t="s">
        <v>9</v>
      </c>
      <c r="C27" s="46" t="s">
        <v>7</v>
      </c>
      <c r="D27" s="4">
        <f>SUM(D19,D10)</f>
        <v>100</v>
      </c>
      <c r="E27" s="4">
        <f>SUM(E12:E26)</f>
        <v>76.5</v>
      </c>
      <c r="F27" s="62">
        <f>+E27*5/D27</f>
        <v>3.8250000000000002</v>
      </c>
    </row>
    <row r="28" spans="2:6" x14ac:dyDescent="0.25">
      <c r="B28" s="21"/>
      <c r="F28" s="14" t="s">
        <v>42</v>
      </c>
    </row>
    <row r="29" spans="2:6" x14ac:dyDescent="0.25">
      <c r="B29" s="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16" workbookViewId="0">
      <selection activeCell="F32" sqref="F32"/>
    </sheetView>
  </sheetViews>
  <sheetFormatPr baseColWidth="10" defaultColWidth="10.85546875" defaultRowHeight="15" x14ac:dyDescent="0.25"/>
  <cols>
    <col min="1" max="2" width="3.85546875" style="14" customWidth="1"/>
    <col min="3" max="3" width="39" style="14" bestFit="1" customWidth="1"/>
    <col min="4" max="4" width="5.85546875" style="14" bestFit="1" customWidth="1"/>
    <col min="5" max="5" width="5.85546875" style="14" customWidth="1"/>
    <col min="6" max="6" width="74.85546875" style="14" customWidth="1"/>
    <col min="7" max="16384" width="10.85546875" style="14"/>
  </cols>
  <sheetData>
    <row r="3" spans="2:6" x14ac:dyDescent="0.25">
      <c r="F3" s="15" t="s">
        <v>0</v>
      </c>
    </row>
    <row r="4" spans="2:6" x14ac:dyDescent="0.25">
      <c r="F4" s="16" t="s">
        <v>10</v>
      </c>
    </row>
    <row r="5" spans="2:6" x14ac:dyDescent="0.25">
      <c r="F5" s="16" t="s">
        <v>11</v>
      </c>
    </row>
    <row r="6" spans="2:6" x14ac:dyDescent="0.25">
      <c r="F6" s="16" t="s">
        <v>19</v>
      </c>
    </row>
    <row r="7" spans="2:6" ht="18" x14ac:dyDescent="0.25">
      <c r="F7" s="17"/>
    </row>
    <row r="9" spans="2:6" x14ac:dyDescent="0.2">
      <c r="B9" s="22" t="s">
        <v>3</v>
      </c>
      <c r="C9" s="22" t="s">
        <v>1</v>
      </c>
      <c r="D9" s="23" t="s">
        <v>2</v>
      </c>
      <c r="E9" s="23" t="s">
        <v>43</v>
      </c>
      <c r="F9" s="50" t="s">
        <v>5</v>
      </c>
    </row>
    <row r="10" spans="2:6" x14ac:dyDescent="0.2">
      <c r="B10" s="25" t="s">
        <v>33</v>
      </c>
      <c r="C10" s="26"/>
      <c r="D10" s="59">
        <f>+D11+D15</f>
        <v>85</v>
      </c>
      <c r="E10" s="59"/>
      <c r="F10" s="27"/>
    </row>
    <row r="11" spans="2:6" x14ac:dyDescent="0.2">
      <c r="B11" s="28" t="s">
        <v>4</v>
      </c>
      <c r="C11" s="42" t="s">
        <v>29</v>
      </c>
      <c r="D11" s="32">
        <f>+D12+D13+D14</f>
        <v>30</v>
      </c>
      <c r="E11" s="32"/>
      <c r="F11" s="51"/>
    </row>
    <row r="12" spans="2:6" x14ac:dyDescent="0.2">
      <c r="B12" s="6">
        <v>1</v>
      </c>
      <c r="C12" s="43" t="s">
        <v>20</v>
      </c>
      <c r="D12" s="33">
        <v>10</v>
      </c>
      <c r="E12" s="33">
        <v>10</v>
      </c>
      <c r="F12" s="52"/>
    </row>
    <row r="13" spans="2:6" x14ac:dyDescent="0.25">
      <c r="B13" s="2">
        <v>2</v>
      </c>
      <c r="C13" s="44" t="s">
        <v>45</v>
      </c>
      <c r="D13" s="6">
        <v>15</v>
      </c>
      <c r="E13" s="6">
        <v>12</v>
      </c>
      <c r="F13" s="53" t="s">
        <v>68</v>
      </c>
    </row>
    <row r="14" spans="2:6" s="20" customFormat="1" ht="25.5" x14ac:dyDescent="0.25">
      <c r="B14" s="39">
        <v>3</v>
      </c>
      <c r="C14" s="45" t="s">
        <v>30</v>
      </c>
      <c r="D14" s="8">
        <v>5</v>
      </c>
      <c r="E14" s="8">
        <v>1</v>
      </c>
      <c r="F14" s="54" t="s">
        <v>62</v>
      </c>
    </row>
    <row r="15" spans="2:6" x14ac:dyDescent="0.25">
      <c r="B15" s="5" t="s">
        <v>6</v>
      </c>
      <c r="C15" s="46" t="s">
        <v>23</v>
      </c>
      <c r="D15" s="4">
        <f>+D16+D17+D18</f>
        <v>55</v>
      </c>
      <c r="E15" s="4"/>
      <c r="F15" s="55"/>
    </row>
    <row r="16" spans="2:6" x14ac:dyDescent="0.25">
      <c r="B16" s="8">
        <v>1</v>
      </c>
      <c r="C16" s="45" t="s">
        <v>22</v>
      </c>
      <c r="D16" s="8">
        <v>20</v>
      </c>
      <c r="E16" s="8">
        <v>17</v>
      </c>
      <c r="F16" s="54" t="s">
        <v>63</v>
      </c>
    </row>
    <row r="17" spans="2:6" x14ac:dyDescent="0.25">
      <c r="B17" s="6">
        <v>2</v>
      </c>
      <c r="C17" s="45" t="s">
        <v>24</v>
      </c>
      <c r="D17" s="6">
        <v>15</v>
      </c>
      <c r="E17" s="6">
        <v>13</v>
      </c>
      <c r="F17" s="53" t="s">
        <v>67</v>
      </c>
    </row>
    <row r="18" spans="2:6" ht="25.5" x14ac:dyDescent="0.25">
      <c r="B18" s="6">
        <v>3</v>
      </c>
      <c r="C18" s="45" t="s">
        <v>32</v>
      </c>
      <c r="D18" s="6">
        <v>20</v>
      </c>
      <c r="E18" s="6">
        <v>17</v>
      </c>
      <c r="F18" s="53" t="s">
        <v>69</v>
      </c>
    </row>
    <row r="19" spans="2:6" x14ac:dyDescent="0.25">
      <c r="B19" s="18" t="s">
        <v>13</v>
      </c>
      <c r="C19" s="19"/>
      <c r="D19" s="60">
        <f>SUM(D20)</f>
        <v>15</v>
      </c>
      <c r="E19" s="60"/>
      <c r="F19" s="30"/>
    </row>
    <row r="20" spans="2:6" x14ac:dyDescent="0.25">
      <c r="B20" s="10" t="s">
        <v>12</v>
      </c>
      <c r="C20" s="47" t="s">
        <v>14</v>
      </c>
      <c r="D20" s="4">
        <f>SUM(D21:D26)</f>
        <v>15</v>
      </c>
      <c r="E20" s="4"/>
      <c r="F20" s="56"/>
    </row>
    <row r="21" spans="2:6" ht="63.75" x14ac:dyDescent="0.25">
      <c r="B21" s="12">
        <v>1</v>
      </c>
      <c r="C21" s="48" t="s">
        <v>15</v>
      </c>
      <c r="D21" s="6">
        <v>3</v>
      </c>
      <c r="E21" s="6">
        <v>1</v>
      </c>
      <c r="F21" s="58" t="s">
        <v>64</v>
      </c>
    </row>
    <row r="22" spans="2:6" x14ac:dyDescent="0.25">
      <c r="B22" s="12">
        <v>2</v>
      </c>
      <c r="C22" s="48" t="s">
        <v>17</v>
      </c>
      <c r="D22" s="6">
        <v>3</v>
      </c>
      <c r="E22" s="6">
        <v>2</v>
      </c>
      <c r="F22" s="57" t="s">
        <v>65</v>
      </c>
    </row>
    <row r="23" spans="2:6" x14ac:dyDescent="0.25">
      <c r="B23" s="12">
        <v>3</v>
      </c>
      <c r="C23" s="48" t="s">
        <v>25</v>
      </c>
      <c r="D23" s="6">
        <v>3</v>
      </c>
      <c r="E23" s="6">
        <v>3</v>
      </c>
      <c r="F23" s="57"/>
    </row>
    <row r="24" spans="2:6" x14ac:dyDescent="0.25">
      <c r="B24" s="12">
        <v>4</v>
      </c>
      <c r="C24" s="49" t="s">
        <v>18</v>
      </c>
      <c r="D24" s="61">
        <v>2</v>
      </c>
      <c r="E24" s="61">
        <v>2</v>
      </c>
      <c r="F24" s="58"/>
    </row>
    <row r="25" spans="2:6" x14ac:dyDescent="0.25">
      <c r="B25" s="12">
        <v>5</v>
      </c>
      <c r="C25" s="49" t="s">
        <v>37</v>
      </c>
      <c r="D25" s="61">
        <v>2</v>
      </c>
      <c r="E25" s="61">
        <v>0</v>
      </c>
      <c r="F25" s="58" t="s">
        <v>70</v>
      </c>
    </row>
    <row r="26" spans="2:6" x14ac:dyDescent="0.25">
      <c r="B26" s="12">
        <v>6</v>
      </c>
      <c r="C26" s="49" t="s">
        <v>38</v>
      </c>
      <c r="D26" s="61">
        <v>2</v>
      </c>
      <c r="E26" s="61">
        <v>2</v>
      </c>
      <c r="F26" s="58"/>
    </row>
    <row r="27" spans="2:6" x14ac:dyDescent="0.25">
      <c r="B27" s="4" t="s">
        <v>9</v>
      </c>
      <c r="C27" s="46" t="s">
        <v>7</v>
      </c>
      <c r="D27" s="4">
        <f>SUM(D19,D10)</f>
        <v>100</v>
      </c>
      <c r="E27" s="4">
        <f>SUM(E12:E26)</f>
        <v>80</v>
      </c>
      <c r="F27" s="62">
        <f>+E27*5/D27</f>
        <v>4</v>
      </c>
    </row>
    <row r="28" spans="2:6" x14ac:dyDescent="0.25">
      <c r="B28" s="21"/>
      <c r="F28" s="14" t="s">
        <v>44</v>
      </c>
    </row>
    <row r="29" spans="2:6" x14ac:dyDescent="0.25">
      <c r="B29"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Requerimientos</vt:lpstr>
      <vt:lpstr>Diaz, Melo, Ubaque</vt:lpstr>
      <vt:lpstr>Santos Riaño, Sanchez Rojas</vt:lpstr>
      <vt:lpstr>Andres Gamba, Forero Garcia</vt:lpstr>
      <vt:lpstr>Del Castillo, Erazo Benavides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Asistente</dc:creator>
  <cp:lastModifiedBy>Cinthya Carolina</cp:lastModifiedBy>
  <cp:lastPrinted>2010-08-17T16:55:26Z</cp:lastPrinted>
  <dcterms:created xsi:type="dcterms:W3CDTF">2010-08-06T19:41:06Z</dcterms:created>
  <dcterms:modified xsi:type="dcterms:W3CDTF">2011-11-23T20:28:21Z</dcterms:modified>
</cp:coreProperties>
</file>