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8915" windowHeight="8475" activeTab="2"/>
  </bookViews>
  <sheets>
    <sheet name="Hoja1" sheetId="1" r:id="rId1"/>
    <sheet name="Hoja2" sheetId="2" r:id="rId2"/>
    <sheet name="Hoja3" sheetId="3" r:id="rId3"/>
  </sheets>
  <calcPr calcId="125725"/>
</workbook>
</file>

<file path=xl/calcChain.xml><?xml version="1.0" encoding="utf-8"?>
<calcChain xmlns="http://schemas.openxmlformats.org/spreadsheetml/2006/main">
  <c r="H29" i="3"/>
  <c r="G29"/>
  <c r="F29"/>
  <c r="E29"/>
  <c r="D29"/>
  <c r="C29"/>
  <c r="B29"/>
  <c r="L56" i="2" l="1"/>
  <c r="M56" s="1"/>
  <c r="N56" s="1"/>
  <c r="O56" s="1"/>
  <c r="P56" s="1"/>
  <c r="L57"/>
  <c r="L58"/>
  <c r="M58" s="1"/>
  <c r="N58" s="1"/>
  <c r="O58" s="1"/>
  <c r="P58" s="1"/>
  <c r="L59"/>
  <c r="L60"/>
  <c r="M60" s="1"/>
  <c r="N60" s="1"/>
  <c r="O60" s="1"/>
  <c r="P60" s="1"/>
  <c r="L61"/>
  <c r="L62"/>
  <c r="M62" s="1"/>
  <c r="N62" s="1"/>
  <c r="O62" s="1"/>
  <c r="P62" s="1"/>
  <c r="M57"/>
  <c r="N57"/>
  <c r="O57" s="1"/>
  <c r="P57" s="1"/>
  <c r="M59"/>
  <c r="N59"/>
  <c r="O59" s="1"/>
  <c r="P59" s="1"/>
  <c r="M61"/>
  <c r="N61"/>
  <c r="O61" s="1"/>
  <c r="P61" s="1"/>
  <c r="Q52"/>
  <c r="Q51"/>
  <c r="Q50"/>
  <c r="Q49"/>
  <c r="Q48"/>
  <c r="Q47"/>
  <c r="Q53"/>
  <c r="H35"/>
  <c r="G35"/>
  <c r="F35"/>
  <c r="E35"/>
  <c r="D35"/>
  <c r="C35"/>
  <c r="B35"/>
  <c r="H34"/>
  <c r="G34"/>
  <c r="F34"/>
  <c r="E34"/>
  <c r="D34"/>
  <c r="C34"/>
  <c r="B34"/>
  <c r="H33"/>
  <c r="G33"/>
  <c r="F33"/>
  <c r="E33"/>
  <c r="D33"/>
  <c r="C33"/>
  <c r="B33"/>
  <c r="H32"/>
  <c r="G32"/>
  <c r="F32"/>
  <c r="E32"/>
  <c r="D32"/>
  <c r="C32"/>
  <c r="B32"/>
  <c r="H31"/>
  <c r="G31"/>
  <c r="F31"/>
  <c r="E31"/>
  <c r="D31"/>
  <c r="C31"/>
  <c r="B31"/>
  <c r="H30"/>
  <c r="H36" s="1"/>
  <c r="G30"/>
  <c r="G36" s="1"/>
  <c r="F30"/>
  <c r="F36" s="1"/>
  <c r="E30"/>
  <c r="E36" s="1"/>
  <c r="D30"/>
  <c r="D36" s="1"/>
  <c r="C30"/>
  <c r="C36" s="1"/>
  <c r="B30"/>
  <c r="B36" s="1"/>
  <c r="J28"/>
  <c r="H28"/>
  <c r="Q28" s="1"/>
  <c r="G28"/>
  <c r="P28" s="1"/>
  <c r="F28"/>
  <c r="O28" s="1"/>
  <c r="E28"/>
  <c r="N28" s="1"/>
  <c r="D28"/>
  <c r="M28" s="1"/>
  <c r="C28"/>
  <c r="L28" s="1"/>
  <c r="B28"/>
  <c r="K28" s="1"/>
  <c r="Q27"/>
  <c r="P27"/>
  <c r="O27"/>
  <c r="N27"/>
  <c r="M27"/>
  <c r="L27"/>
  <c r="K27"/>
  <c r="J27"/>
  <c r="Q26"/>
  <c r="P26"/>
  <c r="O26"/>
  <c r="N26"/>
  <c r="M26"/>
  <c r="L26"/>
  <c r="K26"/>
  <c r="J26"/>
  <c r="Q25"/>
  <c r="P25"/>
  <c r="O25"/>
  <c r="N25"/>
  <c r="M25"/>
  <c r="L25"/>
  <c r="K25"/>
  <c r="J25"/>
  <c r="Q24"/>
  <c r="P24"/>
  <c r="O24"/>
  <c r="N24"/>
  <c r="M24"/>
  <c r="L24"/>
  <c r="K24"/>
  <c r="J24"/>
  <c r="Q23"/>
  <c r="P23"/>
  <c r="O23"/>
  <c r="N23"/>
  <c r="M23"/>
  <c r="L23"/>
  <c r="K23"/>
  <c r="J23"/>
  <c r="Q22"/>
  <c r="P22"/>
  <c r="O22"/>
  <c r="N22"/>
  <c r="M22"/>
  <c r="L22"/>
  <c r="K22"/>
  <c r="J22"/>
  <c r="Q21"/>
  <c r="P21"/>
  <c r="O21"/>
  <c r="N21"/>
  <c r="M21"/>
  <c r="L21"/>
  <c r="K21"/>
  <c r="J21"/>
  <c r="Q20"/>
  <c r="P20"/>
  <c r="O20"/>
  <c r="N20"/>
  <c r="M20"/>
  <c r="L20"/>
  <c r="K20"/>
  <c r="J20"/>
  <c r="Q19"/>
  <c r="P19"/>
  <c r="O19"/>
  <c r="N19"/>
  <c r="M19"/>
  <c r="L19"/>
  <c r="K19"/>
  <c r="J19"/>
  <c r="Q18"/>
  <c r="P18"/>
  <c r="O18"/>
  <c r="N18"/>
  <c r="M18"/>
  <c r="L18"/>
  <c r="K18"/>
  <c r="J18"/>
  <c r="Q17"/>
  <c r="P17"/>
  <c r="O17"/>
  <c r="N17"/>
  <c r="M17"/>
  <c r="L17"/>
  <c r="K17"/>
  <c r="J17"/>
  <c r="Q16"/>
  <c r="P16"/>
  <c r="O16"/>
  <c r="N16"/>
  <c r="M16"/>
  <c r="L16"/>
  <c r="K16"/>
  <c r="J16"/>
  <c r="Q15"/>
  <c r="P15"/>
  <c r="O15"/>
  <c r="N15"/>
  <c r="M15"/>
  <c r="L15"/>
  <c r="K15"/>
  <c r="J15"/>
  <c r="Q14"/>
  <c r="P14"/>
  <c r="O14"/>
  <c r="N14"/>
  <c r="M14"/>
  <c r="L14"/>
  <c r="K14"/>
  <c r="J14"/>
  <c r="Q13"/>
  <c r="P13"/>
  <c r="O13"/>
  <c r="N13"/>
  <c r="M13"/>
  <c r="L13"/>
  <c r="K13"/>
  <c r="J13"/>
  <c r="Q12"/>
  <c r="P12"/>
  <c r="O12"/>
  <c r="N12"/>
  <c r="M12"/>
  <c r="L12"/>
  <c r="K12"/>
  <c r="J12"/>
  <c r="Q11"/>
  <c r="P11"/>
  <c r="O11"/>
  <c r="N11"/>
  <c r="M11"/>
  <c r="L11"/>
  <c r="K11"/>
  <c r="J11"/>
  <c r="Q10"/>
  <c r="P10"/>
  <c r="O10"/>
  <c r="N10"/>
  <c r="M10"/>
  <c r="L10"/>
  <c r="K10"/>
  <c r="J10"/>
  <c r="Q9"/>
  <c r="Q34" s="1"/>
  <c r="P9"/>
  <c r="P34" s="1"/>
  <c r="O9"/>
  <c r="O34" s="1"/>
  <c r="N9"/>
  <c r="N34" s="1"/>
  <c r="M9"/>
  <c r="M34" s="1"/>
  <c r="L9"/>
  <c r="L34" s="1"/>
  <c r="K9"/>
  <c r="K34" s="1"/>
  <c r="J9"/>
  <c r="Q8"/>
  <c r="Q35" s="1"/>
  <c r="P8"/>
  <c r="P35" s="1"/>
  <c r="O8"/>
  <c r="O35" s="1"/>
  <c r="N8"/>
  <c r="N35" s="1"/>
  <c r="M8"/>
  <c r="M35" s="1"/>
  <c r="L8"/>
  <c r="L35" s="1"/>
  <c r="K8"/>
  <c r="K35" s="1"/>
  <c r="J8"/>
  <c r="Q7"/>
  <c r="P7"/>
  <c r="O7"/>
  <c r="N7"/>
  <c r="M7"/>
  <c r="L7"/>
  <c r="K7"/>
  <c r="J7"/>
  <c r="Q6"/>
  <c r="Q32" s="1"/>
  <c r="P6"/>
  <c r="P32" s="1"/>
  <c r="O6"/>
  <c r="O32" s="1"/>
  <c r="N6"/>
  <c r="N32" s="1"/>
  <c r="M6"/>
  <c r="M32" s="1"/>
  <c r="L6"/>
  <c r="L32" s="1"/>
  <c r="K6"/>
  <c r="K32" s="1"/>
  <c r="J6"/>
  <c r="Q5"/>
  <c r="Q31" s="1"/>
  <c r="P5"/>
  <c r="P31" s="1"/>
  <c r="O5"/>
  <c r="O31" s="1"/>
  <c r="N5"/>
  <c r="N31" s="1"/>
  <c r="M5"/>
  <c r="M31" s="1"/>
  <c r="L5"/>
  <c r="L31" s="1"/>
  <c r="K5"/>
  <c r="K31" s="1"/>
  <c r="J5"/>
  <c r="Q4"/>
  <c r="P4"/>
  <c r="O4"/>
  <c r="N4"/>
  <c r="M4"/>
  <c r="L4"/>
  <c r="K4"/>
  <c r="J4"/>
  <c r="Q3"/>
  <c r="Q30" s="1"/>
  <c r="P3"/>
  <c r="P30" s="1"/>
  <c r="O3"/>
  <c r="O30" s="1"/>
  <c r="N3"/>
  <c r="N30" s="1"/>
  <c r="M3"/>
  <c r="M30" s="1"/>
  <c r="L3"/>
  <c r="L30" s="1"/>
  <c r="K3"/>
  <c r="K30" s="1"/>
  <c r="J3"/>
  <c r="Q2"/>
  <c r="Q33" s="1"/>
  <c r="P2"/>
  <c r="P33" s="1"/>
  <c r="O2"/>
  <c r="O33" s="1"/>
  <c r="N2"/>
  <c r="N33" s="1"/>
  <c r="M2"/>
  <c r="M33" s="1"/>
  <c r="L2"/>
  <c r="L33" s="1"/>
  <c r="K2"/>
  <c r="K33" s="1"/>
  <c r="J2"/>
  <c r="Q1"/>
  <c r="P1"/>
  <c r="O1"/>
  <c r="N1"/>
  <c r="M1"/>
  <c r="L1"/>
  <c r="K1"/>
  <c r="J1"/>
  <c r="U4" i="1"/>
  <c r="T4"/>
  <c r="S4"/>
  <c r="R4"/>
  <c r="Q4"/>
  <c r="P4"/>
  <c r="O4"/>
  <c r="U41"/>
  <c r="T41"/>
  <c r="S41"/>
  <c r="R41"/>
  <c r="Q41"/>
  <c r="P41"/>
  <c r="O41"/>
  <c r="U40"/>
  <c r="T40"/>
  <c r="S40"/>
  <c r="R40"/>
  <c r="Q40"/>
  <c r="P40"/>
  <c r="O40"/>
  <c r="U39"/>
  <c r="T39"/>
  <c r="S39"/>
  <c r="R39"/>
  <c r="Q39"/>
  <c r="P39"/>
  <c r="O39"/>
  <c r="U38"/>
  <c r="T38"/>
  <c r="S38"/>
  <c r="R38"/>
  <c r="Q38"/>
  <c r="P38"/>
  <c r="O38"/>
  <c r="U37"/>
  <c r="T37"/>
  <c r="S37"/>
  <c r="R37"/>
  <c r="Q37"/>
  <c r="P37"/>
  <c r="O37"/>
  <c r="U36"/>
  <c r="T36"/>
  <c r="S36"/>
  <c r="R36"/>
  <c r="Q36"/>
  <c r="P36"/>
  <c r="O36"/>
  <c r="U35"/>
  <c r="T35"/>
  <c r="S35"/>
  <c r="R35"/>
  <c r="Q35"/>
  <c r="P35"/>
  <c r="O35"/>
  <c r="U34"/>
  <c r="T34"/>
  <c r="S34"/>
  <c r="R34"/>
  <c r="Q34"/>
  <c r="P34"/>
  <c r="O34"/>
  <c r="U33"/>
  <c r="T33"/>
  <c r="S33"/>
  <c r="R33"/>
  <c r="Q33"/>
  <c r="P33"/>
  <c r="O33"/>
  <c r="U32"/>
  <c r="T32"/>
  <c r="S32"/>
  <c r="R32"/>
  <c r="Q32"/>
  <c r="P32"/>
  <c r="O32"/>
  <c r="U31"/>
  <c r="T31"/>
  <c r="S31"/>
  <c r="R31"/>
  <c r="Q31"/>
  <c r="P31"/>
  <c r="O31"/>
  <c r="U30"/>
  <c r="T30"/>
  <c r="S30"/>
  <c r="R30"/>
  <c r="Q30"/>
  <c r="P30"/>
  <c r="O30"/>
  <c r="U29"/>
  <c r="T29"/>
  <c r="S29"/>
  <c r="R29"/>
  <c r="Q29"/>
  <c r="P29"/>
  <c r="O29"/>
  <c r="U28"/>
  <c r="T28"/>
  <c r="S28"/>
  <c r="R28"/>
  <c r="Q28"/>
  <c r="P28"/>
  <c r="O28"/>
  <c r="U27"/>
  <c r="T27"/>
  <c r="S27"/>
  <c r="R27"/>
  <c r="Q27"/>
  <c r="P27"/>
  <c r="O27"/>
  <c r="U26"/>
  <c r="T26"/>
  <c r="S26"/>
  <c r="R26"/>
  <c r="Q26"/>
  <c r="P26"/>
  <c r="O26"/>
  <c r="U25"/>
  <c r="T25"/>
  <c r="S25"/>
  <c r="R25"/>
  <c r="Q25"/>
  <c r="P25"/>
  <c r="O25"/>
  <c r="U24"/>
  <c r="T24"/>
  <c r="S24"/>
  <c r="R24"/>
  <c r="Q24"/>
  <c r="P24"/>
  <c r="O24"/>
  <c r="U23"/>
  <c r="T23"/>
  <c r="S23"/>
  <c r="R23"/>
  <c r="Q23"/>
  <c r="P23"/>
  <c r="O23"/>
  <c r="U22"/>
  <c r="T22"/>
  <c r="S22"/>
  <c r="R22"/>
  <c r="Q22"/>
  <c r="P22"/>
  <c r="O22"/>
  <c r="U21"/>
  <c r="T21"/>
  <c r="S21"/>
  <c r="R21"/>
  <c r="Q21"/>
  <c r="P21"/>
  <c r="O21"/>
  <c r="U20"/>
  <c r="T20"/>
  <c r="S20"/>
  <c r="R20"/>
  <c r="Q20"/>
  <c r="P20"/>
  <c r="O20"/>
  <c r="U19"/>
  <c r="T19"/>
  <c r="S19"/>
  <c r="R19"/>
  <c r="Q19"/>
  <c r="P19"/>
  <c r="O19"/>
  <c r="U18"/>
  <c r="T18"/>
  <c r="S18"/>
  <c r="R18"/>
  <c r="Q18"/>
  <c r="P18"/>
  <c r="O18"/>
  <c r="U17"/>
  <c r="T17"/>
  <c r="S17"/>
  <c r="R17"/>
  <c r="Q17"/>
  <c r="P17"/>
  <c r="O17"/>
  <c r="U16"/>
  <c r="T16"/>
  <c r="S16"/>
  <c r="R16"/>
  <c r="Q16"/>
  <c r="P16"/>
  <c r="O16"/>
  <c r="U15"/>
  <c r="T15"/>
  <c r="S15"/>
  <c r="R15"/>
  <c r="Q15"/>
  <c r="P15"/>
  <c r="O15"/>
  <c r="U14"/>
  <c r="T14"/>
  <c r="S14"/>
  <c r="R14"/>
  <c r="Q14"/>
  <c r="P14"/>
  <c r="O14"/>
  <c r="U13"/>
  <c r="T13"/>
  <c r="S13"/>
  <c r="R13"/>
  <c r="Q13"/>
  <c r="P13"/>
  <c r="O13"/>
  <c r="U12"/>
  <c r="T12"/>
  <c r="S12"/>
  <c r="R12"/>
  <c r="Q12"/>
  <c r="P12"/>
  <c r="O12"/>
  <c r="P6"/>
  <c r="Q6"/>
  <c r="R6"/>
  <c r="S6"/>
  <c r="T6"/>
  <c r="U6"/>
  <c r="P7"/>
  <c r="Q7"/>
  <c r="R7"/>
  <c r="S7"/>
  <c r="T7"/>
  <c r="U7"/>
  <c r="P8"/>
  <c r="Q8"/>
  <c r="R8"/>
  <c r="S8"/>
  <c r="T8"/>
  <c r="U8"/>
  <c r="P9"/>
  <c r="Q9"/>
  <c r="R9"/>
  <c r="S9"/>
  <c r="T9"/>
  <c r="U9"/>
  <c r="P10"/>
  <c r="Q10"/>
  <c r="R10"/>
  <c r="S10"/>
  <c r="T10"/>
  <c r="U10"/>
  <c r="P11"/>
  <c r="Q11"/>
  <c r="R11"/>
  <c r="S11"/>
  <c r="T11"/>
  <c r="U11"/>
  <c r="O7"/>
  <c r="O8"/>
  <c r="O9"/>
  <c r="O10"/>
  <c r="O11"/>
  <c r="O6"/>
  <c r="Q57" i="2" l="1"/>
  <c r="Q58"/>
  <c r="Q61"/>
  <c r="Q62"/>
  <c r="Q59"/>
  <c r="Q56"/>
  <c r="Q60"/>
  <c r="K36"/>
  <c r="M36"/>
  <c r="O36"/>
  <c r="Q36"/>
  <c r="L36"/>
  <c r="N36"/>
  <c r="P36"/>
  <c r="V7" i="1"/>
  <c r="H46" s="1"/>
  <c r="V13"/>
  <c r="I46" s="1"/>
  <c r="V15"/>
  <c r="I48" s="1"/>
  <c r="V17"/>
  <c r="I50" s="1"/>
  <c r="V19"/>
  <c r="J46" s="1"/>
  <c r="V21"/>
  <c r="J48" s="1"/>
  <c r="V23"/>
  <c r="J50" s="1"/>
  <c r="V25"/>
  <c r="K46" s="1"/>
  <c r="V27"/>
  <c r="K48" s="1"/>
  <c r="V29"/>
  <c r="K50" s="1"/>
  <c r="V31"/>
  <c r="L46" s="1"/>
  <c r="V33"/>
  <c r="L48" s="1"/>
  <c r="V35"/>
  <c r="L50" s="1"/>
  <c r="V37"/>
  <c r="M46" s="1"/>
  <c r="V39"/>
  <c r="M48" s="1"/>
  <c r="V41"/>
  <c r="M50" s="1"/>
  <c r="V18"/>
  <c r="J45" s="1"/>
  <c r="V20"/>
  <c r="J47" s="1"/>
  <c r="V22"/>
  <c r="J49" s="1"/>
  <c r="V24"/>
  <c r="K45" s="1"/>
  <c r="V26"/>
  <c r="K47" s="1"/>
  <c r="V28"/>
  <c r="K49" s="1"/>
  <c r="V30"/>
  <c r="L45" s="1"/>
  <c r="V32"/>
  <c r="L47" s="1"/>
  <c r="V34"/>
  <c r="L49" s="1"/>
  <c r="V36"/>
  <c r="M45" s="1"/>
  <c r="V38"/>
  <c r="M47" s="1"/>
  <c r="V40"/>
  <c r="M49" s="1"/>
  <c r="V12"/>
  <c r="I45" s="1"/>
  <c r="V14"/>
  <c r="I47" s="1"/>
  <c r="V16"/>
  <c r="I49" s="1"/>
  <c r="V11"/>
  <c r="H50" s="1"/>
  <c r="V9"/>
  <c r="H48" s="1"/>
  <c r="V10"/>
  <c r="H49" s="1"/>
  <c r="V8"/>
  <c r="H47" s="1"/>
  <c r="V6"/>
  <c r="H45" s="1"/>
  <c r="N48" l="1"/>
  <c r="N49"/>
  <c r="N50"/>
  <c r="N47"/>
  <c r="N46"/>
  <c r="N45"/>
</calcChain>
</file>

<file path=xl/sharedStrings.xml><?xml version="1.0" encoding="utf-8"?>
<sst xmlns="http://schemas.openxmlformats.org/spreadsheetml/2006/main" count="217" uniqueCount="101">
  <si>
    <t>Proyecto 1: Órdenes de Compra</t>
  </si>
  <si>
    <t>Proyecto 2: Subasta Inversa</t>
  </si>
  <si>
    <t>Proyecto 3: Facturación</t>
  </si>
  <si>
    <t>Proyecto 4: Registro de Entidades</t>
  </si>
  <si>
    <t>Proyecto 5: PQRS</t>
  </si>
  <si>
    <t>Proyecto 6: Calificaciones</t>
  </si>
  <si>
    <t>C1</t>
  </si>
  <si>
    <t>Nivel de Inversión</t>
  </si>
  <si>
    <t>C2</t>
  </si>
  <si>
    <t>Ventaja Competitiva</t>
  </si>
  <si>
    <t>C3</t>
  </si>
  <si>
    <t>Alineación Estratégica</t>
  </si>
  <si>
    <t>C4</t>
  </si>
  <si>
    <t>Retorno de inversión</t>
  </si>
  <si>
    <t>C5</t>
  </si>
  <si>
    <t>Adaptación al cambio</t>
  </si>
  <si>
    <t>C6</t>
  </si>
  <si>
    <t>Percepción de los Clientes</t>
  </si>
  <si>
    <t>C7</t>
  </si>
  <si>
    <t>Complejidad Técnica</t>
  </si>
  <si>
    <t>PC01</t>
  </si>
  <si>
    <t>PC02</t>
  </si>
  <si>
    <t>PC03</t>
  </si>
  <si>
    <t>PC04</t>
  </si>
  <si>
    <t>PC05</t>
  </si>
  <si>
    <t>PC06</t>
  </si>
  <si>
    <t>min</t>
  </si>
  <si>
    <t>S1</t>
  </si>
  <si>
    <t>S2</t>
  </si>
  <si>
    <t>S3</t>
  </si>
  <si>
    <t>S4</t>
  </si>
  <si>
    <t>S5</t>
  </si>
  <si>
    <t>S6</t>
  </si>
  <si>
    <t>Total</t>
  </si>
  <si>
    <t>Orden</t>
  </si>
  <si>
    <t>M1</t>
  </si>
  <si>
    <t>M2</t>
  </si>
  <si>
    <t>M3</t>
  </si>
  <si>
    <t>M4</t>
  </si>
  <si>
    <t>M5</t>
  </si>
  <si>
    <t>M6</t>
  </si>
  <si>
    <t>M7</t>
  </si>
  <si>
    <t>PN01</t>
  </si>
  <si>
    <t>PN02</t>
  </si>
  <si>
    <t>PN03</t>
  </si>
  <si>
    <t>PN04</t>
  </si>
  <si>
    <t>PN05</t>
  </si>
  <si>
    <t>PN06</t>
  </si>
  <si>
    <t>PN07</t>
  </si>
  <si>
    <t>PN08</t>
  </si>
  <si>
    <t>PN09</t>
  </si>
  <si>
    <t>PD01</t>
  </si>
  <si>
    <t>PD02</t>
  </si>
  <si>
    <t>PD03</t>
  </si>
  <si>
    <t>PD04</t>
  </si>
  <si>
    <t>PD05</t>
  </si>
  <si>
    <t>PD06</t>
  </si>
  <si>
    <t>PA01</t>
  </si>
  <si>
    <t>PA02</t>
  </si>
  <si>
    <t>PA03</t>
  </si>
  <si>
    <t>PA04</t>
  </si>
  <si>
    <t>PA05</t>
  </si>
  <si>
    <t>PA06</t>
  </si>
  <si>
    <t>PA07</t>
  </si>
  <si>
    <t>PA08</t>
  </si>
  <si>
    <t>PA09</t>
  </si>
  <si>
    <t>PT01</t>
  </si>
  <si>
    <t>PT02</t>
  </si>
  <si>
    <t>Permite implementar SLA, gestionar los reclamos de facturación, órdenes incompletas, órdenes tardías, comisiones mal calculadas.</t>
  </si>
  <si>
    <t>Permite soportar la funcionalidad del pago en línea</t>
  </si>
  <si>
    <t>Brinda herramientas de comunicación entre los clientes y permite implementar la funcionalidad de calificación.</t>
  </si>
  <si>
    <t>Permite escoger un proveedor de manera directa teniendo como referencia las calificaciones dadas y su historial.</t>
  </si>
  <si>
    <t>Permite implementar una vista 360° del cliente donde se generan una gran cantidad de reportes.</t>
  </si>
  <si>
    <t>Soporta la nueva visión internacional del MarketPlace.</t>
  </si>
  <si>
    <t>La comunicación debe ser estandarizada para facilitar el crecimiento y adaptación del MarketPlace en más países.</t>
  </si>
  <si>
    <t>Se realizará una modificación para incluir el registro de entidades internacionales, verificando por medio de un sistema externo la existencia y estado de la entidad.</t>
  </si>
  <si>
    <t>Se modifica el proceso de órdenes de compra para incluir la opción de compra directa para el comercio. También se adiciona el cálculo del overhead que se debe tener en cuenta para comercios y fabricantes externos.</t>
  </si>
  <si>
    <t>Se modifica la consulta de los comercios interesados al realizar el proceso de replicar catálogo de los fabricantes.</t>
  </si>
  <si>
    <t>Se adhieren cálculos y validaciones importantes de acuerdo a los comercios y fabricantes internacionales. Entre estos se encuentra el overhead de tiempo y costo.</t>
  </si>
  <si>
    <t>Se adiciona la opción al cliente para pagos en línea, al igual que el proceso para llevarlo a realizarlo.</t>
  </si>
  <si>
    <t>Se agrega la información de las categorías por las cuales se interesa el comercio.</t>
  </si>
  <si>
    <t>Se crea el proceso de calificaciones, permitiendo la evaluación de los fabricantes por parte de los comercios y del MarketPlace por parte de los clientes.</t>
  </si>
  <si>
    <t>Se crea el proceso de generación de informes sobre la información del cliente y sus transacciones realizadas dentro del MarketPlace.</t>
  </si>
  <si>
    <t>Se crea el proceso de gestión de solicitudes de postventa que permitirá realizar peticiones quejas y reclamos por parte de los clientes del MarketPlace.</t>
  </si>
  <si>
    <t>Este proyecto une las brechas encontradas para modificar las entidades cliente, fabricante y comercio que se encuentran directamente relacionadas.</t>
  </si>
  <si>
    <t>Este proyecto une las brechas encontradas para modificar las entidades orden de compra y producto que se encuentran directamente relacionadas.</t>
  </si>
  <si>
    <t>Este proyecto incluirá todas las tareas necesarias para crear la entidad categoría y modificar el catálogo de productos.</t>
  </si>
  <si>
    <t>Este proyecto incluirá todas las tareas necesarias para crear la entidad TRM.</t>
  </si>
  <si>
    <t>Este proyecto incluirá todas las tareas necesarias para crear las entidades reclamos y calificación.</t>
  </si>
  <si>
    <t>Este proyecto incluirá todas las tareas necesarias para crear la Log</t>
  </si>
  <si>
    <t>Permite consultar en un sistema externo la información de entidades que no pertenecen a Colombia</t>
  </si>
  <si>
    <t>Permite administrar las tasas representativas del mercado dentro del marketplace. Entre sus principales funciones se encuentra guardar un histórico de las tasas de cambio usadas por el Marketplace de los Alpes</t>
  </si>
  <si>
    <t>Permite a los usuarios del marketplace de los alpes  hacer uso de un sistema de pagos</t>
  </si>
  <si>
    <t>Ajustar el sistema POManager para soportar los nuevos drivers de negocio</t>
  </si>
  <si>
    <t>Ajustar el sistema de auditoria para soportar los nuevos drivers de negocio</t>
  </si>
  <si>
    <t>Modificar la implementacion de la integracion del sistema BillingChargesSystem para que pueda invocar el sistema TRMSystem</t>
  </si>
  <si>
    <t>Implementacion de la integracion del nuevo sistema InternationalRiskCualificationSystem para que este pueda invocar al CRM y al sistema de autenticacion SSO Authentication</t>
  </si>
  <si>
    <t>Implementacion de la integracion del TRMSystem para que pueda invocar al sistema de autenticacion SSO Authentication</t>
  </si>
  <si>
    <t>Implementacion de la integracion del PaymentSystem para que pueda invocar al sistema de autenticación SSO Authentication asi como al CRM</t>
  </si>
  <si>
    <t>Realizar una revisión sobre las configuraciones de las plataformas del AS-IS con el fin de verificar  y modificar para que soporten los nuevos motivadores de negocio, incluyendo el de mensajería estándar.</t>
  </si>
  <si>
    <t>Analizar y optimizar las consultas de información para la realización de reportes presentados al cliente.</t>
  </si>
</sst>
</file>

<file path=xl/styles.xml><?xml version="1.0" encoding="utf-8"?>
<styleSheet xmlns="http://schemas.openxmlformats.org/spreadsheetml/2006/main">
  <numFmts count="2">
    <numFmt numFmtId="164" formatCode="0.00;[Red]0.00"/>
    <numFmt numFmtId="165" formatCode="0;[Red]0"/>
  </numFmts>
  <fonts count="9">
    <font>
      <sz val="11"/>
      <color theme="1"/>
      <name val="Calibri"/>
      <family val="2"/>
      <scheme val="minor"/>
    </font>
    <font>
      <sz val="10"/>
      <color theme="1"/>
      <name val="Calibri"/>
      <family val="2"/>
      <scheme val="minor"/>
    </font>
    <font>
      <b/>
      <sz val="10"/>
      <color rgb="FF000000"/>
      <name val="Calibri"/>
      <family val="2"/>
    </font>
    <font>
      <b/>
      <sz val="10"/>
      <color theme="1"/>
      <name val="Calibri"/>
      <family val="2"/>
      <scheme val="minor"/>
    </font>
    <font>
      <b/>
      <sz val="10"/>
      <name val="Calibri"/>
      <family val="2"/>
    </font>
    <font>
      <b/>
      <sz val="11"/>
      <color theme="1"/>
      <name val="Calibri"/>
      <family val="2"/>
      <scheme val="minor"/>
    </font>
    <font>
      <sz val="10"/>
      <color rgb="FF000000"/>
      <name val="Calibri"/>
      <family val="2"/>
    </font>
    <font>
      <sz val="10"/>
      <color rgb="FF000000"/>
      <name val="Calibri"/>
      <family val="2"/>
      <scheme val="minor"/>
    </font>
    <font>
      <sz val="10"/>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0" borderId="0" xfId="0" applyFont="1"/>
    <xf numFmtId="9" fontId="1" fillId="0" borderId="13" xfId="0" applyNumberFormat="1" applyFont="1" applyBorder="1"/>
    <xf numFmtId="9" fontId="1" fillId="0" borderId="14" xfId="0" applyNumberFormat="1" applyFont="1" applyBorder="1"/>
    <xf numFmtId="9" fontId="1" fillId="0" borderId="15" xfId="0" applyNumberFormat="1" applyFont="1" applyBorder="1"/>
    <xf numFmtId="0" fontId="1" fillId="0" borderId="13" xfId="0" applyFont="1" applyBorder="1"/>
    <xf numFmtId="0" fontId="1" fillId="0" borderId="14" xfId="0" applyFont="1" applyBorder="1"/>
    <xf numFmtId="0" fontId="1" fillId="0" borderId="15"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164" fontId="1" fillId="0" borderId="2" xfId="0" applyNumberFormat="1" applyFont="1" applyBorder="1"/>
    <xf numFmtId="164" fontId="1" fillId="0" borderId="3" xfId="0" applyNumberFormat="1" applyFont="1" applyBorder="1"/>
    <xf numFmtId="164" fontId="1" fillId="0" borderId="4" xfId="0" applyNumberFormat="1" applyFont="1" applyBorder="1"/>
    <xf numFmtId="164" fontId="1" fillId="0" borderId="10" xfId="0" applyNumberFormat="1" applyFont="1" applyFill="1" applyBorder="1"/>
    <xf numFmtId="165" fontId="1" fillId="0" borderId="10" xfId="0" applyNumberFormat="1" applyFont="1" applyFill="1" applyBorder="1"/>
    <xf numFmtId="0" fontId="1" fillId="0" borderId="5" xfId="0" applyFont="1" applyBorder="1"/>
    <xf numFmtId="0" fontId="1" fillId="0" borderId="0" xfId="0" applyFont="1" applyBorder="1"/>
    <xf numFmtId="0" fontId="1" fillId="0" borderId="6" xfId="0" applyFont="1" applyBorder="1"/>
    <xf numFmtId="164" fontId="1" fillId="0" borderId="5" xfId="0" applyNumberFormat="1" applyFont="1" applyBorder="1"/>
    <xf numFmtId="164" fontId="1" fillId="0" borderId="0" xfId="0" applyNumberFormat="1" applyFont="1" applyBorder="1"/>
    <xf numFmtId="164" fontId="1" fillId="0" borderId="6" xfId="0" applyNumberFormat="1" applyFont="1" applyBorder="1"/>
    <xf numFmtId="164" fontId="1" fillId="0" borderId="11" xfId="0" applyNumberFormat="1" applyFont="1" applyFill="1" applyBorder="1"/>
    <xf numFmtId="165" fontId="1" fillId="0" borderId="11" xfId="0" applyNumberFormat="1" applyFont="1" applyFill="1" applyBorder="1"/>
    <xf numFmtId="9" fontId="1" fillId="0" borderId="0" xfId="0" applyNumberFormat="1" applyFont="1"/>
    <xf numFmtId="0" fontId="1" fillId="0" borderId="7" xfId="0" applyFont="1" applyBorder="1"/>
    <xf numFmtId="0" fontId="1" fillId="0" borderId="8" xfId="0" applyFont="1" applyBorder="1"/>
    <xf numFmtId="0" fontId="1" fillId="0" borderId="9" xfId="0" applyFont="1" applyBorder="1"/>
    <xf numFmtId="164" fontId="1" fillId="0" borderId="7" xfId="0" applyNumberFormat="1" applyFont="1" applyBorder="1"/>
    <xf numFmtId="164" fontId="1" fillId="0" borderId="8" xfId="0" applyNumberFormat="1" applyFont="1" applyBorder="1"/>
    <xf numFmtId="164" fontId="1" fillId="0" borderId="9" xfId="0" applyNumberFormat="1" applyFont="1" applyBorder="1"/>
    <xf numFmtId="164" fontId="1" fillId="0" borderId="12" xfId="0" applyNumberFormat="1" applyFont="1" applyFill="1" applyBorder="1"/>
    <xf numFmtId="165" fontId="1" fillId="0" borderId="12" xfId="0" applyNumberFormat="1" applyFont="1" applyFill="1" applyBorder="1"/>
    <xf numFmtId="0" fontId="1" fillId="0" borderId="0" xfId="0" applyFont="1" applyFill="1" applyBorder="1"/>
    <xf numFmtId="0" fontId="1" fillId="0" borderId="10" xfId="0" applyFont="1" applyBorder="1"/>
    <xf numFmtId="0" fontId="1" fillId="0" borderId="11" xfId="0" applyFont="1" applyBorder="1"/>
    <xf numFmtId="0" fontId="1" fillId="0" borderId="12" xfId="0" applyFont="1" applyBorder="1"/>
    <xf numFmtId="0" fontId="1" fillId="0" borderId="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 fillId="0" borderId="0" xfId="0" applyFont="1" applyFill="1" applyBorder="1" applyAlignment="1">
      <alignment vertical="center" wrapText="1"/>
    </xf>
    <xf numFmtId="164" fontId="1" fillId="0" borderId="0"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3" borderId="0" xfId="0" applyFont="1" applyFill="1" applyBorder="1" applyAlignment="1">
      <alignment horizontal="center" vertical="center" wrapText="1"/>
    </xf>
    <xf numFmtId="164" fontId="1" fillId="0" borderId="0" xfId="0" applyNumberFormat="1" applyFont="1" applyFill="1" applyBorder="1" applyAlignment="1">
      <alignment vertical="center" wrapText="1"/>
    </xf>
    <xf numFmtId="0" fontId="1" fillId="0" borderId="1" xfId="0" applyFont="1" applyFill="1" applyBorder="1" applyAlignment="1">
      <alignment vertical="center" wrapText="1"/>
    </xf>
    <xf numFmtId="165" fontId="1" fillId="0" borderId="1" xfId="0" applyNumberFormat="1" applyFont="1" applyFill="1" applyBorder="1" applyAlignment="1">
      <alignment vertical="center" wrapText="1"/>
    </xf>
    <xf numFmtId="0" fontId="1" fillId="0" borderId="10" xfId="0" applyFont="1" applyFill="1" applyBorder="1" applyAlignment="1">
      <alignment vertical="center" wrapText="1"/>
    </xf>
    <xf numFmtId="0" fontId="0" fillId="0" borderId="0" xfId="0" applyFill="1" applyBorder="1" applyAlignment="1">
      <alignment horizontal="center" vertical="center" wrapText="1"/>
    </xf>
    <xf numFmtId="0" fontId="0" fillId="2" borderId="0" xfId="0" applyFill="1" applyBorder="1" applyAlignment="1">
      <alignment horizontal="center"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5" fillId="0" borderId="1" xfId="0" applyFont="1" applyFill="1" applyBorder="1" applyAlignment="1">
      <alignment horizontal="center" vertical="center" wrapText="1"/>
    </xf>
    <xf numFmtId="0" fontId="8" fillId="2" borderId="1" xfId="0" applyFont="1" applyFill="1" applyBorder="1" applyAlignment="1">
      <alignment vertical="center" wrapText="1"/>
    </xf>
    <xf numFmtId="0" fontId="0" fillId="0" borderId="0" xfId="0" applyFill="1" applyBorder="1" applyAlignment="1">
      <alignment vertical="center" wrapText="1"/>
    </xf>
    <xf numFmtId="0" fontId="5" fillId="3" borderId="0" xfId="0" applyFont="1" applyFill="1" applyBorder="1" applyAlignment="1">
      <alignment horizontal="center" vertical="center" wrapText="1"/>
    </xf>
    <xf numFmtId="0" fontId="0" fillId="0" borderId="0" xfId="0" applyAlignment="1">
      <alignment wrapText="1"/>
    </xf>
  </cellXfs>
  <cellStyles count="1">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CO"/>
  <c:chart>
    <c:autoTitleDeleted val="1"/>
    <c:plotArea>
      <c:layout/>
      <c:areaChart>
        <c:grouping val="stacked"/>
        <c:ser>
          <c:idx val="0"/>
          <c:order val="0"/>
          <c:tx>
            <c:strRef>
              <c:f>Hoja2!$J$56</c:f>
              <c:strCache>
                <c:ptCount val="1"/>
                <c:pt idx="0">
                  <c:v>M7</c:v>
                </c:pt>
              </c:strCache>
            </c:strRef>
          </c:tx>
          <c:dLbls>
            <c:txPr>
              <a:bodyPr/>
              <a:lstStyle/>
              <a:p>
                <a:pPr>
                  <a:defRPr sz="800"/>
                </a:pPr>
                <a:endParaRPr lang="es-CO"/>
              </a:p>
            </c:txPr>
            <c:showVal val="1"/>
          </c:dLbls>
          <c:cat>
            <c:strRef>
              <c:f>Hoja2!$K$46:$P$46</c:f>
              <c:strCache>
                <c:ptCount val="6"/>
                <c:pt idx="0">
                  <c:v>PC01</c:v>
                </c:pt>
                <c:pt idx="1">
                  <c:v>PC03</c:v>
                </c:pt>
                <c:pt idx="2">
                  <c:v>PC02</c:v>
                </c:pt>
                <c:pt idx="3">
                  <c:v>PC04</c:v>
                </c:pt>
                <c:pt idx="4">
                  <c:v>PC05</c:v>
                </c:pt>
                <c:pt idx="5">
                  <c:v>PC06</c:v>
                </c:pt>
              </c:strCache>
            </c:strRef>
          </c:cat>
          <c:val>
            <c:numRef>
              <c:f>Hoja2!$K$56:$P$56</c:f>
              <c:numCache>
                <c:formatCode>General</c:formatCode>
                <c:ptCount val="6"/>
                <c:pt idx="0">
                  <c:v>25</c:v>
                </c:pt>
                <c:pt idx="1">
                  <c:v>60</c:v>
                </c:pt>
                <c:pt idx="2">
                  <c:v>70</c:v>
                </c:pt>
                <c:pt idx="3">
                  <c:v>90</c:v>
                </c:pt>
                <c:pt idx="4">
                  <c:v>95</c:v>
                </c:pt>
                <c:pt idx="5">
                  <c:v>100</c:v>
                </c:pt>
              </c:numCache>
            </c:numRef>
          </c:val>
        </c:ser>
        <c:ser>
          <c:idx val="1"/>
          <c:order val="1"/>
          <c:tx>
            <c:strRef>
              <c:f>Hoja2!$J$57</c:f>
              <c:strCache>
                <c:ptCount val="1"/>
                <c:pt idx="0">
                  <c:v>M6</c:v>
                </c:pt>
              </c:strCache>
            </c:strRef>
          </c:tx>
          <c:dLbls>
            <c:txPr>
              <a:bodyPr/>
              <a:lstStyle/>
              <a:p>
                <a:pPr>
                  <a:defRPr sz="800"/>
                </a:pPr>
                <a:endParaRPr lang="es-CO"/>
              </a:p>
            </c:txPr>
            <c:showVal val="1"/>
          </c:dLbls>
          <c:cat>
            <c:strRef>
              <c:f>Hoja2!$K$46:$P$46</c:f>
              <c:strCache>
                <c:ptCount val="6"/>
                <c:pt idx="0">
                  <c:v>PC01</c:v>
                </c:pt>
                <c:pt idx="1">
                  <c:v>PC03</c:v>
                </c:pt>
                <c:pt idx="2">
                  <c:v>PC02</c:v>
                </c:pt>
                <c:pt idx="3">
                  <c:v>PC04</c:v>
                </c:pt>
                <c:pt idx="4">
                  <c:v>PC05</c:v>
                </c:pt>
                <c:pt idx="5">
                  <c:v>PC06</c:v>
                </c:pt>
              </c:strCache>
            </c:strRef>
          </c:cat>
          <c:val>
            <c:numRef>
              <c:f>Hoja2!$K$57:$P$57</c:f>
              <c:numCache>
                <c:formatCode>General</c:formatCode>
                <c:ptCount val="6"/>
                <c:pt idx="0">
                  <c:v>25</c:v>
                </c:pt>
                <c:pt idx="1">
                  <c:v>50</c:v>
                </c:pt>
                <c:pt idx="2">
                  <c:v>65</c:v>
                </c:pt>
                <c:pt idx="3">
                  <c:v>90</c:v>
                </c:pt>
                <c:pt idx="4">
                  <c:v>95</c:v>
                </c:pt>
                <c:pt idx="5">
                  <c:v>100</c:v>
                </c:pt>
              </c:numCache>
            </c:numRef>
          </c:val>
        </c:ser>
        <c:ser>
          <c:idx val="2"/>
          <c:order val="2"/>
          <c:tx>
            <c:strRef>
              <c:f>Hoja2!$J$58</c:f>
              <c:strCache>
                <c:ptCount val="1"/>
                <c:pt idx="0">
                  <c:v>M5</c:v>
                </c:pt>
              </c:strCache>
            </c:strRef>
          </c:tx>
          <c:dLbls>
            <c:txPr>
              <a:bodyPr/>
              <a:lstStyle/>
              <a:p>
                <a:pPr>
                  <a:defRPr sz="800"/>
                </a:pPr>
                <a:endParaRPr lang="es-CO"/>
              </a:p>
            </c:txPr>
            <c:showVal val="1"/>
          </c:dLbls>
          <c:cat>
            <c:strRef>
              <c:f>Hoja2!$K$46:$P$46</c:f>
              <c:strCache>
                <c:ptCount val="6"/>
                <c:pt idx="0">
                  <c:v>PC01</c:v>
                </c:pt>
                <c:pt idx="1">
                  <c:v>PC03</c:v>
                </c:pt>
                <c:pt idx="2">
                  <c:v>PC02</c:v>
                </c:pt>
                <c:pt idx="3">
                  <c:v>PC04</c:v>
                </c:pt>
                <c:pt idx="4">
                  <c:v>PC05</c:v>
                </c:pt>
                <c:pt idx="5">
                  <c:v>PC06</c:v>
                </c:pt>
              </c:strCache>
            </c:strRef>
          </c:cat>
          <c:val>
            <c:numRef>
              <c:f>Hoja2!$K$58:$P$58</c:f>
              <c:numCache>
                <c:formatCode>General</c:formatCode>
                <c:ptCount val="6"/>
                <c:pt idx="0">
                  <c:v>15</c:v>
                </c:pt>
                <c:pt idx="1">
                  <c:v>25</c:v>
                </c:pt>
                <c:pt idx="2">
                  <c:v>35</c:v>
                </c:pt>
                <c:pt idx="3">
                  <c:v>60</c:v>
                </c:pt>
                <c:pt idx="4">
                  <c:v>80</c:v>
                </c:pt>
                <c:pt idx="5">
                  <c:v>100</c:v>
                </c:pt>
              </c:numCache>
            </c:numRef>
          </c:val>
        </c:ser>
        <c:ser>
          <c:idx val="3"/>
          <c:order val="3"/>
          <c:tx>
            <c:strRef>
              <c:f>Hoja2!$J$59</c:f>
              <c:strCache>
                <c:ptCount val="1"/>
                <c:pt idx="0">
                  <c:v>M4</c:v>
                </c:pt>
              </c:strCache>
            </c:strRef>
          </c:tx>
          <c:dLbls>
            <c:txPr>
              <a:bodyPr/>
              <a:lstStyle/>
              <a:p>
                <a:pPr>
                  <a:defRPr sz="800"/>
                </a:pPr>
                <a:endParaRPr lang="es-CO"/>
              </a:p>
            </c:txPr>
            <c:showVal val="1"/>
          </c:dLbls>
          <c:cat>
            <c:strRef>
              <c:f>Hoja2!$K$46:$P$46</c:f>
              <c:strCache>
                <c:ptCount val="6"/>
                <c:pt idx="0">
                  <c:v>PC01</c:v>
                </c:pt>
                <c:pt idx="1">
                  <c:v>PC03</c:v>
                </c:pt>
                <c:pt idx="2">
                  <c:v>PC02</c:v>
                </c:pt>
                <c:pt idx="3">
                  <c:v>PC04</c:v>
                </c:pt>
                <c:pt idx="4">
                  <c:v>PC05</c:v>
                </c:pt>
                <c:pt idx="5">
                  <c:v>PC06</c:v>
                </c:pt>
              </c:strCache>
            </c:strRef>
          </c:cat>
          <c:val>
            <c:numRef>
              <c:f>Hoja2!$K$59:$P$59</c:f>
              <c:numCache>
                <c:formatCode>General</c:formatCode>
                <c:ptCount val="6"/>
                <c:pt idx="0">
                  <c:v>30</c:v>
                </c:pt>
                <c:pt idx="1">
                  <c:v>35</c:v>
                </c:pt>
                <c:pt idx="2">
                  <c:v>45</c:v>
                </c:pt>
                <c:pt idx="3">
                  <c:v>75</c:v>
                </c:pt>
                <c:pt idx="4">
                  <c:v>85</c:v>
                </c:pt>
                <c:pt idx="5">
                  <c:v>100</c:v>
                </c:pt>
              </c:numCache>
            </c:numRef>
          </c:val>
        </c:ser>
        <c:ser>
          <c:idx val="4"/>
          <c:order val="4"/>
          <c:tx>
            <c:strRef>
              <c:f>Hoja2!$J$60</c:f>
              <c:strCache>
                <c:ptCount val="1"/>
                <c:pt idx="0">
                  <c:v>M3</c:v>
                </c:pt>
              </c:strCache>
            </c:strRef>
          </c:tx>
          <c:dLbls>
            <c:txPr>
              <a:bodyPr/>
              <a:lstStyle/>
              <a:p>
                <a:pPr>
                  <a:defRPr sz="700"/>
                </a:pPr>
                <a:endParaRPr lang="es-CO"/>
              </a:p>
            </c:txPr>
            <c:showVal val="1"/>
          </c:dLbls>
          <c:cat>
            <c:strRef>
              <c:f>Hoja2!$K$46:$P$46</c:f>
              <c:strCache>
                <c:ptCount val="6"/>
                <c:pt idx="0">
                  <c:v>PC01</c:v>
                </c:pt>
                <c:pt idx="1">
                  <c:v>PC03</c:v>
                </c:pt>
                <c:pt idx="2">
                  <c:v>PC02</c:v>
                </c:pt>
                <c:pt idx="3">
                  <c:v>PC04</c:v>
                </c:pt>
                <c:pt idx="4">
                  <c:v>PC05</c:v>
                </c:pt>
                <c:pt idx="5">
                  <c:v>PC06</c:v>
                </c:pt>
              </c:strCache>
            </c:strRef>
          </c:cat>
          <c:val>
            <c:numRef>
              <c:f>Hoja2!$K$60:$P$60</c:f>
              <c:numCache>
                <c:formatCode>General</c:formatCode>
                <c:ptCount val="6"/>
                <c:pt idx="0">
                  <c:v>15</c:v>
                </c:pt>
                <c:pt idx="1">
                  <c:v>20</c:v>
                </c:pt>
                <c:pt idx="2">
                  <c:v>25</c:v>
                </c:pt>
                <c:pt idx="3">
                  <c:v>40</c:v>
                </c:pt>
                <c:pt idx="4">
                  <c:v>55</c:v>
                </c:pt>
                <c:pt idx="5">
                  <c:v>100</c:v>
                </c:pt>
              </c:numCache>
            </c:numRef>
          </c:val>
        </c:ser>
        <c:ser>
          <c:idx val="5"/>
          <c:order val="5"/>
          <c:tx>
            <c:strRef>
              <c:f>Hoja2!$J$61</c:f>
              <c:strCache>
                <c:ptCount val="1"/>
                <c:pt idx="0">
                  <c:v>M2</c:v>
                </c:pt>
              </c:strCache>
            </c:strRef>
          </c:tx>
          <c:dLbls>
            <c:txPr>
              <a:bodyPr/>
              <a:lstStyle/>
              <a:p>
                <a:pPr>
                  <a:defRPr sz="800"/>
                </a:pPr>
                <a:endParaRPr lang="es-CO"/>
              </a:p>
            </c:txPr>
            <c:showVal val="1"/>
          </c:dLbls>
          <c:cat>
            <c:strRef>
              <c:f>Hoja2!$K$46:$P$46</c:f>
              <c:strCache>
                <c:ptCount val="6"/>
                <c:pt idx="0">
                  <c:v>PC01</c:v>
                </c:pt>
                <c:pt idx="1">
                  <c:v>PC03</c:v>
                </c:pt>
                <c:pt idx="2">
                  <c:v>PC02</c:v>
                </c:pt>
                <c:pt idx="3">
                  <c:v>PC04</c:v>
                </c:pt>
                <c:pt idx="4">
                  <c:v>PC05</c:v>
                </c:pt>
                <c:pt idx="5">
                  <c:v>PC06</c:v>
                </c:pt>
              </c:strCache>
            </c:strRef>
          </c:cat>
          <c:val>
            <c:numRef>
              <c:f>Hoja2!$K$61:$P$61</c:f>
              <c:numCache>
                <c:formatCode>General</c:formatCode>
                <c:ptCount val="6"/>
                <c:pt idx="0">
                  <c:v>10</c:v>
                </c:pt>
                <c:pt idx="1">
                  <c:v>75</c:v>
                </c:pt>
                <c:pt idx="2">
                  <c:v>85</c:v>
                </c:pt>
                <c:pt idx="3">
                  <c:v>90</c:v>
                </c:pt>
                <c:pt idx="4">
                  <c:v>95</c:v>
                </c:pt>
                <c:pt idx="5">
                  <c:v>100</c:v>
                </c:pt>
              </c:numCache>
            </c:numRef>
          </c:val>
        </c:ser>
        <c:ser>
          <c:idx val="6"/>
          <c:order val="6"/>
          <c:tx>
            <c:strRef>
              <c:f>Hoja2!$J$62</c:f>
              <c:strCache>
                <c:ptCount val="1"/>
                <c:pt idx="0">
                  <c:v>M1</c:v>
                </c:pt>
              </c:strCache>
            </c:strRef>
          </c:tx>
          <c:spPr>
            <a:ln w="25400">
              <a:noFill/>
            </a:ln>
          </c:spPr>
          <c:cat>
            <c:strRef>
              <c:f>Hoja2!$K$46:$P$46</c:f>
              <c:strCache>
                <c:ptCount val="6"/>
                <c:pt idx="0">
                  <c:v>PC01</c:v>
                </c:pt>
                <c:pt idx="1">
                  <c:v>PC03</c:v>
                </c:pt>
                <c:pt idx="2">
                  <c:v>PC02</c:v>
                </c:pt>
                <c:pt idx="3">
                  <c:v>PC04</c:v>
                </c:pt>
                <c:pt idx="4">
                  <c:v>PC05</c:v>
                </c:pt>
                <c:pt idx="5">
                  <c:v>PC06</c:v>
                </c:pt>
              </c:strCache>
            </c:strRef>
          </c:cat>
          <c:val>
            <c:numRef>
              <c:f>Hoja2!$K$62:$P$62</c:f>
              <c:numCache>
                <c:formatCode>General</c:formatCode>
                <c:ptCount val="6"/>
                <c:pt idx="0">
                  <c:v>10</c:v>
                </c:pt>
                <c:pt idx="1">
                  <c:v>15</c:v>
                </c:pt>
                <c:pt idx="2">
                  <c:v>20</c:v>
                </c:pt>
                <c:pt idx="3">
                  <c:v>30</c:v>
                </c:pt>
                <c:pt idx="4">
                  <c:v>80</c:v>
                </c:pt>
                <c:pt idx="5">
                  <c:v>100</c:v>
                </c:pt>
              </c:numCache>
            </c:numRef>
          </c:val>
        </c:ser>
        <c:dLbls>
          <c:showVal val="1"/>
        </c:dLbls>
        <c:axId val="56961280"/>
        <c:axId val="56971648"/>
      </c:areaChart>
      <c:catAx>
        <c:axId val="56961280"/>
        <c:scaling>
          <c:orientation val="minMax"/>
        </c:scaling>
        <c:axPos val="b"/>
        <c:title>
          <c:tx>
            <c:rich>
              <a:bodyPr/>
              <a:lstStyle/>
              <a:p>
                <a:pPr>
                  <a:defRPr/>
                </a:pPr>
                <a:r>
                  <a:rPr lang="es-CO"/>
                  <a:t>Proyectos</a:t>
                </a:r>
              </a:p>
            </c:rich>
          </c:tx>
          <c:layout/>
        </c:title>
        <c:majorTickMark val="none"/>
        <c:tickLblPos val="nextTo"/>
        <c:crossAx val="56971648"/>
        <c:crosses val="autoZero"/>
        <c:auto val="1"/>
        <c:lblAlgn val="ctr"/>
        <c:lblOffset val="100"/>
      </c:catAx>
      <c:valAx>
        <c:axId val="56971648"/>
        <c:scaling>
          <c:orientation val="minMax"/>
        </c:scaling>
        <c:delete val="1"/>
        <c:axPos val="l"/>
        <c:majorGridlines/>
        <c:title>
          <c:tx>
            <c:rich>
              <a:bodyPr rot="-5400000" vert="horz"/>
              <a:lstStyle/>
              <a:p>
                <a:pPr>
                  <a:defRPr/>
                </a:pPr>
                <a:r>
                  <a:rPr lang="es-CO"/>
                  <a:t>Cumplimiento</a:t>
                </a:r>
                <a:r>
                  <a:rPr lang="es-CO" baseline="0"/>
                  <a:t> de motivadores</a:t>
                </a:r>
                <a:endParaRPr lang="es-CO"/>
              </a:p>
            </c:rich>
          </c:tx>
          <c:layout/>
        </c:title>
        <c:numFmt formatCode="General" sourceLinked="1"/>
        <c:majorTickMark val="none"/>
        <c:tickLblPos val="none"/>
        <c:crossAx val="56961280"/>
        <c:crosses val="autoZero"/>
        <c:crossBetween val="midCat"/>
      </c:valAx>
      <c:dTable>
        <c:showHorzBorder val="1"/>
        <c:showVertBorder val="1"/>
        <c:showOutline val="1"/>
        <c:showKeys val="1"/>
        <c:txPr>
          <a:bodyPr/>
          <a:lstStyle/>
          <a:p>
            <a:pPr rtl="0">
              <a:defRPr b="1"/>
            </a:pPr>
            <a:endParaRPr lang="es-CO"/>
          </a:p>
        </c:txPr>
      </c:dTable>
    </c:plotArea>
    <c:plotVisOnly val="1"/>
  </c:chart>
  <c:spPr>
    <a:ln>
      <a:noFill/>
    </a:ln>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64</xdr:row>
      <xdr:rowOff>161924</xdr:rowOff>
    </xdr:from>
    <xdr:to>
      <xdr:col>14</xdr:col>
      <xdr:colOff>0</xdr:colOff>
      <xdr:row>100</xdr:row>
      <xdr:rowOff>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2:W50"/>
  <sheetViews>
    <sheetView topLeftCell="D1" workbookViewId="0">
      <selection activeCell="D1" sqref="D1"/>
    </sheetView>
  </sheetViews>
  <sheetFormatPr baseColWidth="10" defaultRowHeight="12.75"/>
  <cols>
    <col min="1" max="2" width="11.42578125" style="1"/>
    <col min="3" max="3" width="30.85546875" style="1" bestFit="1" customWidth="1"/>
    <col min="4" max="4" width="11.85546875" style="1" customWidth="1"/>
    <col min="5" max="5" width="11.42578125" style="1"/>
    <col min="6" max="6" width="5.7109375" style="1" customWidth="1"/>
    <col min="7" max="7" width="6.85546875" style="1" customWidth="1"/>
    <col min="8" max="21" width="5.7109375" style="1" customWidth="1"/>
    <col min="22" max="22" width="6.42578125" style="1" customWidth="1"/>
    <col min="23" max="23" width="6.7109375" style="1" customWidth="1"/>
    <col min="24" max="16384" width="11.42578125" style="1"/>
  </cols>
  <sheetData>
    <row r="2" spans="2:23">
      <c r="C2" s="1" t="s">
        <v>0</v>
      </c>
      <c r="G2" s="1" t="s">
        <v>26</v>
      </c>
      <c r="H2" s="1">
        <v>3</v>
      </c>
    </row>
    <row r="3" spans="2:23">
      <c r="C3" s="1" t="s">
        <v>1</v>
      </c>
    </row>
    <row r="4" spans="2:23">
      <c r="C4" s="1" t="s">
        <v>2</v>
      </c>
      <c r="O4" s="2">
        <f>D9</f>
        <v>0.1</v>
      </c>
      <c r="P4" s="3">
        <f>D10</f>
        <v>0.2</v>
      </c>
      <c r="Q4" s="3">
        <f>D11</f>
        <v>0.15</v>
      </c>
      <c r="R4" s="3">
        <f>D12</f>
        <v>0.15</v>
      </c>
      <c r="S4" s="3">
        <f>D13</f>
        <v>0.15</v>
      </c>
      <c r="T4" s="3">
        <f>D14</f>
        <v>0.1</v>
      </c>
      <c r="U4" s="4">
        <f>D15</f>
        <v>0.15</v>
      </c>
    </row>
    <row r="5" spans="2:23">
      <c r="C5" s="1" t="s">
        <v>3</v>
      </c>
      <c r="H5" s="5" t="s">
        <v>6</v>
      </c>
      <c r="I5" s="6" t="s">
        <v>8</v>
      </c>
      <c r="J5" s="6" t="s">
        <v>10</v>
      </c>
      <c r="K5" s="6" t="s">
        <v>12</v>
      </c>
      <c r="L5" s="6" t="s">
        <v>14</v>
      </c>
      <c r="M5" s="6" t="s">
        <v>16</v>
      </c>
      <c r="N5" s="7" t="s">
        <v>18</v>
      </c>
      <c r="O5" s="5" t="s">
        <v>6</v>
      </c>
      <c r="P5" s="6" t="s">
        <v>8</v>
      </c>
      <c r="Q5" s="6" t="s">
        <v>10</v>
      </c>
      <c r="R5" s="6" t="s">
        <v>12</v>
      </c>
      <c r="S5" s="6" t="s">
        <v>14</v>
      </c>
      <c r="T5" s="6" t="s">
        <v>16</v>
      </c>
      <c r="U5" s="7" t="s">
        <v>18</v>
      </c>
      <c r="V5" s="8" t="s">
        <v>33</v>
      </c>
      <c r="W5" s="8" t="s">
        <v>34</v>
      </c>
    </row>
    <row r="6" spans="2:23">
      <c r="C6" s="1" t="s">
        <v>4</v>
      </c>
      <c r="F6" s="9" t="s">
        <v>27</v>
      </c>
      <c r="G6" s="10" t="s">
        <v>20</v>
      </c>
      <c r="H6" s="9">
        <v>4</v>
      </c>
      <c r="I6" s="10">
        <v>3</v>
      </c>
      <c r="J6" s="10">
        <v>3</v>
      </c>
      <c r="K6" s="10">
        <v>4</v>
      </c>
      <c r="L6" s="10">
        <v>5</v>
      </c>
      <c r="M6" s="10">
        <v>4</v>
      </c>
      <c r="N6" s="11">
        <v>5</v>
      </c>
      <c r="O6" s="12">
        <f t="shared" ref="O6:O41" si="0">H6*O$4</f>
        <v>0.4</v>
      </c>
      <c r="P6" s="13">
        <f t="shared" ref="P6:P41" si="1">I6*P$4</f>
        <v>0.60000000000000009</v>
      </c>
      <c r="Q6" s="13">
        <f t="shared" ref="Q6:Q41" si="2">J6*Q$4</f>
        <v>0.44999999999999996</v>
      </c>
      <c r="R6" s="13">
        <f t="shared" ref="R6:R41" si="3">K6*R$4</f>
        <v>0.6</v>
      </c>
      <c r="S6" s="13">
        <f t="shared" ref="S6:S41" si="4">L6*S$4</f>
        <v>0.75</v>
      </c>
      <c r="T6" s="13">
        <f t="shared" ref="T6:T41" si="5">M6*T$4</f>
        <v>0.4</v>
      </c>
      <c r="U6" s="14">
        <f t="shared" ref="U6:U41" si="6">N6*U$4</f>
        <v>0.75</v>
      </c>
      <c r="V6" s="15">
        <f>SUM(O6:U6)</f>
        <v>3.9499999999999997</v>
      </c>
      <c r="W6" s="16">
        <v>4</v>
      </c>
    </row>
    <row r="7" spans="2:23">
      <c r="C7" s="1" t="s">
        <v>5</v>
      </c>
      <c r="F7" s="17"/>
      <c r="G7" s="18" t="s">
        <v>21</v>
      </c>
      <c r="H7" s="17">
        <v>5</v>
      </c>
      <c r="I7" s="18">
        <v>5</v>
      </c>
      <c r="J7" s="18">
        <v>3</v>
      </c>
      <c r="K7" s="18">
        <v>5</v>
      </c>
      <c r="L7" s="18">
        <v>5</v>
      </c>
      <c r="M7" s="18">
        <v>5</v>
      </c>
      <c r="N7" s="19">
        <v>5</v>
      </c>
      <c r="O7" s="20">
        <f t="shared" si="0"/>
        <v>0.5</v>
      </c>
      <c r="P7" s="21">
        <f t="shared" si="1"/>
        <v>1</v>
      </c>
      <c r="Q7" s="21">
        <f t="shared" si="2"/>
        <v>0.44999999999999996</v>
      </c>
      <c r="R7" s="21">
        <f t="shared" si="3"/>
        <v>0.75</v>
      </c>
      <c r="S7" s="21">
        <f t="shared" si="4"/>
        <v>0.75</v>
      </c>
      <c r="T7" s="21">
        <f t="shared" si="5"/>
        <v>0.5</v>
      </c>
      <c r="U7" s="22">
        <f t="shared" si="6"/>
        <v>0.75</v>
      </c>
      <c r="V7" s="23">
        <f t="shared" ref="V7:V11" si="7">SUM(O7:U7)</f>
        <v>4.7</v>
      </c>
      <c r="W7" s="24">
        <v>1</v>
      </c>
    </row>
    <row r="8" spans="2:23">
      <c r="F8" s="17"/>
      <c r="G8" s="18" t="s">
        <v>22</v>
      </c>
      <c r="H8" s="17">
        <v>5</v>
      </c>
      <c r="I8" s="18">
        <v>5</v>
      </c>
      <c r="J8" s="18">
        <v>5</v>
      </c>
      <c r="K8" s="18">
        <v>4</v>
      </c>
      <c r="L8" s="18">
        <v>4</v>
      </c>
      <c r="M8" s="18">
        <v>4</v>
      </c>
      <c r="N8" s="19">
        <v>3</v>
      </c>
      <c r="O8" s="20">
        <f t="shared" si="0"/>
        <v>0.5</v>
      </c>
      <c r="P8" s="21">
        <f t="shared" si="1"/>
        <v>1</v>
      </c>
      <c r="Q8" s="21">
        <f t="shared" si="2"/>
        <v>0.75</v>
      </c>
      <c r="R8" s="21">
        <f t="shared" si="3"/>
        <v>0.6</v>
      </c>
      <c r="S8" s="21">
        <f t="shared" si="4"/>
        <v>0.6</v>
      </c>
      <c r="T8" s="21">
        <f t="shared" si="5"/>
        <v>0.4</v>
      </c>
      <c r="U8" s="22">
        <f t="shared" si="6"/>
        <v>0.44999999999999996</v>
      </c>
      <c r="V8" s="23">
        <f t="shared" si="7"/>
        <v>4.3</v>
      </c>
      <c r="W8" s="24">
        <v>2</v>
      </c>
    </row>
    <row r="9" spans="2:23">
      <c r="B9" s="1" t="s">
        <v>6</v>
      </c>
      <c r="C9" s="1" t="s">
        <v>7</v>
      </c>
      <c r="D9" s="25">
        <v>0.1</v>
      </c>
      <c r="F9" s="17"/>
      <c r="G9" s="18" t="s">
        <v>23</v>
      </c>
      <c r="H9" s="17">
        <v>5</v>
      </c>
      <c r="I9" s="18">
        <v>5</v>
      </c>
      <c r="J9" s="18">
        <v>4</v>
      </c>
      <c r="K9" s="18">
        <v>4</v>
      </c>
      <c r="L9" s="18">
        <v>4</v>
      </c>
      <c r="M9" s="18">
        <v>4</v>
      </c>
      <c r="N9" s="19">
        <v>3</v>
      </c>
      <c r="O9" s="20">
        <f t="shared" si="0"/>
        <v>0.5</v>
      </c>
      <c r="P9" s="21">
        <f t="shared" si="1"/>
        <v>1</v>
      </c>
      <c r="Q9" s="21">
        <f t="shared" si="2"/>
        <v>0.6</v>
      </c>
      <c r="R9" s="21">
        <f t="shared" si="3"/>
        <v>0.6</v>
      </c>
      <c r="S9" s="21">
        <f t="shared" si="4"/>
        <v>0.6</v>
      </c>
      <c r="T9" s="21">
        <f t="shared" si="5"/>
        <v>0.4</v>
      </c>
      <c r="U9" s="22">
        <f t="shared" si="6"/>
        <v>0.44999999999999996</v>
      </c>
      <c r="V9" s="23">
        <f t="shared" si="7"/>
        <v>4.1500000000000004</v>
      </c>
      <c r="W9" s="24">
        <v>3</v>
      </c>
    </row>
    <row r="10" spans="2:23">
      <c r="B10" s="1" t="s">
        <v>8</v>
      </c>
      <c r="C10" s="1" t="s">
        <v>9</v>
      </c>
      <c r="D10" s="25">
        <v>0.2</v>
      </c>
      <c r="F10" s="17"/>
      <c r="G10" s="18" t="s">
        <v>24</v>
      </c>
      <c r="H10" s="17">
        <v>4</v>
      </c>
      <c r="I10" s="18">
        <v>3</v>
      </c>
      <c r="J10" s="18">
        <v>3</v>
      </c>
      <c r="K10" s="18">
        <v>5</v>
      </c>
      <c r="L10" s="18">
        <v>5</v>
      </c>
      <c r="M10" s="18">
        <v>5</v>
      </c>
      <c r="N10" s="19">
        <v>3</v>
      </c>
      <c r="O10" s="20">
        <f t="shared" si="0"/>
        <v>0.4</v>
      </c>
      <c r="P10" s="21">
        <f t="shared" si="1"/>
        <v>0.60000000000000009</v>
      </c>
      <c r="Q10" s="21">
        <f t="shared" si="2"/>
        <v>0.44999999999999996</v>
      </c>
      <c r="R10" s="21">
        <f t="shared" si="3"/>
        <v>0.75</v>
      </c>
      <c r="S10" s="21">
        <f t="shared" si="4"/>
        <v>0.75</v>
      </c>
      <c r="T10" s="21">
        <f t="shared" si="5"/>
        <v>0.5</v>
      </c>
      <c r="U10" s="22">
        <f t="shared" si="6"/>
        <v>0.44999999999999996</v>
      </c>
      <c r="V10" s="23">
        <f t="shared" si="7"/>
        <v>3.9000000000000004</v>
      </c>
      <c r="W10" s="24">
        <v>5</v>
      </c>
    </row>
    <row r="11" spans="2:23">
      <c r="B11" s="1" t="s">
        <v>10</v>
      </c>
      <c r="C11" s="1" t="s">
        <v>11</v>
      </c>
      <c r="D11" s="25">
        <v>0.15</v>
      </c>
      <c r="F11" s="26"/>
      <c r="G11" s="27" t="s">
        <v>25</v>
      </c>
      <c r="H11" s="26">
        <v>5</v>
      </c>
      <c r="I11" s="27">
        <v>4</v>
      </c>
      <c r="J11" s="27">
        <v>3</v>
      </c>
      <c r="K11" s="27">
        <v>4</v>
      </c>
      <c r="L11" s="27">
        <v>3</v>
      </c>
      <c r="M11" s="27">
        <v>3</v>
      </c>
      <c r="N11" s="28">
        <v>5</v>
      </c>
      <c r="O11" s="29">
        <f t="shared" si="0"/>
        <v>0.5</v>
      </c>
      <c r="P11" s="30">
        <f t="shared" si="1"/>
        <v>0.8</v>
      </c>
      <c r="Q11" s="30">
        <f t="shared" si="2"/>
        <v>0.44999999999999996</v>
      </c>
      <c r="R11" s="30">
        <f t="shared" si="3"/>
        <v>0.6</v>
      </c>
      <c r="S11" s="30">
        <f t="shared" si="4"/>
        <v>0.44999999999999996</v>
      </c>
      <c r="T11" s="30">
        <f t="shared" si="5"/>
        <v>0.30000000000000004</v>
      </c>
      <c r="U11" s="31">
        <f t="shared" si="6"/>
        <v>0.75</v>
      </c>
      <c r="V11" s="32">
        <f t="shared" si="7"/>
        <v>3.8499999999999996</v>
      </c>
      <c r="W11" s="33">
        <v>6</v>
      </c>
    </row>
    <row r="12" spans="2:23">
      <c r="B12" s="1" t="s">
        <v>12</v>
      </c>
      <c r="C12" s="1" t="s">
        <v>13</v>
      </c>
      <c r="D12" s="25">
        <v>0.15</v>
      </c>
      <c r="F12" s="9" t="s">
        <v>28</v>
      </c>
      <c r="G12" s="10" t="s">
        <v>20</v>
      </c>
      <c r="H12" s="9">
        <v>5</v>
      </c>
      <c r="I12" s="10">
        <v>4</v>
      </c>
      <c r="J12" s="10">
        <v>4</v>
      </c>
      <c r="K12" s="10">
        <v>4</v>
      </c>
      <c r="L12" s="10">
        <v>5</v>
      </c>
      <c r="M12" s="10">
        <v>3</v>
      </c>
      <c r="N12" s="11">
        <v>5</v>
      </c>
      <c r="O12" s="12">
        <f t="shared" si="0"/>
        <v>0.5</v>
      </c>
      <c r="P12" s="13">
        <f t="shared" si="1"/>
        <v>0.8</v>
      </c>
      <c r="Q12" s="13">
        <f t="shared" si="2"/>
        <v>0.6</v>
      </c>
      <c r="R12" s="13">
        <f t="shared" si="3"/>
        <v>0.6</v>
      </c>
      <c r="S12" s="13">
        <f t="shared" si="4"/>
        <v>0.75</v>
      </c>
      <c r="T12" s="13">
        <f t="shared" si="5"/>
        <v>0.30000000000000004</v>
      </c>
      <c r="U12" s="14">
        <f t="shared" si="6"/>
        <v>0.75</v>
      </c>
      <c r="V12" s="15">
        <f>SUM(O12:U12)</f>
        <v>4.3</v>
      </c>
      <c r="W12" s="16">
        <v>2</v>
      </c>
    </row>
    <row r="13" spans="2:23">
      <c r="B13" s="1" t="s">
        <v>14</v>
      </c>
      <c r="C13" s="1" t="s">
        <v>15</v>
      </c>
      <c r="D13" s="25">
        <v>0.15</v>
      </c>
      <c r="F13" s="17"/>
      <c r="G13" s="18" t="s">
        <v>21</v>
      </c>
      <c r="H13" s="17">
        <v>5</v>
      </c>
      <c r="I13" s="18">
        <v>3</v>
      </c>
      <c r="J13" s="18">
        <v>5</v>
      </c>
      <c r="K13" s="18">
        <v>4</v>
      </c>
      <c r="L13" s="18">
        <v>4</v>
      </c>
      <c r="M13" s="18">
        <v>3</v>
      </c>
      <c r="N13" s="19">
        <v>3</v>
      </c>
      <c r="O13" s="20">
        <f t="shared" si="0"/>
        <v>0.5</v>
      </c>
      <c r="P13" s="21">
        <f t="shared" si="1"/>
        <v>0.60000000000000009</v>
      </c>
      <c r="Q13" s="21">
        <f t="shared" si="2"/>
        <v>0.75</v>
      </c>
      <c r="R13" s="21">
        <f t="shared" si="3"/>
        <v>0.6</v>
      </c>
      <c r="S13" s="21">
        <f t="shared" si="4"/>
        <v>0.6</v>
      </c>
      <c r="T13" s="21">
        <f t="shared" si="5"/>
        <v>0.30000000000000004</v>
      </c>
      <c r="U13" s="22">
        <f t="shared" si="6"/>
        <v>0.44999999999999996</v>
      </c>
      <c r="V13" s="23">
        <f t="shared" ref="V13:V17" si="8">SUM(O13:U13)</f>
        <v>3.8000000000000007</v>
      </c>
      <c r="W13" s="24">
        <v>4</v>
      </c>
    </row>
    <row r="14" spans="2:23">
      <c r="B14" s="1" t="s">
        <v>16</v>
      </c>
      <c r="C14" s="1" t="s">
        <v>17</v>
      </c>
      <c r="D14" s="25">
        <v>0.1</v>
      </c>
      <c r="F14" s="17"/>
      <c r="G14" s="18" t="s">
        <v>22</v>
      </c>
      <c r="H14" s="17">
        <v>3</v>
      </c>
      <c r="I14" s="18">
        <v>4</v>
      </c>
      <c r="J14" s="18">
        <v>4</v>
      </c>
      <c r="K14" s="18">
        <v>4</v>
      </c>
      <c r="L14" s="18">
        <v>3</v>
      </c>
      <c r="M14" s="18">
        <v>3</v>
      </c>
      <c r="N14" s="19">
        <v>3</v>
      </c>
      <c r="O14" s="20">
        <f t="shared" si="0"/>
        <v>0.30000000000000004</v>
      </c>
      <c r="P14" s="21">
        <f t="shared" si="1"/>
        <v>0.8</v>
      </c>
      <c r="Q14" s="21">
        <f t="shared" si="2"/>
        <v>0.6</v>
      </c>
      <c r="R14" s="21">
        <f t="shared" si="3"/>
        <v>0.6</v>
      </c>
      <c r="S14" s="21">
        <f t="shared" si="4"/>
        <v>0.44999999999999996</v>
      </c>
      <c r="T14" s="21">
        <f t="shared" si="5"/>
        <v>0.30000000000000004</v>
      </c>
      <c r="U14" s="22">
        <f t="shared" si="6"/>
        <v>0.44999999999999996</v>
      </c>
      <c r="V14" s="23">
        <f t="shared" si="8"/>
        <v>3.5</v>
      </c>
      <c r="W14" s="24">
        <v>6</v>
      </c>
    </row>
    <row r="15" spans="2:23">
      <c r="B15" s="1" t="s">
        <v>18</v>
      </c>
      <c r="C15" s="1" t="s">
        <v>19</v>
      </c>
      <c r="D15" s="25">
        <v>0.15</v>
      </c>
      <c r="F15" s="17"/>
      <c r="G15" s="18" t="s">
        <v>23</v>
      </c>
      <c r="H15" s="17">
        <v>5</v>
      </c>
      <c r="I15" s="18">
        <v>5</v>
      </c>
      <c r="J15" s="18">
        <v>4</v>
      </c>
      <c r="K15" s="18">
        <v>5</v>
      </c>
      <c r="L15" s="18">
        <v>3</v>
      </c>
      <c r="M15" s="18">
        <v>3</v>
      </c>
      <c r="N15" s="19">
        <v>5</v>
      </c>
      <c r="O15" s="20">
        <f t="shared" si="0"/>
        <v>0.5</v>
      </c>
      <c r="P15" s="21">
        <f t="shared" si="1"/>
        <v>1</v>
      </c>
      <c r="Q15" s="21">
        <f t="shared" si="2"/>
        <v>0.6</v>
      </c>
      <c r="R15" s="21">
        <f t="shared" si="3"/>
        <v>0.75</v>
      </c>
      <c r="S15" s="21">
        <f t="shared" si="4"/>
        <v>0.44999999999999996</v>
      </c>
      <c r="T15" s="21">
        <f t="shared" si="5"/>
        <v>0.30000000000000004</v>
      </c>
      <c r="U15" s="22">
        <f t="shared" si="6"/>
        <v>0.75</v>
      </c>
      <c r="V15" s="23">
        <f t="shared" si="8"/>
        <v>4.3499999999999996</v>
      </c>
      <c r="W15" s="24">
        <v>1</v>
      </c>
    </row>
    <row r="16" spans="2:23">
      <c r="F16" s="17"/>
      <c r="G16" s="18" t="s">
        <v>24</v>
      </c>
      <c r="H16" s="17">
        <v>5</v>
      </c>
      <c r="I16" s="18">
        <v>3</v>
      </c>
      <c r="J16" s="18">
        <v>4</v>
      </c>
      <c r="K16" s="18">
        <v>4</v>
      </c>
      <c r="L16" s="18">
        <v>4</v>
      </c>
      <c r="M16" s="18">
        <v>5</v>
      </c>
      <c r="N16" s="19">
        <v>4</v>
      </c>
      <c r="O16" s="20">
        <f t="shared" si="0"/>
        <v>0.5</v>
      </c>
      <c r="P16" s="21">
        <f t="shared" si="1"/>
        <v>0.60000000000000009</v>
      </c>
      <c r="Q16" s="21">
        <f t="shared" si="2"/>
        <v>0.6</v>
      </c>
      <c r="R16" s="21">
        <f t="shared" si="3"/>
        <v>0.6</v>
      </c>
      <c r="S16" s="21">
        <f t="shared" si="4"/>
        <v>0.6</v>
      </c>
      <c r="T16" s="21">
        <f t="shared" si="5"/>
        <v>0.5</v>
      </c>
      <c r="U16" s="22">
        <f t="shared" si="6"/>
        <v>0.6</v>
      </c>
      <c r="V16" s="23">
        <f t="shared" si="8"/>
        <v>4</v>
      </c>
      <c r="W16" s="24">
        <v>3</v>
      </c>
    </row>
    <row r="17" spans="6:23">
      <c r="F17" s="26"/>
      <c r="G17" s="27" t="s">
        <v>25</v>
      </c>
      <c r="H17" s="26">
        <v>5</v>
      </c>
      <c r="I17" s="27">
        <v>5</v>
      </c>
      <c r="J17" s="27">
        <v>4</v>
      </c>
      <c r="K17" s="27">
        <v>3</v>
      </c>
      <c r="L17" s="27">
        <v>3</v>
      </c>
      <c r="M17" s="27">
        <v>3</v>
      </c>
      <c r="N17" s="28">
        <v>3</v>
      </c>
      <c r="O17" s="29">
        <f t="shared" si="0"/>
        <v>0.5</v>
      </c>
      <c r="P17" s="30">
        <f t="shared" si="1"/>
        <v>1</v>
      </c>
      <c r="Q17" s="30">
        <f t="shared" si="2"/>
        <v>0.6</v>
      </c>
      <c r="R17" s="30">
        <f t="shared" si="3"/>
        <v>0.44999999999999996</v>
      </c>
      <c r="S17" s="30">
        <f t="shared" si="4"/>
        <v>0.44999999999999996</v>
      </c>
      <c r="T17" s="30">
        <f t="shared" si="5"/>
        <v>0.30000000000000004</v>
      </c>
      <c r="U17" s="31">
        <f t="shared" si="6"/>
        <v>0.44999999999999996</v>
      </c>
      <c r="V17" s="32">
        <f t="shared" si="8"/>
        <v>3.75</v>
      </c>
      <c r="W17" s="33">
        <v>5</v>
      </c>
    </row>
    <row r="18" spans="6:23">
      <c r="F18" s="9" t="s">
        <v>29</v>
      </c>
      <c r="G18" s="10" t="s">
        <v>20</v>
      </c>
      <c r="H18" s="9">
        <v>4</v>
      </c>
      <c r="I18" s="10">
        <v>3</v>
      </c>
      <c r="J18" s="10">
        <v>5</v>
      </c>
      <c r="K18" s="10">
        <v>4</v>
      </c>
      <c r="L18" s="10">
        <v>3</v>
      </c>
      <c r="M18" s="10">
        <v>5</v>
      </c>
      <c r="N18" s="11">
        <v>5</v>
      </c>
      <c r="O18" s="12">
        <f t="shared" si="0"/>
        <v>0.4</v>
      </c>
      <c r="P18" s="13">
        <f t="shared" si="1"/>
        <v>0.60000000000000009</v>
      </c>
      <c r="Q18" s="13">
        <f t="shared" si="2"/>
        <v>0.75</v>
      </c>
      <c r="R18" s="13">
        <f t="shared" si="3"/>
        <v>0.6</v>
      </c>
      <c r="S18" s="13">
        <f t="shared" si="4"/>
        <v>0.44999999999999996</v>
      </c>
      <c r="T18" s="13">
        <f t="shared" si="5"/>
        <v>0.5</v>
      </c>
      <c r="U18" s="14">
        <f t="shared" si="6"/>
        <v>0.75</v>
      </c>
      <c r="V18" s="15">
        <f t="shared" ref="V18:V41" si="9">SUM(O18:U18)</f>
        <v>4.05</v>
      </c>
      <c r="W18" s="16">
        <v>3</v>
      </c>
    </row>
    <row r="19" spans="6:23">
      <c r="F19" s="17"/>
      <c r="G19" s="18" t="s">
        <v>21</v>
      </c>
      <c r="H19" s="17">
        <v>5</v>
      </c>
      <c r="I19" s="18">
        <v>5</v>
      </c>
      <c r="J19" s="18">
        <v>4</v>
      </c>
      <c r="K19" s="18">
        <v>3</v>
      </c>
      <c r="L19" s="18">
        <v>4</v>
      </c>
      <c r="M19" s="18">
        <v>5</v>
      </c>
      <c r="N19" s="19">
        <v>5</v>
      </c>
      <c r="O19" s="20">
        <f t="shared" si="0"/>
        <v>0.5</v>
      </c>
      <c r="P19" s="21">
        <f t="shared" si="1"/>
        <v>1</v>
      </c>
      <c r="Q19" s="21">
        <f t="shared" si="2"/>
        <v>0.6</v>
      </c>
      <c r="R19" s="21">
        <f t="shared" si="3"/>
        <v>0.44999999999999996</v>
      </c>
      <c r="S19" s="21">
        <f t="shared" si="4"/>
        <v>0.6</v>
      </c>
      <c r="T19" s="21">
        <f t="shared" si="5"/>
        <v>0.5</v>
      </c>
      <c r="U19" s="22">
        <f t="shared" si="6"/>
        <v>0.75</v>
      </c>
      <c r="V19" s="23">
        <f t="shared" si="9"/>
        <v>4.4000000000000004</v>
      </c>
      <c r="W19" s="24">
        <v>2</v>
      </c>
    </row>
    <row r="20" spans="6:23">
      <c r="F20" s="17"/>
      <c r="G20" s="18" t="s">
        <v>22</v>
      </c>
      <c r="H20" s="17">
        <v>5</v>
      </c>
      <c r="I20" s="18">
        <v>5</v>
      </c>
      <c r="J20" s="18">
        <v>4</v>
      </c>
      <c r="K20" s="18">
        <v>5</v>
      </c>
      <c r="L20" s="18">
        <v>5</v>
      </c>
      <c r="M20" s="18">
        <v>4</v>
      </c>
      <c r="N20" s="19">
        <v>5</v>
      </c>
      <c r="O20" s="20">
        <f t="shared" si="0"/>
        <v>0.5</v>
      </c>
      <c r="P20" s="21">
        <f t="shared" si="1"/>
        <v>1</v>
      </c>
      <c r="Q20" s="21">
        <f t="shared" si="2"/>
        <v>0.6</v>
      </c>
      <c r="R20" s="21">
        <f t="shared" si="3"/>
        <v>0.75</v>
      </c>
      <c r="S20" s="21">
        <f t="shared" si="4"/>
        <v>0.75</v>
      </c>
      <c r="T20" s="21">
        <f t="shared" si="5"/>
        <v>0.4</v>
      </c>
      <c r="U20" s="22">
        <f t="shared" si="6"/>
        <v>0.75</v>
      </c>
      <c r="V20" s="23">
        <f t="shared" si="9"/>
        <v>4.75</v>
      </c>
      <c r="W20" s="24">
        <v>1</v>
      </c>
    </row>
    <row r="21" spans="6:23">
      <c r="F21" s="17"/>
      <c r="G21" s="18" t="s">
        <v>23</v>
      </c>
      <c r="H21" s="17">
        <v>5</v>
      </c>
      <c r="I21" s="18">
        <v>4</v>
      </c>
      <c r="J21" s="18">
        <v>4</v>
      </c>
      <c r="K21" s="18">
        <v>3</v>
      </c>
      <c r="L21" s="18">
        <v>4</v>
      </c>
      <c r="M21" s="18">
        <v>4</v>
      </c>
      <c r="N21" s="19">
        <v>3</v>
      </c>
      <c r="O21" s="20">
        <f t="shared" si="0"/>
        <v>0.5</v>
      </c>
      <c r="P21" s="21">
        <f t="shared" si="1"/>
        <v>0.8</v>
      </c>
      <c r="Q21" s="21">
        <f t="shared" si="2"/>
        <v>0.6</v>
      </c>
      <c r="R21" s="21">
        <f t="shared" si="3"/>
        <v>0.44999999999999996</v>
      </c>
      <c r="S21" s="21">
        <f t="shared" si="4"/>
        <v>0.6</v>
      </c>
      <c r="T21" s="21">
        <f t="shared" si="5"/>
        <v>0.4</v>
      </c>
      <c r="U21" s="22">
        <f t="shared" si="6"/>
        <v>0.44999999999999996</v>
      </c>
      <c r="V21" s="23">
        <f t="shared" si="9"/>
        <v>3.8</v>
      </c>
      <c r="W21" s="24">
        <v>5</v>
      </c>
    </row>
    <row r="22" spans="6:23">
      <c r="F22" s="17"/>
      <c r="G22" s="18" t="s">
        <v>24</v>
      </c>
      <c r="H22" s="17">
        <v>3</v>
      </c>
      <c r="I22" s="18">
        <v>4</v>
      </c>
      <c r="J22" s="18">
        <v>3</v>
      </c>
      <c r="K22" s="18">
        <v>4</v>
      </c>
      <c r="L22" s="18">
        <v>5</v>
      </c>
      <c r="M22" s="18">
        <v>4</v>
      </c>
      <c r="N22" s="19">
        <v>4</v>
      </c>
      <c r="O22" s="20">
        <f t="shared" si="0"/>
        <v>0.30000000000000004</v>
      </c>
      <c r="P22" s="21">
        <f t="shared" si="1"/>
        <v>0.8</v>
      </c>
      <c r="Q22" s="21">
        <f t="shared" si="2"/>
        <v>0.44999999999999996</v>
      </c>
      <c r="R22" s="21">
        <f t="shared" si="3"/>
        <v>0.6</v>
      </c>
      <c r="S22" s="21">
        <f t="shared" si="4"/>
        <v>0.75</v>
      </c>
      <c r="T22" s="21">
        <f t="shared" si="5"/>
        <v>0.4</v>
      </c>
      <c r="U22" s="22">
        <f t="shared" si="6"/>
        <v>0.6</v>
      </c>
      <c r="V22" s="23">
        <f t="shared" si="9"/>
        <v>3.9</v>
      </c>
      <c r="W22" s="24">
        <v>4</v>
      </c>
    </row>
    <row r="23" spans="6:23">
      <c r="F23" s="26"/>
      <c r="G23" s="27" t="s">
        <v>25</v>
      </c>
      <c r="H23" s="26">
        <v>4</v>
      </c>
      <c r="I23" s="27">
        <v>4</v>
      </c>
      <c r="J23" s="27">
        <v>3</v>
      </c>
      <c r="K23" s="27">
        <v>3</v>
      </c>
      <c r="L23" s="27">
        <v>4</v>
      </c>
      <c r="M23" s="27">
        <v>3</v>
      </c>
      <c r="N23" s="28">
        <v>5</v>
      </c>
      <c r="O23" s="29">
        <f t="shared" si="0"/>
        <v>0.4</v>
      </c>
      <c r="P23" s="30">
        <f t="shared" si="1"/>
        <v>0.8</v>
      </c>
      <c r="Q23" s="30">
        <f t="shared" si="2"/>
        <v>0.44999999999999996</v>
      </c>
      <c r="R23" s="30">
        <f t="shared" si="3"/>
        <v>0.44999999999999996</v>
      </c>
      <c r="S23" s="30">
        <f t="shared" si="4"/>
        <v>0.6</v>
      </c>
      <c r="T23" s="30">
        <f t="shared" si="5"/>
        <v>0.30000000000000004</v>
      </c>
      <c r="U23" s="31">
        <f t="shared" si="6"/>
        <v>0.75</v>
      </c>
      <c r="V23" s="32">
        <f t="shared" si="9"/>
        <v>3.75</v>
      </c>
      <c r="W23" s="33">
        <v>6</v>
      </c>
    </row>
    <row r="24" spans="6:23">
      <c r="F24" s="9" t="s">
        <v>30</v>
      </c>
      <c r="G24" s="10" t="s">
        <v>20</v>
      </c>
      <c r="H24" s="9">
        <v>3</v>
      </c>
      <c r="I24" s="10">
        <v>4</v>
      </c>
      <c r="J24" s="10">
        <v>4</v>
      </c>
      <c r="K24" s="10">
        <v>5</v>
      </c>
      <c r="L24" s="10">
        <v>4</v>
      </c>
      <c r="M24" s="10">
        <v>5</v>
      </c>
      <c r="N24" s="11">
        <v>5</v>
      </c>
      <c r="O24" s="12">
        <f t="shared" si="0"/>
        <v>0.30000000000000004</v>
      </c>
      <c r="P24" s="13">
        <f t="shared" si="1"/>
        <v>0.8</v>
      </c>
      <c r="Q24" s="13">
        <f t="shared" si="2"/>
        <v>0.6</v>
      </c>
      <c r="R24" s="13">
        <f t="shared" si="3"/>
        <v>0.75</v>
      </c>
      <c r="S24" s="13">
        <f t="shared" si="4"/>
        <v>0.6</v>
      </c>
      <c r="T24" s="13">
        <f t="shared" si="5"/>
        <v>0.5</v>
      </c>
      <c r="U24" s="14">
        <f t="shared" si="6"/>
        <v>0.75</v>
      </c>
      <c r="V24" s="15">
        <f t="shared" si="9"/>
        <v>4.3000000000000007</v>
      </c>
      <c r="W24" s="16">
        <v>1</v>
      </c>
    </row>
    <row r="25" spans="6:23">
      <c r="F25" s="17"/>
      <c r="G25" s="18" t="s">
        <v>21</v>
      </c>
      <c r="H25" s="17">
        <v>3</v>
      </c>
      <c r="I25" s="18">
        <v>3</v>
      </c>
      <c r="J25" s="18">
        <v>4</v>
      </c>
      <c r="K25" s="18">
        <v>4</v>
      </c>
      <c r="L25" s="18">
        <v>3</v>
      </c>
      <c r="M25" s="18">
        <v>5</v>
      </c>
      <c r="N25" s="19">
        <v>3</v>
      </c>
      <c r="O25" s="20">
        <f t="shared" si="0"/>
        <v>0.30000000000000004</v>
      </c>
      <c r="P25" s="21">
        <f t="shared" si="1"/>
        <v>0.60000000000000009</v>
      </c>
      <c r="Q25" s="21">
        <f t="shared" si="2"/>
        <v>0.6</v>
      </c>
      <c r="R25" s="21">
        <f t="shared" si="3"/>
        <v>0.6</v>
      </c>
      <c r="S25" s="21">
        <f t="shared" si="4"/>
        <v>0.44999999999999996</v>
      </c>
      <c r="T25" s="21">
        <f t="shared" si="5"/>
        <v>0.5</v>
      </c>
      <c r="U25" s="22">
        <f t="shared" si="6"/>
        <v>0.44999999999999996</v>
      </c>
      <c r="V25" s="23">
        <f t="shared" si="9"/>
        <v>3.5</v>
      </c>
      <c r="W25" s="24">
        <v>5</v>
      </c>
    </row>
    <row r="26" spans="6:23">
      <c r="F26" s="17"/>
      <c r="G26" s="18" t="s">
        <v>22</v>
      </c>
      <c r="H26" s="17">
        <v>4</v>
      </c>
      <c r="I26" s="18">
        <v>5</v>
      </c>
      <c r="J26" s="18">
        <v>4</v>
      </c>
      <c r="K26" s="18">
        <v>4</v>
      </c>
      <c r="L26" s="18">
        <v>3</v>
      </c>
      <c r="M26" s="18">
        <v>5</v>
      </c>
      <c r="N26" s="19">
        <v>5</v>
      </c>
      <c r="O26" s="20">
        <f t="shared" si="0"/>
        <v>0.4</v>
      </c>
      <c r="P26" s="21">
        <f t="shared" si="1"/>
        <v>1</v>
      </c>
      <c r="Q26" s="21">
        <f t="shared" si="2"/>
        <v>0.6</v>
      </c>
      <c r="R26" s="21">
        <f t="shared" si="3"/>
        <v>0.6</v>
      </c>
      <c r="S26" s="21">
        <f t="shared" si="4"/>
        <v>0.44999999999999996</v>
      </c>
      <c r="T26" s="21">
        <f t="shared" si="5"/>
        <v>0.5</v>
      </c>
      <c r="U26" s="22">
        <f t="shared" si="6"/>
        <v>0.75</v>
      </c>
      <c r="V26" s="23">
        <f t="shared" si="9"/>
        <v>4.3</v>
      </c>
      <c r="W26" s="24">
        <v>2</v>
      </c>
    </row>
    <row r="27" spans="6:23">
      <c r="F27" s="17"/>
      <c r="G27" s="18" t="s">
        <v>23</v>
      </c>
      <c r="H27" s="17">
        <v>4</v>
      </c>
      <c r="I27" s="18">
        <v>5</v>
      </c>
      <c r="J27" s="18">
        <v>5</v>
      </c>
      <c r="K27" s="18">
        <v>4</v>
      </c>
      <c r="L27" s="18">
        <v>3</v>
      </c>
      <c r="M27" s="18">
        <v>3</v>
      </c>
      <c r="N27" s="19">
        <v>4</v>
      </c>
      <c r="O27" s="20">
        <f t="shared" si="0"/>
        <v>0.4</v>
      </c>
      <c r="P27" s="21">
        <f t="shared" si="1"/>
        <v>1</v>
      </c>
      <c r="Q27" s="21">
        <f t="shared" si="2"/>
        <v>0.75</v>
      </c>
      <c r="R27" s="21">
        <f t="shared" si="3"/>
        <v>0.6</v>
      </c>
      <c r="S27" s="21">
        <f t="shared" si="4"/>
        <v>0.44999999999999996</v>
      </c>
      <c r="T27" s="21">
        <f t="shared" si="5"/>
        <v>0.30000000000000004</v>
      </c>
      <c r="U27" s="22">
        <f t="shared" si="6"/>
        <v>0.6</v>
      </c>
      <c r="V27" s="23">
        <f t="shared" si="9"/>
        <v>4.0999999999999996</v>
      </c>
      <c r="W27" s="24">
        <v>4</v>
      </c>
    </row>
    <row r="28" spans="6:23">
      <c r="F28" s="17"/>
      <c r="G28" s="18" t="s">
        <v>24</v>
      </c>
      <c r="H28" s="17">
        <v>5</v>
      </c>
      <c r="I28" s="18">
        <v>4</v>
      </c>
      <c r="J28" s="18">
        <v>4</v>
      </c>
      <c r="K28" s="18">
        <v>5</v>
      </c>
      <c r="L28" s="18">
        <v>3</v>
      </c>
      <c r="M28" s="18">
        <v>3</v>
      </c>
      <c r="N28" s="19">
        <v>5</v>
      </c>
      <c r="O28" s="20">
        <f t="shared" si="0"/>
        <v>0.5</v>
      </c>
      <c r="P28" s="21">
        <f t="shared" si="1"/>
        <v>0.8</v>
      </c>
      <c r="Q28" s="21">
        <f t="shared" si="2"/>
        <v>0.6</v>
      </c>
      <c r="R28" s="21">
        <f t="shared" si="3"/>
        <v>0.75</v>
      </c>
      <c r="S28" s="21">
        <f t="shared" si="4"/>
        <v>0.44999999999999996</v>
      </c>
      <c r="T28" s="21">
        <f t="shared" si="5"/>
        <v>0.30000000000000004</v>
      </c>
      <c r="U28" s="22">
        <f t="shared" si="6"/>
        <v>0.75</v>
      </c>
      <c r="V28" s="23">
        <f t="shared" si="9"/>
        <v>4.1499999999999995</v>
      </c>
      <c r="W28" s="24">
        <v>3</v>
      </c>
    </row>
    <row r="29" spans="6:23">
      <c r="F29" s="26"/>
      <c r="G29" s="27" t="s">
        <v>25</v>
      </c>
      <c r="H29" s="26">
        <v>3</v>
      </c>
      <c r="I29" s="27">
        <v>4</v>
      </c>
      <c r="J29" s="27">
        <v>3</v>
      </c>
      <c r="K29" s="27">
        <v>3</v>
      </c>
      <c r="L29" s="27">
        <v>4</v>
      </c>
      <c r="M29" s="27">
        <v>4</v>
      </c>
      <c r="N29" s="28">
        <v>3</v>
      </c>
      <c r="O29" s="29">
        <f t="shared" si="0"/>
        <v>0.30000000000000004</v>
      </c>
      <c r="P29" s="30">
        <f t="shared" si="1"/>
        <v>0.8</v>
      </c>
      <c r="Q29" s="30">
        <f t="shared" si="2"/>
        <v>0.44999999999999996</v>
      </c>
      <c r="R29" s="30">
        <f t="shared" si="3"/>
        <v>0.44999999999999996</v>
      </c>
      <c r="S29" s="30">
        <f t="shared" si="4"/>
        <v>0.6</v>
      </c>
      <c r="T29" s="30">
        <f t="shared" si="5"/>
        <v>0.4</v>
      </c>
      <c r="U29" s="31">
        <f t="shared" si="6"/>
        <v>0.44999999999999996</v>
      </c>
      <c r="V29" s="32">
        <f t="shared" si="9"/>
        <v>3.45</v>
      </c>
      <c r="W29" s="33">
        <v>6</v>
      </c>
    </row>
    <row r="30" spans="6:23">
      <c r="F30" s="9" t="s">
        <v>31</v>
      </c>
      <c r="G30" s="10" t="s">
        <v>20</v>
      </c>
      <c r="H30" s="9">
        <v>4</v>
      </c>
      <c r="I30" s="10">
        <v>5</v>
      </c>
      <c r="J30" s="10">
        <v>3</v>
      </c>
      <c r="K30" s="10">
        <v>5</v>
      </c>
      <c r="L30" s="10">
        <v>5</v>
      </c>
      <c r="M30" s="10">
        <v>4</v>
      </c>
      <c r="N30" s="11">
        <v>5</v>
      </c>
      <c r="O30" s="12">
        <f t="shared" si="0"/>
        <v>0.4</v>
      </c>
      <c r="P30" s="13">
        <f t="shared" si="1"/>
        <v>1</v>
      </c>
      <c r="Q30" s="13">
        <f t="shared" si="2"/>
        <v>0.44999999999999996</v>
      </c>
      <c r="R30" s="13">
        <f t="shared" si="3"/>
        <v>0.75</v>
      </c>
      <c r="S30" s="13">
        <f t="shared" si="4"/>
        <v>0.75</v>
      </c>
      <c r="T30" s="13">
        <f t="shared" si="5"/>
        <v>0.4</v>
      </c>
      <c r="U30" s="14">
        <f t="shared" si="6"/>
        <v>0.75</v>
      </c>
      <c r="V30" s="15">
        <f t="shared" si="9"/>
        <v>4.5</v>
      </c>
      <c r="W30" s="16">
        <v>1</v>
      </c>
    </row>
    <row r="31" spans="6:23">
      <c r="F31" s="17"/>
      <c r="G31" s="18" t="s">
        <v>21</v>
      </c>
      <c r="H31" s="17">
        <v>3</v>
      </c>
      <c r="I31" s="18">
        <v>4</v>
      </c>
      <c r="J31" s="18">
        <v>3</v>
      </c>
      <c r="K31" s="18">
        <v>5</v>
      </c>
      <c r="L31" s="18">
        <v>4</v>
      </c>
      <c r="M31" s="18">
        <v>3</v>
      </c>
      <c r="N31" s="19">
        <v>3</v>
      </c>
      <c r="O31" s="20">
        <f t="shared" si="0"/>
        <v>0.30000000000000004</v>
      </c>
      <c r="P31" s="21">
        <f t="shared" si="1"/>
        <v>0.8</v>
      </c>
      <c r="Q31" s="21">
        <f t="shared" si="2"/>
        <v>0.44999999999999996</v>
      </c>
      <c r="R31" s="21">
        <f t="shared" si="3"/>
        <v>0.75</v>
      </c>
      <c r="S31" s="21">
        <f t="shared" si="4"/>
        <v>0.6</v>
      </c>
      <c r="T31" s="21">
        <f t="shared" si="5"/>
        <v>0.30000000000000004</v>
      </c>
      <c r="U31" s="22">
        <f t="shared" si="6"/>
        <v>0.44999999999999996</v>
      </c>
      <c r="V31" s="23">
        <f t="shared" si="9"/>
        <v>3.6500000000000004</v>
      </c>
      <c r="W31" s="24">
        <v>4</v>
      </c>
    </row>
    <row r="32" spans="6:23">
      <c r="F32" s="17"/>
      <c r="G32" s="18" t="s">
        <v>22</v>
      </c>
      <c r="H32" s="17">
        <v>5</v>
      </c>
      <c r="I32" s="18">
        <v>3</v>
      </c>
      <c r="J32" s="18">
        <v>5</v>
      </c>
      <c r="K32" s="18">
        <v>4</v>
      </c>
      <c r="L32" s="18">
        <v>3</v>
      </c>
      <c r="M32" s="18">
        <v>3</v>
      </c>
      <c r="N32" s="19">
        <v>5</v>
      </c>
      <c r="O32" s="20">
        <f t="shared" si="0"/>
        <v>0.5</v>
      </c>
      <c r="P32" s="21">
        <f t="shared" si="1"/>
        <v>0.60000000000000009</v>
      </c>
      <c r="Q32" s="21">
        <f t="shared" si="2"/>
        <v>0.75</v>
      </c>
      <c r="R32" s="21">
        <f t="shared" si="3"/>
        <v>0.6</v>
      </c>
      <c r="S32" s="21">
        <f t="shared" si="4"/>
        <v>0.44999999999999996</v>
      </c>
      <c r="T32" s="21">
        <f t="shared" si="5"/>
        <v>0.30000000000000004</v>
      </c>
      <c r="U32" s="22">
        <f t="shared" si="6"/>
        <v>0.75</v>
      </c>
      <c r="V32" s="23">
        <f t="shared" si="9"/>
        <v>3.95</v>
      </c>
      <c r="W32" s="24">
        <v>2</v>
      </c>
    </row>
    <row r="33" spans="6:23">
      <c r="F33" s="17"/>
      <c r="G33" s="18" t="s">
        <v>23</v>
      </c>
      <c r="H33" s="17">
        <v>4</v>
      </c>
      <c r="I33" s="18">
        <v>3</v>
      </c>
      <c r="J33" s="18">
        <v>3</v>
      </c>
      <c r="K33" s="18">
        <v>3</v>
      </c>
      <c r="L33" s="18">
        <v>5</v>
      </c>
      <c r="M33" s="18">
        <v>4</v>
      </c>
      <c r="N33" s="19">
        <v>4</v>
      </c>
      <c r="O33" s="20">
        <f t="shared" si="0"/>
        <v>0.4</v>
      </c>
      <c r="P33" s="21">
        <f t="shared" si="1"/>
        <v>0.60000000000000009</v>
      </c>
      <c r="Q33" s="21">
        <f t="shared" si="2"/>
        <v>0.44999999999999996</v>
      </c>
      <c r="R33" s="21">
        <f t="shared" si="3"/>
        <v>0.44999999999999996</v>
      </c>
      <c r="S33" s="21">
        <f t="shared" si="4"/>
        <v>0.75</v>
      </c>
      <c r="T33" s="21">
        <f t="shared" si="5"/>
        <v>0.4</v>
      </c>
      <c r="U33" s="22">
        <f t="shared" si="6"/>
        <v>0.6</v>
      </c>
      <c r="V33" s="23">
        <f t="shared" si="9"/>
        <v>3.65</v>
      </c>
      <c r="W33" s="24">
        <v>5</v>
      </c>
    </row>
    <row r="34" spans="6:23">
      <c r="F34" s="17"/>
      <c r="G34" s="18" t="s">
        <v>24</v>
      </c>
      <c r="H34" s="17">
        <v>5</v>
      </c>
      <c r="I34" s="18">
        <v>3</v>
      </c>
      <c r="J34" s="18">
        <v>3</v>
      </c>
      <c r="K34" s="18">
        <v>3</v>
      </c>
      <c r="L34" s="18">
        <v>4</v>
      </c>
      <c r="M34" s="18">
        <v>5</v>
      </c>
      <c r="N34" s="19">
        <v>3</v>
      </c>
      <c r="O34" s="20">
        <f t="shared" si="0"/>
        <v>0.5</v>
      </c>
      <c r="P34" s="21">
        <f t="shared" si="1"/>
        <v>0.60000000000000009</v>
      </c>
      <c r="Q34" s="21">
        <f t="shared" si="2"/>
        <v>0.44999999999999996</v>
      </c>
      <c r="R34" s="21">
        <f t="shared" si="3"/>
        <v>0.44999999999999996</v>
      </c>
      <c r="S34" s="21">
        <f t="shared" si="4"/>
        <v>0.6</v>
      </c>
      <c r="T34" s="21">
        <f t="shared" si="5"/>
        <v>0.5</v>
      </c>
      <c r="U34" s="22">
        <f t="shared" si="6"/>
        <v>0.44999999999999996</v>
      </c>
      <c r="V34" s="23">
        <f t="shared" si="9"/>
        <v>3.55</v>
      </c>
      <c r="W34" s="24">
        <v>6</v>
      </c>
    </row>
    <row r="35" spans="6:23">
      <c r="F35" s="26"/>
      <c r="G35" s="27" t="s">
        <v>25</v>
      </c>
      <c r="H35" s="26">
        <v>3</v>
      </c>
      <c r="I35" s="27">
        <v>3</v>
      </c>
      <c r="J35" s="27">
        <v>3</v>
      </c>
      <c r="K35" s="27">
        <v>5</v>
      </c>
      <c r="L35" s="27">
        <v>5</v>
      </c>
      <c r="M35" s="27">
        <v>5</v>
      </c>
      <c r="N35" s="28">
        <v>3</v>
      </c>
      <c r="O35" s="29">
        <f t="shared" si="0"/>
        <v>0.30000000000000004</v>
      </c>
      <c r="P35" s="30">
        <f t="shared" si="1"/>
        <v>0.60000000000000009</v>
      </c>
      <c r="Q35" s="30">
        <f t="shared" si="2"/>
        <v>0.44999999999999996</v>
      </c>
      <c r="R35" s="30">
        <f t="shared" si="3"/>
        <v>0.75</v>
      </c>
      <c r="S35" s="30">
        <f t="shared" si="4"/>
        <v>0.75</v>
      </c>
      <c r="T35" s="30">
        <f t="shared" si="5"/>
        <v>0.5</v>
      </c>
      <c r="U35" s="31">
        <f t="shared" si="6"/>
        <v>0.44999999999999996</v>
      </c>
      <c r="V35" s="32">
        <f t="shared" si="9"/>
        <v>3.8</v>
      </c>
      <c r="W35" s="33">
        <v>3</v>
      </c>
    </row>
    <row r="36" spans="6:23">
      <c r="F36" s="9" t="s">
        <v>32</v>
      </c>
      <c r="G36" s="10" t="s">
        <v>20</v>
      </c>
      <c r="H36" s="9">
        <v>3</v>
      </c>
      <c r="I36" s="10">
        <v>5</v>
      </c>
      <c r="J36" s="10">
        <v>5</v>
      </c>
      <c r="K36" s="10">
        <v>3</v>
      </c>
      <c r="L36" s="10">
        <v>5</v>
      </c>
      <c r="M36" s="10">
        <v>3</v>
      </c>
      <c r="N36" s="11">
        <v>3</v>
      </c>
      <c r="O36" s="12">
        <f t="shared" si="0"/>
        <v>0.30000000000000004</v>
      </c>
      <c r="P36" s="13">
        <f t="shared" si="1"/>
        <v>1</v>
      </c>
      <c r="Q36" s="13">
        <f t="shared" si="2"/>
        <v>0.75</v>
      </c>
      <c r="R36" s="13">
        <f t="shared" si="3"/>
        <v>0.44999999999999996</v>
      </c>
      <c r="S36" s="13">
        <f t="shared" si="4"/>
        <v>0.75</v>
      </c>
      <c r="T36" s="13">
        <f t="shared" si="5"/>
        <v>0.30000000000000004</v>
      </c>
      <c r="U36" s="14">
        <f t="shared" si="6"/>
        <v>0.44999999999999996</v>
      </c>
      <c r="V36" s="15">
        <f t="shared" si="9"/>
        <v>4</v>
      </c>
      <c r="W36" s="16">
        <v>1</v>
      </c>
    </row>
    <row r="37" spans="6:23">
      <c r="F37" s="17"/>
      <c r="G37" s="18" t="s">
        <v>21</v>
      </c>
      <c r="H37" s="17">
        <v>5</v>
      </c>
      <c r="I37" s="18">
        <v>4</v>
      </c>
      <c r="J37" s="18">
        <v>5</v>
      </c>
      <c r="K37" s="18">
        <v>3</v>
      </c>
      <c r="L37" s="18">
        <v>3</v>
      </c>
      <c r="M37" s="18">
        <v>3</v>
      </c>
      <c r="N37" s="19">
        <v>4</v>
      </c>
      <c r="O37" s="20">
        <f t="shared" si="0"/>
        <v>0.5</v>
      </c>
      <c r="P37" s="21">
        <f t="shared" si="1"/>
        <v>0.8</v>
      </c>
      <c r="Q37" s="21">
        <f t="shared" si="2"/>
        <v>0.75</v>
      </c>
      <c r="R37" s="21">
        <f t="shared" si="3"/>
        <v>0.44999999999999996</v>
      </c>
      <c r="S37" s="21">
        <f t="shared" si="4"/>
        <v>0.44999999999999996</v>
      </c>
      <c r="T37" s="21">
        <f t="shared" si="5"/>
        <v>0.30000000000000004</v>
      </c>
      <c r="U37" s="22">
        <f t="shared" si="6"/>
        <v>0.6</v>
      </c>
      <c r="V37" s="23">
        <f t="shared" si="9"/>
        <v>3.85</v>
      </c>
      <c r="W37" s="24">
        <v>3</v>
      </c>
    </row>
    <row r="38" spans="6:23">
      <c r="F38" s="17"/>
      <c r="G38" s="18" t="s">
        <v>22</v>
      </c>
      <c r="H38" s="17">
        <v>4</v>
      </c>
      <c r="I38" s="18">
        <v>4</v>
      </c>
      <c r="J38" s="18">
        <v>4</v>
      </c>
      <c r="K38" s="18">
        <v>3</v>
      </c>
      <c r="L38" s="18">
        <v>4</v>
      </c>
      <c r="M38" s="18">
        <v>4</v>
      </c>
      <c r="N38" s="19">
        <v>4</v>
      </c>
      <c r="O38" s="20">
        <f t="shared" si="0"/>
        <v>0.4</v>
      </c>
      <c r="P38" s="21">
        <f t="shared" si="1"/>
        <v>0.8</v>
      </c>
      <c r="Q38" s="21">
        <f t="shared" si="2"/>
        <v>0.6</v>
      </c>
      <c r="R38" s="21">
        <f t="shared" si="3"/>
        <v>0.44999999999999996</v>
      </c>
      <c r="S38" s="21">
        <f t="shared" si="4"/>
        <v>0.6</v>
      </c>
      <c r="T38" s="21">
        <f t="shared" si="5"/>
        <v>0.4</v>
      </c>
      <c r="U38" s="22">
        <f t="shared" si="6"/>
        <v>0.6</v>
      </c>
      <c r="V38" s="23">
        <f t="shared" si="9"/>
        <v>3.85</v>
      </c>
      <c r="W38" s="24">
        <v>4</v>
      </c>
    </row>
    <row r="39" spans="6:23">
      <c r="F39" s="17"/>
      <c r="G39" s="18" t="s">
        <v>23</v>
      </c>
      <c r="H39" s="17">
        <v>3</v>
      </c>
      <c r="I39" s="18">
        <v>3</v>
      </c>
      <c r="J39" s="18">
        <v>4</v>
      </c>
      <c r="K39" s="18">
        <v>3</v>
      </c>
      <c r="L39" s="18">
        <v>4</v>
      </c>
      <c r="M39" s="18">
        <v>4</v>
      </c>
      <c r="N39" s="19">
        <v>3</v>
      </c>
      <c r="O39" s="20">
        <f t="shared" si="0"/>
        <v>0.30000000000000004</v>
      </c>
      <c r="P39" s="21">
        <f t="shared" si="1"/>
        <v>0.60000000000000009</v>
      </c>
      <c r="Q39" s="21">
        <f t="shared" si="2"/>
        <v>0.6</v>
      </c>
      <c r="R39" s="21">
        <f t="shared" si="3"/>
        <v>0.44999999999999996</v>
      </c>
      <c r="S39" s="21">
        <f t="shared" si="4"/>
        <v>0.6</v>
      </c>
      <c r="T39" s="21">
        <f t="shared" si="5"/>
        <v>0.4</v>
      </c>
      <c r="U39" s="22">
        <f t="shared" si="6"/>
        <v>0.44999999999999996</v>
      </c>
      <c r="V39" s="23">
        <f t="shared" si="9"/>
        <v>3.3999999999999995</v>
      </c>
      <c r="W39" s="24">
        <v>6</v>
      </c>
    </row>
    <row r="40" spans="6:23">
      <c r="F40" s="17"/>
      <c r="G40" s="18" t="s">
        <v>24</v>
      </c>
      <c r="H40" s="17">
        <v>3</v>
      </c>
      <c r="I40" s="18">
        <v>4</v>
      </c>
      <c r="J40" s="18">
        <v>5</v>
      </c>
      <c r="K40" s="18">
        <v>3</v>
      </c>
      <c r="L40" s="18">
        <v>5</v>
      </c>
      <c r="M40" s="18">
        <v>3</v>
      </c>
      <c r="N40" s="19">
        <v>4</v>
      </c>
      <c r="O40" s="20">
        <f t="shared" si="0"/>
        <v>0.30000000000000004</v>
      </c>
      <c r="P40" s="21">
        <f t="shared" si="1"/>
        <v>0.8</v>
      </c>
      <c r="Q40" s="21">
        <f t="shared" si="2"/>
        <v>0.75</v>
      </c>
      <c r="R40" s="21">
        <f t="shared" si="3"/>
        <v>0.44999999999999996</v>
      </c>
      <c r="S40" s="21">
        <f t="shared" si="4"/>
        <v>0.75</v>
      </c>
      <c r="T40" s="21">
        <f t="shared" si="5"/>
        <v>0.30000000000000004</v>
      </c>
      <c r="U40" s="22">
        <f t="shared" si="6"/>
        <v>0.6</v>
      </c>
      <c r="V40" s="23">
        <f t="shared" si="9"/>
        <v>3.9499999999999997</v>
      </c>
      <c r="W40" s="24">
        <v>2</v>
      </c>
    </row>
    <row r="41" spans="6:23">
      <c r="F41" s="26"/>
      <c r="G41" s="27" t="s">
        <v>25</v>
      </c>
      <c r="H41" s="26">
        <v>4</v>
      </c>
      <c r="I41" s="27">
        <v>3</v>
      </c>
      <c r="J41" s="27">
        <v>5</v>
      </c>
      <c r="K41" s="27">
        <v>4</v>
      </c>
      <c r="L41" s="27">
        <v>4</v>
      </c>
      <c r="M41" s="27">
        <v>4</v>
      </c>
      <c r="N41" s="28">
        <v>3</v>
      </c>
      <c r="O41" s="29">
        <f t="shared" si="0"/>
        <v>0.4</v>
      </c>
      <c r="P41" s="30">
        <f t="shared" si="1"/>
        <v>0.60000000000000009</v>
      </c>
      <c r="Q41" s="30">
        <f t="shared" si="2"/>
        <v>0.75</v>
      </c>
      <c r="R41" s="30">
        <f t="shared" si="3"/>
        <v>0.6</v>
      </c>
      <c r="S41" s="30">
        <f t="shared" si="4"/>
        <v>0.6</v>
      </c>
      <c r="T41" s="30">
        <f t="shared" si="5"/>
        <v>0.4</v>
      </c>
      <c r="U41" s="31">
        <f t="shared" si="6"/>
        <v>0.44999999999999996</v>
      </c>
      <c r="V41" s="32">
        <f t="shared" si="9"/>
        <v>3.8</v>
      </c>
      <c r="W41" s="33">
        <v>5</v>
      </c>
    </row>
    <row r="44" spans="6:23">
      <c r="H44" s="9" t="s">
        <v>27</v>
      </c>
      <c r="I44" s="10" t="s">
        <v>28</v>
      </c>
      <c r="J44" s="10" t="s">
        <v>29</v>
      </c>
      <c r="K44" s="10" t="s">
        <v>30</v>
      </c>
      <c r="L44" s="10" t="s">
        <v>31</v>
      </c>
      <c r="M44" s="11" t="s">
        <v>32</v>
      </c>
      <c r="N44" s="34" t="s">
        <v>33</v>
      </c>
      <c r="O44" s="34" t="s">
        <v>34</v>
      </c>
    </row>
    <row r="45" spans="6:23">
      <c r="G45" s="9" t="s">
        <v>20</v>
      </c>
      <c r="H45" s="12">
        <f>V6</f>
        <v>3.9499999999999997</v>
      </c>
      <c r="I45" s="13">
        <f>V12</f>
        <v>4.3</v>
      </c>
      <c r="J45" s="13">
        <f>V18</f>
        <v>4.05</v>
      </c>
      <c r="K45" s="13">
        <f>V24</f>
        <v>4.3000000000000007</v>
      </c>
      <c r="L45" s="13">
        <f>V30</f>
        <v>4.5</v>
      </c>
      <c r="M45" s="14">
        <f>V36</f>
        <v>4</v>
      </c>
      <c r="N45" s="14">
        <f>AVERAGE(H45:M45)</f>
        <v>4.1833333333333336</v>
      </c>
      <c r="O45" s="35">
        <v>1</v>
      </c>
    </row>
    <row r="46" spans="6:23">
      <c r="G46" s="17" t="s">
        <v>21</v>
      </c>
      <c r="H46" s="20">
        <f t="shared" ref="H46:H50" si="10">V7</f>
        <v>4.7</v>
      </c>
      <c r="I46" s="21">
        <f t="shared" ref="I46:I50" si="11">V13</f>
        <v>3.8000000000000007</v>
      </c>
      <c r="J46" s="21">
        <f t="shared" ref="J46:J50" si="12">V19</f>
        <v>4.4000000000000004</v>
      </c>
      <c r="K46" s="21">
        <f t="shared" ref="K46:K50" si="13">V25</f>
        <v>3.5</v>
      </c>
      <c r="L46" s="21">
        <f t="shared" ref="L46:L50" si="14">V31</f>
        <v>3.6500000000000004</v>
      </c>
      <c r="M46" s="22">
        <f t="shared" ref="M46:M50" si="15">V37</f>
        <v>3.85</v>
      </c>
      <c r="N46" s="22">
        <f t="shared" ref="N46:N50" si="16">AVERAGE(H46:M46)</f>
        <v>3.9833333333333329</v>
      </c>
      <c r="O46" s="36">
        <v>3</v>
      </c>
    </row>
    <row r="47" spans="6:23">
      <c r="G47" s="17" t="s">
        <v>22</v>
      </c>
      <c r="H47" s="20">
        <f t="shared" si="10"/>
        <v>4.3</v>
      </c>
      <c r="I47" s="21">
        <f t="shared" si="11"/>
        <v>3.5</v>
      </c>
      <c r="J47" s="21">
        <f t="shared" si="12"/>
        <v>4.75</v>
      </c>
      <c r="K47" s="21">
        <f t="shared" si="13"/>
        <v>4.3</v>
      </c>
      <c r="L47" s="21">
        <f t="shared" si="14"/>
        <v>3.95</v>
      </c>
      <c r="M47" s="22">
        <f t="shared" si="15"/>
        <v>3.85</v>
      </c>
      <c r="N47" s="22">
        <f t="shared" si="16"/>
        <v>4.1083333333333334</v>
      </c>
      <c r="O47" s="36">
        <v>2</v>
      </c>
    </row>
    <row r="48" spans="6:23">
      <c r="G48" s="17" t="s">
        <v>23</v>
      </c>
      <c r="H48" s="20">
        <f t="shared" si="10"/>
        <v>4.1500000000000004</v>
      </c>
      <c r="I48" s="21">
        <f t="shared" si="11"/>
        <v>4.3499999999999996</v>
      </c>
      <c r="J48" s="21">
        <f t="shared" si="12"/>
        <v>3.8</v>
      </c>
      <c r="K48" s="21">
        <f t="shared" si="13"/>
        <v>4.0999999999999996</v>
      </c>
      <c r="L48" s="21">
        <f t="shared" si="14"/>
        <v>3.65</v>
      </c>
      <c r="M48" s="22">
        <f t="shared" si="15"/>
        <v>3.3999999999999995</v>
      </c>
      <c r="N48" s="22">
        <f t="shared" si="16"/>
        <v>3.9083333333333328</v>
      </c>
      <c r="O48" s="36">
        <v>4</v>
      </c>
    </row>
    <row r="49" spans="7:15">
      <c r="G49" s="17" t="s">
        <v>24</v>
      </c>
      <c r="H49" s="20">
        <f t="shared" si="10"/>
        <v>3.9000000000000004</v>
      </c>
      <c r="I49" s="21">
        <f t="shared" si="11"/>
        <v>4</v>
      </c>
      <c r="J49" s="21">
        <f t="shared" si="12"/>
        <v>3.9</v>
      </c>
      <c r="K49" s="21">
        <f t="shared" si="13"/>
        <v>4.1499999999999995</v>
      </c>
      <c r="L49" s="21">
        <f t="shared" si="14"/>
        <v>3.55</v>
      </c>
      <c r="M49" s="22">
        <f t="shared" si="15"/>
        <v>3.9499999999999997</v>
      </c>
      <c r="N49" s="22">
        <f t="shared" si="16"/>
        <v>3.9083333333333332</v>
      </c>
      <c r="O49" s="36">
        <v>5</v>
      </c>
    </row>
    <row r="50" spans="7:15">
      <c r="G50" s="26" t="s">
        <v>25</v>
      </c>
      <c r="H50" s="29">
        <f t="shared" si="10"/>
        <v>3.8499999999999996</v>
      </c>
      <c r="I50" s="30">
        <f t="shared" si="11"/>
        <v>3.75</v>
      </c>
      <c r="J50" s="30">
        <f t="shared" si="12"/>
        <v>3.75</v>
      </c>
      <c r="K50" s="30">
        <f t="shared" si="13"/>
        <v>3.45</v>
      </c>
      <c r="L50" s="30">
        <f t="shared" si="14"/>
        <v>3.8</v>
      </c>
      <c r="M50" s="31">
        <f t="shared" si="15"/>
        <v>3.8</v>
      </c>
      <c r="N50" s="31">
        <f t="shared" si="16"/>
        <v>3.7333333333333338</v>
      </c>
      <c r="O50" s="37">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Q62"/>
  <sheetViews>
    <sheetView topLeftCell="C47" workbookViewId="0">
      <selection activeCell="G60" sqref="G60"/>
    </sheetView>
  </sheetViews>
  <sheetFormatPr baseColWidth="10" defaultRowHeight="12.75"/>
  <cols>
    <col min="1" max="8" width="11.42578125" style="43" customWidth="1"/>
    <col min="9" max="16384" width="11.42578125" style="43"/>
  </cols>
  <sheetData>
    <row r="1" spans="1:17" s="38" customFormat="1">
      <c r="B1" s="39" t="s">
        <v>35</v>
      </c>
      <c r="C1" s="39" t="s">
        <v>36</v>
      </c>
      <c r="D1" s="39" t="s">
        <v>37</v>
      </c>
      <c r="E1" s="39" t="s">
        <v>38</v>
      </c>
      <c r="F1" s="39" t="s">
        <v>39</v>
      </c>
      <c r="G1" s="39" t="s">
        <v>40</v>
      </c>
      <c r="H1" s="39" t="s">
        <v>41</v>
      </c>
      <c r="J1" s="38">
        <f>A1</f>
        <v>0</v>
      </c>
      <c r="K1" s="38" t="str">
        <f t="shared" ref="K1:Q14" si="0">B1</f>
        <v>M1</v>
      </c>
      <c r="L1" s="38" t="str">
        <f t="shared" si="0"/>
        <v>M2</v>
      </c>
      <c r="M1" s="38" t="str">
        <f t="shared" si="0"/>
        <v>M3</v>
      </c>
      <c r="N1" s="38" t="str">
        <f t="shared" si="0"/>
        <v>M4</v>
      </c>
      <c r="O1" s="38" t="str">
        <f t="shared" si="0"/>
        <v>M5</v>
      </c>
      <c r="P1" s="38" t="str">
        <f t="shared" si="0"/>
        <v>M6</v>
      </c>
      <c r="Q1" s="38" t="str">
        <f t="shared" si="0"/>
        <v>M7</v>
      </c>
    </row>
    <row r="2" spans="1:17">
      <c r="A2" s="40" t="s">
        <v>42</v>
      </c>
      <c r="B2" s="41"/>
      <c r="C2" s="42"/>
      <c r="D2" s="42"/>
      <c r="E2" s="42"/>
      <c r="F2" s="42">
        <v>5</v>
      </c>
      <c r="G2" s="42">
        <v>5</v>
      </c>
      <c r="H2" s="42"/>
      <c r="J2" s="38" t="str">
        <f t="shared" ref="J2:Q28" si="1">A2</f>
        <v>PN01</v>
      </c>
      <c r="K2" s="44">
        <f t="shared" si="0"/>
        <v>0</v>
      </c>
      <c r="L2" s="44">
        <f t="shared" si="0"/>
        <v>0</v>
      </c>
      <c r="M2" s="44">
        <f t="shared" si="0"/>
        <v>0</v>
      </c>
      <c r="N2" s="44">
        <f t="shared" si="0"/>
        <v>0</v>
      </c>
      <c r="O2" s="44">
        <f t="shared" si="0"/>
        <v>5</v>
      </c>
      <c r="P2" s="44">
        <f t="shared" si="0"/>
        <v>5</v>
      </c>
      <c r="Q2" s="44">
        <f t="shared" si="0"/>
        <v>0</v>
      </c>
    </row>
    <row r="3" spans="1:17">
      <c r="A3" s="40" t="s">
        <v>43</v>
      </c>
      <c r="B3" s="41"/>
      <c r="C3" s="42"/>
      <c r="D3" s="42"/>
      <c r="E3" s="42">
        <v>15</v>
      </c>
      <c r="F3" s="42">
        <v>5</v>
      </c>
      <c r="G3" s="42">
        <v>10</v>
      </c>
      <c r="H3" s="42"/>
      <c r="J3" s="38" t="str">
        <f t="shared" si="1"/>
        <v>PN02</v>
      </c>
      <c r="K3" s="44">
        <f t="shared" si="0"/>
        <v>0</v>
      </c>
      <c r="L3" s="44">
        <f t="shared" si="0"/>
        <v>0</v>
      </c>
      <c r="M3" s="44">
        <f t="shared" si="0"/>
        <v>0</v>
      </c>
      <c r="N3" s="44">
        <f t="shared" si="0"/>
        <v>15</v>
      </c>
      <c r="O3" s="44">
        <f t="shared" si="0"/>
        <v>5</v>
      </c>
      <c r="P3" s="44">
        <f t="shared" si="0"/>
        <v>10</v>
      </c>
      <c r="Q3" s="44">
        <f t="shared" si="0"/>
        <v>0</v>
      </c>
    </row>
    <row r="4" spans="1:17">
      <c r="A4" s="40" t="s">
        <v>44</v>
      </c>
      <c r="B4" s="41"/>
      <c r="C4" s="42"/>
      <c r="D4" s="42"/>
      <c r="E4" s="42">
        <v>15</v>
      </c>
      <c r="F4" s="42">
        <v>5</v>
      </c>
      <c r="G4" s="42">
        <v>8</v>
      </c>
      <c r="H4" s="42"/>
      <c r="J4" s="38" t="str">
        <f t="shared" si="1"/>
        <v>PN03</v>
      </c>
      <c r="K4" s="44">
        <f t="shared" si="0"/>
        <v>0</v>
      </c>
      <c r="L4" s="44">
        <f t="shared" si="0"/>
        <v>0</v>
      </c>
      <c r="M4" s="44">
        <f t="shared" si="0"/>
        <v>0</v>
      </c>
      <c r="N4" s="44">
        <f t="shared" si="0"/>
        <v>15</v>
      </c>
      <c r="O4" s="44">
        <f t="shared" si="0"/>
        <v>5</v>
      </c>
      <c r="P4" s="44">
        <f t="shared" si="0"/>
        <v>8</v>
      </c>
      <c r="Q4" s="44">
        <f t="shared" si="0"/>
        <v>0</v>
      </c>
    </row>
    <row r="5" spans="1:17">
      <c r="A5" s="40" t="s">
        <v>45</v>
      </c>
      <c r="B5" s="41"/>
      <c r="C5" s="42"/>
      <c r="D5" s="42"/>
      <c r="E5" s="42">
        <v>5</v>
      </c>
      <c r="F5" s="42">
        <v>5</v>
      </c>
      <c r="G5" s="42">
        <v>10</v>
      </c>
      <c r="H5" s="42"/>
      <c r="J5" s="38" t="str">
        <f t="shared" si="1"/>
        <v>PN04</v>
      </c>
      <c r="K5" s="44">
        <f t="shared" si="0"/>
        <v>0</v>
      </c>
      <c r="L5" s="44">
        <f t="shared" si="0"/>
        <v>0</v>
      </c>
      <c r="M5" s="44">
        <f t="shared" si="0"/>
        <v>0</v>
      </c>
      <c r="N5" s="44">
        <f t="shared" si="0"/>
        <v>5</v>
      </c>
      <c r="O5" s="44">
        <f t="shared" si="0"/>
        <v>5</v>
      </c>
      <c r="P5" s="44">
        <f t="shared" si="0"/>
        <v>10</v>
      </c>
      <c r="Q5" s="44">
        <f t="shared" si="0"/>
        <v>0</v>
      </c>
    </row>
    <row r="6" spans="1:17">
      <c r="A6" s="40" t="s">
        <v>46</v>
      </c>
      <c r="B6" s="41"/>
      <c r="C6" s="42">
        <v>30</v>
      </c>
      <c r="D6" s="42"/>
      <c r="E6" s="42"/>
      <c r="F6" s="42">
        <v>5</v>
      </c>
      <c r="G6" s="42">
        <v>3</v>
      </c>
      <c r="H6" s="42"/>
      <c r="J6" s="38" t="str">
        <f t="shared" si="1"/>
        <v>PN05</v>
      </c>
      <c r="K6" s="44">
        <f t="shared" si="0"/>
        <v>0</v>
      </c>
      <c r="L6" s="44">
        <f t="shared" si="0"/>
        <v>30</v>
      </c>
      <c r="M6" s="44">
        <f t="shared" si="0"/>
        <v>0</v>
      </c>
      <c r="N6" s="44">
        <f t="shared" si="0"/>
        <v>0</v>
      </c>
      <c r="O6" s="44">
        <f t="shared" si="0"/>
        <v>5</v>
      </c>
      <c r="P6" s="44">
        <f t="shared" si="0"/>
        <v>3</v>
      </c>
      <c r="Q6" s="44">
        <f t="shared" si="0"/>
        <v>0</v>
      </c>
    </row>
    <row r="7" spans="1:17">
      <c r="A7" s="40" t="s">
        <v>47</v>
      </c>
      <c r="B7" s="42"/>
      <c r="C7" s="42"/>
      <c r="D7" s="42"/>
      <c r="E7" s="42">
        <v>10</v>
      </c>
      <c r="F7" s="42">
        <v>5</v>
      </c>
      <c r="G7" s="42">
        <v>3</v>
      </c>
      <c r="H7" s="42"/>
      <c r="J7" s="38" t="str">
        <f t="shared" si="1"/>
        <v>PN06</v>
      </c>
      <c r="K7" s="44">
        <f t="shared" si="0"/>
        <v>0</v>
      </c>
      <c r="L7" s="44">
        <f t="shared" si="0"/>
        <v>0</v>
      </c>
      <c r="M7" s="44">
        <f t="shared" si="0"/>
        <v>0</v>
      </c>
      <c r="N7" s="44">
        <f t="shared" si="0"/>
        <v>10</v>
      </c>
      <c r="O7" s="44">
        <f t="shared" si="0"/>
        <v>5</v>
      </c>
      <c r="P7" s="44">
        <f t="shared" si="0"/>
        <v>3</v>
      </c>
      <c r="Q7" s="44">
        <f t="shared" si="0"/>
        <v>0</v>
      </c>
    </row>
    <row r="8" spans="1:17">
      <c r="A8" s="40" t="s">
        <v>48</v>
      </c>
      <c r="B8" s="42"/>
      <c r="C8" s="42"/>
      <c r="D8" s="42">
        <v>35</v>
      </c>
      <c r="E8" s="42">
        <v>5</v>
      </c>
      <c r="F8" s="42">
        <v>5</v>
      </c>
      <c r="G8" s="42"/>
      <c r="H8" s="42"/>
      <c r="J8" s="38" t="str">
        <f t="shared" si="1"/>
        <v>PN07</v>
      </c>
      <c r="K8" s="44">
        <f t="shared" si="0"/>
        <v>0</v>
      </c>
      <c r="L8" s="44">
        <f t="shared" si="0"/>
        <v>0</v>
      </c>
      <c r="M8" s="44">
        <f t="shared" si="0"/>
        <v>35</v>
      </c>
      <c r="N8" s="44">
        <f t="shared" si="0"/>
        <v>5</v>
      </c>
      <c r="O8" s="44">
        <f t="shared" si="0"/>
        <v>5</v>
      </c>
      <c r="P8" s="44">
        <f t="shared" si="0"/>
        <v>0</v>
      </c>
      <c r="Q8" s="44">
        <f t="shared" si="0"/>
        <v>0</v>
      </c>
    </row>
    <row r="9" spans="1:17">
      <c r="A9" s="40" t="s">
        <v>49</v>
      </c>
      <c r="B9" s="42"/>
      <c r="C9" s="42"/>
      <c r="D9" s="42"/>
      <c r="E9" s="42"/>
      <c r="F9" s="42">
        <v>20</v>
      </c>
      <c r="G9" s="42"/>
      <c r="H9" s="42"/>
      <c r="J9" s="38" t="str">
        <f t="shared" si="1"/>
        <v>PN08</v>
      </c>
      <c r="K9" s="44">
        <f>B9/6</f>
        <v>0</v>
      </c>
      <c r="L9" s="44">
        <f t="shared" ref="L9:Q9" si="2">C9/6</f>
        <v>0</v>
      </c>
      <c r="M9" s="44">
        <f t="shared" si="2"/>
        <v>0</v>
      </c>
      <c r="N9" s="44">
        <f t="shared" si="2"/>
        <v>0</v>
      </c>
      <c r="O9" s="44">
        <f t="shared" si="2"/>
        <v>3.3333333333333335</v>
      </c>
      <c r="P9" s="44">
        <f t="shared" si="2"/>
        <v>0</v>
      </c>
      <c r="Q9" s="44">
        <f t="shared" si="2"/>
        <v>0</v>
      </c>
    </row>
    <row r="10" spans="1:17">
      <c r="A10" s="40" t="s">
        <v>50</v>
      </c>
      <c r="B10" s="42">
        <v>35</v>
      </c>
      <c r="C10" s="42"/>
      <c r="D10" s="42"/>
      <c r="E10" s="42"/>
      <c r="F10" s="42">
        <v>5</v>
      </c>
      <c r="G10" s="42"/>
      <c r="H10" s="42"/>
      <c r="J10" s="38" t="str">
        <f t="shared" si="1"/>
        <v>PN09</v>
      </c>
      <c r="K10" s="44">
        <f t="shared" si="0"/>
        <v>35</v>
      </c>
      <c r="L10" s="44">
        <f t="shared" si="0"/>
        <v>0</v>
      </c>
      <c r="M10" s="44">
        <f t="shared" si="0"/>
        <v>0</v>
      </c>
      <c r="N10" s="44">
        <f t="shared" si="0"/>
        <v>0</v>
      </c>
      <c r="O10" s="44">
        <f t="shared" si="0"/>
        <v>5</v>
      </c>
      <c r="P10" s="44">
        <f t="shared" si="0"/>
        <v>0</v>
      </c>
      <c r="Q10" s="44">
        <f t="shared" si="0"/>
        <v>0</v>
      </c>
    </row>
    <row r="11" spans="1:17">
      <c r="A11" s="40" t="s">
        <v>51</v>
      </c>
      <c r="B11" s="42"/>
      <c r="C11" s="42"/>
      <c r="D11" s="42">
        <v>10</v>
      </c>
      <c r="E11" s="42">
        <v>7</v>
      </c>
      <c r="F11" s="42"/>
      <c r="G11" s="42">
        <v>3</v>
      </c>
      <c r="H11" s="42"/>
      <c r="J11" s="38" t="str">
        <f t="shared" si="1"/>
        <v>PD01</v>
      </c>
      <c r="K11" s="44">
        <f>B11/2</f>
        <v>0</v>
      </c>
      <c r="L11" s="44">
        <f t="shared" ref="L11:Q11" si="3">C11/2</f>
        <v>0</v>
      </c>
      <c r="M11" s="44">
        <f t="shared" si="3"/>
        <v>5</v>
      </c>
      <c r="N11" s="44">
        <f t="shared" si="3"/>
        <v>3.5</v>
      </c>
      <c r="O11" s="44">
        <f t="shared" si="3"/>
        <v>0</v>
      </c>
      <c r="P11" s="44">
        <f t="shared" si="3"/>
        <v>1.5</v>
      </c>
      <c r="Q11" s="44">
        <f t="shared" si="3"/>
        <v>0</v>
      </c>
    </row>
    <row r="12" spans="1:17">
      <c r="A12" s="40" t="s">
        <v>52</v>
      </c>
      <c r="B12" s="42"/>
      <c r="C12" s="42"/>
      <c r="D12" s="42"/>
      <c r="E12" s="42">
        <v>7</v>
      </c>
      <c r="F12" s="42"/>
      <c r="G12" s="42">
        <v>3</v>
      </c>
      <c r="H12" s="42"/>
      <c r="J12" s="38" t="str">
        <f t="shared" si="1"/>
        <v>PD02</v>
      </c>
      <c r="K12" s="44">
        <f>B12/3</f>
        <v>0</v>
      </c>
      <c r="L12" s="44">
        <f t="shared" ref="L12:Q12" si="4">C12/3</f>
        <v>0</v>
      </c>
      <c r="M12" s="44">
        <f t="shared" si="4"/>
        <v>0</v>
      </c>
      <c r="N12" s="44">
        <f t="shared" si="4"/>
        <v>2.3333333333333335</v>
      </c>
      <c r="O12" s="44">
        <f t="shared" si="4"/>
        <v>0</v>
      </c>
      <c r="P12" s="44">
        <f t="shared" si="4"/>
        <v>1</v>
      </c>
      <c r="Q12" s="44">
        <f t="shared" si="4"/>
        <v>0</v>
      </c>
    </row>
    <row r="13" spans="1:17">
      <c r="A13" s="40" t="s">
        <v>53</v>
      </c>
      <c r="B13" s="42"/>
      <c r="C13" s="42"/>
      <c r="D13" s="42"/>
      <c r="E13" s="42">
        <v>6</v>
      </c>
      <c r="F13" s="42">
        <v>5</v>
      </c>
      <c r="G13" s="42">
        <v>3</v>
      </c>
      <c r="H13" s="42"/>
      <c r="J13" s="38" t="str">
        <f t="shared" si="1"/>
        <v>PD03</v>
      </c>
      <c r="K13" s="44">
        <f>B13/2</f>
        <v>0</v>
      </c>
      <c r="L13" s="44">
        <f t="shared" ref="L13:Q13" si="5">C13/2</f>
        <v>0</v>
      </c>
      <c r="M13" s="44">
        <f t="shared" si="5"/>
        <v>0</v>
      </c>
      <c r="N13" s="44">
        <f t="shared" si="5"/>
        <v>3</v>
      </c>
      <c r="O13" s="44">
        <f t="shared" si="5"/>
        <v>2.5</v>
      </c>
      <c r="P13" s="44">
        <f t="shared" si="5"/>
        <v>1.5</v>
      </c>
      <c r="Q13" s="44">
        <f t="shared" si="5"/>
        <v>0</v>
      </c>
    </row>
    <row r="14" spans="1:17">
      <c r="A14" s="40" t="s">
        <v>54</v>
      </c>
      <c r="B14" s="42"/>
      <c r="C14" s="42"/>
      <c r="D14" s="42"/>
      <c r="E14" s="42"/>
      <c r="F14" s="42"/>
      <c r="G14" s="42">
        <v>5</v>
      </c>
      <c r="H14" s="42"/>
      <c r="J14" s="38" t="str">
        <f t="shared" si="1"/>
        <v>PD04</v>
      </c>
      <c r="K14" s="44">
        <f t="shared" si="0"/>
        <v>0</v>
      </c>
      <c r="L14" s="44">
        <f t="shared" si="0"/>
        <v>0</v>
      </c>
      <c r="M14" s="44">
        <f t="shared" si="0"/>
        <v>0</v>
      </c>
      <c r="N14" s="44">
        <f t="shared" si="0"/>
        <v>0</v>
      </c>
      <c r="O14" s="44">
        <f t="shared" si="0"/>
        <v>0</v>
      </c>
      <c r="P14" s="44">
        <f t="shared" si="0"/>
        <v>5</v>
      </c>
      <c r="Q14" s="44">
        <f t="shared" si="0"/>
        <v>0</v>
      </c>
    </row>
    <row r="15" spans="1:17">
      <c r="A15" s="40" t="s">
        <v>55</v>
      </c>
      <c r="B15" s="42">
        <v>10</v>
      </c>
      <c r="C15" s="42"/>
      <c r="D15" s="42"/>
      <c r="E15" s="42"/>
      <c r="F15" s="42">
        <v>5</v>
      </c>
      <c r="G15" s="42"/>
      <c r="H15" s="42"/>
      <c r="J15" s="38" t="str">
        <f t="shared" si="1"/>
        <v>PD05</v>
      </c>
      <c r="K15" s="44">
        <f>B15/2</f>
        <v>5</v>
      </c>
      <c r="L15" s="44">
        <f t="shared" ref="L15:Q15" si="6">C15/2</f>
        <v>0</v>
      </c>
      <c r="M15" s="44">
        <f t="shared" si="6"/>
        <v>0</v>
      </c>
      <c r="N15" s="44">
        <f t="shared" si="6"/>
        <v>0</v>
      </c>
      <c r="O15" s="44">
        <f t="shared" si="6"/>
        <v>2.5</v>
      </c>
      <c r="P15" s="44">
        <f t="shared" si="6"/>
        <v>0</v>
      </c>
      <c r="Q15" s="44">
        <f t="shared" si="6"/>
        <v>0</v>
      </c>
    </row>
    <row r="16" spans="1:17">
      <c r="A16" s="40" t="s">
        <v>56</v>
      </c>
      <c r="B16" s="42">
        <v>5</v>
      </c>
      <c r="C16" s="42">
        <v>5</v>
      </c>
      <c r="D16" s="42">
        <v>5</v>
      </c>
      <c r="E16" s="42">
        <v>5</v>
      </c>
      <c r="F16" s="42">
        <v>5</v>
      </c>
      <c r="G16" s="42">
        <v>5</v>
      </c>
      <c r="H16" s="42">
        <v>5</v>
      </c>
      <c r="J16" s="38" t="str">
        <f t="shared" si="1"/>
        <v>PD06</v>
      </c>
      <c r="K16" s="44">
        <f>B16/6</f>
        <v>0.83333333333333337</v>
      </c>
      <c r="L16" s="44">
        <f t="shared" ref="L16:Q16" si="7">C16/6</f>
        <v>0.83333333333333337</v>
      </c>
      <c r="M16" s="44">
        <f t="shared" si="7"/>
        <v>0.83333333333333337</v>
      </c>
      <c r="N16" s="44">
        <f t="shared" si="7"/>
        <v>0.83333333333333337</v>
      </c>
      <c r="O16" s="44">
        <f t="shared" si="7"/>
        <v>0.83333333333333337</v>
      </c>
      <c r="P16" s="44">
        <f t="shared" si="7"/>
        <v>0.83333333333333337</v>
      </c>
      <c r="Q16" s="44">
        <f t="shared" si="7"/>
        <v>0.83333333333333337</v>
      </c>
    </row>
    <row r="17" spans="1:17">
      <c r="A17" s="40" t="s">
        <v>57</v>
      </c>
      <c r="B17" s="42"/>
      <c r="C17" s="42"/>
      <c r="D17" s="42"/>
      <c r="E17" s="42"/>
      <c r="F17" s="42"/>
      <c r="G17" s="42">
        <v>7</v>
      </c>
      <c r="H17" s="42">
        <v>10</v>
      </c>
      <c r="J17" s="38" t="str">
        <f t="shared" si="1"/>
        <v>PA01</v>
      </c>
      <c r="K17" s="44">
        <f>B17/2</f>
        <v>0</v>
      </c>
      <c r="L17" s="44">
        <f t="shared" ref="L17:Q17" si="8">C17/2</f>
        <v>0</v>
      </c>
      <c r="M17" s="44">
        <f t="shared" si="8"/>
        <v>0</v>
      </c>
      <c r="N17" s="44">
        <f t="shared" si="8"/>
        <v>0</v>
      </c>
      <c r="O17" s="44">
        <f t="shared" si="8"/>
        <v>0</v>
      </c>
      <c r="P17" s="44">
        <f t="shared" si="8"/>
        <v>3.5</v>
      </c>
      <c r="Q17" s="44">
        <f t="shared" si="8"/>
        <v>5</v>
      </c>
    </row>
    <row r="18" spans="1:17">
      <c r="A18" s="40" t="s">
        <v>58</v>
      </c>
      <c r="B18" s="42"/>
      <c r="C18" s="42"/>
      <c r="D18" s="42"/>
      <c r="E18" s="42"/>
      <c r="F18" s="42"/>
      <c r="G18" s="42">
        <v>10</v>
      </c>
      <c r="H18" s="42">
        <v>10</v>
      </c>
      <c r="J18" s="38" t="str">
        <f t="shared" si="1"/>
        <v>PA02</v>
      </c>
      <c r="K18" s="44">
        <f t="shared" si="1"/>
        <v>0</v>
      </c>
      <c r="L18" s="44">
        <f t="shared" si="1"/>
        <v>0</v>
      </c>
      <c r="M18" s="44">
        <f t="shared" si="1"/>
        <v>0</v>
      </c>
      <c r="N18" s="44">
        <f t="shared" si="1"/>
        <v>0</v>
      </c>
      <c r="O18" s="44">
        <f t="shared" si="1"/>
        <v>0</v>
      </c>
      <c r="P18" s="44">
        <f t="shared" si="1"/>
        <v>10</v>
      </c>
      <c r="Q18" s="44">
        <f t="shared" si="1"/>
        <v>10</v>
      </c>
    </row>
    <row r="19" spans="1:17">
      <c r="A19" s="40" t="s">
        <v>59</v>
      </c>
      <c r="B19" s="42"/>
      <c r="C19" s="42">
        <v>25</v>
      </c>
      <c r="D19" s="42"/>
      <c r="E19" s="42"/>
      <c r="F19" s="42"/>
      <c r="G19" s="42"/>
      <c r="H19" s="42">
        <v>5</v>
      </c>
      <c r="J19" s="38" t="str">
        <f t="shared" si="1"/>
        <v>PA03</v>
      </c>
      <c r="K19" s="44">
        <f>B19/3</f>
        <v>0</v>
      </c>
      <c r="L19" s="44">
        <f t="shared" ref="L19:Q19" si="9">C19/3</f>
        <v>8.3333333333333339</v>
      </c>
      <c r="M19" s="44">
        <f t="shared" si="9"/>
        <v>0</v>
      </c>
      <c r="N19" s="44">
        <f t="shared" si="9"/>
        <v>0</v>
      </c>
      <c r="O19" s="44">
        <f t="shared" si="9"/>
        <v>0</v>
      </c>
      <c r="P19" s="44">
        <f t="shared" si="9"/>
        <v>0</v>
      </c>
      <c r="Q19" s="44">
        <f t="shared" si="9"/>
        <v>1.6666666666666667</v>
      </c>
    </row>
    <row r="20" spans="1:17">
      <c r="A20" s="40" t="s">
        <v>60</v>
      </c>
      <c r="B20" s="42">
        <v>15</v>
      </c>
      <c r="C20" s="42">
        <v>5</v>
      </c>
      <c r="D20" s="42"/>
      <c r="E20" s="42">
        <v>10</v>
      </c>
      <c r="F20" s="42"/>
      <c r="G20" s="42">
        <v>5</v>
      </c>
      <c r="H20" s="42">
        <v>10</v>
      </c>
      <c r="J20" s="38" t="str">
        <f t="shared" si="1"/>
        <v>PA04</v>
      </c>
      <c r="K20" s="44">
        <f>B20/2</f>
        <v>7.5</v>
      </c>
      <c r="L20" s="44">
        <f t="shared" ref="L20:Q21" si="10">C20/2</f>
        <v>2.5</v>
      </c>
      <c r="M20" s="44">
        <f t="shared" si="10"/>
        <v>0</v>
      </c>
      <c r="N20" s="44">
        <f t="shared" si="10"/>
        <v>5</v>
      </c>
      <c r="O20" s="44">
        <f t="shared" si="10"/>
        <v>0</v>
      </c>
      <c r="P20" s="44">
        <f t="shared" si="10"/>
        <v>2.5</v>
      </c>
      <c r="Q20" s="44">
        <f t="shared" si="10"/>
        <v>5</v>
      </c>
    </row>
    <row r="21" spans="1:17">
      <c r="A21" s="40" t="s">
        <v>61</v>
      </c>
      <c r="B21" s="42">
        <v>30</v>
      </c>
      <c r="C21" s="42"/>
      <c r="D21" s="42">
        <v>25</v>
      </c>
      <c r="E21" s="42">
        <v>10</v>
      </c>
      <c r="F21" s="42">
        <v>10</v>
      </c>
      <c r="G21" s="42"/>
      <c r="H21" s="42"/>
      <c r="J21" s="38" t="str">
        <f t="shared" si="1"/>
        <v>PA05</v>
      </c>
      <c r="K21" s="44">
        <f>B21/2</f>
        <v>15</v>
      </c>
      <c r="L21" s="44">
        <f t="shared" si="10"/>
        <v>0</v>
      </c>
      <c r="M21" s="44">
        <f t="shared" si="10"/>
        <v>12.5</v>
      </c>
      <c r="N21" s="44">
        <f t="shared" si="10"/>
        <v>5</v>
      </c>
      <c r="O21" s="44">
        <f t="shared" si="10"/>
        <v>5</v>
      </c>
      <c r="P21" s="44">
        <f t="shared" si="10"/>
        <v>0</v>
      </c>
      <c r="Q21" s="44">
        <f t="shared" si="10"/>
        <v>0</v>
      </c>
    </row>
    <row r="22" spans="1:17">
      <c r="A22" s="40" t="s">
        <v>62</v>
      </c>
      <c r="B22" s="42"/>
      <c r="C22" s="42"/>
      <c r="D22" s="42"/>
      <c r="E22" s="42"/>
      <c r="F22" s="42"/>
      <c r="G22" s="42">
        <v>5</v>
      </c>
      <c r="H22" s="42"/>
      <c r="J22" s="38" t="str">
        <f t="shared" si="1"/>
        <v>PA06</v>
      </c>
      <c r="K22" s="44">
        <f t="shared" si="1"/>
        <v>0</v>
      </c>
      <c r="L22" s="44">
        <f t="shared" si="1"/>
        <v>0</v>
      </c>
      <c r="M22" s="44">
        <f t="shared" si="1"/>
        <v>0</v>
      </c>
      <c r="N22" s="44">
        <f t="shared" si="1"/>
        <v>0</v>
      </c>
      <c r="O22" s="44">
        <f t="shared" si="1"/>
        <v>0</v>
      </c>
      <c r="P22" s="44">
        <f t="shared" si="1"/>
        <v>5</v>
      </c>
      <c r="Q22" s="44">
        <f t="shared" si="1"/>
        <v>0</v>
      </c>
    </row>
    <row r="23" spans="1:17">
      <c r="A23" s="40" t="s">
        <v>63</v>
      </c>
      <c r="B23" s="42"/>
      <c r="C23" s="42"/>
      <c r="D23" s="42">
        <v>20</v>
      </c>
      <c r="E23" s="42"/>
      <c r="F23" s="42"/>
      <c r="G23" s="42">
        <v>5</v>
      </c>
      <c r="H23" s="42">
        <v>10</v>
      </c>
      <c r="J23" s="38" t="str">
        <f t="shared" si="1"/>
        <v>PA07</v>
      </c>
      <c r="K23" s="44">
        <f>B23/2</f>
        <v>0</v>
      </c>
      <c r="L23" s="44">
        <f t="shared" ref="L23:Q23" si="11">C23/2</f>
        <v>0</v>
      </c>
      <c r="M23" s="44">
        <f t="shared" si="11"/>
        <v>10</v>
      </c>
      <c r="N23" s="44">
        <f t="shared" si="11"/>
        <v>0</v>
      </c>
      <c r="O23" s="44">
        <f t="shared" si="11"/>
        <v>0</v>
      </c>
      <c r="P23" s="44">
        <f t="shared" si="11"/>
        <v>2.5</v>
      </c>
      <c r="Q23" s="44">
        <f t="shared" si="11"/>
        <v>5</v>
      </c>
    </row>
    <row r="24" spans="1:17">
      <c r="A24" s="40" t="s">
        <v>64</v>
      </c>
      <c r="B24" s="42"/>
      <c r="C24" s="42"/>
      <c r="D24" s="42"/>
      <c r="E24" s="42"/>
      <c r="F24" s="42"/>
      <c r="G24" s="42">
        <v>5</v>
      </c>
      <c r="H24" s="42">
        <v>10</v>
      </c>
      <c r="J24" s="38" t="str">
        <f t="shared" si="1"/>
        <v>PA08</v>
      </c>
      <c r="K24" s="44">
        <f t="shared" si="1"/>
        <v>0</v>
      </c>
      <c r="L24" s="44">
        <f t="shared" si="1"/>
        <v>0</v>
      </c>
      <c r="M24" s="44">
        <f t="shared" si="1"/>
        <v>0</v>
      </c>
      <c r="N24" s="44">
        <f t="shared" si="1"/>
        <v>0</v>
      </c>
      <c r="O24" s="44">
        <f t="shared" si="1"/>
        <v>0</v>
      </c>
      <c r="P24" s="44">
        <f t="shared" si="1"/>
        <v>5</v>
      </c>
      <c r="Q24" s="44">
        <f t="shared" si="1"/>
        <v>10</v>
      </c>
    </row>
    <row r="25" spans="1:17">
      <c r="A25" s="40" t="s">
        <v>65</v>
      </c>
      <c r="B25" s="42"/>
      <c r="C25" s="42">
        <v>30</v>
      </c>
      <c r="D25" s="42"/>
      <c r="E25" s="42"/>
      <c r="F25" s="42"/>
      <c r="G25" s="42"/>
      <c r="H25" s="42">
        <v>10</v>
      </c>
      <c r="J25" s="38" t="str">
        <f t="shared" si="1"/>
        <v>PA09</v>
      </c>
      <c r="K25" s="44">
        <f t="shared" si="1"/>
        <v>0</v>
      </c>
      <c r="L25" s="44">
        <f t="shared" si="1"/>
        <v>30</v>
      </c>
      <c r="M25" s="44">
        <f t="shared" si="1"/>
        <v>0</v>
      </c>
      <c r="N25" s="44">
        <f t="shared" si="1"/>
        <v>0</v>
      </c>
      <c r="O25" s="44">
        <f t="shared" si="1"/>
        <v>0</v>
      </c>
      <c r="P25" s="44">
        <f t="shared" si="1"/>
        <v>0</v>
      </c>
      <c r="Q25" s="44">
        <f t="shared" si="1"/>
        <v>10</v>
      </c>
    </row>
    <row r="26" spans="1:17">
      <c r="A26" s="45" t="s">
        <v>66</v>
      </c>
      <c r="B26" s="42">
        <v>5</v>
      </c>
      <c r="C26" s="42">
        <v>5</v>
      </c>
      <c r="D26" s="42">
        <v>5</v>
      </c>
      <c r="E26" s="42">
        <v>5</v>
      </c>
      <c r="F26" s="42">
        <v>5</v>
      </c>
      <c r="G26" s="42">
        <v>5</v>
      </c>
      <c r="H26" s="42">
        <v>30</v>
      </c>
      <c r="J26" s="38" t="str">
        <f t="shared" si="1"/>
        <v>PT01</v>
      </c>
      <c r="K26" s="44">
        <f>B26/6</f>
        <v>0.83333333333333337</v>
      </c>
      <c r="L26" s="44">
        <f t="shared" ref="L26:Q27" si="12">C26/6</f>
        <v>0.83333333333333337</v>
      </c>
      <c r="M26" s="44">
        <f t="shared" si="12"/>
        <v>0.83333333333333337</v>
      </c>
      <c r="N26" s="44">
        <f t="shared" si="12"/>
        <v>0.83333333333333337</v>
      </c>
      <c r="O26" s="44">
        <f t="shared" si="12"/>
        <v>0.83333333333333337</v>
      </c>
      <c r="P26" s="44">
        <f t="shared" si="12"/>
        <v>0.83333333333333337</v>
      </c>
      <c r="Q26" s="44">
        <f t="shared" si="12"/>
        <v>5</v>
      </c>
    </row>
    <row r="27" spans="1:17">
      <c r="A27" s="45" t="s">
        <v>67</v>
      </c>
      <c r="B27" s="42"/>
      <c r="C27" s="42"/>
      <c r="D27" s="42"/>
      <c r="E27" s="42"/>
      <c r="F27" s="42">
        <v>10</v>
      </c>
      <c r="G27" s="42"/>
      <c r="H27" s="42"/>
      <c r="J27" s="38" t="str">
        <f t="shared" si="1"/>
        <v>PT02</v>
      </c>
      <c r="K27" s="44">
        <f>B27/6</f>
        <v>0</v>
      </c>
      <c r="L27" s="44">
        <f t="shared" si="12"/>
        <v>0</v>
      </c>
      <c r="M27" s="44">
        <f t="shared" si="12"/>
        <v>0</v>
      </c>
      <c r="N27" s="44">
        <f t="shared" si="12"/>
        <v>0</v>
      </c>
      <c r="O27" s="44">
        <f t="shared" si="12"/>
        <v>1.6666666666666667</v>
      </c>
      <c r="P27" s="44">
        <f t="shared" si="12"/>
        <v>0</v>
      </c>
      <c r="Q27" s="44">
        <f t="shared" si="12"/>
        <v>0</v>
      </c>
    </row>
    <row r="28" spans="1:17">
      <c r="B28" s="46">
        <f>SUM(B2:B27)</f>
        <v>100</v>
      </c>
      <c r="C28" s="46">
        <f>SUM(C2:C27)</f>
        <v>100</v>
      </c>
      <c r="D28" s="46">
        <f t="shared" ref="D28:E28" si="13">SUM(D2:D27)</f>
        <v>100</v>
      </c>
      <c r="E28" s="46">
        <f t="shared" si="13"/>
        <v>100</v>
      </c>
      <c r="F28" s="46">
        <f>SUM(F2:F27)</f>
        <v>100</v>
      </c>
      <c r="G28" s="46">
        <f t="shared" ref="G28:H28" si="14">SUM(G2:G27)</f>
        <v>100</v>
      </c>
      <c r="H28" s="46">
        <f t="shared" si="14"/>
        <v>100</v>
      </c>
      <c r="J28" s="38">
        <f t="shared" si="1"/>
        <v>0</v>
      </c>
      <c r="K28" s="44">
        <f t="shared" si="1"/>
        <v>100</v>
      </c>
      <c r="L28" s="44">
        <f t="shared" si="1"/>
        <v>100</v>
      </c>
      <c r="M28" s="44">
        <f t="shared" si="1"/>
        <v>100</v>
      </c>
      <c r="N28" s="44">
        <f t="shared" si="1"/>
        <v>100</v>
      </c>
      <c r="O28" s="44">
        <f t="shared" si="1"/>
        <v>100</v>
      </c>
      <c r="P28" s="44">
        <f t="shared" si="1"/>
        <v>100</v>
      </c>
      <c r="Q28" s="44">
        <f t="shared" si="1"/>
        <v>100</v>
      </c>
    </row>
    <row r="29" spans="1:17">
      <c r="K29" s="47"/>
      <c r="L29" s="47"/>
      <c r="M29" s="47"/>
      <c r="N29" s="47"/>
      <c r="O29" s="47"/>
      <c r="P29" s="47"/>
      <c r="Q29" s="47"/>
    </row>
    <row r="30" spans="1:17">
      <c r="A30" s="48" t="s">
        <v>20</v>
      </c>
      <c r="B30" s="48">
        <f>B3+B9+B11+B12+B13+B16+B17+B19+B20+B23+B26+B27</f>
        <v>25</v>
      </c>
      <c r="C30" s="48">
        <f t="shared" ref="C30:H30" si="15">C3+C9+C11+C12+C13+C16+C17+C19+C20+C23+C26+C27</f>
        <v>40</v>
      </c>
      <c r="D30" s="48">
        <f t="shared" si="15"/>
        <v>40</v>
      </c>
      <c r="E30" s="48">
        <f t="shared" si="15"/>
        <v>55</v>
      </c>
      <c r="F30" s="48">
        <f t="shared" si="15"/>
        <v>50</v>
      </c>
      <c r="G30" s="48">
        <f t="shared" si="15"/>
        <v>46</v>
      </c>
      <c r="H30" s="48">
        <f t="shared" si="15"/>
        <v>70</v>
      </c>
      <c r="J30" s="48" t="s">
        <v>20</v>
      </c>
      <c r="K30" s="49">
        <f>K3+K9+K11+K12+K13+K16+K17+K19+K20+K23+K26+K27</f>
        <v>9.1666666666666679</v>
      </c>
      <c r="L30" s="49">
        <f t="shared" ref="L30:Q30" si="16">L3+L9+L11+L12+L13+L16+L17+L19+L20+L23+L26+L27</f>
        <v>12.500000000000002</v>
      </c>
      <c r="M30" s="49">
        <f t="shared" si="16"/>
        <v>16.666666666666664</v>
      </c>
      <c r="N30" s="49">
        <f t="shared" si="16"/>
        <v>30.499999999999996</v>
      </c>
      <c r="O30" s="49">
        <f t="shared" si="16"/>
        <v>14.166666666666668</v>
      </c>
      <c r="P30" s="49">
        <f t="shared" si="16"/>
        <v>24.166666666666668</v>
      </c>
      <c r="Q30" s="49">
        <f t="shared" si="16"/>
        <v>22.5</v>
      </c>
    </row>
    <row r="31" spans="1:17">
      <c r="A31" s="48" t="s">
        <v>21</v>
      </c>
      <c r="B31" s="48">
        <f>B5+B9+B12+B16+B19+B26+B27</f>
        <v>10</v>
      </c>
      <c r="C31" s="48">
        <f t="shared" ref="C31:H31" si="17">C5+C9+C12+C16+C19+C26+C27</f>
        <v>35</v>
      </c>
      <c r="D31" s="48">
        <f t="shared" si="17"/>
        <v>10</v>
      </c>
      <c r="E31" s="48">
        <f t="shared" si="17"/>
        <v>22</v>
      </c>
      <c r="F31" s="48">
        <f t="shared" si="17"/>
        <v>45</v>
      </c>
      <c r="G31" s="48">
        <f t="shared" si="17"/>
        <v>23</v>
      </c>
      <c r="H31" s="48">
        <f t="shared" si="17"/>
        <v>40</v>
      </c>
      <c r="J31" s="48" t="s">
        <v>21</v>
      </c>
      <c r="K31" s="49">
        <f>K5+K9+K12+K16+K19+K26+K27</f>
        <v>1.6666666666666667</v>
      </c>
      <c r="L31" s="49">
        <f t="shared" ref="L31:Q31" si="18">L5+L9+L12+L16+L19+L26+L27</f>
        <v>10.000000000000002</v>
      </c>
      <c r="M31" s="49">
        <f t="shared" si="18"/>
        <v>1.6666666666666667</v>
      </c>
      <c r="N31" s="49">
        <f t="shared" si="18"/>
        <v>9.0000000000000018</v>
      </c>
      <c r="O31" s="49">
        <f t="shared" si="18"/>
        <v>11.666666666666668</v>
      </c>
      <c r="P31" s="49">
        <f t="shared" si="18"/>
        <v>12.666666666666668</v>
      </c>
      <c r="Q31" s="49">
        <f t="shared" si="18"/>
        <v>7.5</v>
      </c>
    </row>
    <row r="32" spans="1:17">
      <c r="A32" s="48" t="s">
        <v>22</v>
      </c>
      <c r="B32" s="48">
        <f>B6+B9+B12+B14+B16+B18+B19+B22+B24+B25+B26+B27</f>
        <v>10</v>
      </c>
      <c r="C32" s="48">
        <f t="shared" ref="C32:H32" si="19">C6+C9+C12+C14+C16+C18+C19+C22+C24+C25+C26+C27</f>
        <v>95</v>
      </c>
      <c r="D32" s="48">
        <f t="shared" si="19"/>
        <v>10</v>
      </c>
      <c r="E32" s="48">
        <f t="shared" si="19"/>
        <v>17</v>
      </c>
      <c r="F32" s="48">
        <f t="shared" si="19"/>
        <v>45</v>
      </c>
      <c r="G32" s="48">
        <f t="shared" si="19"/>
        <v>41</v>
      </c>
      <c r="H32" s="48">
        <f t="shared" si="19"/>
        <v>70</v>
      </c>
      <c r="J32" s="48" t="s">
        <v>22</v>
      </c>
      <c r="K32" s="49">
        <f>K6+K9+K12+K14+K16+K18+K19+K22+K24+K25+K26+K27</f>
        <v>1.6666666666666667</v>
      </c>
      <c r="L32" s="49">
        <f t="shared" ref="L32:Q32" si="20">L6+L9+L12+L14+L16+L18+L19+L22+L24+L25+L26+L27</f>
        <v>69.999999999999986</v>
      </c>
      <c r="M32" s="49">
        <f t="shared" si="20"/>
        <v>1.6666666666666667</v>
      </c>
      <c r="N32" s="49">
        <f t="shared" si="20"/>
        <v>4</v>
      </c>
      <c r="O32" s="49">
        <f t="shared" si="20"/>
        <v>11.666666666666668</v>
      </c>
      <c r="P32" s="49">
        <f t="shared" si="20"/>
        <v>30.666666666666668</v>
      </c>
      <c r="Q32" s="49">
        <f t="shared" si="20"/>
        <v>37.5</v>
      </c>
    </row>
    <row r="33" spans="1:17">
      <c r="A33" s="48" t="s">
        <v>23</v>
      </c>
      <c r="B33" s="48">
        <f>B2+B4+B7+B9+B11+B13+B16+B17+B20+B23+B26+B27</f>
        <v>25</v>
      </c>
      <c r="C33" s="48">
        <f t="shared" ref="C33:H33" si="21">C2+C4+C7+C9+C11+C13+C16+C17+C20+C23+C26+C27</f>
        <v>15</v>
      </c>
      <c r="D33" s="48">
        <f t="shared" si="21"/>
        <v>40</v>
      </c>
      <c r="E33" s="48">
        <f t="shared" si="21"/>
        <v>58</v>
      </c>
      <c r="F33" s="48">
        <f t="shared" si="21"/>
        <v>60</v>
      </c>
      <c r="G33" s="48">
        <f t="shared" si="21"/>
        <v>49</v>
      </c>
      <c r="H33" s="48">
        <f t="shared" si="21"/>
        <v>65</v>
      </c>
      <c r="J33" s="48" t="s">
        <v>23</v>
      </c>
      <c r="K33" s="49">
        <f>K2+K4+K7+K9+K11+K13+K16+K17+K20+K23+K26+K27</f>
        <v>9.1666666666666679</v>
      </c>
      <c r="L33" s="49">
        <f t="shared" ref="L33:Q33" si="22">L2+L4+L7+L9+L11+L13+L16+L17+L20+L23+L26+L27</f>
        <v>4.166666666666667</v>
      </c>
      <c r="M33" s="49">
        <f t="shared" si="22"/>
        <v>16.666666666666664</v>
      </c>
      <c r="N33" s="49">
        <f t="shared" si="22"/>
        <v>38.166666666666671</v>
      </c>
      <c r="O33" s="49">
        <f t="shared" si="22"/>
        <v>24.166666666666664</v>
      </c>
      <c r="P33" s="49">
        <f t="shared" si="22"/>
        <v>29.166666666666664</v>
      </c>
      <c r="Q33" s="49">
        <f t="shared" si="22"/>
        <v>20.833333333333332</v>
      </c>
    </row>
    <row r="34" spans="1:17">
      <c r="A34" s="48" t="s">
        <v>24</v>
      </c>
      <c r="B34" s="48">
        <f>B9+B10+B15+B16+B21+B26+B27</f>
        <v>85</v>
      </c>
      <c r="C34" s="48">
        <f t="shared" ref="C34:H34" si="23">C9+C10+C15+C16+C21+C26+C27</f>
        <v>10</v>
      </c>
      <c r="D34" s="48">
        <f t="shared" si="23"/>
        <v>35</v>
      </c>
      <c r="E34" s="48">
        <f t="shared" si="23"/>
        <v>20</v>
      </c>
      <c r="F34" s="48">
        <f t="shared" si="23"/>
        <v>60</v>
      </c>
      <c r="G34" s="48">
        <f t="shared" si="23"/>
        <v>10</v>
      </c>
      <c r="H34" s="48">
        <f t="shared" si="23"/>
        <v>35</v>
      </c>
      <c r="J34" s="48" t="s">
        <v>24</v>
      </c>
      <c r="K34" s="49">
        <f>K9+K10+K15+K16+K21+K26+K27</f>
        <v>56.666666666666671</v>
      </c>
      <c r="L34" s="49">
        <f t="shared" ref="L34:Q34" si="24">L9+L10+L15+L16+L21+L26+L27</f>
        <v>1.6666666666666667</v>
      </c>
      <c r="M34" s="49">
        <f t="shared" si="24"/>
        <v>14.166666666666668</v>
      </c>
      <c r="N34" s="49">
        <f t="shared" si="24"/>
        <v>6.6666666666666661</v>
      </c>
      <c r="O34" s="49">
        <f t="shared" si="24"/>
        <v>19.166666666666668</v>
      </c>
      <c r="P34" s="49">
        <f t="shared" si="24"/>
        <v>1.6666666666666667</v>
      </c>
      <c r="Q34" s="49">
        <f t="shared" si="24"/>
        <v>5.833333333333333</v>
      </c>
    </row>
    <row r="35" spans="1:17">
      <c r="A35" s="48" t="s">
        <v>25</v>
      </c>
      <c r="B35" s="48">
        <f>B8+B9+B15+B16+B21+B26+B27</f>
        <v>50</v>
      </c>
      <c r="C35" s="48">
        <f t="shared" ref="C35:H35" si="25">C8+C9+C15+C16+C21+C26+C27</f>
        <v>10</v>
      </c>
      <c r="D35" s="48">
        <f t="shared" si="25"/>
        <v>70</v>
      </c>
      <c r="E35" s="48">
        <f t="shared" si="25"/>
        <v>25</v>
      </c>
      <c r="F35" s="48">
        <f t="shared" si="25"/>
        <v>60</v>
      </c>
      <c r="G35" s="48">
        <f t="shared" si="25"/>
        <v>10</v>
      </c>
      <c r="H35" s="48">
        <f t="shared" si="25"/>
        <v>35</v>
      </c>
      <c r="J35" s="48" t="s">
        <v>25</v>
      </c>
      <c r="K35" s="49">
        <f>K8+K9+K15+K16+K21+K26+K27</f>
        <v>21.666666666666664</v>
      </c>
      <c r="L35" s="49">
        <f t="shared" ref="L35:Q35" si="26">L8+L9+L15+L16+L21+L26+L27</f>
        <v>1.6666666666666667</v>
      </c>
      <c r="M35" s="49">
        <f t="shared" si="26"/>
        <v>49.166666666666671</v>
      </c>
      <c r="N35" s="49">
        <f t="shared" si="26"/>
        <v>11.666666666666666</v>
      </c>
      <c r="O35" s="49">
        <f t="shared" si="26"/>
        <v>19.166666666666668</v>
      </c>
      <c r="P35" s="49">
        <f t="shared" si="26"/>
        <v>1.6666666666666667</v>
      </c>
      <c r="Q35" s="49">
        <f t="shared" si="26"/>
        <v>5.833333333333333</v>
      </c>
    </row>
    <row r="36" spans="1:17">
      <c r="A36" s="48"/>
      <c r="B36" s="48">
        <f>SUM(B30:B35)</f>
        <v>205</v>
      </c>
      <c r="C36" s="48">
        <f t="shared" ref="C36:H36" si="27">SUM(C30:C35)</f>
        <v>205</v>
      </c>
      <c r="D36" s="48">
        <f t="shared" si="27"/>
        <v>205</v>
      </c>
      <c r="E36" s="48">
        <f t="shared" si="27"/>
        <v>197</v>
      </c>
      <c r="F36" s="48">
        <f t="shared" si="27"/>
        <v>320</v>
      </c>
      <c r="G36" s="48">
        <f t="shared" si="27"/>
        <v>179</v>
      </c>
      <c r="H36" s="48">
        <f t="shared" si="27"/>
        <v>315</v>
      </c>
      <c r="J36" s="48"/>
      <c r="K36" s="49">
        <f>SUM(K30:K35)</f>
        <v>100</v>
      </c>
      <c r="L36" s="49">
        <f t="shared" ref="L36:Q36" si="28">SUM(L30:L35)</f>
        <v>100</v>
      </c>
      <c r="M36" s="49">
        <f t="shared" si="28"/>
        <v>100</v>
      </c>
      <c r="N36" s="49">
        <f t="shared" si="28"/>
        <v>100.00000000000001</v>
      </c>
      <c r="O36" s="49">
        <f t="shared" si="28"/>
        <v>100</v>
      </c>
      <c r="P36" s="49">
        <f t="shared" si="28"/>
        <v>100</v>
      </c>
      <c r="Q36" s="49">
        <f t="shared" si="28"/>
        <v>99.999999999999986</v>
      </c>
    </row>
    <row r="38" spans="1:17">
      <c r="K38" s="43" t="s">
        <v>35</v>
      </c>
      <c r="L38" s="43" t="s">
        <v>36</v>
      </c>
      <c r="M38" s="43" t="s">
        <v>37</v>
      </c>
      <c r="N38" s="43" t="s">
        <v>38</v>
      </c>
      <c r="O38" s="43" t="s">
        <v>39</v>
      </c>
      <c r="P38" s="43" t="s">
        <v>40</v>
      </c>
      <c r="Q38" s="43" t="s">
        <v>41</v>
      </c>
    </row>
    <row r="39" spans="1:17">
      <c r="J39" s="48" t="s">
        <v>20</v>
      </c>
      <c r="K39" s="48">
        <v>10</v>
      </c>
      <c r="L39" s="48">
        <v>10</v>
      </c>
      <c r="M39" s="48">
        <v>15</v>
      </c>
      <c r="N39" s="48">
        <v>30</v>
      </c>
      <c r="O39" s="48">
        <v>15</v>
      </c>
      <c r="P39" s="48">
        <v>25</v>
      </c>
      <c r="Q39" s="48">
        <v>25</v>
      </c>
    </row>
    <row r="40" spans="1:17">
      <c r="J40" s="48" t="s">
        <v>21</v>
      </c>
      <c r="K40" s="48">
        <v>5</v>
      </c>
      <c r="L40" s="48">
        <v>10</v>
      </c>
      <c r="M40" s="48">
        <v>5</v>
      </c>
      <c r="N40" s="48">
        <v>10</v>
      </c>
      <c r="O40" s="48">
        <v>10</v>
      </c>
      <c r="P40" s="48">
        <v>15</v>
      </c>
      <c r="Q40" s="48">
        <v>10</v>
      </c>
    </row>
    <row r="41" spans="1:17">
      <c r="J41" s="48" t="s">
        <v>22</v>
      </c>
      <c r="K41" s="48">
        <v>5</v>
      </c>
      <c r="L41" s="48">
        <v>65</v>
      </c>
      <c r="M41" s="48">
        <v>5</v>
      </c>
      <c r="N41" s="48">
        <v>5</v>
      </c>
      <c r="O41" s="48">
        <v>10</v>
      </c>
      <c r="P41" s="48">
        <v>25</v>
      </c>
      <c r="Q41" s="48">
        <v>35</v>
      </c>
    </row>
    <row r="42" spans="1:17">
      <c r="J42" s="48" t="s">
        <v>23</v>
      </c>
      <c r="K42" s="48">
        <v>10</v>
      </c>
      <c r="L42" s="48">
        <v>5</v>
      </c>
      <c r="M42" s="48">
        <v>15</v>
      </c>
      <c r="N42" s="48">
        <v>30</v>
      </c>
      <c r="O42" s="48">
        <v>25</v>
      </c>
      <c r="P42" s="48">
        <v>25</v>
      </c>
      <c r="Q42" s="48">
        <v>20</v>
      </c>
    </row>
    <row r="43" spans="1:17">
      <c r="J43" s="48" t="s">
        <v>24</v>
      </c>
      <c r="K43" s="48">
        <v>50</v>
      </c>
      <c r="L43" s="48">
        <v>5</v>
      </c>
      <c r="M43" s="48">
        <v>15</v>
      </c>
      <c r="N43" s="48">
        <v>10</v>
      </c>
      <c r="O43" s="48">
        <v>20</v>
      </c>
      <c r="P43" s="48">
        <v>5</v>
      </c>
      <c r="Q43" s="48">
        <v>5</v>
      </c>
    </row>
    <row r="44" spans="1:17">
      <c r="J44" s="48" t="s">
        <v>25</v>
      </c>
      <c r="K44" s="48">
        <v>20</v>
      </c>
      <c r="L44" s="48">
        <v>5</v>
      </c>
      <c r="M44" s="48">
        <v>45</v>
      </c>
      <c r="N44" s="48">
        <v>15</v>
      </c>
      <c r="O44" s="48">
        <v>20</v>
      </c>
      <c r="P44" s="48">
        <v>5</v>
      </c>
      <c r="Q44" s="48">
        <v>5</v>
      </c>
    </row>
    <row r="46" spans="1:17">
      <c r="K46" s="50" t="s">
        <v>20</v>
      </c>
      <c r="L46" s="50" t="s">
        <v>22</v>
      </c>
      <c r="M46" s="50" t="s">
        <v>21</v>
      </c>
      <c r="N46" s="50" t="s">
        <v>23</v>
      </c>
      <c r="O46" s="50" t="s">
        <v>24</v>
      </c>
      <c r="P46" s="50" t="s">
        <v>25</v>
      </c>
    </row>
    <row r="47" spans="1:17">
      <c r="J47" s="48" t="s">
        <v>41</v>
      </c>
      <c r="K47" s="48">
        <v>25</v>
      </c>
      <c r="L47" s="48">
        <v>35</v>
      </c>
      <c r="M47" s="48">
        <v>10</v>
      </c>
      <c r="N47" s="48">
        <v>20</v>
      </c>
      <c r="O47" s="48">
        <v>5</v>
      </c>
      <c r="P47" s="48">
        <v>5</v>
      </c>
      <c r="Q47" s="48">
        <f t="shared" ref="Q47:Q53" si="29">SUM(K47:P47)</f>
        <v>100</v>
      </c>
    </row>
    <row r="48" spans="1:17">
      <c r="J48" s="48" t="s">
        <v>40</v>
      </c>
      <c r="K48" s="48">
        <v>25</v>
      </c>
      <c r="L48" s="48">
        <v>25</v>
      </c>
      <c r="M48" s="48">
        <v>15</v>
      </c>
      <c r="N48" s="48">
        <v>25</v>
      </c>
      <c r="O48" s="48">
        <v>5</v>
      </c>
      <c r="P48" s="48">
        <v>5</v>
      </c>
      <c r="Q48" s="48">
        <f t="shared" si="29"/>
        <v>100</v>
      </c>
    </row>
    <row r="49" spans="10:17">
      <c r="J49" s="48" t="s">
        <v>39</v>
      </c>
      <c r="K49" s="48">
        <v>15</v>
      </c>
      <c r="L49" s="48">
        <v>10</v>
      </c>
      <c r="M49" s="48">
        <v>10</v>
      </c>
      <c r="N49" s="48">
        <v>25</v>
      </c>
      <c r="O49" s="48">
        <v>20</v>
      </c>
      <c r="P49" s="48">
        <v>20</v>
      </c>
      <c r="Q49" s="48">
        <f t="shared" si="29"/>
        <v>100</v>
      </c>
    </row>
    <row r="50" spans="10:17">
      <c r="J50" s="48" t="s">
        <v>38</v>
      </c>
      <c r="K50" s="48">
        <v>30</v>
      </c>
      <c r="L50" s="48">
        <v>5</v>
      </c>
      <c r="M50" s="48">
        <v>10</v>
      </c>
      <c r="N50" s="48">
        <v>30</v>
      </c>
      <c r="O50" s="48">
        <v>10</v>
      </c>
      <c r="P50" s="48">
        <v>15</v>
      </c>
      <c r="Q50" s="48">
        <f t="shared" si="29"/>
        <v>100</v>
      </c>
    </row>
    <row r="51" spans="10:17">
      <c r="J51" s="48" t="s">
        <v>37</v>
      </c>
      <c r="K51" s="48">
        <v>15</v>
      </c>
      <c r="L51" s="48">
        <v>5</v>
      </c>
      <c r="M51" s="48">
        <v>5</v>
      </c>
      <c r="N51" s="48">
        <v>15</v>
      </c>
      <c r="O51" s="48">
        <v>15</v>
      </c>
      <c r="P51" s="48">
        <v>45</v>
      </c>
      <c r="Q51" s="48">
        <f t="shared" si="29"/>
        <v>100</v>
      </c>
    </row>
    <row r="52" spans="10:17">
      <c r="J52" s="48" t="s">
        <v>36</v>
      </c>
      <c r="K52" s="48">
        <v>10</v>
      </c>
      <c r="L52" s="48">
        <v>65</v>
      </c>
      <c r="M52" s="48">
        <v>10</v>
      </c>
      <c r="N52" s="48">
        <v>5</v>
      </c>
      <c r="O52" s="48">
        <v>5</v>
      </c>
      <c r="P52" s="48">
        <v>5</v>
      </c>
      <c r="Q52" s="48">
        <f t="shared" si="29"/>
        <v>100</v>
      </c>
    </row>
    <row r="53" spans="10:17">
      <c r="J53" s="48" t="s">
        <v>35</v>
      </c>
      <c r="K53" s="48">
        <v>10</v>
      </c>
      <c r="L53" s="48">
        <v>5</v>
      </c>
      <c r="M53" s="48">
        <v>5</v>
      </c>
      <c r="N53" s="48">
        <v>10</v>
      </c>
      <c r="O53" s="48">
        <v>50</v>
      </c>
      <c r="P53" s="48">
        <v>20</v>
      </c>
      <c r="Q53" s="48">
        <f t="shared" si="29"/>
        <v>100</v>
      </c>
    </row>
    <row r="55" spans="10:17">
      <c r="K55" s="50" t="s">
        <v>20</v>
      </c>
      <c r="L55" s="50" t="s">
        <v>22</v>
      </c>
      <c r="M55" s="50" t="s">
        <v>21</v>
      </c>
      <c r="N55" s="50" t="s">
        <v>23</v>
      </c>
      <c r="O55" s="50" t="s">
        <v>24</v>
      </c>
      <c r="P55" s="50" t="s">
        <v>25</v>
      </c>
    </row>
    <row r="56" spans="10:17">
      <c r="J56" s="48" t="s">
        <v>41</v>
      </c>
      <c r="K56" s="48">
        <v>25</v>
      </c>
      <c r="L56" s="48">
        <f t="shared" ref="L56:P62" si="30">K56+L47</f>
        <v>60</v>
      </c>
      <c r="M56" s="48">
        <f t="shared" si="30"/>
        <v>70</v>
      </c>
      <c r="N56" s="48">
        <f t="shared" si="30"/>
        <v>90</v>
      </c>
      <c r="O56" s="48">
        <f t="shared" si="30"/>
        <v>95</v>
      </c>
      <c r="P56" s="48">
        <f t="shared" si="30"/>
        <v>100</v>
      </c>
      <c r="Q56" s="48">
        <f t="shared" ref="Q56:Q62" si="31">SUM(K56:P56)</f>
        <v>440</v>
      </c>
    </row>
    <row r="57" spans="10:17">
      <c r="J57" s="48" t="s">
        <v>40</v>
      </c>
      <c r="K57" s="48">
        <v>25</v>
      </c>
      <c r="L57" s="48">
        <f t="shared" si="30"/>
        <v>50</v>
      </c>
      <c r="M57" s="48">
        <f t="shared" si="30"/>
        <v>65</v>
      </c>
      <c r="N57" s="48">
        <f t="shared" si="30"/>
        <v>90</v>
      </c>
      <c r="O57" s="48">
        <f t="shared" si="30"/>
        <v>95</v>
      </c>
      <c r="P57" s="48">
        <f t="shared" si="30"/>
        <v>100</v>
      </c>
      <c r="Q57" s="48">
        <f t="shared" si="31"/>
        <v>425</v>
      </c>
    </row>
    <row r="58" spans="10:17">
      <c r="J58" s="48" t="s">
        <v>39</v>
      </c>
      <c r="K58" s="48">
        <v>15</v>
      </c>
      <c r="L58" s="48">
        <f t="shared" si="30"/>
        <v>25</v>
      </c>
      <c r="M58" s="48">
        <f t="shared" si="30"/>
        <v>35</v>
      </c>
      <c r="N58" s="48">
        <f t="shared" si="30"/>
        <v>60</v>
      </c>
      <c r="O58" s="48">
        <f t="shared" si="30"/>
        <v>80</v>
      </c>
      <c r="P58" s="48">
        <f t="shared" si="30"/>
        <v>100</v>
      </c>
      <c r="Q58" s="48">
        <f t="shared" si="31"/>
        <v>315</v>
      </c>
    </row>
    <row r="59" spans="10:17">
      <c r="J59" s="48" t="s">
        <v>38</v>
      </c>
      <c r="K59" s="48">
        <v>30</v>
      </c>
      <c r="L59" s="48">
        <f t="shared" si="30"/>
        <v>35</v>
      </c>
      <c r="M59" s="48">
        <f t="shared" si="30"/>
        <v>45</v>
      </c>
      <c r="N59" s="48">
        <f t="shared" si="30"/>
        <v>75</v>
      </c>
      <c r="O59" s="48">
        <f t="shared" si="30"/>
        <v>85</v>
      </c>
      <c r="P59" s="48">
        <f t="shared" si="30"/>
        <v>100</v>
      </c>
      <c r="Q59" s="48">
        <f t="shared" si="31"/>
        <v>370</v>
      </c>
    </row>
    <row r="60" spans="10:17">
      <c r="J60" s="48" t="s">
        <v>37</v>
      </c>
      <c r="K60" s="48">
        <v>15</v>
      </c>
      <c r="L60" s="48">
        <f t="shared" si="30"/>
        <v>20</v>
      </c>
      <c r="M60" s="48">
        <f t="shared" si="30"/>
        <v>25</v>
      </c>
      <c r="N60" s="48">
        <f t="shared" si="30"/>
        <v>40</v>
      </c>
      <c r="O60" s="48">
        <f t="shared" si="30"/>
        <v>55</v>
      </c>
      <c r="P60" s="48">
        <f t="shared" si="30"/>
        <v>100</v>
      </c>
      <c r="Q60" s="48">
        <f t="shared" si="31"/>
        <v>255</v>
      </c>
    </row>
    <row r="61" spans="10:17">
      <c r="J61" s="48" t="s">
        <v>36</v>
      </c>
      <c r="K61" s="48">
        <v>10</v>
      </c>
      <c r="L61" s="48">
        <f t="shared" si="30"/>
        <v>75</v>
      </c>
      <c r="M61" s="48">
        <f t="shared" si="30"/>
        <v>85</v>
      </c>
      <c r="N61" s="48">
        <f t="shared" si="30"/>
        <v>90</v>
      </c>
      <c r="O61" s="48">
        <f t="shared" si="30"/>
        <v>95</v>
      </c>
      <c r="P61" s="48">
        <f t="shared" si="30"/>
        <v>100</v>
      </c>
      <c r="Q61" s="48">
        <f t="shared" si="31"/>
        <v>455</v>
      </c>
    </row>
    <row r="62" spans="10:17">
      <c r="J62" s="48" t="s">
        <v>35</v>
      </c>
      <c r="K62" s="48">
        <v>10</v>
      </c>
      <c r="L62" s="48">
        <f t="shared" si="30"/>
        <v>15</v>
      </c>
      <c r="M62" s="48">
        <f t="shared" si="30"/>
        <v>20</v>
      </c>
      <c r="N62" s="48">
        <f t="shared" si="30"/>
        <v>30</v>
      </c>
      <c r="O62" s="48">
        <f t="shared" si="30"/>
        <v>80</v>
      </c>
      <c r="P62" s="48">
        <f t="shared" si="30"/>
        <v>100</v>
      </c>
      <c r="Q62" s="48">
        <f t="shared" si="31"/>
        <v>255</v>
      </c>
    </row>
  </sheetData>
  <sortState ref="J47:Q53">
    <sortCondition descending="1" ref="J47"/>
  </sortState>
  <conditionalFormatting sqref="B2:H27">
    <cfRule type="cellIs" dxfId="2" priority="1" operator="greater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H29"/>
  <sheetViews>
    <sheetView tabSelected="1" workbookViewId="0">
      <selection activeCell="C3" sqref="C3"/>
    </sheetView>
  </sheetViews>
  <sheetFormatPr baseColWidth="10" defaultRowHeight="15"/>
  <cols>
    <col min="1" max="8" width="21.42578125" style="59" customWidth="1"/>
    <col min="9" max="16384" width="11.42578125" style="59"/>
  </cols>
  <sheetData>
    <row r="1" spans="1:8">
      <c r="A1" s="51"/>
      <c r="B1" s="52" t="s">
        <v>35</v>
      </c>
      <c r="C1" s="52" t="s">
        <v>36</v>
      </c>
      <c r="D1" s="52" t="s">
        <v>37</v>
      </c>
      <c r="E1" s="52" t="s">
        <v>38</v>
      </c>
      <c r="F1" s="52" t="s">
        <v>39</v>
      </c>
      <c r="G1" s="52" t="s">
        <v>40</v>
      </c>
      <c r="H1" s="52" t="s">
        <v>41</v>
      </c>
    </row>
    <row r="2" spans="1:8" ht="76.5">
      <c r="A2" s="41"/>
      <c r="B2" s="53" t="s">
        <v>68</v>
      </c>
      <c r="C2" s="53" t="s">
        <v>69</v>
      </c>
      <c r="D2" s="53" t="s">
        <v>70</v>
      </c>
      <c r="E2" s="54" t="s">
        <v>71</v>
      </c>
      <c r="F2" s="54" t="s">
        <v>72</v>
      </c>
      <c r="G2" s="54" t="s">
        <v>73</v>
      </c>
      <c r="H2" s="53" t="s">
        <v>74</v>
      </c>
    </row>
    <row r="3" spans="1:8" ht="114.75">
      <c r="A3" s="53" t="s">
        <v>75</v>
      </c>
      <c r="B3" s="41"/>
      <c r="C3" s="55"/>
      <c r="D3" s="55"/>
      <c r="E3" s="55"/>
      <c r="F3" s="55">
        <v>5</v>
      </c>
      <c r="G3" s="55">
        <v>5</v>
      </c>
      <c r="H3" s="55"/>
    </row>
    <row r="4" spans="1:8" ht="127.5">
      <c r="A4" s="53" t="s">
        <v>76</v>
      </c>
      <c r="B4" s="41"/>
      <c r="C4" s="55"/>
      <c r="D4" s="55"/>
      <c r="E4" s="55">
        <v>15</v>
      </c>
      <c r="F4" s="55">
        <v>5</v>
      </c>
      <c r="G4" s="55">
        <v>10</v>
      </c>
      <c r="H4" s="55"/>
    </row>
    <row r="5" spans="1:8" ht="76.5">
      <c r="A5" s="53" t="s">
        <v>77</v>
      </c>
      <c r="B5" s="41"/>
      <c r="C5" s="55"/>
      <c r="D5" s="55"/>
      <c r="E5" s="55">
        <v>15</v>
      </c>
      <c r="F5" s="55">
        <v>5</v>
      </c>
      <c r="G5" s="55">
        <v>8</v>
      </c>
      <c r="H5" s="55"/>
    </row>
    <row r="6" spans="1:8" ht="102">
      <c r="A6" s="53" t="s">
        <v>78</v>
      </c>
      <c r="B6" s="41"/>
      <c r="C6" s="55"/>
      <c r="D6" s="55"/>
      <c r="E6" s="55">
        <v>5</v>
      </c>
      <c r="F6" s="55">
        <v>5</v>
      </c>
      <c r="G6" s="55">
        <v>10</v>
      </c>
      <c r="H6" s="55"/>
    </row>
    <row r="7" spans="1:8" ht="63.75">
      <c r="A7" s="53" t="s">
        <v>79</v>
      </c>
      <c r="B7" s="41"/>
      <c r="C7" s="55">
        <v>30</v>
      </c>
      <c r="D7" s="55"/>
      <c r="E7" s="55"/>
      <c r="F7" s="55">
        <v>5</v>
      </c>
      <c r="G7" s="55">
        <v>3</v>
      </c>
      <c r="H7" s="55"/>
    </row>
    <row r="8" spans="1:8" ht="51">
      <c r="A8" s="53" t="s">
        <v>80</v>
      </c>
      <c r="B8" s="55"/>
      <c r="C8" s="55"/>
      <c r="D8" s="55"/>
      <c r="E8" s="55">
        <v>10</v>
      </c>
      <c r="F8" s="55">
        <v>5</v>
      </c>
      <c r="G8" s="55">
        <v>3</v>
      </c>
      <c r="H8" s="55"/>
    </row>
    <row r="9" spans="1:8" ht="102">
      <c r="A9" s="53" t="s">
        <v>81</v>
      </c>
      <c r="B9" s="55"/>
      <c r="C9" s="55"/>
      <c r="D9" s="55">
        <v>35</v>
      </c>
      <c r="E9" s="55">
        <v>5</v>
      </c>
      <c r="F9" s="55">
        <v>5</v>
      </c>
      <c r="G9" s="55"/>
      <c r="H9" s="55"/>
    </row>
    <row r="10" spans="1:8" ht="76.5">
      <c r="A10" s="53" t="s">
        <v>82</v>
      </c>
      <c r="B10" s="55"/>
      <c r="C10" s="55"/>
      <c r="D10" s="55"/>
      <c r="E10" s="55"/>
      <c r="F10" s="55">
        <v>20</v>
      </c>
      <c r="G10" s="55"/>
      <c r="H10" s="55"/>
    </row>
    <row r="11" spans="1:8" ht="89.25">
      <c r="A11" s="53" t="s">
        <v>83</v>
      </c>
      <c r="B11" s="55">
        <v>35</v>
      </c>
      <c r="C11" s="55"/>
      <c r="D11" s="55"/>
      <c r="E11" s="55"/>
      <c r="F11" s="55">
        <v>5</v>
      </c>
      <c r="G11" s="55"/>
      <c r="H11" s="55"/>
    </row>
    <row r="12" spans="1:8" ht="102">
      <c r="A12" s="53" t="s">
        <v>84</v>
      </c>
      <c r="B12" s="55"/>
      <c r="C12" s="55"/>
      <c r="D12" s="55">
        <v>10</v>
      </c>
      <c r="E12" s="55">
        <v>7</v>
      </c>
      <c r="F12" s="55"/>
      <c r="G12" s="55">
        <v>3</v>
      </c>
      <c r="H12" s="55"/>
    </row>
    <row r="13" spans="1:8" ht="102">
      <c r="A13" s="53" t="s">
        <v>85</v>
      </c>
      <c r="B13" s="55"/>
      <c r="C13" s="55"/>
      <c r="D13" s="55"/>
      <c r="E13" s="55">
        <v>7</v>
      </c>
      <c r="F13" s="55"/>
      <c r="G13" s="55">
        <v>3</v>
      </c>
      <c r="H13" s="55"/>
    </row>
    <row r="14" spans="1:8" ht="76.5">
      <c r="A14" s="53" t="s">
        <v>86</v>
      </c>
      <c r="B14" s="55"/>
      <c r="C14" s="55"/>
      <c r="D14" s="55"/>
      <c r="E14" s="55">
        <v>6</v>
      </c>
      <c r="F14" s="55">
        <v>5</v>
      </c>
      <c r="G14" s="55">
        <v>3</v>
      </c>
      <c r="H14" s="55"/>
    </row>
    <row r="15" spans="1:8" ht="51">
      <c r="A15" s="53" t="s">
        <v>87</v>
      </c>
      <c r="B15" s="55"/>
      <c r="C15" s="55"/>
      <c r="D15" s="55"/>
      <c r="E15" s="55"/>
      <c r="F15" s="55"/>
      <c r="G15" s="55">
        <v>5</v>
      </c>
      <c r="H15" s="55"/>
    </row>
    <row r="16" spans="1:8" ht="63.75">
      <c r="A16" s="53" t="s">
        <v>88</v>
      </c>
      <c r="B16" s="55">
        <v>10</v>
      </c>
      <c r="C16" s="55"/>
      <c r="D16" s="55"/>
      <c r="E16" s="55"/>
      <c r="F16" s="55">
        <v>5</v>
      </c>
      <c r="G16" s="55"/>
      <c r="H16" s="55"/>
    </row>
    <row r="17" spans="1:8" ht="51">
      <c r="A17" s="53" t="s">
        <v>89</v>
      </c>
      <c r="B17" s="55">
        <v>5</v>
      </c>
      <c r="C17" s="55">
        <v>5</v>
      </c>
      <c r="D17" s="55">
        <v>5</v>
      </c>
      <c r="E17" s="55">
        <v>5</v>
      </c>
      <c r="F17" s="55">
        <v>5</v>
      </c>
      <c r="G17" s="55">
        <v>5</v>
      </c>
      <c r="H17" s="55">
        <v>5</v>
      </c>
    </row>
    <row r="18" spans="1:8" ht="63.75">
      <c r="A18" s="53" t="s">
        <v>90</v>
      </c>
      <c r="B18" s="55"/>
      <c r="C18" s="55"/>
      <c r="D18" s="55"/>
      <c r="E18" s="55"/>
      <c r="F18" s="55"/>
      <c r="G18" s="55">
        <v>7</v>
      </c>
      <c r="H18" s="55">
        <v>10</v>
      </c>
    </row>
    <row r="19" spans="1:8" ht="114.75">
      <c r="A19" s="53" t="s">
        <v>91</v>
      </c>
      <c r="B19" s="55"/>
      <c r="C19" s="55"/>
      <c r="D19" s="55"/>
      <c r="E19" s="55"/>
      <c r="F19" s="55"/>
      <c r="G19" s="55">
        <v>10</v>
      </c>
      <c r="H19" s="55">
        <v>10</v>
      </c>
    </row>
    <row r="20" spans="1:8" ht="51">
      <c r="A20" s="53" t="s">
        <v>92</v>
      </c>
      <c r="B20" s="55"/>
      <c r="C20" s="55">
        <v>25</v>
      </c>
      <c r="D20" s="55"/>
      <c r="E20" s="55"/>
      <c r="F20" s="55"/>
      <c r="G20" s="55"/>
      <c r="H20" s="55">
        <v>5</v>
      </c>
    </row>
    <row r="21" spans="1:8" ht="51">
      <c r="A21" s="53" t="s">
        <v>93</v>
      </c>
      <c r="B21" s="55">
        <v>15</v>
      </c>
      <c r="C21" s="55">
        <v>5</v>
      </c>
      <c r="D21" s="55"/>
      <c r="E21" s="55">
        <v>10</v>
      </c>
      <c r="F21" s="55"/>
      <c r="G21" s="55">
        <v>5</v>
      </c>
      <c r="H21" s="55">
        <v>10</v>
      </c>
    </row>
    <row r="22" spans="1:8" ht="51">
      <c r="A22" s="53" t="s">
        <v>94</v>
      </c>
      <c r="B22" s="55">
        <v>30</v>
      </c>
      <c r="C22" s="55"/>
      <c r="D22" s="55">
        <v>25</v>
      </c>
      <c r="E22" s="55">
        <v>10</v>
      </c>
      <c r="F22" s="55">
        <v>10</v>
      </c>
      <c r="G22" s="55"/>
      <c r="H22" s="55"/>
    </row>
    <row r="23" spans="1:8" ht="76.5">
      <c r="A23" s="53" t="s">
        <v>95</v>
      </c>
      <c r="B23" s="55"/>
      <c r="C23" s="55"/>
      <c r="D23" s="55"/>
      <c r="E23" s="55"/>
      <c r="F23" s="55"/>
      <c r="G23" s="55">
        <v>5</v>
      </c>
      <c r="H23" s="55"/>
    </row>
    <row r="24" spans="1:8" ht="114.75">
      <c r="A24" s="53" t="s">
        <v>96</v>
      </c>
      <c r="B24" s="55"/>
      <c r="C24" s="55"/>
      <c r="D24" s="55">
        <v>20</v>
      </c>
      <c r="E24" s="55"/>
      <c r="F24" s="55"/>
      <c r="G24" s="55">
        <v>5</v>
      </c>
      <c r="H24" s="55">
        <v>10</v>
      </c>
    </row>
    <row r="25" spans="1:8" ht="76.5">
      <c r="A25" s="53" t="s">
        <v>97</v>
      </c>
      <c r="B25" s="55"/>
      <c r="C25" s="55"/>
      <c r="D25" s="55"/>
      <c r="E25" s="55"/>
      <c r="F25" s="55"/>
      <c r="G25" s="55">
        <v>5</v>
      </c>
      <c r="H25" s="55">
        <v>10</v>
      </c>
    </row>
    <row r="26" spans="1:8" ht="89.25">
      <c r="A26" s="53" t="s">
        <v>98</v>
      </c>
      <c r="B26" s="55"/>
      <c r="C26" s="55">
        <v>30</v>
      </c>
      <c r="D26" s="55"/>
      <c r="E26" s="55"/>
      <c r="F26" s="55"/>
      <c r="G26" s="55"/>
      <c r="H26" s="55">
        <v>10</v>
      </c>
    </row>
    <row r="27" spans="1:8" ht="127.5">
      <c r="A27" s="56" t="s">
        <v>99</v>
      </c>
      <c r="B27" s="55">
        <v>5</v>
      </c>
      <c r="C27" s="55">
        <v>5</v>
      </c>
      <c r="D27" s="55">
        <v>5</v>
      </c>
      <c r="E27" s="55">
        <v>5</v>
      </c>
      <c r="F27" s="55">
        <v>5</v>
      </c>
      <c r="G27" s="55">
        <v>5</v>
      </c>
      <c r="H27" s="55">
        <v>30</v>
      </c>
    </row>
    <row r="28" spans="1:8" ht="63.75">
      <c r="A28" s="56" t="s">
        <v>100</v>
      </c>
      <c r="B28" s="55"/>
      <c r="C28" s="55"/>
      <c r="D28" s="55"/>
      <c r="E28" s="55"/>
      <c r="F28" s="55">
        <v>10</v>
      </c>
      <c r="G28" s="55"/>
      <c r="H28" s="55"/>
    </row>
    <row r="29" spans="1:8">
      <c r="A29" s="57"/>
      <c r="B29" s="58">
        <f>SUM(B3:B28)</f>
        <v>100</v>
      </c>
      <c r="C29" s="58">
        <f>SUM(C3:C28)</f>
        <v>100</v>
      </c>
      <c r="D29" s="58">
        <f t="shared" ref="D29:E29" si="0">SUM(D3:D28)</f>
        <v>100</v>
      </c>
      <c r="E29" s="58">
        <f t="shared" si="0"/>
        <v>100</v>
      </c>
      <c r="F29" s="58">
        <f>SUM(F3:F28)</f>
        <v>100</v>
      </c>
      <c r="G29" s="58">
        <f t="shared" ref="G29:H29" si="1">SUM(G3:G28)</f>
        <v>100</v>
      </c>
      <c r="H29" s="58">
        <f t="shared" si="1"/>
        <v>100</v>
      </c>
    </row>
  </sheetData>
  <conditionalFormatting sqref="B3:H28">
    <cfRule type="cellIs" dxfId="1"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Erik</cp:lastModifiedBy>
  <dcterms:created xsi:type="dcterms:W3CDTF">2011-06-11T23:05:16Z</dcterms:created>
  <dcterms:modified xsi:type="dcterms:W3CDTF">2011-06-13T02:17:38Z</dcterms:modified>
</cp:coreProperties>
</file>