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ustomProperty5.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ustomProperty3.bin" ContentType="application/vnd.openxmlformats-officedocument.spreadsheetml.customProperty"/>
  <Override PartName="/xl/customProperty4.bin" ContentType="application/vnd.openxmlformats-officedocument.spreadsheetml.customPropert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ustomProperty1.bin" ContentType="application/vnd.openxmlformats-officedocument.spreadsheetml.customProperty"/>
  <Override PartName="/xl/customProperty2.bin" ContentType="application/vnd.openxmlformats-officedocument.spreadsheetml.customProperty"/>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360" yWindow="300" windowWidth="14880" windowHeight="7815" activeTab="4"/>
  </bookViews>
  <sheets>
    <sheet name="R17" sheetId="1" r:id="rId1"/>
    <sheet name="RR11" sheetId="2" r:id="rId2"/>
    <sheet name="RR14" sheetId="3" r:id="rId3"/>
    <sheet name="DV-IDENTITY-0" sheetId="4" state="veryHidden" r:id="rId4"/>
    <sheet name="RR19" sheetId="5" r:id="rId5"/>
  </sheets>
  <calcPr calcId="125725"/>
</workbook>
</file>

<file path=xl/calcChain.xml><?xml version="1.0" encoding="utf-8"?>
<calcChain xmlns="http://schemas.openxmlformats.org/spreadsheetml/2006/main">
  <c r="A2" i="4"/>
  <c r="B2"/>
  <c r="C2"/>
  <c r="D2"/>
  <c r="E2"/>
  <c r="F2"/>
  <c r="G2"/>
  <c r="H2"/>
  <c r="I2"/>
  <c r="J2"/>
  <c r="K2"/>
  <c r="L2"/>
  <c r="M2"/>
  <c r="N2"/>
  <c r="O2"/>
  <c r="P2"/>
  <c r="Q2"/>
  <c r="R2"/>
  <c r="S2"/>
  <c r="T2"/>
  <c r="U2"/>
  <c r="V2"/>
  <c r="W2"/>
  <c r="A1"/>
  <c r="B1"/>
  <c r="C1"/>
  <c r="D1"/>
  <c r="E1"/>
  <c r="F1"/>
  <c r="G1"/>
  <c r="H1"/>
  <c r="I1"/>
  <c r="J1"/>
  <c r="K1"/>
  <c r="L1"/>
  <c r="M1"/>
  <c r="N1"/>
  <c r="O1"/>
  <c r="P1"/>
  <c r="Q1"/>
  <c r="R1"/>
  <c r="S1"/>
  <c r="T1"/>
  <c r="U1"/>
  <c r="V1"/>
  <c r="W1"/>
  <c r="X1"/>
  <c r="Y1"/>
  <c r="Z1"/>
  <c r="AA1"/>
  <c r="AB1"/>
  <c r="AC1"/>
  <c r="AD1"/>
  <c r="AE1"/>
  <c r="AF1"/>
</calcChain>
</file>

<file path=xl/sharedStrings.xml><?xml version="1.0" encoding="utf-8"?>
<sst xmlns="http://schemas.openxmlformats.org/spreadsheetml/2006/main" count="59" uniqueCount="31">
  <si>
    <t>ID RIESGO</t>
  </si>
  <si>
    <t>IMPACTO</t>
  </si>
  <si>
    <t>DESCRIPCIÓN</t>
  </si>
  <si>
    <t>PROBABILIDAD</t>
  </si>
  <si>
    <t>ASIGNADO A</t>
  </si>
  <si>
    <t>ESTRATEGIA</t>
  </si>
  <si>
    <t>R17</t>
  </si>
  <si>
    <t>ALTA</t>
  </si>
  <si>
    <t>ALTO</t>
  </si>
  <si>
    <t>Todos los componentes individuales pasaron sus pruebas, pero el sistema integrado falló.</t>
  </si>
  <si>
    <t>Erik Arcos</t>
  </si>
  <si>
    <t>Willian Alejandro Idrobo Luna</t>
  </si>
  <si>
    <t>RESPUESTA</t>
  </si>
  <si>
    <t>Mitigar</t>
  </si>
  <si>
    <t>Columna1</t>
  </si>
  <si>
    <t>Columna2</t>
  </si>
  <si>
    <t>Debido a la gran cantidad de sistemas que se encuentran funcionando actualmente en el marketplace de los alpes, es muy probable que al realizar una modificación de alguno de ellos se corre un gran riesgo de que la integración no sea tan transparente como se quisiera.
Esto podría verse reflejado notablemente en el retraso de las actividades siguientes.
En caso de ocurrencia de este evento se debe:
1. Realizar una reunión extraordinaria que deberá ser programada por la persona que detecte el evento. Esta reunión debe realizarse lo más pronto posible, ya sea personalmente o a través de internet (skype, gtalk, messenger, etc)
2.En dicha reunión se debe definir unos responsables encargados de solucionar el tema de integración, se realizará también una lluvia de ideas con posibles soluciones.
3. Establecer el impacto que causa en el cronograma general y se tratará de evitar dicho impacto, asignando horas adicionales.</t>
  </si>
  <si>
    <t>AAAAAHz7cyA=</t>
  </si>
  <si>
    <t>RR11</t>
  </si>
  <si>
    <t>El analista senior del sistema que conocía toda la funcionalidad renunció</t>
  </si>
  <si>
    <t>BAJA</t>
  </si>
  <si>
    <t>Sandra Milena Gomez Rios</t>
  </si>
  <si>
    <t>Evitar</t>
  </si>
  <si>
    <t>El hecho de que un solo ingeniero dentro del proyecto sea el que conozca toda la funcionalidad en el proyecto, representa un riesgo potencial muy alto.
Si este riesgo llegase a volverse realidad, se tendría un impacto muy alto del proyecto y se reflejaría en atrasos en el cronograma del proyecto. Es por esto que es de vital importacia evitar este riesgo.
Para evitar este riesgo se debe:
1. Dentro de las reuniones semanales que se realizan cada sábado, se debe destinar un tiempo para la socialización del conocimiento.
2. En esta sección de socialización del conocimiento, cada integrante del grupo debe explicar de una manera rápida y fácil de entender, el conocimiento que ha adquirido acerca del marketplace de los alpes y de lo que pueda haber aprendido para futuras soluciones</t>
  </si>
  <si>
    <t>RR14</t>
  </si>
  <si>
    <t>Un miembro del equipo rompió sus dos brazos tres semanas antes de terminar el proyecto</t>
  </si>
  <si>
    <t>Carlos Gonzales</t>
  </si>
  <si>
    <t>Cualquier lesión por parte de alguno de los integrantes del grupo, se reflejará indudablemente en retrasos en el proyecto, y por ende en costos adicionales.
En caso de que algún miembro del equipo se lesione de tal manera que no pueda colaborar en el desarrollo de las actividades que el proyecto requiere, se debe:
1.Realizar una reunión extraordinaria, bien sea personal o via internet (skype, msn, gtalk, etc).
2. Identificar las actividades asignadas al integrante del grupo lesionado.
3. Reasignar las actividades de dicho integrante entre los integrantes restantes, teniendo en cuenta la prioridad de la tarea y la carga de trabajo de los integrantes.</t>
  </si>
  <si>
    <t>RR19</t>
  </si>
  <si>
    <t>Habilidades únicas y críticas de un desarrollador se perdieron cuando éste sufrió un ataque de corazón.</t>
  </si>
  <si>
    <t>Dentro del proyecto es importante que todos los integrantes del equipo de trabajo tengan habilidades similares o las desarrolle durante el transcurso del proyecto, para de esta manera evitar que un integrante sea indispensable.
Para reducir este riesgo se debe:
1. Dentro de las reuniones semanales que se realizan cada sábado, se debe destinar un tiempo para la socialización del conocimiento.
2. En esta sección de socialización del conocimiento, cada integrante del grupo debe explicar de una manera rápida y fácil de entender, el conocimiento que ha adquirido acerca del marketplace de los alpes y de lo que pueda haber aprendido para futuras soluciones.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</si>
</sst>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rgb="FF000000"/>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0" xfId="0" applyFont="1"/>
    <xf numFmtId="0" fontId="2" fillId="0" borderId="0" xfId="0" applyFont="1" applyAlignment="1">
      <alignment wrapText="1"/>
    </xf>
    <xf numFmtId="0" fontId="1" fillId="2" borderId="1" xfId="0" applyFont="1" applyFill="1" applyBorder="1"/>
    <xf numFmtId="0" fontId="1" fillId="3" borderId="3" xfId="0" applyFont="1" applyFill="1" applyBorder="1"/>
    <xf numFmtId="0" fontId="1" fillId="2" borderId="3" xfId="0" applyFont="1" applyFill="1" applyBorder="1"/>
    <xf numFmtId="0" fontId="0" fillId="2" borderId="4" xfId="0" applyFont="1" applyFill="1" applyBorder="1" applyAlignment="1">
      <alignment wrapText="1"/>
    </xf>
    <xf numFmtId="0" fontId="1" fillId="2" borderId="5" xfId="0" applyFont="1" applyFill="1" applyBorder="1"/>
    <xf numFmtId="0" fontId="0" fillId="2" borderId="2" xfId="0" applyFill="1" applyBorder="1" applyAlignment="1">
      <alignment wrapText="1"/>
    </xf>
    <xf numFmtId="0" fontId="0" fillId="3" borderId="4" xfId="0" applyFill="1" applyBorder="1" applyAlignment="1">
      <alignment wrapText="1"/>
    </xf>
    <xf numFmtId="0" fontId="1" fillId="3" borderId="3" xfId="0" applyFont="1" applyFill="1" applyBorder="1" applyAlignment="1">
      <alignment wrapText="1"/>
    </xf>
    <xf numFmtId="0" fontId="0" fillId="2" borderId="4" xfId="0" applyFill="1" applyBorder="1" applyAlignment="1">
      <alignment wrapText="1"/>
    </xf>
    <xf numFmtId="0" fontId="0" fillId="2" borderId="0" xfId="0" applyFill="1" applyAlignment="1">
      <alignment wrapText="1"/>
    </xf>
  </cellXfs>
  <cellStyles count="1">
    <cellStyle name="Normal" xfId="0" builtinId="0"/>
  </cellStyles>
  <dxfs count="2">
    <dxf>
      <font>
        <b/>
      </font>
    </dxf>
    <dxf>
      <alignment horizontal="general" vertical="bottom" textRotation="0" wrapText="1"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a1" displayName="Tabla1" ref="A1:B8" totalsRowShown="0">
  <autoFilter ref="A1:B8"/>
  <tableColumns count="2">
    <tableColumn id="1" name="Columna1" dataDxfId="0"/>
    <tableColumn id="2" name="Columna2" dataDxfId="1"/>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sheetPr codeName="Hoja1"/>
  <dimension ref="A1:B8"/>
  <sheetViews>
    <sheetView topLeftCell="A4" workbookViewId="0">
      <selection activeCell="A2" sqref="A2:B8"/>
    </sheetView>
  </sheetViews>
  <sheetFormatPr baseColWidth="10" defaultRowHeight="15"/>
  <cols>
    <col min="1" max="1" width="16.7109375" customWidth="1"/>
    <col min="2" max="2" width="76.7109375" style="1" customWidth="1"/>
  </cols>
  <sheetData>
    <row r="1" spans="1:2">
      <c r="A1" t="s">
        <v>14</v>
      </c>
      <c r="B1" s="1" t="s">
        <v>15</v>
      </c>
    </row>
    <row r="2" spans="1:2">
      <c r="A2" s="2" t="s">
        <v>0</v>
      </c>
      <c r="B2" s="1" t="s">
        <v>6</v>
      </c>
    </row>
    <row r="3" spans="1:2">
      <c r="A3" s="2" t="s">
        <v>3</v>
      </c>
      <c r="B3" s="1" t="s">
        <v>7</v>
      </c>
    </row>
    <row r="4" spans="1:2">
      <c r="A4" s="2" t="s">
        <v>1</v>
      </c>
      <c r="B4" s="1" t="s">
        <v>8</v>
      </c>
    </row>
    <row r="5" spans="1:2" ht="30">
      <c r="A5" s="2" t="s">
        <v>2</v>
      </c>
      <c r="B5" s="3" t="s">
        <v>9</v>
      </c>
    </row>
    <row r="6" spans="1:2">
      <c r="A6" s="2" t="s">
        <v>4</v>
      </c>
      <c r="B6" s="1" t="s">
        <v>11</v>
      </c>
    </row>
    <row r="7" spans="1:2">
      <c r="A7" s="2" t="s">
        <v>5</v>
      </c>
      <c r="B7" s="1" t="s">
        <v>13</v>
      </c>
    </row>
    <row r="8" spans="1:2" ht="255">
      <c r="A8" s="2" t="s">
        <v>12</v>
      </c>
      <c r="B8" s="1" t="s">
        <v>16</v>
      </c>
    </row>
  </sheetData>
  <pageMargins left="0.7" right="0.7" top="0.75" bottom="0.75" header="0.3" footer="0.3"/>
  <pageSetup paperSize="9" orientation="portrait" horizontalDpi="200" verticalDpi="200" r:id="rId1"/>
  <customProperties>
    <customPr name="DVSECTIONID" r:id="rId2"/>
  </customProperties>
  <tableParts count="1">
    <tablePart r:id="rId3"/>
  </tableParts>
</worksheet>
</file>

<file path=xl/worksheets/sheet2.xml><?xml version="1.0" encoding="utf-8"?>
<worksheet xmlns="http://schemas.openxmlformats.org/spreadsheetml/2006/main" xmlns:r="http://schemas.openxmlformats.org/officeDocument/2006/relationships">
  <sheetPr codeName="Hoja2"/>
  <dimension ref="A1:B7"/>
  <sheetViews>
    <sheetView topLeftCell="A3" workbookViewId="0">
      <selection activeCell="B7" sqref="B7"/>
    </sheetView>
  </sheetViews>
  <sheetFormatPr baseColWidth="10" defaultRowHeight="15"/>
  <cols>
    <col min="1" max="1" width="17.85546875" customWidth="1"/>
    <col min="2" max="2" width="55" customWidth="1"/>
  </cols>
  <sheetData>
    <row r="1" spans="1:2">
      <c r="A1" s="4" t="s">
        <v>0</v>
      </c>
      <c r="B1" s="9" t="s">
        <v>18</v>
      </c>
    </row>
    <row r="2" spans="1:2">
      <c r="A2" s="5" t="s">
        <v>3</v>
      </c>
      <c r="B2" s="10" t="s">
        <v>20</v>
      </c>
    </row>
    <row r="3" spans="1:2">
      <c r="A3" s="6" t="s">
        <v>1</v>
      </c>
      <c r="B3" s="7" t="s">
        <v>8</v>
      </c>
    </row>
    <row r="4" spans="1:2" ht="30">
      <c r="A4" s="5" t="s">
        <v>2</v>
      </c>
      <c r="B4" s="11" t="s">
        <v>19</v>
      </c>
    </row>
    <row r="5" spans="1:2">
      <c r="A5" s="6" t="s">
        <v>4</v>
      </c>
      <c r="B5" s="12" t="s">
        <v>21</v>
      </c>
    </row>
    <row r="6" spans="1:2">
      <c r="A6" s="5" t="s">
        <v>5</v>
      </c>
      <c r="B6" s="10" t="s">
        <v>22</v>
      </c>
    </row>
    <row r="7" spans="1:2" ht="270">
      <c r="A7" s="8" t="s">
        <v>12</v>
      </c>
      <c r="B7" s="13" t="s">
        <v>23</v>
      </c>
    </row>
  </sheetData>
  <pageMargins left="0.7" right="0.7" top="0.75" bottom="0.75" header="0.3" footer="0.3"/>
  <pageSetup paperSize="9" orientation="portrait" horizontalDpi="200" verticalDpi="200" r:id="rId1"/>
  <customProperties>
    <customPr name="DVSECTIONID" r:id="rId2"/>
  </customProperties>
</worksheet>
</file>

<file path=xl/worksheets/sheet3.xml><?xml version="1.0" encoding="utf-8"?>
<worksheet xmlns="http://schemas.openxmlformats.org/spreadsheetml/2006/main" xmlns:r="http://schemas.openxmlformats.org/officeDocument/2006/relationships">
  <sheetPr codeName="Hoja3"/>
  <dimension ref="A1:B7"/>
  <sheetViews>
    <sheetView topLeftCell="A5" workbookViewId="0">
      <selection sqref="A1:B7"/>
    </sheetView>
  </sheetViews>
  <sheetFormatPr baseColWidth="10" defaultRowHeight="15"/>
  <cols>
    <col min="1" max="1" width="15.85546875" customWidth="1"/>
    <col min="2" max="2" width="46.5703125" customWidth="1"/>
  </cols>
  <sheetData>
    <row r="1" spans="1:2">
      <c r="A1" s="4" t="s">
        <v>0</v>
      </c>
      <c r="B1" s="9" t="s">
        <v>24</v>
      </c>
    </row>
    <row r="2" spans="1:2">
      <c r="A2" s="5" t="s">
        <v>3</v>
      </c>
      <c r="B2" s="10" t="s">
        <v>20</v>
      </c>
    </row>
    <row r="3" spans="1:2">
      <c r="A3" s="6" t="s">
        <v>1</v>
      </c>
      <c r="B3" s="7" t="s">
        <v>8</v>
      </c>
    </row>
    <row r="4" spans="1:2" ht="30">
      <c r="A4" s="5" t="s">
        <v>2</v>
      </c>
      <c r="B4" s="3" t="s">
        <v>25</v>
      </c>
    </row>
    <row r="5" spans="1:2">
      <c r="A5" s="6" t="s">
        <v>4</v>
      </c>
      <c r="B5" s="12" t="s">
        <v>26</v>
      </c>
    </row>
    <row r="6" spans="1:2">
      <c r="A6" s="5" t="s">
        <v>5</v>
      </c>
      <c r="B6" s="10" t="s">
        <v>13</v>
      </c>
    </row>
    <row r="7" spans="1:2" ht="255">
      <c r="A7" s="8" t="s">
        <v>12</v>
      </c>
      <c r="B7" s="13" t="s">
        <v>27</v>
      </c>
    </row>
  </sheetData>
  <pageMargins left="0.7" right="0.7" top="0.75" bottom="0.75" header="0.3" footer="0.3"/>
  <pageSetup paperSize="9" orientation="portrait" horizontalDpi="200" verticalDpi="200" r:id="rId1"/>
  <customProperties>
    <customPr name="DVSECTIONID" r:id="rId2"/>
  </customProperties>
</worksheet>
</file>

<file path=xl/worksheets/sheet4.xml><?xml version="1.0" encoding="utf-8"?>
<worksheet xmlns="http://schemas.openxmlformats.org/spreadsheetml/2006/main" xmlns:r="http://schemas.openxmlformats.org/officeDocument/2006/relationships">
  <sheetPr codeName="Hoja4"/>
  <dimension ref="A1:AG2"/>
  <sheetViews>
    <sheetView workbookViewId="0">
      <selection activeCell="AG1" sqref="AG1"/>
    </sheetView>
  </sheetViews>
  <sheetFormatPr baseColWidth="10" defaultRowHeight="15"/>
  <sheetData>
    <row r="1" spans="1:33">
      <c r="A1" t="e">
        <f>IF('R17'!1:1,"AAAAAHz7cwA=",0)</f>
        <v>#VALUE!</v>
      </c>
      <c r="B1" t="e">
        <f>AND('R17'!A1,"AAAAAHz7cwE=")</f>
        <v>#VALUE!</v>
      </c>
      <c r="C1" t="e">
        <f>AND('R17'!B1,"AAAAAHz7cwI=")</f>
        <v>#VALUE!</v>
      </c>
      <c r="D1">
        <f>IF('R17'!2:2,"AAAAAHz7cwM=",0)</f>
        <v>0</v>
      </c>
      <c r="E1" t="e">
        <f>AND('R17'!A2,"AAAAAHz7cwQ=")</f>
        <v>#VALUE!</v>
      </c>
      <c r="F1" t="e">
        <f>AND('R17'!B2,"AAAAAHz7cwU=")</f>
        <v>#VALUE!</v>
      </c>
      <c r="G1">
        <f>IF('R17'!3:3,"AAAAAHz7cwY=",0)</f>
        <v>0</v>
      </c>
      <c r="H1" t="e">
        <f>AND('R17'!A3,"AAAAAHz7cwc=")</f>
        <v>#VALUE!</v>
      </c>
      <c r="I1" t="e">
        <f>AND('R17'!B3,"AAAAAHz7cwg=")</f>
        <v>#VALUE!</v>
      </c>
      <c r="J1">
        <f>IF('R17'!4:4,"AAAAAHz7cwk=",0)</f>
        <v>0</v>
      </c>
      <c r="K1" t="e">
        <f>AND('R17'!A4,"AAAAAHz7cwo=")</f>
        <v>#VALUE!</v>
      </c>
      <c r="L1" t="e">
        <f>AND('R17'!B4,"AAAAAHz7cws=")</f>
        <v>#VALUE!</v>
      </c>
      <c r="M1">
        <f>IF('R17'!5:5,"AAAAAHz7cww=",0)</f>
        <v>0</v>
      </c>
      <c r="N1" t="e">
        <f>AND('R17'!A5,"AAAAAHz7cw0=")</f>
        <v>#VALUE!</v>
      </c>
      <c r="O1" t="e">
        <f>AND('R17'!B5,"AAAAAHz7cw4=")</f>
        <v>#VALUE!</v>
      </c>
      <c r="P1">
        <f>IF('R17'!6:6,"AAAAAHz7cw8=",0)</f>
        <v>0</v>
      </c>
      <c r="Q1" t="e">
        <f>AND('R17'!A6,"AAAAAHz7cxA=")</f>
        <v>#VALUE!</v>
      </c>
      <c r="R1" t="e">
        <f>AND('R17'!B6,"AAAAAHz7cxE=")</f>
        <v>#VALUE!</v>
      </c>
      <c r="S1">
        <f>IF('R17'!7:7,"AAAAAHz7cxI=",0)</f>
        <v>0</v>
      </c>
      <c r="T1" t="e">
        <f>AND('R17'!A7,"AAAAAHz7cxM=")</f>
        <v>#VALUE!</v>
      </c>
      <c r="U1" t="e">
        <f>AND('R17'!B7,"AAAAAHz7cxQ=")</f>
        <v>#VALUE!</v>
      </c>
      <c r="V1">
        <f>IF('R17'!8:8,"AAAAAHz7cxU=",0)</f>
        <v>0</v>
      </c>
      <c r="W1" t="e">
        <f>AND('R17'!A8,"AAAAAHz7cxY=")</f>
        <v>#VALUE!</v>
      </c>
      <c r="X1" t="e">
        <f>AND('R17'!B8,"AAAAAHz7cxc=")</f>
        <v>#VALUE!</v>
      </c>
      <c r="Y1" t="e">
        <f>IF('R17'!A:A,"AAAAAHz7cxg=",0)</f>
        <v>#VALUE!</v>
      </c>
      <c r="Z1" t="e">
        <f>IF('R17'!B:B,"AAAAAHz7cxk=",0)</f>
        <v>#VALUE!</v>
      </c>
      <c r="AA1">
        <f>IF('RR11'!1:1,"AAAAAHz7cxo=",0)</f>
        <v>0</v>
      </c>
      <c r="AB1" t="e">
        <f>AND('RR11'!A1,"AAAAAHz7cxs=")</f>
        <v>#VALUE!</v>
      </c>
      <c r="AC1" t="e">
        <f>IF('RR11'!A:A,"AAAAAHz7cxw=",0)</f>
        <v>#VALUE!</v>
      </c>
      <c r="AD1">
        <f>IF('RR14'!1:1,"AAAAAHz7cx0=",0)</f>
        <v>0</v>
      </c>
      <c r="AE1" t="e">
        <f>AND('RR14'!A1,"AAAAAHz7cx4=")</f>
        <v>#VALUE!</v>
      </c>
      <c r="AF1" t="e">
        <f>IF('RR14'!A:A,"AAAAAHz7cx8=",0)</f>
        <v>#VALUE!</v>
      </c>
      <c r="AG1" t="s">
        <v>17</v>
      </c>
    </row>
    <row r="2" spans="1:33">
      <c r="A2" t="e">
        <f>AND('RR11'!B1,"AAAAAH/wvQA=")</f>
        <v>#VALUE!</v>
      </c>
      <c r="B2" t="e">
        <f>IF('RR11'!2:2,"AAAAAH/wvQE=",0)</f>
        <v>#VALUE!</v>
      </c>
      <c r="C2" t="e">
        <f>AND('RR11'!A2,"AAAAAH/wvQI=")</f>
        <v>#VALUE!</v>
      </c>
      <c r="D2" t="e">
        <f>AND('RR11'!B2,"AAAAAH/wvQM=")</f>
        <v>#VALUE!</v>
      </c>
      <c r="E2">
        <f>IF('RR11'!3:3,"AAAAAH/wvQQ=",0)</f>
        <v>0</v>
      </c>
      <c r="F2" t="e">
        <f>AND('RR11'!A3,"AAAAAH/wvQU=")</f>
        <v>#VALUE!</v>
      </c>
      <c r="G2" t="e">
        <f>AND('RR11'!B3,"AAAAAH/wvQY=")</f>
        <v>#VALUE!</v>
      </c>
      <c r="H2">
        <f>IF('RR11'!4:4,"AAAAAH/wvQc=",0)</f>
        <v>0</v>
      </c>
      <c r="I2" t="e">
        <f>AND('RR11'!A4,"AAAAAH/wvQg=")</f>
        <v>#VALUE!</v>
      </c>
      <c r="J2" t="e">
        <f>AND('RR11'!B4,"AAAAAH/wvQk=")</f>
        <v>#VALUE!</v>
      </c>
      <c r="K2">
        <f>IF('RR11'!5:5,"AAAAAH/wvQo=",0)</f>
        <v>0</v>
      </c>
      <c r="L2" t="e">
        <f>AND('RR11'!A5,"AAAAAH/wvQs=")</f>
        <v>#VALUE!</v>
      </c>
      <c r="M2" t="e">
        <f>AND('RR11'!B5,"AAAAAH/wvQw=")</f>
        <v>#VALUE!</v>
      </c>
      <c r="N2">
        <f>IF('RR11'!6:6,"AAAAAH/wvQ0=",0)</f>
        <v>0</v>
      </c>
      <c r="O2" t="e">
        <f>AND('RR11'!A6,"AAAAAH/wvQ4=")</f>
        <v>#VALUE!</v>
      </c>
      <c r="P2" t="e">
        <f>AND('RR11'!B6,"AAAAAH/wvQ8=")</f>
        <v>#VALUE!</v>
      </c>
      <c r="Q2">
        <f>IF('RR11'!7:7,"AAAAAH/wvRA=",0)</f>
        <v>0</v>
      </c>
      <c r="R2" t="e">
        <f>AND('RR11'!A7,"AAAAAH/wvRE=")</f>
        <v>#VALUE!</v>
      </c>
      <c r="S2" t="e">
        <f>AND('RR11'!B7,"AAAAAH/wvRI=")</f>
        <v>#VALUE!</v>
      </c>
      <c r="T2" t="e">
        <f>IF('RR11'!B:B,"AAAAAH/wvRM=",0)</f>
        <v>#VALUE!</v>
      </c>
      <c r="U2">
        <f>IF('RR19'!1:1,"AAAAAH/wvRQ=",0)</f>
        <v>0</v>
      </c>
      <c r="V2" t="e">
        <f>AND('RR19'!A1,"AAAAAH/wvRU=")</f>
        <v>#VALUE!</v>
      </c>
      <c r="W2" t="e">
        <f>IF('RR19'!A:A,"AAAAAH/wvRY=",0)</f>
        <v>#VALUE!</v>
      </c>
    </row>
  </sheetData>
  <pageMargins left="0.7" right="0.7" top="0.75" bottom="0.75" header="0.3" footer="0.3"/>
  <customProperties>
    <customPr name="DVSECTIONID" r:id="rId1"/>
  </customProperties>
</worksheet>
</file>

<file path=xl/worksheets/sheet5.xml><?xml version="1.0" encoding="utf-8"?>
<worksheet xmlns="http://schemas.openxmlformats.org/spreadsheetml/2006/main" xmlns:r="http://schemas.openxmlformats.org/officeDocument/2006/relationships">
  <sheetPr codeName="Hoja5"/>
  <dimension ref="A1:B7"/>
  <sheetViews>
    <sheetView tabSelected="1" workbookViewId="0"/>
  </sheetViews>
  <sheetFormatPr baseColWidth="10" defaultRowHeight="15"/>
  <cols>
    <col min="1" max="1" width="16.140625" customWidth="1"/>
    <col min="2" max="2" width="38.85546875" customWidth="1"/>
  </cols>
  <sheetData>
    <row r="1" spans="1:2">
      <c r="A1" s="4" t="s">
        <v>0</v>
      </c>
      <c r="B1" s="9" t="s">
        <v>28</v>
      </c>
    </row>
    <row r="2" spans="1:2">
      <c r="A2" s="5" t="s">
        <v>3</v>
      </c>
      <c r="B2" s="10" t="s">
        <v>20</v>
      </c>
    </row>
    <row r="3" spans="1:2">
      <c r="A3" s="6" t="s">
        <v>1</v>
      </c>
      <c r="B3" s="7" t="s">
        <v>8</v>
      </c>
    </row>
    <row r="4" spans="1:2" ht="60">
      <c r="A4" s="5" t="s">
        <v>2</v>
      </c>
      <c r="B4" s="3" t="s">
        <v>29</v>
      </c>
    </row>
    <row r="5" spans="1:2">
      <c r="A5" s="6" t="s">
        <v>4</v>
      </c>
      <c r="B5" s="12" t="s">
        <v>10</v>
      </c>
    </row>
    <row r="6" spans="1:2">
      <c r="A6" s="5" t="s">
        <v>5</v>
      </c>
      <c r="B6" s="10" t="s">
        <v>13</v>
      </c>
    </row>
    <row r="7" spans="1:2" ht="285">
      <c r="A7" s="8" t="s">
        <v>12</v>
      </c>
      <c r="B7" s="13" t="s">
        <v>30</v>
      </c>
    </row>
  </sheetData>
  <pageMargins left="0.7" right="0.7" top="0.75" bottom="0.75" header="0.3" footer="0.3"/>
  <customProperties>
    <customPr name="DVSECTION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R17</vt:lpstr>
      <vt:lpstr>RR11</vt:lpstr>
      <vt:lpstr>RR14</vt:lpstr>
      <vt:lpstr>RR19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2011-05-21T21:29:21Z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DocumentId">
    <vt:lpwstr>1oDrct2lFZrJ4jAkG0q1QEIa7jkHsf0CXvV2Wz72rSN8</vt:lpwstr>
  </property>
  <property fmtid="{D5CDD505-2E9C-101B-9397-08002B2CF9AE}" pid="3" name="Google.Documents.RevisionId">
    <vt:lpwstr>16354673532889547147</vt:lpwstr>
  </property>
  <property fmtid="{D5CDD505-2E9C-101B-9397-08002B2CF9AE}" pid="4" name="Google.Documents.PreviousRevisionId">
    <vt:lpwstr>14936542864908161526</vt:lpwstr>
  </property>
  <property fmtid="{D5CDD505-2E9C-101B-9397-08002B2CF9AE}" pid="5" name="Google.Documents.PluginVersion">
    <vt:lpwstr>2.0.2026.3768</vt:lpwstr>
  </property>
  <property fmtid="{D5CDD505-2E9C-101B-9397-08002B2CF9AE}" pid="6" name="Google.Documents.MergeIncapabilityFlags">
    <vt:i4>0</vt:i4>
  </property>
  <property fmtid="{D5CDD505-2E9C-101B-9397-08002B2CF9AE}" pid="7" name="Google.Documents.Tracking">
    <vt:lpwstr>false</vt:lpwstr>
  </property>
</Properties>
</file>