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35" yWindow="795" windowWidth="13125" windowHeight="6840" activeTab="2"/>
  </bookViews>
  <sheets>
    <sheet name="Requerimientos" sheetId="1" r:id="rId1"/>
    <sheet name="EvaluaciónSección1" sheetId="2" r:id="rId2"/>
    <sheet name="EvaluaciónSección2" sheetId="3" r:id="rId3"/>
  </sheets>
  <calcPr calcId="145621"/>
</workbook>
</file>

<file path=xl/calcChain.xml><?xml version="1.0" encoding="utf-8"?>
<calcChain xmlns="http://schemas.openxmlformats.org/spreadsheetml/2006/main">
  <c r="G32" i="3" l="1"/>
  <c r="H32" i="3"/>
  <c r="I32" i="3"/>
  <c r="F32" i="3"/>
  <c r="G33" i="3"/>
  <c r="H33" i="3"/>
  <c r="I33" i="3"/>
  <c r="F33" i="3"/>
  <c r="G21" i="3"/>
  <c r="H21" i="3"/>
  <c r="I21" i="3"/>
  <c r="F21" i="3"/>
  <c r="G16" i="3"/>
  <c r="H16" i="3"/>
  <c r="I16" i="3"/>
  <c r="F16" i="3"/>
  <c r="G19" i="3"/>
  <c r="H19" i="3"/>
  <c r="I19" i="3"/>
  <c r="F23" i="3"/>
  <c r="F25" i="3"/>
  <c r="F27" i="3"/>
  <c r="F29" i="3"/>
  <c r="F35" i="3"/>
  <c r="F37" i="3"/>
  <c r="F19" i="3"/>
  <c r="J19" i="3" s="1"/>
  <c r="G13" i="3"/>
  <c r="H13" i="3"/>
  <c r="I13" i="3"/>
  <c r="F13" i="3"/>
  <c r="G18" i="3"/>
  <c r="H18" i="3"/>
  <c r="I18" i="3"/>
  <c r="F18" i="3"/>
  <c r="G11" i="3"/>
  <c r="H11" i="3"/>
  <c r="I11" i="3"/>
  <c r="F11" i="3"/>
  <c r="G17" i="3"/>
  <c r="H17" i="3"/>
  <c r="I17" i="3"/>
  <c r="J14" i="3"/>
  <c r="J15" i="3"/>
  <c r="J30" i="3"/>
  <c r="J33" i="3"/>
  <c r="J34" i="3"/>
  <c r="G41" i="2"/>
  <c r="H41" i="2"/>
  <c r="I41" i="2"/>
  <c r="F41" i="2"/>
  <c r="G19" i="2"/>
  <c r="H19" i="2"/>
  <c r="I19" i="2"/>
  <c r="F19" i="2"/>
  <c r="I20" i="2"/>
  <c r="I33" i="2"/>
  <c r="I16" i="2"/>
  <c r="I25" i="2"/>
  <c r="I14" i="2"/>
  <c r="I23" i="2"/>
  <c r="I29" i="2"/>
  <c r="J29" i="2" s="1"/>
  <c r="I15" i="2"/>
  <c r="I24" i="2"/>
  <c r="I31" i="2"/>
  <c r="I36" i="2"/>
  <c r="I22" i="2"/>
  <c r="J22" i="2" s="1"/>
  <c r="I35" i="2"/>
  <c r="I38" i="2"/>
  <c r="G21" i="2"/>
  <c r="H21" i="2"/>
  <c r="I21" i="2"/>
  <c r="F21" i="2"/>
  <c r="I12" i="2"/>
  <c r="J11" i="2"/>
  <c r="J12" i="2"/>
  <c r="J13" i="2"/>
  <c r="J15" i="2"/>
  <c r="J26" i="2"/>
  <c r="J27" i="2"/>
  <c r="J28" i="2"/>
  <c r="J32" i="2"/>
  <c r="J34" i="2"/>
  <c r="J37" i="2"/>
  <c r="J39" i="2"/>
  <c r="J40" i="2"/>
  <c r="J41" i="2"/>
  <c r="J10" i="2"/>
  <c r="J32" i="3" l="1"/>
  <c r="J24" i="3"/>
  <c r="J31" i="3"/>
  <c r="J20" i="3"/>
  <c r="F17" i="3"/>
  <c r="J21" i="3"/>
  <c r="J28" i="3"/>
  <c r="J13" i="3"/>
  <c r="J18" i="3"/>
  <c r="J21" i="2"/>
  <c r="G36" i="3"/>
  <c r="H36" i="3"/>
  <c r="I36" i="3"/>
  <c r="J11" i="3"/>
  <c r="G35" i="3"/>
  <c r="H35" i="3"/>
  <c r="I35" i="3"/>
  <c r="G25" i="3"/>
  <c r="H25" i="3"/>
  <c r="I25" i="3"/>
  <c r="J17" i="3" l="1"/>
  <c r="F36" i="3"/>
  <c r="J16" i="3"/>
  <c r="J38" i="3"/>
  <c r="J25" i="3"/>
  <c r="J35" i="3"/>
  <c r="J26" i="3"/>
  <c r="J10" i="3"/>
  <c r="J12" i="3"/>
  <c r="J18" i="2"/>
  <c r="G20" i="2"/>
  <c r="H20" i="2"/>
  <c r="J20" i="2" s="1"/>
  <c r="F20" i="2"/>
  <c r="H15" i="2"/>
  <c r="G15" i="2"/>
  <c r="F15" i="2"/>
  <c r="G29" i="2"/>
  <c r="H29" i="2"/>
  <c r="F29" i="2"/>
  <c r="G31" i="2"/>
  <c r="H31" i="2"/>
  <c r="J31" i="2" s="1"/>
  <c r="F31" i="2"/>
  <c r="G35" i="2"/>
  <c r="H35" i="2"/>
  <c r="F35" i="2"/>
  <c r="J35" i="2" s="1"/>
  <c r="G38" i="2"/>
  <c r="H38" i="2"/>
  <c r="F38" i="2"/>
  <c r="J38" i="2" s="1"/>
  <c r="J19" i="2"/>
  <c r="J17" i="2"/>
  <c r="G12" i="2"/>
  <c r="H12" i="2"/>
  <c r="F12" i="2"/>
  <c r="G14" i="2" l="1"/>
  <c r="H14" i="2"/>
  <c r="J14" i="2" s="1"/>
  <c r="G29" i="3" l="1"/>
  <c r="H29" i="3"/>
  <c r="I29" i="3"/>
  <c r="J29" i="3" l="1"/>
  <c r="I37" i="3"/>
  <c r="H37" i="3"/>
  <c r="G37" i="3"/>
  <c r="J37" i="3"/>
  <c r="I27" i="3"/>
  <c r="J27" i="3" s="1"/>
  <c r="H27" i="3"/>
  <c r="G27" i="3"/>
  <c r="I23" i="3"/>
  <c r="H23" i="3"/>
  <c r="G23" i="3"/>
  <c r="J22" i="3"/>
  <c r="H36" i="2"/>
  <c r="G36" i="2"/>
  <c r="F36" i="2"/>
  <c r="F33" i="2" s="1"/>
  <c r="H25" i="2"/>
  <c r="J25" i="2" s="1"/>
  <c r="G25" i="2"/>
  <c r="F25" i="2"/>
  <c r="H24" i="2"/>
  <c r="J24" i="2" s="1"/>
  <c r="G24" i="2"/>
  <c r="F24" i="2"/>
  <c r="H23" i="2"/>
  <c r="G23" i="2"/>
  <c r="J23" i="2" s="1"/>
  <c r="F23" i="2"/>
  <c r="H22" i="2"/>
  <c r="G22" i="2"/>
  <c r="F22" i="2"/>
  <c r="F14" i="2"/>
  <c r="J23" i="3" l="1"/>
  <c r="J36" i="2"/>
  <c r="F16" i="2"/>
  <c r="H16" i="2"/>
  <c r="J36" i="3"/>
  <c r="H33" i="2" l="1"/>
  <c r="J30" i="2"/>
  <c r="G16" i="2"/>
  <c r="J16" i="2" s="1"/>
  <c r="G33" i="2"/>
  <c r="J33" i="2" l="1"/>
</calcChain>
</file>

<file path=xl/comments1.xml><?xml version="1.0" encoding="utf-8"?>
<comments xmlns="http://schemas.openxmlformats.org/spreadsheetml/2006/main">
  <authors>
    <author>Asistente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servicio debía permitir comprar un mueble, no agregrar uno nuevo al catálogo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usar aserciones en las pruebas de compra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usar aserciones en las pruebas de compra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Puede comprar items pero asume que ya existen en el carrito. Debía poder comprar un solo mueble.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</commentList>
</comments>
</file>

<file path=xl/comments2.xml><?xml version="1.0" encoding="utf-8"?>
<comments xmlns="http://schemas.openxmlformats.org/spreadsheetml/2006/main">
  <authors>
    <author>Asistente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Puede comprar items pero asume que ya existen en el carrito. Debía poder comprar un solo mueble.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Puede comprar items pero asume que ya existen en el carrito. Debía poder comprar un solo mueble.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usar aserciones en la prueba de registro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usar aserciones en la prueba de compra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Puede comprar items pero asume que ya existen en el carrito. Debía poder comprar un solo mueble.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existen clientes para los servicios web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usan aserciones</t>
        </r>
      </text>
    </comment>
  </commentList>
</comments>
</file>

<file path=xl/sharedStrings.xml><?xml version="1.0" encoding="utf-8"?>
<sst xmlns="http://schemas.openxmlformats.org/spreadsheetml/2006/main" count="154" uniqueCount="138">
  <si>
    <t>Desarrollo de Software Basado en Componentes</t>
  </si>
  <si>
    <t>Req</t>
  </si>
  <si>
    <t>Descripción</t>
  </si>
  <si>
    <t>Puntaje</t>
  </si>
  <si>
    <t>Requerimientos del Ejercicio</t>
  </si>
  <si>
    <t>Plantilla de Evaluación</t>
  </si>
  <si>
    <t>Grupo de Trabajo</t>
  </si>
  <si>
    <t>Apellidos</t>
  </si>
  <si>
    <t>Nombres</t>
  </si>
  <si>
    <t>R1</t>
  </si>
  <si>
    <t>R2</t>
  </si>
  <si>
    <t>R3</t>
  </si>
  <si>
    <t>R4</t>
  </si>
  <si>
    <t>Nota Taller</t>
  </si>
  <si>
    <t xml:space="preserve">MUÑOZ DUQUE                   </t>
  </si>
  <si>
    <t xml:space="preserve">GERMAN MAURICIO     </t>
  </si>
  <si>
    <t xml:space="preserve">BAUTISTA LAGOS                </t>
  </si>
  <si>
    <t xml:space="preserve">DIEGO ARMANDO       </t>
  </si>
  <si>
    <t xml:space="preserve">CALVACHE URQUIZA              </t>
  </si>
  <si>
    <t xml:space="preserve">JAIRO ALONSO        </t>
  </si>
  <si>
    <t xml:space="preserve">CAMACHO SANCHEZ               </t>
  </si>
  <si>
    <t xml:space="preserve">GERMAN DARIO        </t>
  </si>
  <si>
    <t xml:space="preserve">CEBALLOS REINA                </t>
  </si>
  <si>
    <t xml:space="preserve">JAIRO ALEXANDER     </t>
  </si>
  <si>
    <t xml:space="preserve">CRIALES TOVAR                 </t>
  </si>
  <si>
    <t xml:space="preserve">LUIS FELIPE         </t>
  </si>
  <si>
    <t xml:space="preserve">DUARTE CUBIDES                </t>
  </si>
  <si>
    <t xml:space="preserve">CARLOS IVAN         </t>
  </si>
  <si>
    <t xml:space="preserve">FORERO NAVARRO                </t>
  </si>
  <si>
    <t xml:space="preserve">YESSICA DANITZA     </t>
  </si>
  <si>
    <t xml:space="preserve">GOMEZ MENDOZA                 </t>
  </si>
  <si>
    <t xml:space="preserve">RAUL ERNESTO        </t>
  </si>
  <si>
    <t xml:space="preserve">HERNANDEZ RODRIGUEZ           </t>
  </si>
  <si>
    <t xml:space="preserve">RODOLFO             </t>
  </si>
  <si>
    <t xml:space="preserve">HURTADO OLAYA                 </t>
  </si>
  <si>
    <t xml:space="preserve">HECTOR DANILO       </t>
  </si>
  <si>
    <t xml:space="preserve">LIS ORTIZ                     </t>
  </si>
  <si>
    <t xml:space="preserve">CAMILO EDUARDO      </t>
  </si>
  <si>
    <t xml:space="preserve">MOGOLLON RUIZ                 </t>
  </si>
  <si>
    <t xml:space="preserve">DIANA CAROLINA      </t>
  </si>
  <si>
    <t xml:space="preserve">MORENO BECERRA                </t>
  </si>
  <si>
    <t xml:space="preserve">NANCY YADIRA        </t>
  </si>
  <si>
    <t xml:space="preserve">MORENO ROJAS                  </t>
  </si>
  <si>
    <t xml:space="preserve">LUIS GIOVANNY       </t>
  </si>
  <si>
    <t xml:space="preserve">MUÑOZ RAMIREZ                 </t>
  </si>
  <si>
    <t xml:space="preserve">EDWIN HUMBERTO      </t>
  </si>
  <si>
    <t xml:space="preserve">PELAEZ LOPEZ                  </t>
  </si>
  <si>
    <t xml:space="preserve">DANIEL ANDRES       </t>
  </si>
  <si>
    <t xml:space="preserve">PETRO BELTRAN                 </t>
  </si>
  <si>
    <t xml:space="preserve">JOSE LUIS           </t>
  </si>
  <si>
    <t xml:space="preserve">POLANIA TORRES                </t>
  </si>
  <si>
    <t xml:space="preserve">OMAR JULIAN         </t>
  </si>
  <si>
    <t xml:space="preserve">PULIDO RIVEROS                </t>
  </si>
  <si>
    <t xml:space="preserve">RIVERA BOZON                  </t>
  </si>
  <si>
    <t xml:space="preserve">GERARDO             </t>
  </si>
  <si>
    <t xml:space="preserve">RODRIGUEZ ROJAS               </t>
  </si>
  <si>
    <t xml:space="preserve">FRANCISCO ANDRES    </t>
  </si>
  <si>
    <t xml:space="preserve">RODRIGUEZ ZAMBRANO            </t>
  </si>
  <si>
    <t xml:space="preserve">VICTOR HERNAN       </t>
  </si>
  <si>
    <t xml:space="preserve">ROMAN FIGUEROA                </t>
  </si>
  <si>
    <t xml:space="preserve">JUAN CARLOS         </t>
  </si>
  <si>
    <t xml:space="preserve">SALINAS RUEDA                 </t>
  </si>
  <si>
    <t xml:space="preserve">GINA CATHERINE      </t>
  </si>
  <si>
    <t xml:space="preserve">SARMIENTO QUINTERO            </t>
  </si>
  <si>
    <t xml:space="preserve">DAVID               </t>
  </si>
  <si>
    <t xml:space="preserve">TABOADA CEDANO                </t>
  </si>
  <si>
    <t xml:space="preserve">LUIS FERNANDO       </t>
  </si>
  <si>
    <t xml:space="preserve">URIBE PARDO                   </t>
  </si>
  <si>
    <t xml:space="preserve">HECTOR JULIO        </t>
  </si>
  <si>
    <t xml:space="preserve">VARGAS MADRID                 </t>
  </si>
  <si>
    <t xml:space="preserve">ERNESTO FABIAN      </t>
  </si>
  <si>
    <t xml:space="preserve">ALVEAR NAVARRO                </t>
  </si>
  <si>
    <t xml:space="preserve">JUAN MIGUEL         </t>
  </si>
  <si>
    <t xml:space="preserve">ARCOS                         </t>
  </si>
  <si>
    <t xml:space="preserve">ERIK FERNANDO       </t>
  </si>
  <si>
    <t xml:space="preserve">BANOY RIOS                    </t>
  </si>
  <si>
    <t xml:space="preserve">MARIA ANDREA        </t>
  </si>
  <si>
    <t xml:space="preserve">BONILLA BOHORQUEZ             </t>
  </si>
  <si>
    <t xml:space="preserve">FRANK DAVID         </t>
  </si>
  <si>
    <t xml:space="preserve">BUSTAMANTE GOMEZ              </t>
  </si>
  <si>
    <t xml:space="preserve">RAFAEL              </t>
  </si>
  <si>
    <t xml:space="preserve">CARDENAS CONTRERAS            </t>
  </si>
  <si>
    <t xml:space="preserve">ALBA ROCIO          </t>
  </si>
  <si>
    <t xml:space="preserve">DEL CASTILLO PASOS            </t>
  </si>
  <si>
    <t xml:space="preserve">ALBERT DAMIAN       </t>
  </si>
  <si>
    <t xml:space="preserve">DIAZ PATIÑO                   </t>
  </si>
  <si>
    <t xml:space="preserve">PABLO ANDRES        </t>
  </si>
  <si>
    <t xml:space="preserve">ERAZO BENAVIDES               </t>
  </si>
  <si>
    <t xml:space="preserve">ANDRES MAURICIO     </t>
  </si>
  <si>
    <t xml:space="preserve">FORERO GARCIA                 </t>
  </si>
  <si>
    <t xml:space="preserve">DIEGO GABRIEL       </t>
  </si>
  <si>
    <t xml:space="preserve">GAMBA MARTINEZ                </t>
  </si>
  <si>
    <t xml:space="preserve">LUIS ANDRES         </t>
  </si>
  <si>
    <t xml:space="preserve">GOMEZ RIOS                    </t>
  </si>
  <si>
    <t xml:space="preserve">SANDRA MILENA       </t>
  </si>
  <si>
    <t xml:space="preserve">GONZALEZ VARGAS               </t>
  </si>
  <si>
    <t xml:space="preserve">CARLOS ERNESTO      </t>
  </si>
  <si>
    <t xml:space="preserve">HORMAZA VALLEJO               </t>
  </si>
  <si>
    <t xml:space="preserve">OSCAR EDUARDO       </t>
  </si>
  <si>
    <t xml:space="preserve">IDROBO LUNA                   </t>
  </si>
  <si>
    <t xml:space="preserve">WILLIAN ALEJANDRO   </t>
  </si>
  <si>
    <t xml:space="preserve">LEGUIZAMO PARRA               </t>
  </si>
  <si>
    <t xml:space="preserve">DAYAN VANESSA       </t>
  </si>
  <si>
    <t xml:space="preserve">LOGREIRA GONZALEZ             </t>
  </si>
  <si>
    <t xml:space="preserve">EDWIN               </t>
  </si>
  <si>
    <t xml:space="preserve">MANJARRES CORREAL             </t>
  </si>
  <si>
    <t xml:space="preserve">JEAN PAUL           </t>
  </si>
  <si>
    <t xml:space="preserve">MELO TORRES                   </t>
  </si>
  <si>
    <t xml:space="preserve">OSCAR JAVIER        </t>
  </si>
  <si>
    <t xml:space="preserve">MUÑOZ CASTRO                  </t>
  </si>
  <si>
    <t xml:space="preserve">DANIEL              </t>
  </si>
  <si>
    <t xml:space="preserve">NIETO DAVILA                  </t>
  </si>
  <si>
    <t xml:space="preserve">MICHAEL ANDRES      </t>
  </si>
  <si>
    <t xml:space="preserve">ÑUSTEZ AREVALO                </t>
  </si>
  <si>
    <t xml:space="preserve">YENNY DIRLEY        </t>
  </si>
  <si>
    <t xml:space="preserve">PEREZ CHIBUQUE                </t>
  </si>
  <si>
    <t xml:space="preserve">DAVID ANDRES        </t>
  </si>
  <si>
    <t xml:space="preserve">RAMIREZ BUSTAMANTE            </t>
  </si>
  <si>
    <t xml:space="preserve">CARLOS ANDRES       </t>
  </si>
  <si>
    <t xml:space="preserve">RAMIREZ LOPEZ                 </t>
  </si>
  <si>
    <t xml:space="preserve">JUAN DAVID          </t>
  </si>
  <si>
    <t xml:space="preserve">RAMIREZ MATIZ                 </t>
  </si>
  <si>
    <t xml:space="preserve">ALEXANDER           </t>
  </si>
  <si>
    <t xml:space="preserve">REY RODRIGUEZ                 </t>
  </si>
  <si>
    <t xml:space="preserve">JAVIER SAMIR        </t>
  </si>
  <si>
    <t xml:space="preserve">RODRIGUEZ VILLARRAGA          </t>
  </si>
  <si>
    <t xml:space="preserve">ENRIQUE             </t>
  </si>
  <si>
    <t xml:space="preserve">SANCHEZ ROJAS                 </t>
  </si>
  <si>
    <t xml:space="preserve">JUAN CAMILO         </t>
  </si>
  <si>
    <t xml:space="preserve">SANTOS RIAÑO                  </t>
  </si>
  <si>
    <t xml:space="preserve">TOVAR ALVARADO                </t>
  </si>
  <si>
    <t xml:space="preserve">ALEJANDRO           </t>
  </si>
  <si>
    <t xml:space="preserve">UBAQUE BARRERA                </t>
  </si>
  <si>
    <t>Taller 8 - WS</t>
  </si>
  <si>
    <r>
      <t xml:space="preserve"> Debe existir un </t>
    </r>
    <r>
      <rPr>
        <b/>
        <sz val="10"/>
        <rFont val="Verdana"/>
        <family val="2"/>
      </rPr>
      <t>servicio web</t>
    </r>
    <r>
      <rPr>
        <sz val="10"/>
        <rFont val="Verdana"/>
        <family val="2"/>
      </rPr>
      <t xml:space="preserve"> que ofrezcn las operaciones para </t>
    </r>
    <r>
      <rPr>
        <b/>
        <sz val="10"/>
        <rFont val="Verdana"/>
        <family val="2"/>
      </rPr>
      <t>crear un cliente.</t>
    </r>
  </si>
  <si>
    <r>
      <t xml:space="preserve">Debe existir un </t>
    </r>
    <r>
      <rPr>
        <b/>
        <sz val="10"/>
        <rFont val="Verdana"/>
        <family val="2"/>
      </rPr>
      <t>servicio web</t>
    </r>
    <r>
      <rPr>
        <sz val="10"/>
        <rFont val="Verdana"/>
        <family val="2"/>
      </rPr>
      <t xml:space="preserve"> que ofrezcn las operaciones para </t>
    </r>
    <r>
      <rPr>
        <b/>
        <sz val="10"/>
        <rFont val="Verdana"/>
        <family val="2"/>
      </rPr>
      <t>comprar un mueble.</t>
    </r>
  </si>
  <si>
    <r>
      <t xml:space="preserve">Debe crear un </t>
    </r>
    <r>
      <rPr>
        <b/>
        <sz val="10"/>
        <rFont val="Verdana"/>
        <family val="2"/>
      </rPr>
      <t>cliente</t>
    </r>
    <r>
      <rPr>
        <sz val="10"/>
        <rFont val="Verdana"/>
        <family val="2"/>
      </rPr>
      <t xml:space="preserve"> para estos</t>
    </r>
    <r>
      <rPr>
        <b/>
        <sz val="10"/>
        <rFont val="Verdana"/>
        <family val="2"/>
      </rPr>
      <t xml:space="preserve"> servicios web.</t>
    </r>
  </si>
  <si>
    <r>
      <t xml:space="preserve">Debe implementar una </t>
    </r>
    <r>
      <rPr>
        <b/>
        <sz val="10"/>
        <rFont val="Verdana"/>
        <family val="2"/>
      </rPr>
      <t>prueba JUnit</t>
    </r>
    <r>
      <rPr>
        <sz val="10"/>
        <rFont val="Verdana"/>
        <family val="2"/>
      </rPr>
      <t xml:space="preserve"> para validar las operaciones de los </t>
    </r>
    <r>
      <rPr>
        <b/>
        <sz val="10"/>
        <rFont val="Verdana"/>
        <family val="2"/>
      </rPr>
      <t>servicios web.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</si>
</sst>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2" borderId="10" xfId="0" applyFill="1" applyBorder="1"/>
    <xf numFmtId="0" fontId="5" fillId="2" borderId="1" xfId="0" applyFont="1" applyFill="1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13" xfId="0" applyFill="1" applyBorder="1" applyAlignment="1"/>
    <xf numFmtId="2" fontId="1" fillId="2" borderId="14" xfId="0" applyNumberFormat="1" applyFont="1" applyFill="1" applyBorder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Alignment="1"/>
    <xf numFmtId="0" fontId="0" fillId="0" borderId="10" xfId="0" applyBorder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2" fontId="1" fillId="2" borderId="0" xfId="0" applyNumberFormat="1" applyFont="1" applyFill="1" applyBorder="1"/>
    <xf numFmtId="0" fontId="0" fillId="2" borderId="20" xfId="0" applyFill="1" applyBorder="1" applyAlignment="1">
      <alignment vertical="center"/>
    </xf>
    <xf numFmtId="2" fontId="1" fillId="2" borderId="20" xfId="0" applyNumberFormat="1" applyFont="1" applyFill="1" applyBorder="1"/>
    <xf numFmtId="0" fontId="10" fillId="2" borderId="10" xfId="0" applyFont="1" applyFill="1" applyBorder="1"/>
    <xf numFmtId="0" fontId="0" fillId="2" borderId="0" xfId="0" applyFill="1" applyBorder="1" applyAlignment="1">
      <alignment horizontal="center" vertical="center"/>
    </xf>
    <xf numFmtId="0" fontId="6" fillId="2" borderId="0" xfId="1" applyFill="1" applyBorder="1" applyAlignment="1">
      <alignment vertical="center"/>
    </xf>
    <xf numFmtId="37" fontId="6" fillId="0" borderId="10" xfId="2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11" xfId="0" applyBorder="1"/>
    <xf numFmtId="0" fontId="10" fillId="2" borderId="11" xfId="0" applyFont="1" applyFill="1" applyBorder="1"/>
    <xf numFmtId="0" fontId="1" fillId="2" borderId="22" xfId="0" applyFont="1" applyFill="1" applyBorder="1"/>
    <xf numFmtId="2" fontId="1" fillId="2" borderId="16" xfId="0" applyNumberFormat="1" applyFont="1" applyFill="1" applyBorder="1"/>
    <xf numFmtId="0" fontId="0" fillId="2" borderId="0" xfId="0" applyFill="1" applyBorder="1" applyAlignment="1">
      <alignment horizontal="center"/>
    </xf>
    <xf numFmtId="0" fontId="10" fillId="2" borderId="10" xfId="0" applyFont="1" applyFill="1" applyBorder="1" applyAlignment="1">
      <alignment vertical="center"/>
    </xf>
    <xf numFmtId="0" fontId="0" fillId="2" borderId="11" xfId="0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10" fillId="2" borderId="0" xfId="0" applyFont="1" applyFill="1"/>
    <xf numFmtId="9" fontId="6" fillId="2" borderId="0" xfId="3" applyFont="1" applyFill="1" applyBorder="1" applyAlignment="1">
      <alignment horizontal="center" vertical="center"/>
    </xf>
    <xf numFmtId="9" fontId="12" fillId="2" borderId="0" xfId="3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17" xfId="0" applyFill="1" applyBorder="1"/>
    <xf numFmtId="0" fontId="10" fillId="2" borderId="14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wrapText="1"/>
    </xf>
    <xf numFmtId="0" fontId="10" fillId="0" borderId="10" xfId="0" applyFont="1" applyFill="1" applyBorder="1"/>
    <xf numFmtId="2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10" fillId="2" borderId="10" xfId="0" applyFont="1" applyFill="1" applyBorder="1" applyAlignment="1"/>
    <xf numFmtId="0" fontId="0" fillId="2" borderId="22" xfId="0" applyFill="1" applyBorder="1" applyAlignment="1"/>
    <xf numFmtId="0" fontId="10" fillId="2" borderId="16" xfId="0" applyFont="1" applyFill="1" applyBorder="1" applyAlignment="1">
      <alignment vertical="center"/>
    </xf>
    <xf numFmtId="0" fontId="10" fillId="2" borderId="16" xfId="0" applyFont="1" applyFill="1" applyBorder="1"/>
    <xf numFmtId="0" fontId="10" fillId="0" borderId="16" xfId="0" applyFont="1" applyFill="1" applyBorder="1"/>
    <xf numFmtId="37" fontId="12" fillId="2" borderId="0" xfId="2" applyNumberFormat="1" applyFont="1" applyFill="1" applyBorder="1" applyAlignment="1">
      <alignment horizontal="center" vertical="center"/>
    </xf>
    <xf numFmtId="37" fontId="12" fillId="2" borderId="10" xfId="2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</cellXfs>
  <cellStyles count="5">
    <cellStyle name="Millares" xfId="2" builtinId="3"/>
    <cellStyle name="Normal" xfId="0" builtinId="0"/>
    <cellStyle name="Normal_Hoja1" xfId="1"/>
    <cellStyle name="Porcentaje" xfId="3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B2" sqref="B2:M4"/>
    </sheetView>
  </sheetViews>
  <sheetFormatPr baseColWidth="10" defaultRowHeight="15" x14ac:dyDescent="0.25"/>
  <cols>
    <col min="1" max="1" width="3.5703125" style="1" customWidth="1"/>
  </cols>
  <sheetData>
    <row r="1" spans="2:26" s="1" customFormat="1" ht="15.75" thickBot="1" x14ac:dyDescent="0.3"/>
    <row r="2" spans="2:26" ht="15" customHeight="1" x14ac:dyDescent="0.25">
      <c r="B2" s="57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customHeight="1" x14ac:dyDescent="0.2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thickBot="1" x14ac:dyDescent="0.3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x14ac:dyDescent="0.25">
      <c r="B5" s="66" t="s">
        <v>133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25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8.75" x14ac:dyDescent="0.3">
      <c r="B7" s="69" t="s">
        <v>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75" x14ac:dyDescent="0.25"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5">
      <c r="B9" s="22" t="s">
        <v>1</v>
      </c>
      <c r="C9" s="68" t="s">
        <v>2</v>
      </c>
      <c r="D9" s="68"/>
      <c r="E9" s="68"/>
      <c r="F9" s="68"/>
      <c r="G9" s="68"/>
      <c r="H9" s="68"/>
      <c r="I9" s="68"/>
      <c r="J9" s="68"/>
      <c r="K9" s="68"/>
      <c r="L9" s="68"/>
      <c r="M9" s="22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24.95" customHeight="1" x14ac:dyDescent="0.25">
      <c r="B10" s="5">
        <v>1</v>
      </c>
      <c r="C10" s="53" t="s">
        <v>135</v>
      </c>
      <c r="D10" s="54"/>
      <c r="E10" s="54"/>
      <c r="F10" s="54"/>
      <c r="G10" s="54"/>
      <c r="H10" s="54"/>
      <c r="I10" s="54"/>
      <c r="J10" s="54"/>
      <c r="K10" s="54"/>
      <c r="L10" s="55"/>
      <c r="M10" s="21">
        <v>30</v>
      </c>
      <c r="N10" s="35"/>
      <c r="O10" s="13"/>
      <c r="P10" s="4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24.95" customHeight="1" x14ac:dyDescent="0.25">
      <c r="B11" s="5">
        <v>2</v>
      </c>
      <c r="C11" s="53" t="s">
        <v>134</v>
      </c>
      <c r="D11" s="54"/>
      <c r="E11" s="54"/>
      <c r="F11" s="54"/>
      <c r="G11" s="54"/>
      <c r="H11" s="54"/>
      <c r="I11" s="54"/>
      <c r="J11" s="54"/>
      <c r="K11" s="54"/>
      <c r="L11" s="55"/>
      <c r="M11" s="21">
        <v>30</v>
      </c>
      <c r="N11" s="36"/>
      <c r="O11" s="13"/>
      <c r="P11" s="4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24.95" customHeight="1" x14ac:dyDescent="0.25">
      <c r="B12" s="5">
        <v>3</v>
      </c>
      <c r="C12" s="53" t="s">
        <v>136</v>
      </c>
      <c r="D12" s="54"/>
      <c r="E12" s="54"/>
      <c r="F12" s="54"/>
      <c r="G12" s="54"/>
      <c r="H12" s="54"/>
      <c r="I12" s="54"/>
      <c r="J12" s="54"/>
      <c r="K12" s="54"/>
      <c r="L12" s="55"/>
      <c r="M12" s="21">
        <v>10</v>
      </c>
      <c r="N12" s="36"/>
      <c r="O12" s="13"/>
      <c r="P12" s="4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24.95" customHeight="1" x14ac:dyDescent="0.25">
      <c r="B13" s="5">
        <v>4</v>
      </c>
      <c r="C13" s="70" t="s">
        <v>137</v>
      </c>
      <c r="D13" s="70"/>
      <c r="E13" s="70"/>
      <c r="F13" s="70"/>
      <c r="G13" s="70"/>
      <c r="H13" s="70"/>
      <c r="I13" s="70"/>
      <c r="J13" s="70"/>
      <c r="K13" s="70"/>
      <c r="L13" s="70"/>
      <c r="M13" s="52">
        <v>30</v>
      </c>
      <c r="N13" s="36"/>
      <c r="O13" s="13"/>
      <c r="P13" s="4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24.95" customHeight="1" x14ac:dyDescent="0.25">
      <c r="B14" s="19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51"/>
      <c r="N14" s="36"/>
      <c r="O14" s="13"/>
      <c r="P14" s="4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24.95" customHeight="1" x14ac:dyDescent="0.25">
      <c r="B15" s="19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51"/>
      <c r="N15" s="36"/>
      <c r="O15" s="13"/>
      <c r="P15" s="4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25">
      <c r="B16" s="19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2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30.75" customHeight="1" x14ac:dyDescent="0.25">
      <c r="B17" s="19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2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57.75" customHeight="1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42" customHeigh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7.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36.75" customHeight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78.75" customHeigh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63" customHeight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70.5" customHeight="1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72.75" customHeight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84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mergeCells count="11">
    <mergeCell ref="C11:L11"/>
    <mergeCell ref="C16:L16"/>
    <mergeCell ref="C10:L10"/>
    <mergeCell ref="B2:M4"/>
    <mergeCell ref="B5:M6"/>
    <mergeCell ref="C9:L9"/>
    <mergeCell ref="B7:M7"/>
    <mergeCell ref="C12:L12"/>
    <mergeCell ref="C13:L13"/>
    <mergeCell ref="C14:L14"/>
    <mergeCell ref="C15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8"/>
  <sheetViews>
    <sheetView zoomScaleNormal="100" workbookViewId="0">
      <selection activeCell="B2" sqref="B2:J4"/>
    </sheetView>
  </sheetViews>
  <sheetFormatPr baseColWidth="10" defaultRowHeight="15" x14ac:dyDescent="0.25"/>
  <cols>
    <col min="1" max="1" width="7" style="1" customWidth="1"/>
    <col min="3" max="3" width="6.140625" customWidth="1"/>
    <col min="4" max="4" width="27.28515625" bestFit="1" customWidth="1"/>
    <col min="5" max="5" width="20.7109375" bestFit="1" customWidth="1"/>
    <col min="6" max="8" width="6.140625" customWidth="1"/>
    <col min="9" max="9" width="6.140625" style="4" customWidth="1"/>
    <col min="16" max="37" width="11.42578125" style="1"/>
  </cols>
  <sheetData>
    <row r="1" spans="2:15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" customHeight="1" x14ac:dyDescent="0.25">
      <c r="B2" s="57" t="s">
        <v>0</v>
      </c>
      <c r="C2" s="58"/>
      <c r="D2" s="58"/>
      <c r="E2" s="58"/>
      <c r="F2" s="58"/>
      <c r="G2" s="58"/>
      <c r="H2" s="58"/>
      <c r="I2" s="58"/>
      <c r="J2" s="59"/>
      <c r="K2" s="1"/>
      <c r="L2" s="1"/>
      <c r="M2" s="1"/>
      <c r="N2" s="1"/>
      <c r="O2" s="1"/>
    </row>
    <row r="3" spans="2:15" ht="15" customHeight="1" x14ac:dyDescent="0.25">
      <c r="B3" s="60"/>
      <c r="C3" s="61"/>
      <c r="D3" s="61"/>
      <c r="E3" s="61"/>
      <c r="F3" s="61"/>
      <c r="G3" s="61"/>
      <c r="H3" s="61"/>
      <c r="I3" s="61"/>
      <c r="J3" s="62"/>
      <c r="K3" s="1"/>
      <c r="L3" s="1"/>
      <c r="M3" s="1"/>
      <c r="N3" s="1"/>
      <c r="O3" s="1"/>
    </row>
    <row r="4" spans="2:15" ht="15.75" customHeight="1" thickBot="1" x14ac:dyDescent="0.3">
      <c r="B4" s="63"/>
      <c r="C4" s="64"/>
      <c r="D4" s="64"/>
      <c r="E4" s="64"/>
      <c r="F4" s="64"/>
      <c r="G4" s="64"/>
      <c r="H4" s="64"/>
      <c r="I4" s="64"/>
      <c r="J4" s="65"/>
      <c r="K4" s="1"/>
      <c r="L4" s="1"/>
      <c r="M4" s="1"/>
      <c r="N4" s="1"/>
      <c r="O4" s="1"/>
    </row>
    <row r="5" spans="2:15" ht="15" customHeight="1" x14ac:dyDescent="0.25">
      <c r="B5" s="84" t="s">
        <v>133</v>
      </c>
      <c r="C5" s="84"/>
      <c r="D5" s="84"/>
      <c r="E5" s="84"/>
      <c r="F5" s="84"/>
      <c r="G5" s="84"/>
      <c r="H5" s="84"/>
      <c r="I5" s="84"/>
      <c r="J5" s="84"/>
      <c r="K5" s="1"/>
      <c r="L5" s="1"/>
      <c r="M5" s="1"/>
      <c r="N5" s="1"/>
      <c r="O5" s="1"/>
    </row>
    <row r="6" spans="2:15" ht="15" customHeight="1" x14ac:dyDescent="0.25">
      <c r="B6" s="84"/>
      <c r="C6" s="84"/>
      <c r="D6" s="84"/>
      <c r="E6" s="84"/>
      <c r="F6" s="84"/>
      <c r="G6" s="84"/>
      <c r="H6" s="84"/>
      <c r="I6" s="84"/>
      <c r="J6" s="84"/>
      <c r="K6" s="1"/>
      <c r="L6" s="1"/>
      <c r="M6" s="1"/>
      <c r="N6" s="1"/>
      <c r="O6" s="1"/>
    </row>
    <row r="7" spans="2:15" ht="18.75" x14ac:dyDescent="0.3">
      <c r="B7" s="69" t="s">
        <v>5</v>
      </c>
      <c r="C7" s="69"/>
      <c r="D7" s="69"/>
      <c r="E7" s="69"/>
      <c r="F7" s="69"/>
      <c r="G7" s="69"/>
      <c r="H7" s="69"/>
      <c r="I7" s="69"/>
      <c r="J7" s="69"/>
      <c r="K7" s="1"/>
      <c r="L7" s="1"/>
      <c r="M7" s="1"/>
      <c r="N7" s="1"/>
      <c r="O7" s="1"/>
    </row>
    <row r="8" spans="2:15" ht="15.75" x14ac:dyDescent="0.25"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75" thickBot="1" x14ac:dyDescent="0.3">
      <c r="B9" s="79" t="s">
        <v>6</v>
      </c>
      <c r="C9" s="79"/>
      <c r="D9" s="10" t="s">
        <v>7</v>
      </c>
      <c r="E9" s="23" t="s">
        <v>8</v>
      </c>
      <c r="F9" s="7" t="s">
        <v>9</v>
      </c>
      <c r="G9" s="7" t="s">
        <v>10</v>
      </c>
      <c r="H9" s="7" t="s">
        <v>11</v>
      </c>
      <c r="I9" s="47" t="s">
        <v>12</v>
      </c>
      <c r="J9" s="26" t="s">
        <v>13</v>
      </c>
      <c r="K9" s="1"/>
      <c r="L9" s="1"/>
      <c r="M9" s="1"/>
      <c r="N9" s="1"/>
      <c r="O9" s="1"/>
    </row>
    <row r="10" spans="2:15" x14ac:dyDescent="0.25">
      <c r="B10" s="80">
        <v>3</v>
      </c>
      <c r="C10" s="81"/>
      <c r="D10" s="12" t="s">
        <v>71</v>
      </c>
      <c r="E10" s="24" t="s">
        <v>72</v>
      </c>
      <c r="F10" s="39">
        <v>10</v>
      </c>
      <c r="G10" s="39">
        <v>10</v>
      </c>
      <c r="H10" s="18">
        <v>2</v>
      </c>
      <c r="I10" s="48">
        <v>10</v>
      </c>
      <c r="J10" s="27">
        <f>((F10*(Requerimientos!$M$10/100))+(G10*(Requerimientos!$M$11/100))+(H10*(Requerimientos!$M$12/100))+(I10*(Requerimientos!$M$13/100)))/2</f>
        <v>4.5999999999999996</v>
      </c>
      <c r="K10" s="13"/>
      <c r="L10" s="13"/>
      <c r="M10" s="1"/>
      <c r="N10" s="1"/>
      <c r="O10" s="1"/>
    </row>
    <row r="11" spans="2:15" s="1" customFormat="1" x14ac:dyDescent="0.25">
      <c r="B11" s="75">
        <v>9</v>
      </c>
      <c r="C11" s="76"/>
      <c r="D11" s="2" t="s">
        <v>73</v>
      </c>
      <c r="E11" s="30" t="s">
        <v>74</v>
      </c>
      <c r="F11" s="29">
        <v>10</v>
      </c>
      <c r="G11" s="29">
        <v>10</v>
      </c>
      <c r="H11" s="18">
        <v>2</v>
      </c>
      <c r="I11" s="48">
        <v>10</v>
      </c>
      <c r="J11" s="27">
        <f>((F11*(Requerimientos!$M$10/100))+(G11*(Requerimientos!$M$11/100))+(H11*(Requerimientos!$M$12/100))+(I11*(Requerimientos!$M$13/100)))/2</f>
        <v>4.5999999999999996</v>
      </c>
      <c r="K11" s="13"/>
      <c r="L11" s="13"/>
    </row>
    <row r="12" spans="2:15" x14ac:dyDescent="0.25">
      <c r="B12" s="82">
        <v>2</v>
      </c>
      <c r="C12" s="83"/>
      <c r="D12" s="12" t="s">
        <v>75</v>
      </c>
      <c r="E12" s="24" t="s">
        <v>76</v>
      </c>
      <c r="F12" s="29">
        <f>F40</f>
        <v>10</v>
      </c>
      <c r="G12" s="29">
        <f t="shared" ref="G12:I12" si="0">G40</f>
        <v>10</v>
      </c>
      <c r="H12" s="29">
        <f t="shared" si="0"/>
        <v>10</v>
      </c>
      <c r="I12" s="29">
        <f t="shared" si="0"/>
        <v>10</v>
      </c>
      <c r="J12" s="27">
        <f>((F12*(Requerimientos!$M$10/100))+(G12*(Requerimientos!$M$11/100))+(H12*(Requerimientos!$M$12/100))+(I12*(Requerimientos!$M$13/100)))/2</f>
        <v>5</v>
      </c>
      <c r="K12" s="13"/>
      <c r="L12" s="13"/>
      <c r="M12" s="1"/>
      <c r="N12" s="1"/>
      <c r="O12" s="1"/>
    </row>
    <row r="13" spans="2:15" s="1" customFormat="1" x14ac:dyDescent="0.25">
      <c r="B13" s="75">
        <v>13</v>
      </c>
      <c r="C13" s="76"/>
      <c r="D13" s="2" t="s">
        <v>77</v>
      </c>
      <c r="E13" s="30" t="s">
        <v>78</v>
      </c>
      <c r="F13" s="29">
        <v>10</v>
      </c>
      <c r="G13" s="29">
        <v>10</v>
      </c>
      <c r="H13" s="29">
        <v>10</v>
      </c>
      <c r="I13" s="29">
        <v>10</v>
      </c>
      <c r="J13" s="27">
        <f>((F13*(Requerimientos!$M$10/100))+(G13*(Requerimientos!$M$11/100))+(H13*(Requerimientos!$M$12/100))+(I13*(Requerimientos!$M$13/100)))/2</f>
        <v>5</v>
      </c>
      <c r="K13" s="13"/>
      <c r="L13" s="13"/>
    </row>
    <row r="14" spans="2:15" x14ac:dyDescent="0.25">
      <c r="B14" s="77">
        <v>3</v>
      </c>
      <c r="C14" s="78"/>
      <c r="D14" s="12" t="s">
        <v>79</v>
      </c>
      <c r="E14" s="24" t="s">
        <v>80</v>
      </c>
      <c r="F14" s="29">
        <f>F10</f>
        <v>10</v>
      </c>
      <c r="G14" s="29">
        <f t="shared" ref="G14:I14" si="1">G10</f>
        <v>10</v>
      </c>
      <c r="H14" s="29">
        <f t="shared" si="1"/>
        <v>2</v>
      </c>
      <c r="I14" s="29">
        <f t="shared" si="1"/>
        <v>10</v>
      </c>
      <c r="J14" s="27">
        <f>((F14*(Requerimientos!$M$10/100))+(G14*(Requerimientos!$M$11/100))+(H14*(Requerimientos!$M$12/100))+(I14*(Requerimientos!$M$13/100)))/2</f>
        <v>4.5999999999999996</v>
      </c>
      <c r="K14" s="13"/>
      <c r="L14" s="13"/>
      <c r="M14" s="1"/>
      <c r="N14" s="1"/>
      <c r="O14" s="1"/>
    </row>
    <row r="15" spans="2:15" x14ac:dyDescent="0.25">
      <c r="B15" s="77">
        <v>13</v>
      </c>
      <c r="C15" s="78"/>
      <c r="D15" s="12" t="s">
        <v>81</v>
      </c>
      <c r="E15" s="24" t="s">
        <v>82</v>
      </c>
      <c r="F15" s="40">
        <f>F13</f>
        <v>10</v>
      </c>
      <c r="G15" s="40">
        <f t="shared" ref="G15:I15" si="2">G13</f>
        <v>10</v>
      </c>
      <c r="H15" s="40">
        <f t="shared" si="2"/>
        <v>10</v>
      </c>
      <c r="I15" s="40">
        <f t="shared" si="2"/>
        <v>10</v>
      </c>
      <c r="J15" s="27">
        <f>((F15*(Requerimientos!$M$10/100))+(G15*(Requerimientos!$M$11/100))+(H15*(Requerimientos!$M$12/100))+(I15*(Requerimientos!$M$13/100)))/2</f>
        <v>5</v>
      </c>
      <c r="K15" s="13"/>
      <c r="L15" s="13"/>
      <c r="M15" s="1"/>
      <c r="N15" s="1"/>
      <c r="O15" s="1"/>
    </row>
    <row r="16" spans="2:15" x14ac:dyDescent="0.25">
      <c r="B16" s="77">
        <v>7</v>
      </c>
      <c r="C16" s="78"/>
      <c r="D16" s="12" t="s">
        <v>83</v>
      </c>
      <c r="E16" s="24" t="s">
        <v>84</v>
      </c>
      <c r="F16" s="18">
        <f>F30</f>
        <v>5</v>
      </c>
      <c r="G16" s="18">
        <f t="shared" ref="G16:I16" si="3">G30</f>
        <v>10</v>
      </c>
      <c r="H16" s="18">
        <f t="shared" si="3"/>
        <v>2</v>
      </c>
      <c r="I16" s="18">
        <f t="shared" si="3"/>
        <v>10</v>
      </c>
      <c r="J16" s="27">
        <f>((F16*(Requerimientos!$M$10/100))+(G16*(Requerimientos!$M$11/100))+(H16*(Requerimientos!$M$12/100))+(I16*(Requerimientos!$M$13/100)))/2</f>
        <v>3.85</v>
      </c>
      <c r="K16" s="13"/>
      <c r="L16" s="13"/>
      <c r="M16" s="1"/>
      <c r="N16" s="1"/>
      <c r="O16" s="1"/>
    </row>
    <row r="17" spans="2:15" x14ac:dyDescent="0.25">
      <c r="B17" s="75">
        <v>1</v>
      </c>
      <c r="C17" s="76"/>
      <c r="D17" s="12" t="s">
        <v>85</v>
      </c>
      <c r="E17" s="24" t="s">
        <v>86</v>
      </c>
      <c r="F17" s="29">
        <v>10</v>
      </c>
      <c r="G17" s="29">
        <v>10</v>
      </c>
      <c r="H17" s="29">
        <v>10</v>
      </c>
      <c r="I17" s="29">
        <v>10</v>
      </c>
      <c r="J17" s="27">
        <f>((F17*(Requerimientos!$M$10/100))+(G17*(Requerimientos!$M$11/100))+(H17*(Requerimientos!$M$12/100))+(I17*(Requerimientos!$M$13/100)))/2</f>
        <v>5</v>
      </c>
      <c r="K17" s="13"/>
      <c r="L17" s="13"/>
      <c r="M17" s="1"/>
      <c r="N17" s="1"/>
      <c r="O17" s="1"/>
    </row>
    <row r="18" spans="2:15" s="1" customFormat="1" x14ac:dyDescent="0.25">
      <c r="B18" s="75">
        <v>10</v>
      </c>
      <c r="C18" s="76"/>
      <c r="D18" s="2" t="s">
        <v>87</v>
      </c>
      <c r="E18" s="30" t="s">
        <v>88</v>
      </c>
      <c r="F18" s="29">
        <v>10</v>
      </c>
      <c r="G18" s="29">
        <v>10</v>
      </c>
      <c r="H18" s="29">
        <v>10</v>
      </c>
      <c r="I18" s="29">
        <v>10</v>
      </c>
      <c r="J18" s="27">
        <f>((F18*(Requerimientos!$M$10/100))+(G18*(Requerimientos!$M$11/100))+(H18*(Requerimientos!$M$12/100))+(I18*(Requerimientos!$M$13/100)))/2</f>
        <v>5</v>
      </c>
      <c r="K18" s="13"/>
      <c r="L18" s="13"/>
    </row>
    <row r="19" spans="2:15" x14ac:dyDescent="0.25">
      <c r="B19" s="77">
        <v>1</v>
      </c>
      <c r="C19" s="78"/>
      <c r="D19" s="12" t="s">
        <v>89</v>
      </c>
      <c r="E19" s="24" t="s">
        <v>90</v>
      </c>
      <c r="F19" s="29">
        <f>F17</f>
        <v>10</v>
      </c>
      <c r="G19" s="29">
        <f t="shared" ref="G19:I19" si="4">G17</f>
        <v>10</v>
      </c>
      <c r="H19" s="29">
        <f t="shared" si="4"/>
        <v>10</v>
      </c>
      <c r="I19" s="29">
        <f t="shared" si="4"/>
        <v>10</v>
      </c>
      <c r="J19" s="27">
        <f>((F19*(Requerimientos!$M$10/100))+(G19*(Requerimientos!$M$11/100))+(H19*(Requerimientos!$M$12/100))+(I19*(Requerimientos!$M$13/100)))/2</f>
        <v>5</v>
      </c>
      <c r="K19" s="13"/>
      <c r="L19" s="13"/>
      <c r="M19" s="1"/>
      <c r="N19" s="1"/>
      <c r="O19" s="1"/>
    </row>
    <row r="20" spans="2:15" x14ac:dyDescent="0.25">
      <c r="B20" s="77">
        <v>14</v>
      </c>
      <c r="C20" s="78"/>
      <c r="D20" s="12" t="s">
        <v>91</v>
      </c>
      <c r="E20" s="24" t="s">
        <v>92</v>
      </c>
      <c r="F20" s="29">
        <f>F28</f>
        <v>10</v>
      </c>
      <c r="G20" s="29">
        <f t="shared" ref="G20:I20" si="5">G28</f>
        <v>10</v>
      </c>
      <c r="H20" s="29">
        <f t="shared" si="5"/>
        <v>2</v>
      </c>
      <c r="I20" s="29">
        <f t="shared" si="5"/>
        <v>10</v>
      </c>
      <c r="J20" s="27">
        <f>((F20*(Requerimientos!$M$10/100))+(G20*(Requerimientos!$M$11/100))+(H20*(Requerimientos!$M$12/100))+(I20*(Requerimientos!$M$13/100)))/2</f>
        <v>4.5999999999999996</v>
      </c>
      <c r="K20" s="13"/>
      <c r="L20" s="13"/>
      <c r="M20" s="1"/>
      <c r="N20" s="1"/>
      <c r="O20" s="1"/>
    </row>
    <row r="21" spans="2:15" x14ac:dyDescent="0.25">
      <c r="B21" s="77">
        <v>10</v>
      </c>
      <c r="C21" s="78"/>
      <c r="D21" s="12" t="s">
        <v>93</v>
      </c>
      <c r="E21" s="24" t="s">
        <v>94</v>
      </c>
      <c r="F21" s="29">
        <f>F18</f>
        <v>10</v>
      </c>
      <c r="G21" s="29">
        <f t="shared" ref="G21:I21" si="6">G18</f>
        <v>10</v>
      </c>
      <c r="H21" s="29">
        <f t="shared" si="6"/>
        <v>10</v>
      </c>
      <c r="I21" s="29">
        <f t="shared" si="6"/>
        <v>10</v>
      </c>
      <c r="J21" s="27">
        <f>((F21*(Requerimientos!$M$10/100))+(G21*(Requerimientos!$M$11/100))+(H21*(Requerimientos!$M$12/100))+(I21*(Requerimientos!$M$13/100)))/2</f>
        <v>5</v>
      </c>
      <c r="K21" s="13"/>
      <c r="L21" s="13"/>
      <c r="M21" s="1"/>
      <c r="N21" s="1"/>
      <c r="O21" s="1"/>
    </row>
    <row r="22" spans="2:15" x14ac:dyDescent="0.25">
      <c r="B22" s="77">
        <v>11</v>
      </c>
      <c r="C22" s="78"/>
      <c r="D22" s="12" t="s">
        <v>95</v>
      </c>
      <c r="E22" s="24" t="s">
        <v>96</v>
      </c>
      <c r="F22" s="18">
        <f>F32</f>
        <v>10</v>
      </c>
      <c r="G22" s="18">
        <f t="shared" ref="G22:I22" si="7">G32</f>
        <v>10</v>
      </c>
      <c r="H22" s="18">
        <f t="shared" si="7"/>
        <v>10</v>
      </c>
      <c r="I22" s="18">
        <f t="shared" si="7"/>
        <v>8</v>
      </c>
      <c r="J22" s="27">
        <f>((F22*(Requerimientos!$M$10/100))+(G22*(Requerimientos!$M$11/100))+(H22*(Requerimientos!$M$12/100))+(I22*(Requerimientos!$M$13/100)))/2</f>
        <v>4.7</v>
      </c>
      <c r="K22" s="13"/>
      <c r="L22" s="13"/>
      <c r="M22" s="1"/>
      <c r="N22" s="1"/>
      <c r="O22" s="1"/>
    </row>
    <row r="23" spans="2:15" x14ac:dyDescent="0.25">
      <c r="B23" s="77">
        <v>6</v>
      </c>
      <c r="C23" s="78"/>
      <c r="D23" s="12" t="s">
        <v>97</v>
      </c>
      <c r="E23" s="24" t="s">
        <v>98</v>
      </c>
      <c r="F23" s="18">
        <f>F34</f>
        <v>10</v>
      </c>
      <c r="G23" s="18">
        <f t="shared" ref="G23:I23" si="8">G34</f>
        <v>10</v>
      </c>
      <c r="H23" s="18">
        <f t="shared" si="8"/>
        <v>10</v>
      </c>
      <c r="I23" s="18">
        <f t="shared" si="8"/>
        <v>8</v>
      </c>
      <c r="J23" s="27">
        <f>((F23*(Requerimientos!$M$10/100))+(G23*(Requerimientos!$M$11/100))+(H23*(Requerimientos!$M$12/100))+(I23*(Requerimientos!$M$13/100)))/2</f>
        <v>4.7</v>
      </c>
      <c r="K23" s="13"/>
      <c r="L23" s="13"/>
      <c r="M23" s="1"/>
      <c r="N23" s="1"/>
      <c r="O23" s="1"/>
    </row>
    <row r="24" spans="2:15" x14ac:dyDescent="0.25">
      <c r="B24" s="77">
        <v>9</v>
      </c>
      <c r="C24" s="78"/>
      <c r="D24" s="12" t="s">
        <v>99</v>
      </c>
      <c r="E24" s="24" t="s">
        <v>100</v>
      </c>
      <c r="F24" s="29">
        <f>F11</f>
        <v>10</v>
      </c>
      <c r="G24" s="29">
        <f t="shared" ref="G24:I24" si="9">G11</f>
        <v>10</v>
      </c>
      <c r="H24" s="29">
        <f t="shared" si="9"/>
        <v>2</v>
      </c>
      <c r="I24" s="29">
        <f t="shared" si="9"/>
        <v>10</v>
      </c>
      <c r="J24" s="27">
        <f>((F24*(Requerimientos!$M$10/100))+(G24*(Requerimientos!$M$11/100))+(H24*(Requerimientos!$M$12/100))+(I24*(Requerimientos!$M$13/100)))/2</f>
        <v>4.5999999999999996</v>
      </c>
      <c r="K24" s="13"/>
      <c r="L24" s="13"/>
      <c r="M24" s="1"/>
      <c r="N24" s="1"/>
      <c r="O24" s="1"/>
    </row>
    <row r="25" spans="2:15" x14ac:dyDescent="0.25">
      <c r="B25" s="77">
        <v>8</v>
      </c>
      <c r="C25" s="78"/>
      <c r="D25" s="12" t="s">
        <v>101</v>
      </c>
      <c r="E25" s="24" t="s">
        <v>102</v>
      </c>
      <c r="F25" s="18">
        <f>F27</f>
        <v>10</v>
      </c>
      <c r="G25" s="18">
        <f t="shared" ref="G25:I25" si="10">G27</f>
        <v>10</v>
      </c>
      <c r="H25" s="18">
        <f t="shared" si="10"/>
        <v>2</v>
      </c>
      <c r="I25" s="18">
        <f t="shared" si="10"/>
        <v>10</v>
      </c>
      <c r="J25" s="27">
        <f>((F25*(Requerimientos!$M$10/100))+(G25*(Requerimientos!$M$11/100))+(H25*(Requerimientos!$M$12/100))+(I25*(Requerimientos!$M$13/100)))/2</f>
        <v>4.5999999999999996</v>
      </c>
      <c r="K25" s="13"/>
      <c r="L25" s="13"/>
      <c r="M25" s="1"/>
      <c r="N25" s="1"/>
      <c r="O25" s="1"/>
    </row>
    <row r="26" spans="2:15" x14ac:dyDescent="0.25">
      <c r="B26" s="75">
        <v>4</v>
      </c>
      <c r="C26" s="76"/>
      <c r="D26" s="12" t="s">
        <v>103</v>
      </c>
      <c r="E26" s="24" t="s">
        <v>104</v>
      </c>
      <c r="F26" s="18">
        <v>10</v>
      </c>
      <c r="G26" s="18">
        <v>10</v>
      </c>
      <c r="H26" s="18">
        <v>2</v>
      </c>
      <c r="I26" s="49">
        <v>10</v>
      </c>
      <c r="J26" s="27">
        <f>((F26*(Requerimientos!$M$10/100))+(G26*(Requerimientos!$M$11/100))+(H26*(Requerimientos!$M$12/100))+(I26*(Requerimientos!$M$13/100)))/2</f>
        <v>4.5999999999999996</v>
      </c>
      <c r="K26" s="13"/>
      <c r="L26" s="13"/>
      <c r="M26" s="1"/>
      <c r="N26" s="1"/>
      <c r="O26" s="1"/>
    </row>
    <row r="27" spans="2:15" s="1" customFormat="1" x14ac:dyDescent="0.25">
      <c r="B27" s="75">
        <v>8</v>
      </c>
      <c r="C27" s="76"/>
      <c r="D27" s="2" t="s">
        <v>105</v>
      </c>
      <c r="E27" s="30" t="s">
        <v>106</v>
      </c>
      <c r="F27" s="18">
        <v>10</v>
      </c>
      <c r="G27" s="18">
        <v>10</v>
      </c>
      <c r="H27" s="18">
        <v>2</v>
      </c>
      <c r="I27" s="49">
        <v>10</v>
      </c>
      <c r="J27" s="27">
        <f>((F27*(Requerimientos!$M$10/100))+(G27*(Requerimientos!$M$11/100))+(H27*(Requerimientos!$M$12/100))+(I27*(Requerimientos!$M$13/100)))/2</f>
        <v>4.5999999999999996</v>
      </c>
      <c r="K27" s="13"/>
      <c r="L27" s="13"/>
    </row>
    <row r="28" spans="2:15" s="1" customFormat="1" x14ac:dyDescent="0.25">
      <c r="B28" s="75">
        <v>14</v>
      </c>
      <c r="C28" s="76"/>
      <c r="D28" s="2" t="s">
        <v>107</v>
      </c>
      <c r="E28" s="30" t="s">
        <v>108</v>
      </c>
      <c r="F28" s="18">
        <v>10</v>
      </c>
      <c r="G28" s="18">
        <v>10</v>
      </c>
      <c r="H28" s="18">
        <v>2</v>
      </c>
      <c r="I28" s="49">
        <v>10</v>
      </c>
      <c r="J28" s="27">
        <f>((F28*(Requerimientos!$M$10/100))+(G28*(Requerimientos!$M$11/100))+(H28*(Requerimientos!$M$12/100))+(I28*(Requerimientos!$M$13/100)))/2</f>
        <v>4.5999999999999996</v>
      </c>
      <c r="K28" s="13"/>
      <c r="L28" s="13"/>
    </row>
    <row r="29" spans="2:15" x14ac:dyDescent="0.25">
      <c r="B29" s="77">
        <v>13</v>
      </c>
      <c r="C29" s="78"/>
      <c r="D29" s="12" t="s">
        <v>109</v>
      </c>
      <c r="E29" s="24" t="s">
        <v>110</v>
      </c>
      <c r="F29" s="29">
        <f>F13</f>
        <v>10</v>
      </c>
      <c r="G29" s="29">
        <f t="shared" ref="G29:I29" si="11">G13</f>
        <v>10</v>
      </c>
      <c r="H29" s="29">
        <f t="shared" si="11"/>
        <v>10</v>
      </c>
      <c r="I29" s="29">
        <f t="shared" si="11"/>
        <v>10</v>
      </c>
      <c r="J29" s="27">
        <f>((F29*(Requerimientos!$M$10/100))+(G29*(Requerimientos!$M$11/100))+(H29*(Requerimientos!$M$12/100))+(I29*(Requerimientos!$M$13/100)))/2</f>
        <v>5</v>
      </c>
      <c r="K29" s="13"/>
      <c r="L29" s="13"/>
      <c r="M29" s="1"/>
      <c r="N29" s="1"/>
      <c r="O29" s="1"/>
    </row>
    <row r="30" spans="2:15" x14ac:dyDescent="0.25">
      <c r="B30" s="75">
        <v>7</v>
      </c>
      <c r="C30" s="76"/>
      <c r="D30" s="12" t="s">
        <v>111</v>
      </c>
      <c r="E30" s="24" t="s">
        <v>112</v>
      </c>
      <c r="F30" s="43">
        <v>5</v>
      </c>
      <c r="G30" s="43">
        <v>10</v>
      </c>
      <c r="H30" s="18">
        <v>2</v>
      </c>
      <c r="I30" s="50">
        <v>10</v>
      </c>
      <c r="J30" s="27">
        <f>((F30*(Requerimientos!$M$10/100))+(G30*(Requerimientos!$M$11/100))+(H30*(Requerimientos!$M$12/100))+(I30*(Requerimientos!$M$13/100)))/2</f>
        <v>3.85</v>
      </c>
      <c r="K30" s="13"/>
      <c r="L30" s="13"/>
      <c r="M30" s="1"/>
      <c r="N30" s="1"/>
      <c r="O30" s="1"/>
    </row>
    <row r="31" spans="2:15" x14ac:dyDescent="0.25">
      <c r="B31" s="77">
        <v>12</v>
      </c>
      <c r="C31" s="78"/>
      <c r="D31" s="18" t="s">
        <v>113</v>
      </c>
      <c r="E31" s="25" t="s">
        <v>114</v>
      </c>
      <c r="F31" s="43">
        <f>F37</f>
        <v>10</v>
      </c>
      <c r="G31" s="43">
        <f t="shared" ref="G31:I31" si="12">G37</f>
        <v>10</v>
      </c>
      <c r="H31" s="43">
        <f t="shared" si="12"/>
        <v>2</v>
      </c>
      <c r="I31" s="43">
        <f t="shared" si="12"/>
        <v>10</v>
      </c>
      <c r="J31" s="27">
        <f>((F31*(Requerimientos!$M$10/100))+(G31*(Requerimientos!$M$11/100))+(H31*(Requerimientos!$M$12/100))+(I31*(Requerimientos!$M$13/100)))/2</f>
        <v>4.5999999999999996</v>
      </c>
      <c r="K31" s="13"/>
      <c r="L31" s="13"/>
      <c r="M31" s="1"/>
      <c r="N31" s="1"/>
      <c r="O31" s="1"/>
    </row>
    <row r="32" spans="2:15" x14ac:dyDescent="0.25">
      <c r="B32" s="75">
        <v>11</v>
      </c>
      <c r="C32" s="76"/>
      <c r="D32" s="12" t="s">
        <v>115</v>
      </c>
      <c r="E32" s="24" t="s">
        <v>116</v>
      </c>
      <c r="F32" s="18">
        <v>10</v>
      </c>
      <c r="G32" s="18">
        <v>10</v>
      </c>
      <c r="H32" s="18">
        <v>10</v>
      </c>
      <c r="I32" s="49">
        <v>8</v>
      </c>
      <c r="J32" s="27">
        <f>((F32*(Requerimientos!$M$10/100))+(G32*(Requerimientos!$M$11/100))+(H32*(Requerimientos!$M$12/100))+(I32*(Requerimientos!$M$13/100)))/2</f>
        <v>4.7</v>
      </c>
      <c r="K32" s="13"/>
      <c r="L32" s="13"/>
      <c r="M32" s="1"/>
      <c r="N32" s="1"/>
      <c r="O32" s="1"/>
    </row>
    <row r="33" spans="2:15" x14ac:dyDescent="0.25">
      <c r="B33" s="77">
        <v>7</v>
      </c>
      <c r="C33" s="78"/>
      <c r="D33" s="12" t="s">
        <v>117</v>
      </c>
      <c r="E33" s="24" t="s">
        <v>118</v>
      </c>
      <c r="F33" s="18">
        <f>F30</f>
        <v>5</v>
      </c>
      <c r="G33" s="18">
        <f t="shared" ref="G33:I33" si="13">G30</f>
        <v>10</v>
      </c>
      <c r="H33" s="18">
        <f t="shared" si="13"/>
        <v>2</v>
      </c>
      <c r="I33" s="18">
        <f t="shared" si="13"/>
        <v>10</v>
      </c>
      <c r="J33" s="27">
        <f>((F33*(Requerimientos!$M$10/100))+(G33*(Requerimientos!$M$11/100))+(H33*(Requerimientos!$M$12/100))+(I33*(Requerimientos!$M$13/100)))/2</f>
        <v>3.85</v>
      </c>
      <c r="K33" s="13"/>
      <c r="L33" s="13"/>
      <c r="M33" s="1"/>
      <c r="N33" s="1"/>
      <c r="O33" s="1"/>
    </row>
    <row r="34" spans="2:15" s="1" customFormat="1" x14ac:dyDescent="0.25">
      <c r="B34" s="75">
        <v>6</v>
      </c>
      <c r="C34" s="76"/>
      <c r="D34" s="2" t="s">
        <v>119</v>
      </c>
      <c r="E34" s="30" t="s">
        <v>120</v>
      </c>
      <c r="F34" s="18">
        <v>10</v>
      </c>
      <c r="G34" s="29">
        <v>10</v>
      </c>
      <c r="H34" s="18">
        <v>10</v>
      </c>
      <c r="I34" s="49">
        <v>8</v>
      </c>
      <c r="J34" s="27">
        <f>((F34*(Requerimientos!$M$10/100))+(G34*(Requerimientos!$M$11/100))+(H34*(Requerimientos!$M$12/100))+(I34*(Requerimientos!$M$13/100)))/2</f>
        <v>4.7</v>
      </c>
      <c r="K34" s="13"/>
      <c r="L34" s="13"/>
    </row>
    <row r="35" spans="2:15" x14ac:dyDescent="0.25">
      <c r="B35" s="77">
        <v>5</v>
      </c>
      <c r="C35" s="78"/>
      <c r="D35" s="12" t="s">
        <v>121</v>
      </c>
      <c r="E35" s="24" t="s">
        <v>122</v>
      </c>
      <c r="F35" s="18">
        <f>F39</f>
        <v>7</v>
      </c>
      <c r="G35" s="18">
        <f t="shared" ref="G35:I35" si="14">G39</f>
        <v>10</v>
      </c>
      <c r="H35" s="18">
        <f t="shared" si="14"/>
        <v>2</v>
      </c>
      <c r="I35" s="18">
        <f t="shared" si="14"/>
        <v>10</v>
      </c>
      <c r="J35" s="27">
        <f>((F35*(Requerimientos!$M$10/100))+(G35*(Requerimientos!$M$11/100))+(H35*(Requerimientos!$M$12/100))+(I35*(Requerimientos!$M$13/100)))/2</f>
        <v>4.1500000000000004</v>
      </c>
      <c r="K35" s="13"/>
      <c r="L35" s="13"/>
      <c r="M35" s="1"/>
      <c r="N35" s="1"/>
      <c r="O35" s="1"/>
    </row>
    <row r="36" spans="2:15" x14ac:dyDescent="0.25">
      <c r="B36" s="77">
        <v>4</v>
      </c>
      <c r="C36" s="78"/>
      <c r="D36" s="12" t="s">
        <v>123</v>
      </c>
      <c r="E36" s="24" t="s">
        <v>124</v>
      </c>
      <c r="F36" s="18">
        <f>F26</f>
        <v>10</v>
      </c>
      <c r="G36" s="18">
        <f t="shared" ref="G36:I36" si="15">G26</f>
        <v>10</v>
      </c>
      <c r="H36" s="18">
        <f t="shared" si="15"/>
        <v>2</v>
      </c>
      <c r="I36" s="18">
        <f t="shared" si="15"/>
        <v>10</v>
      </c>
      <c r="J36" s="27">
        <f>((F36*(Requerimientos!$M$10/100))+(G36*(Requerimientos!$M$11/100))+(H36*(Requerimientos!$M$12/100))+(I36*(Requerimientos!$M$13/100)))/2</f>
        <v>4.5999999999999996</v>
      </c>
      <c r="K36" s="13"/>
      <c r="L36" s="13"/>
      <c r="M36" s="1"/>
      <c r="N36" s="1"/>
      <c r="O36" s="1"/>
    </row>
    <row r="37" spans="2:15" s="1" customFormat="1" x14ac:dyDescent="0.25">
      <c r="B37" s="75">
        <v>12</v>
      </c>
      <c r="C37" s="76"/>
      <c r="D37" s="18" t="s">
        <v>125</v>
      </c>
      <c r="E37" s="25" t="s">
        <v>126</v>
      </c>
      <c r="F37" s="18">
        <v>10</v>
      </c>
      <c r="G37" s="18">
        <v>10</v>
      </c>
      <c r="H37" s="18">
        <v>2</v>
      </c>
      <c r="I37" s="49">
        <v>10</v>
      </c>
      <c r="J37" s="27">
        <f>((F37*(Requerimientos!$M$10/100))+(G37*(Requerimientos!$M$11/100))+(H37*(Requerimientos!$M$12/100))+(I37*(Requerimientos!$M$13/100)))/2</f>
        <v>4.5999999999999996</v>
      </c>
      <c r="K37" s="13"/>
      <c r="L37" s="13"/>
    </row>
    <row r="38" spans="2:15" s="1" customFormat="1" x14ac:dyDescent="0.25">
      <c r="B38" s="77">
        <v>5</v>
      </c>
      <c r="C38" s="78"/>
      <c r="D38" s="2" t="s">
        <v>127</v>
      </c>
      <c r="E38" s="30" t="s">
        <v>128</v>
      </c>
      <c r="F38" s="18">
        <f>F39</f>
        <v>7</v>
      </c>
      <c r="G38" s="18">
        <f t="shared" ref="G38:I38" si="16">G39</f>
        <v>10</v>
      </c>
      <c r="H38" s="18">
        <f t="shared" si="16"/>
        <v>2</v>
      </c>
      <c r="I38" s="18">
        <f t="shared" si="16"/>
        <v>10</v>
      </c>
      <c r="J38" s="27">
        <f>((F38*(Requerimientos!$M$10/100))+(G38*(Requerimientos!$M$11/100))+(H38*(Requerimientos!$M$12/100))+(I38*(Requerimientos!$M$13/100)))/2</f>
        <v>4.1500000000000004</v>
      </c>
      <c r="K38" s="13"/>
      <c r="L38" s="13"/>
    </row>
    <row r="39" spans="2:15" x14ac:dyDescent="0.25">
      <c r="B39" s="75">
        <v>5</v>
      </c>
      <c r="C39" s="76"/>
      <c r="D39" s="12" t="s">
        <v>129</v>
      </c>
      <c r="E39" s="24" t="s">
        <v>118</v>
      </c>
      <c r="F39" s="18">
        <v>7</v>
      </c>
      <c r="G39" s="18">
        <v>10</v>
      </c>
      <c r="H39" s="18">
        <v>2</v>
      </c>
      <c r="I39" s="49">
        <v>10</v>
      </c>
      <c r="J39" s="27">
        <f>((F39*(Requerimientos!$M$10/100))+(G39*(Requerimientos!$M$11/100))+(H39*(Requerimientos!$M$12/100))+(I39*(Requerimientos!$M$13/100)))/2</f>
        <v>4.1500000000000004</v>
      </c>
      <c r="K39" s="13"/>
      <c r="L39" s="13"/>
      <c r="M39" s="1"/>
      <c r="N39" s="1"/>
      <c r="O39" s="1"/>
    </row>
    <row r="40" spans="2:15" s="1" customFormat="1" x14ac:dyDescent="0.25">
      <c r="B40" s="75">
        <v>2</v>
      </c>
      <c r="C40" s="76"/>
      <c r="D40" s="2" t="s">
        <v>130</v>
      </c>
      <c r="E40" s="30" t="s">
        <v>131</v>
      </c>
      <c r="F40" s="29">
        <v>10</v>
      </c>
      <c r="G40" s="29">
        <v>10</v>
      </c>
      <c r="H40" s="29">
        <v>10</v>
      </c>
      <c r="I40" s="48">
        <v>10</v>
      </c>
      <c r="J40" s="27">
        <f>((F40*(Requerimientos!$M$10/100))+(G40*(Requerimientos!$M$11/100))+(H40*(Requerimientos!$M$12/100))+(I40*(Requerimientos!$M$13/100)))/2</f>
        <v>5</v>
      </c>
      <c r="K40" s="13"/>
      <c r="L40" s="13"/>
    </row>
    <row r="41" spans="2:15" s="1" customFormat="1" x14ac:dyDescent="0.25">
      <c r="B41" s="72">
        <v>1</v>
      </c>
      <c r="C41" s="73"/>
      <c r="D41" s="37" t="s">
        <v>132</v>
      </c>
      <c r="E41" s="38" t="s">
        <v>122</v>
      </c>
      <c r="F41" s="29">
        <f>F17</f>
        <v>10</v>
      </c>
      <c r="G41" s="29">
        <f t="shared" ref="G41:I41" si="17">G17</f>
        <v>10</v>
      </c>
      <c r="H41" s="29">
        <f t="shared" si="17"/>
        <v>10</v>
      </c>
      <c r="I41" s="29">
        <f t="shared" si="17"/>
        <v>10</v>
      </c>
      <c r="J41" s="27">
        <f>((F41*(Requerimientos!$M$10/100))+(G41*(Requerimientos!$M$11/100))+(H41*(Requerimientos!$M$12/100))+(I41*(Requerimientos!$M$13/100)))/2</f>
        <v>5</v>
      </c>
      <c r="K41" s="13"/>
      <c r="L41" s="13"/>
    </row>
    <row r="42" spans="2:15" x14ac:dyDescent="0.25">
      <c r="B42" s="74"/>
      <c r="C42" s="74"/>
      <c r="D42" s="16"/>
      <c r="E42" s="16"/>
      <c r="F42" s="28"/>
      <c r="G42" s="28"/>
      <c r="H42" s="28"/>
      <c r="I42" s="45"/>
      <c r="J42" s="17"/>
      <c r="K42" s="13"/>
      <c r="L42" s="13"/>
      <c r="M42" s="1"/>
      <c r="N42" s="1"/>
      <c r="O42" s="1"/>
    </row>
    <row r="43" spans="2:15" x14ac:dyDescent="0.25"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5"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5"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5"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5"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25"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25"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25"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25"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25"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25"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25"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25"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25"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25"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25"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5"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25"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25"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25"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25"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25"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25"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25"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5"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25"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25"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25"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25"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25"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25"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x14ac:dyDescent="0.25"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x14ac:dyDescent="0.25"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x14ac:dyDescent="0.25"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x14ac:dyDescent="0.25"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x14ac:dyDescent="0.25"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x14ac:dyDescent="0.25"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x14ac:dyDescent="0.25"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x14ac:dyDescent="0.25"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x14ac:dyDescent="0.25"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x14ac:dyDescent="0.25"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x14ac:dyDescent="0.25"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5"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x14ac:dyDescent="0.25">
      <c r="B206" s="1"/>
      <c r="C206" s="4"/>
      <c r="D206" s="4"/>
      <c r="E206" s="4"/>
      <c r="F206" s="4"/>
      <c r="G206" s="4"/>
      <c r="H206" s="4"/>
      <c r="J206" s="4"/>
      <c r="K206" s="4"/>
      <c r="L206" s="4"/>
      <c r="M206" s="4"/>
      <c r="N206" s="4"/>
      <c r="O206" s="4"/>
    </row>
    <row r="207" spans="2:15" x14ac:dyDescent="0.25">
      <c r="B207" s="1"/>
      <c r="C207" s="4"/>
      <c r="D207" s="4"/>
      <c r="E207" s="4"/>
      <c r="F207" s="4"/>
      <c r="G207" s="4"/>
      <c r="H207" s="4"/>
      <c r="J207" s="4"/>
      <c r="K207" s="4"/>
      <c r="L207" s="4"/>
      <c r="M207" s="4"/>
      <c r="N207" s="4"/>
      <c r="O207" s="4"/>
    </row>
    <row r="208" spans="2:15" x14ac:dyDescent="0.25">
      <c r="B208" s="1"/>
      <c r="C208" s="4"/>
      <c r="D208" s="4"/>
      <c r="E208" s="4"/>
      <c r="F208" s="4"/>
      <c r="G208" s="4"/>
      <c r="H208" s="4"/>
      <c r="J208" s="4"/>
      <c r="K208" s="4"/>
      <c r="L208" s="4"/>
      <c r="M208" s="4"/>
      <c r="N208" s="4"/>
      <c r="O208" s="4"/>
    </row>
  </sheetData>
  <mergeCells count="37">
    <mergeCell ref="B2:J4"/>
    <mergeCell ref="B21:C21"/>
    <mergeCell ref="B26:C26"/>
    <mergeCell ref="B5:J6"/>
    <mergeCell ref="B7:J7"/>
    <mergeCell ref="B24:C24"/>
    <mergeCell ref="B25:C25"/>
    <mergeCell ref="B22:C22"/>
    <mergeCell ref="B23:C23"/>
    <mergeCell ref="B29:C29"/>
    <mergeCell ref="B30:C30"/>
    <mergeCell ref="B27:C27"/>
    <mergeCell ref="B28:C2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5:C35"/>
    <mergeCell ref="B36:C36"/>
    <mergeCell ref="B33:C33"/>
    <mergeCell ref="B34:C34"/>
    <mergeCell ref="B31:C31"/>
    <mergeCell ref="B32:C32"/>
    <mergeCell ref="B41:C41"/>
    <mergeCell ref="B42:C42"/>
    <mergeCell ref="B39:C39"/>
    <mergeCell ref="B40:C40"/>
    <mergeCell ref="B37:C37"/>
    <mergeCell ref="B38:C3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5"/>
  <sheetViews>
    <sheetView tabSelected="1" workbookViewId="0">
      <selection activeCell="B2" sqref="B2:J4"/>
    </sheetView>
  </sheetViews>
  <sheetFormatPr baseColWidth="10" defaultRowHeight="15" x14ac:dyDescent="0.25"/>
  <cols>
    <col min="1" max="1" width="7" customWidth="1"/>
    <col min="3" max="3" width="6.140625" customWidth="1"/>
    <col min="4" max="4" width="27.5703125" bestFit="1" customWidth="1"/>
    <col min="5" max="5" width="20.28515625" customWidth="1"/>
    <col min="6" max="9" width="6.140625" customWidth="1"/>
    <col min="17" max="44" width="11.42578125" style="1"/>
  </cols>
  <sheetData>
    <row r="1" spans="1:1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 x14ac:dyDescent="0.25">
      <c r="A2" s="1"/>
      <c r="B2" s="57" t="s">
        <v>0</v>
      </c>
      <c r="C2" s="58"/>
      <c r="D2" s="58"/>
      <c r="E2" s="58"/>
      <c r="F2" s="58"/>
      <c r="G2" s="58"/>
      <c r="H2" s="58"/>
      <c r="I2" s="58"/>
      <c r="J2" s="59"/>
      <c r="K2" s="1"/>
      <c r="L2" s="1"/>
      <c r="M2" s="1"/>
      <c r="N2" s="1"/>
      <c r="O2" s="1"/>
      <c r="P2" s="1"/>
    </row>
    <row r="3" spans="1:16" ht="15" customHeight="1" x14ac:dyDescent="0.25">
      <c r="A3" s="1"/>
      <c r="B3" s="60"/>
      <c r="C3" s="61"/>
      <c r="D3" s="61"/>
      <c r="E3" s="61"/>
      <c r="F3" s="61"/>
      <c r="G3" s="61"/>
      <c r="H3" s="61"/>
      <c r="I3" s="61"/>
      <c r="J3" s="62"/>
      <c r="K3" s="1"/>
      <c r="L3" s="1"/>
      <c r="M3" s="1"/>
      <c r="N3" s="1"/>
      <c r="O3" s="1"/>
      <c r="P3" s="1"/>
    </row>
    <row r="4" spans="1:16" ht="15.75" customHeight="1" thickBot="1" x14ac:dyDescent="0.3">
      <c r="A4" s="1"/>
      <c r="B4" s="63"/>
      <c r="C4" s="64"/>
      <c r="D4" s="64"/>
      <c r="E4" s="64"/>
      <c r="F4" s="64"/>
      <c r="G4" s="64"/>
      <c r="H4" s="64"/>
      <c r="I4" s="64"/>
      <c r="J4" s="65"/>
      <c r="K4" s="1"/>
      <c r="L4" s="1"/>
      <c r="M4" s="1"/>
      <c r="N4" s="1"/>
      <c r="O4" s="1"/>
      <c r="P4" s="1"/>
    </row>
    <row r="5" spans="1:16" x14ac:dyDescent="0.25">
      <c r="A5" s="1"/>
      <c r="B5" s="84" t="s">
        <v>133</v>
      </c>
      <c r="C5" s="84"/>
      <c r="D5" s="84"/>
      <c r="E5" s="84"/>
      <c r="F5" s="84"/>
      <c r="G5" s="84"/>
      <c r="H5" s="84"/>
      <c r="I5" s="84"/>
      <c r="J5" s="84"/>
      <c r="K5" s="1"/>
      <c r="L5" s="1"/>
      <c r="M5" s="1"/>
      <c r="N5" s="1"/>
      <c r="O5" s="1"/>
      <c r="P5" s="1"/>
    </row>
    <row r="6" spans="1:16" x14ac:dyDescent="0.25">
      <c r="A6" s="1"/>
      <c r="B6" s="84"/>
      <c r="C6" s="84"/>
      <c r="D6" s="84"/>
      <c r="E6" s="84"/>
      <c r="F6" s="84"/>
      <c r="G6" s="84"/>
      <c r="H6" s="84"/>
      <c r="I6" s="84"/>
      <c r="J6" s="84"/>
      <c r="K6" s="1"/>
      <c r="L6" s="1"/>
      <c r="M6" s="1"/>
      <c r="N6" s="1"/>
      <c r="O6" s="1"/>
      <c r="P6" s="1"/>
    </row>
    <row r="7" spans="1:16" ht="18.75" x14ac:dyDescent="0.3">
      <c r="A7" s="1"/>
      <c r="B7" s="69" t="s">
        <v>5</v>
      </c>
      <c r="C7" s="69"/>
      <c r="D7" s="69"/>
      <c r="E7" s="69"/>
      <c r="F7" s="69"/>
      <c r="G7" s="69"/>
      <c r="H7" s="69"/>
      <c r="I7" s="69"/>
      <c r="J7" s="69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thickBot="1" x14ac:dyDescent="0.3">
      <c r="A9" s="1"/>
      <c r="B9" s="79" t="s">
        <v>6</v>
      </c>
      <c r="C9" s="79"/>
      <c r="D9" s="10" t="s">
        <v>7</v>
      </c>
      <c r="E9" s="10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9" t="s">
        <v>13</v>
      </c>
      <c r="K9" s="1"/>
      <c r="L9" s="1"/>
      <c r="M9" s="1"/>
      <c r="N9" s="1"/>
      <c r="O9" s="1"/>
      <c r="P9" s="1"/>
    </row>
    <row r="10" spans="1:16" s="1" customFormat="1" x14ac:dyDescent="0.25">
      <c r="B10" s="80">
        <v>9</v>
      </c>
      <c r="C10" s="81"/>
      <c r="D10" s="2" t="s">
        <v>16</v>
      </c>
      <c r="E10" s="2" t="s">
        <v>17</v>
      </c>
      <c r="F10" s="18">
        <v>7</v>
      </c>
      <c r="G10" s="39">
        <v>10</v>
      </c>
      <c r="H10" s="18">
        <v>2</v>
      </c>
      <c r="I10" s="29">
        <v>7</v>
      </c>
      <c r="J10" s="8">
        <f>((F10*(Requerimientos!$M$10/100))+(G10*(Requerimientos!$M$11/100))+(H10*(Requerimientos!$M$12/100))+(I10*(Requerimientos!$M$13/100)))/(2)</f>
        <v>3.7</v>
      </c>
      <c r="K10" s="44"/>
    </row>
    <row r="11" spans="1:16" s="1" customFormat="1" x14ac:dyDescent="0.25">
      <c r="B11" s="77">
        <v>4</v>
      </c>
      <c r="C11" s="78"/>
      <c r="D11" s="2" t="s">
        <v>18</v>
      </c>
      <c r="E11" s="2" t="s">
        <v>19</v>
      </c>
      <c r="F11" s="29">
        <f>F15</f>
        <v>10</v>
      </c>
      <c r="G11" s="29">
        <f t="shared" ref="G11:H11" si="0">G15</f>
        <v>10</v>
      </c>
      <c r="H11" s="29">
        <f t="shared" si="0"/>
        <v>10</v>
      </c>
      <c r="I11" s="29">
        <f>I15</f>
        <v>7</v>
      </c>
      <c r="J11" s="8">
        <f>((F11*(Requerimientos!$M$10/100))+(G11*(Requerimientos!$M$11/100))+(H11*(Requerimientos!$M$12/100))+(I11*(Requerimientos!$M$13/100)))/(2)</f>
        <v>4.55</v>
      </c>
      <c r="K11" s="44"/>
    </row>
    <row r="12" spans="1:16" x14ac:dyDescent="0.25">
      <c r="A12" s="1"/>
      <c r="B12" s="75">
        <v>5</v>
      </c>
      <c r="C12" s="76"/>
      <c r="D12" s="12" t="s">
        <v>20</v>
      </c>
      <c r="E12" s="12" t="s">
        <v>21</v>
      </c>
      <c r="F12" s="18">
        <v>7</v>
      </c>
      <c r="G12" s="18">
        <v>10</v>
      </c>
      <c r="H12" s="18">
        <v>2</v>
      </c>
      <c r="I12" s="29">
        <v>7</v>
      </c>
      <c r="J12" s="8">
        <f>((F12*(Requerimientos!$M$10/100))+(G12*(Requerimientos!$M$11/100))+(H12*(Requerimientos!$M$12/100))+(I12*(Requerimientos!$M$13/100)))/(2)</f>
        <v>3.7</v>
      </c>
      <c r="K12" s="44"/>
      <c r="L12" s="1"/>
      <c r="M12" s="1"/>
      <c r="N12" s="1"/>
      <c r="O12" s="1"/>
      <c r="P12" s="1"/>
    </row>
    <row r="13" spans="1:16" x14ac:dyDescent="0.25">
      <c r="A13" s="1"/>
      <c r="B13" s="88">
        <v>9</v>
      </c>
      <c r="C13" s="89"/>
      <c r="D13" s="12" t="s">
        <v>22</v>
      </c>
      <c r="E13" s="12" t="s">
        <v>23</v>
      </c>
      <c r="F13" s="39">
        <f>F10</f>
        <v>7</v>
      </c>
      <c r="G13" s="39">
        <f t="shared" ref="G13:I13" si="1">G10</f>
        <v>10</v>
      </c>
      <c r="H13" s="39">
        <f t="shared" si="1"/>
        <v>2</v>
      </c>
      <c r="I13" s="39">
        <f t="shared" si="1"/>
        <v>7</v>
      </c>
      <c r="J13" s="8">
        <f>((F13*(Requerimientos!$M$10/100))+(G13*(Requerimientos!$M$11/100))+(H13*(Requerimientos!$M$12/100))+(I13*(Requerimientos!$M$13/100)))/(2)</f>
        <v>3.7</v>
      </c>
      <c r="K13" s="44"/>
      <c r="L13" s="1"/>
      <c r="M13" s="1"/>
      <c r="N13" s="1"/>
      <c r="O13" s="1"/>
      <c r="P13" s="1"/>
    </row>
    <row r="14" spans="1:16" s="1" customFormat="1" x14ac:dyDescent="0.25">
      <c r="B14" s="75">
        <v>2</v>
      </c>
      <c r="C14" s="76"/>
      <c r="D14" s="2" t="s">
        <v>24</v>
      </c>
      <c r="E14" s="2" t="s">
        <v>25</v>
      </c>
      <c r="F14" s="29">
        <v>10</v>
      </c>
      <c r="G14" s="29">
        <v>10</v>
      </c>
      <c r="H14" s="18">
        <v>2</v>
      </c>
      <c r="I14" s="29">
        <v>7</v>
      </c>
      <c r="J14" s="8">
        <f>((F14*(Requerimientos!$M$10/100))+(G14*(Requerimientos!$M$11/100))+(H14*(Requerimientos!$M$12/100))+(I14*(Requerimientos!$M$13/100)))/(2)</f>
        <v>4.1500000000000004</v>
      </c>
      <c r="K14" s="44"/>
    </row>
    <row r="15" spans="1:16" s="1" customFormat="1" x14ac:dyDescent="0.25">
      <c r="B15" s="75">
        <v>4</v>
      </c>
      <c r="C15" s="76"/>
      <c r="D15" s="2" t="s">
        <v>26</v>
      </c>
      <c r="E15" s="2" t="s">
        <v>27</v>
      </c>
      <c r="F15" s="29">
        <v>10</v>
      </c>
      <c r="G15" s="29">
        <v>10</v>
      </c>
      <c r="H15" s="29">
        <v>10</v>
      </c>
      <c r="I15" s="29">
        <v>7</v>
      </c>
      <c r="J15" s="8">
        <f>((F15*(Requerimientos!$M$10/100))+(G15*(Requerimientos!$M$11/100))+(H15*(Requerimientos!$M$12/100))+(I15*(Requerimientos!$M$13/100)))/(2)</f>
        <v>4.55</v>
      </c>
      <c r="K15" s="44"/>
    </row>
    <row r="16" spans="1:16" x14ac:dyDescent="0.25">
      <c r="A16" s="1"/>
      <c r="B16" s="77">
        <v>12</v>
      </c>
      <c r="C16" s="78"/>
      <c r="D16" s="12" t="s">
        <v>28</v>
      </c>
      <c r="E16" s="12" t="s">
        <v>29</v>
      </c>
      <c r="F16" s="29">
        <f>F38</f>
        <v>10</v>
      </c>
      <c r="G16" s="29">
        <f t="shared" ref="G16:I16" si="2">G38</f>
        <v>10</v>
      </c>
      <c r="H16" s="29">
        <f t="shared" si="2"/>
        <v>2</v>
      </c>
      <c r="I16" s="29">
        <f t="shared" si="2"/>
        <v>7</v>
      </c>
      <c r="J16" s="8">
        <f>((F16*(Requerimientos!$M$10/100))+(G16*(Requerimientos!$M$11/100))+(H16*(Requerimientos!$M$12/100))+(I16*(Requerimientos!$M$13/100)))/(2)</f>
        <v>4.1500000000000004</v>
      </c>
      <c r="K16" s="44"/>
      <c r="L16" s="1"/>
      <c r="M16" s="1"/>
      <c r="N16" s="1"/>
      <c r="O16" s="1"/>
      <c r="P16" s="1"/>
    </row>
    <row r="17" spans="1:44" x14ac:dyDescent="0.25">
      <c r="A17" s="1"/>
      <c r="B17" s="77">
        <v>11</v>
      </c>
      <c r="C17" s="78"/>
      <c r="D17" s="12" t="s">
        <v>30</v>
      </c>
      <c r="E17" s="12" t="s">
        <v>31</v>
      </c>
      <c r="F17" s="29">
        <f>F20</f>
        <v>10</v>
      </c>
      <c r="G17" s="29">
        <f t="shared" ref="G17:I17" si="3">G20</f>
        <v>10</v>
      </c>
      <c r="H17" s="29">
        <f t="shared" si="3"/>
        <v>2</v>
      </c>
      <c r="I17" s="29">
        <f t="shared" si="3"/>
        <v>8</v>
      </c>
      <c r="J17" s="8">
        <f>((F17*(Requerimientos!$M$10/100))+(G17*(Requerimientos!$M$11/100))+(H17*(Requerimientos!$M$12/100))+(I17*(Requerimientos!$M$13/100)))/(2)</f>
        <v>4.3</v>
      </c>
      <c r="K17" s="44"/>
      <c r="L17" s="1"/>
      <c r="M17" s="1"/>
      <c r="N17" s="1"/>
      <c r="O17" s="1"/>
      <c r="P17" s="1"/>
    </row>
    <row r="18" spans="1:44" s="1" customFormat="1" x14ac:dyDescent="0.25">
      <c r="B18" s="77">
        <v>4</v>
      </c>
      <c r="C18" s="78"/>
      <c r="D18" s="2" t="s">
        <v>32</v>
      </c>
      <c r="E18" s="2" t="s">
        <v>33</v>
      </c>
      <c r="F18" s="18">
        <f>F15</f>
        <v>10</v>
      </c>
      <c r="G18" s="18">
        <f t="shared" ref="G18:H18" si="4">G15</f>
        <v>10</v>
      </c>
      <c r="H18" s="18">
        <f t="shared" si="4"/>
        <v>10</v>
      </c>
      <c r="I18" s="18">
        <f>I15</f>
        <v>7</v>
      </c>
      <c r="J18" s="8">
        <f>((F18*(Requerimientos!$M$10/100))+(G18*(Requerimientos!$M$11/100))+(H18*(Requerimientos!$M$12/100))+(I18*(Requerimientos!$M$13/100)))/(2)</f>
        <v>4.55</v>
      </c>
      <c r="K18" s="44"/>
    </row>
    <row r="19" spans="1:44" x14ac:dyDescent="0.25">
      <c r="A19" s="1"/>
      <c r="B19" s="77">
        <v>1</v>
      </c>
      <c r="C19" s="78"/>
      <c r="D19" s="12" t="s">
        <v>34</v>
      </c>
      <c r="E19" s="12" t="s">
        <v>35</v>
      </c>
      <c r="F19" s="18">
        <f>F26</f>
        <v>10</v>
      </c>
      <c r="G19" s="18">
        <f t="shared" ref="G19:I19" si="5">G26</f>
        <v>10</v>
      </c>
      <c r="H19" s="18">
        <f t="shared" si="5"/>
        <v>10</v>
      </c>
      <c r="I19" s="18">
        <f t="shared" si="5"/>
        <v>7</v>
      </c>
      <c r="J19" s="8">
        <f>((F19*(Requerimientos!$M$10/100))+(G19*(Requerimientos!$M$11/100))+(H19*(Requerimientos!$M$12/100))+(I19*(Requerimientos!$M$13/100)))/(2)</f>
        <v>4.55</v>
      </c>
      <c r="K19" s="44"/>
      <c r="L19" s="1"/>
      <c r="M19" s="1"/>
      <c r="N19" s="1"/>
      <c r="O19" s="1"/>
      <c r="P19" s="1"/>
    </row>
    <row r="20" spans="1:44" x14ac:dyDescent="0.25">
      <c r="A20" s="1"/>
      <c r="B20" s="75">
        <v>11</v>
      </c>
      <c r="C20" s="76"/>
      <c r="D20" s="12" t="s">
        <v>36</v>
      </c>
      <c r="E20" s="12" t="s">
        <v>37</v>
      </c>
      <c r="F20" s="29">
        <v>10</v>
      </c>
      <c r="G20" s="29">
        <v>10</v>
      </c>
      <c r="H20" s="18">
        <v>2</v>
      </c>
      <c r="I20" s="29">
        <v>8</v>
      </c>
      <c r="J20" s="8">
        <f>((F20*(Requerimientos!$M$10/100))+(G20*(Requerimientos!$M$11/100))+(H20*(Requerimientos!$M$12/100))+(I20*(Requerimientos!$M$13/100)))/(2)</f>
        <v>4.3</v>
      </c>
      <c r="K20" s="44"/>
      <c r="L20" s="1"/>
      <c r="M20" s="1"/>
      <c r="N20" s="1"/>
      <c r="O20" s="1"/>
      <c r="P20" s="1"/>
    </row>
    <row r="21" spans="1:44" s="1" customFormat="1" x14ac:dyDescent="0.25">
      <c r="B21" s="77">
        <v>12</v>
      </c>
      <c r="C21" s="78"/>
      <c r="D21" s="2" t="s">
        <v>38</v>
      </c>
      <c r="E21" s="2" t="s">
        <v>39</v>
      </c>
      <c r="F21" s="29">
        <f>F38</f>
        <v>10</v>
      </c>
      <c r="G21" s="29">
        <f t="shared" ref="G21:I21" si="6">G38</f>
        <v>10</v>
      </c>
      <c r="H21" s="29">
        <f t="shared" si="6"/>
        <v>2</v>
      </c>
      <c r="I21" s="29">
        <f t="shared" si="6"/>
        <v>7</v>
      </c>
      <c r="J21" s="8">
        <f>((F21*(Requerimientos!$M$10/100))+(G21*(Requerimientos!$M$11/100))+(H21*(Requerimientos!$M$12/100))+(I21*(Requerimientos!$M$13/100)))/(2)</f>
        <v>4.1500000000000004</v>
      </c>
      <c r="K21" s="44"/>
    </row>
    <row r="22" spans="1:44" x14ac:dyDescent="0.25">
      <c r="A22" s="1"/>
      <c r="B22" s="75">
        <v>3</v>
      </c>
      <c r="C22" s="76"/>
      <c r="D22" s="12" t="s">
        <v>40</v>
      </c>
      <c r="E22" s="12" t="s">
        <v>41</v>
      </c>
      <c r="F22" s="18">
        <v>10</v>
      </c>
      <c r="G22" s="18">
        <v>10</v>
      </c>
      <c r="H22" s="18">
        <v>10</v>
      </c>
      <c r="I22" s="29">
        <v>8</v>
      </c>
      <c r="J22" s="8">
        <f>((F22*(Requerimientos!$M$10/100))+(G22*(Requerimientos!$M$11/100))+(H22*(Requerimientos!$M$12/100))+(I22*(Requerimientos!$M$13/100)))/(2)</f>
        <v>4.7</v>
      </c>
      <c r="K22" s="44"/>
      <c r="L22" s="1"/>
      <c r="M22" s="1"/>
      <c r="N22" s="1"/>
      <c r="O22" s="1"/>
      <c r="P22" s="1"/>
    </row>
    <row r="23" spans="1:44" x14ac:dyDescent="0.25">
      <c r="A23" s="1"/>
      <c r="B23" s="77">
        <v>8</v>
      </c>
      <c r="C23" s="78"/>
      <c r="D23" s="18" t="s">
        <v>42</v>
      </c>
      <c r="E23" s="18" t="s">
        <v>43</v>
      </c>
      <c r="F23" s="46">
        <f>F24</f>
        <v>10</v>
      </c>
      <c r="G23" s="46">
        <f t="shared" ref="G23:I23" si="7">G24</f>
        <v>10</v>
      </c>
      <c r="H23" s="46">
        <f t="shared" si="7"/>
        <v>2</v>
      </c>
      <c r="I23" s="46">
        <f t="shared" si="7"/>
        <v>7</v>
      </c>
      <c r="J23" s="8">
        <f>((F23*(Requerimientos!$M$10/100))+(G23*(Requerimientos!$M$11/100))+(H23*(Requerimientos!$M$12/100))+(I23*(Requerimientos!$M$13/100)))/(2)</f>
        <v>4.1500000000000004</v>
      </c>
      <c r="K23" s="44"/>
      <c r="L23" s="1"/>
      <c r="M23" s="1"/>
      <c r="N23" s="1"/>
      <c r="O23" s="1"/>
      <c r="P23" s="1"/>
    </row>
    <row r="24" spans="1:44" s="1" customFormat="1" x14ac:dyDescent="0.25">
      <c r="B24" s="75">
        <v>8</v>
      </c>
      <c r="C24" s="76"/>
      <c r="D24" s="18" t="s">
        <v>14</v>
      </c>
      <c r="E24" s="18" t="s">
        <v>15</v>
      </c>
      <c r="F24" s="46">
        <v>10</v>
      </c>
      <c r="G24" s="29">
        <v>10</v>
      </c>
      <c r="H24" s="18">
        <v>2</v>
      </c>
      <c r="I24" s="29">
        <v>7</v>
      </c>
      <c r="J24" s="8">
        <f>((F24*(Requerimientos!$M$10/100))+(G24*(Requerimientos!$M$11/100))+(H24*(Requerimientos!$M$12/100))+(I24*(Requerimientos!$M$13/100)))/(2)</f>
        <v>4.1500000000000004</v>
      </c>
      <c r="K24" s="44"/>
    </row>
    <row r="25" spans="1:44" s="1" customFormat="1" x14ac:dyDescent="0.25">
      <c r="B25" s="77">
        <v>10</v>
      </c>
      <c r="C25" s="78"/>
      <c r="D25" s="2" t="s">
        <v>44</v>
      </c>
      <c r="E25" s="2" t="s">
        <v>45</v>
      </c>
      <c r="F25" s="18">
        <f>F31</f>
        <v>7</v>
      </c>
      <c r="G25" s="18">
        <f t="shared" ref="G25:I25" si="8">G31</f>
        <v>10</v>
      </c>
      <c r="H25" s="18">
        <f t="shared" si="8"/>
        <v>10</v>
      </c>
      <c r="I25" s="18">
        <f t="shared" si="8"/>
        <v>10</v>
      </c>
      <c r="J25" s="8">
        <f>((F25*(Requerimientos!$M$10/100))+(G25*(Requerimientos!$M$11/100))+(H25*(Requerimientos!$M$12/100))+(I25*(Requerimientos!$M$13/100)))/(2)</f>
        <v>4.55</v>
      </c>
      <c r="K25" s="44"/>
    </row>
    <row r="26" spans="1:44" s="1" customFormat="1" x14ac:dyDescent="0.25">
      <c r="B26" s="75">
        <v>1</v>
      </c>
      <c r="C26" s="76"/>
      <c r="D26" s="2" t="s">
        <v>46</v>
      </c>
      <c r="E26" s="2" t="s">
        <v>47</v>
      </c>
      <c r="F26" s="18">
        <v>10</v>
      </c>
      <c r="G26" s="18">
        <v>10</v>
      </c>
      <c r="H26" s="18">
        <v>10</v>
      </c>
      <c r="I26" s="29">
        <v>7</v>
      </c>
      <c r="J26" s="8">
        <f>((F26*(Requerimientos!$M$10/100))+(G26*(Requerimientos!$M$11/100))+(H26*(Requerimientos!$M$12/100))+(I26*(Requerimientos!$M$13/100)))/(2)</f>
        <v>4.55</v>
      </c>
      <c r="K26" s="44"/>
    </row>
    <row r="27" spans="1:44" x14ac:dyDescent="0.25">
      <c r="A27" s="1"/>
      <c r="B27" s="77">
        <v>6</v>
      </c>
      <c r="C27" s="78"/>
      <c r="D27" s="12" t="s">
        <v>48</v>
      </c>
      <c r="E27" s="12" t="s">
        <v>49</v>
      </c>
      <c r="F27" s="18">
        <f>F34</f>
        <v>10</v>
      </c>
      <c r="G27" s="18">
        <f t="shared" ref="G27:I27" si="9">G34</f>
        <v>10</v>
      </c>
      <c r="H27" s="18">
        <f t="shared" si="9"/>
        <v>2</v>
      </c>
      <c r="I27" s="18">
        <f t="shared" si="9"/>
        <v>7</v>
      </c>
      <c r="J27" s="8">
        <f>((F27*(Requerimientos!$M$10/100))+(G27*(Requerimientos!$M$11/100))+(H27*(Requerimientos!$M$12/100))+(I27*(Requerimientos!$M$13/100)))/(2)</f>
        <v>4.1500000000000004</v>
      </c>
      <c r="K27" s="44"/>
      <c r="L27" s="1"/>
      <c r="M27" s="1"/>
      <c r="N27" s="1"/>
      <c r="O27" s="1"/>
      <c r="P27" s="1"/>
    </row>
    <row r="28" spans="1:44" s="34" customFormat="1" x14ac:dyDescent="0.25">
      <c r="B28" s="75">
        <v>13</v>
      </c>
      <c r="C28" s="76"/>
      <c r="D28" s="18" t="s">
        <v>50</v>
      </c>
      <c r="E28" s="18" t="s">
        <v>51</v>
      </c>
      <c r="F28" s="18">
        <v>10</v>
      </c>
      <c r="G28" s="18">
        <v>10</v>
      </c>
      <c r="H28" s="18">
        <v>2</v>
      </c>
      <c r="I28" s="29">
        <v>7</v>
      </c>
      <c r="J28" s="8">
        <f>((F28*(Requerimientos!$M$10/100))+(G28*(Requerimientos!$M$11/100))+(H28*(Requerimientos!$M$12/100))+(I28*(Requerimientos!$M$13/100)))/(2)</f>
        <v>4.1500000000000004</v>
      </c>
      <c r="K28" s="44"/>
    </row>
    <row r="29" spans="1:44" s="32" customFormat="1" x14ac:dyDescent="0.25">
      <c r="B29" s="86">
        <v>2</v>
      </c>
      <c r="C29" s="87"/>
      <c r="D29" s="33" t="s">
        <v>52</v>
      </c>
      <c r="E29" s="33" t="s">
        <v>49</v>
      </c>
      <c r="F29" s="40">
        <f>F14</f>
        <v>10</v>
      </c>
      <c r="G29" s="40">
        <f t="shared" ref="G29:H29" si="10">G14</f>
        <v>10</v>
      </c>
      <c r="H29" s="40">
        <f t="shared" si="10"/>
        <v>2</v>
      </c>
      <c r="I29" s="40">
        <f>I14</f>
        <v>7</v>
      </c>
      <c r="J29" s="8">
        <f>((F29*(Requerimientos!$M$10/100))+(G29*(Requerimientos!$M$11/100))+(H29*(Requerimientos!$M$12/100))+(I29*(Requerimientos!$M$13/100)))/(2)</f>
        <v>4.1500000000000004</v>
      </c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1" customFormat="1" x14ac:dyDescent="0.25">
      <c r="B30" s="75">
        <v>7</v>
      </c>
      <c r="C30" s="76"/>
      <c r="D30" s="2" t="s">
        <v>53</v>
      </c>
      <c r="E30" s="2" t="s">
        <v>54</v>
      </c>
      <c r="F30" s="18">
        <v>10</v>
      </c>
      <c r="G30" s="18">
        <v>10</v>
      </c>
      <c r="H30" s="18">
        <v>10</v>
      </c>
      <c r="I30" s="18">
        <v>10</v>
      </c>
      <c r="J30" s="8">
        <f>((F30*(Requerimientos!$M$10/100))+(G30*(Requerimientos!$M$11/100))+(H30*(Requerimientos!$M$12/100))+(I30*(Requerimientos!$M$13/100)))/(2)</f>
        <v>5</v>
      </c>
      <c r="K30" s="44"/>
    </row>
    <row r="31" spans="1:44" s="1" customFormat="1" x14ac:dyDescent="0.25">
      <c r="B31" s="75">
        <v>10</v>
      </c>
      <c r="C31" s="76"/>
      <c r="D31" s="2" t="s">
        <v>55</v>
      </c>
      <c r="E31" s="2" t="s">
        <v>56</v>
      </c>
      <c r="F31" s="18">
        <v>7</v>
      </c>
      <c r="G31" s="18">
        <v>10</v>
      </c>
      <c r="H31" s="18">
        <v>10</v>
      </c>
      <c r="I31" s="18">
        <v>10</v>
      </c>
      <c r="J31" s="8">
        <f>((F31*(Requerimientos!$M$10/100))+(G31*(Requerimientos!$M$11/100))+(H31*(Requerimientos!$M$12/100))+(I31*(Requerimientos!$M$13/100)))/(2)</f>
        <v>4.55</v>
      </c>
      <c r="K31" s="44"/>
    </row>
    <row r="32" spans="1:44" s="1" customFormat="1" x14ac:dyDescent="0.25">
      <c r="B32" s="77">
        <v>3</v>
      </c>
      <c r="C32" s="78"/>
      <c r="D32" s="2" t="s">
        <v>57</v>
      </c>
      <c r="E32" s="2" t="s">
        <v>58</v>
      </c>
      <c r="F32" s="18">
        <f>F22</f>
        <v>10</v>
      </c>
      <c r="G32" s="18">
        <f t="shared" ref="G32:I32" si="11">G22</f>
        <v>10</v>
      </c>
      <c r="H32" s="18">
        <f t="shared" si="11"/>
        <v>10</v>
      </c>
      <c r="I32" s="18">
        <f t="shared" si="11"/>
        <v>8</v>
      </c>
      <c r="J32" s="8">
        <f>((F32*(Requerimientos!$M$10/100))+(G32*(Requerimientos!$M$11/100))+(H32*(Requerimientos!$M$12/100))+(I32*(Requerimientos!$M$13/100)))/(2)</f>
        <v>4.7</v>
      </c>
      <c r="K32" s="44"/>
    </row>
    <row r="33" spans="1:16" s="1" customFormat="1" x14ac:dyDescent="0.25">
      <c r="B33" s="77">
        <v>5</v>
      </c>
      <c r="C33" s="78"/>
      <c r="D33" s="2" t="s">
        <v>59</v>
      </c>
      <c r="E33" s="2" t="s">
        <v>60</v>
      </c>
      <c r="F33" s="18">
        <f>F12</f>
        <v>7</v>
      </c>
      <c r="G33" s="18">
        <f t="shared" ref="G33:I33" si="12">G12</f>
        <v>10</v>
      </c>
      <c r="H33" s="18">
        <f t="shared" si="12"/>
        <v>2</v>
      </c>
      <c r="I33" s="18">
        <f t="shared" si="12"/>
        <v>7</v>
      </c>
      <c r="J33" s="8">
        <f>((F33*(Requerimientos!$M$10/100))+(G33*(Requerimientos!$M$11/100))+(H33*(Requerimientos!$M$12/100))+(I33*(Requerimientos!$M$13/100)))/(2)</f>
        <v>3.7</v>
      </c>
      <c r="K33" s="44"/>
    </row>
    <row r="34" spans="1:16" s="1" customFormat="1" x14ac:dyDescent="0.25">
      <c r="B34" s="75">
        <v>6</v>
      </c>
      <c r="C34" s="76"/>
      <c r="D34" s="2" t="s">
        <v>61</v>
      </c>
      <c r="E34" s="2" t="s">
        <v>62</v>
      </c>
      <c r="F34" s="18">
        <v>10</v>
      </c>
      <c r="G34" s="29">
        <v>10</v>
      </c>
      <c r="H34" s="18">
        <v>2</v>
      </c>
      <c r="I34" s="29">
        <v>7</v>
      </c>
      <c r="J34" s="8">
        <f>((F34*(Requerimientos!$M$10/100))+(G34*(Requerimientos!$M$11/100))+(H34*(Requerimientos!$M$12/100))+(I34*(Requerimientos!$M$13/100)))/(2)</f>
        <v>4.1500000000000004</v>
      </c>
      <c r="K34" s="44"/>
    </row>
    <row r="35" spans="1:16" s="1" customFormat="1" x14ac:dyDescent="0.25">
      <c r="B35" s="77">
        <v>7</v>
      </c>
      <c r="C35" s="78"/>
      <c r="D35" s="2" t="s">
        <v>63</v>
      </c>
      <c r="E35" s="2" t="s">
        <v>64</v>
      </c>
      <c r="F35" s="18">
        <f>F30</f>
        <v>10</v>
      </c>
      <c r="G35" s="18">
        <f t="shared" ref="G35:I35" si="13">G30</f>
        <v>10</v>
      </c>
      <c r="H35" s="18">
        <f t="shared" si="13"/>
        <v>10</v>
      </c>
      <c r="I35" s="18">
        <f t="shared" si="13"/>
        <v>10</v>
      </c>
      <c r="J35" s="8">
        <f>((F35*(Requerimientos!$M$10/100))+(G35*(Requerimientos!$M$11/100))+(H35*(Requerimientos!$M$12/100))+(I35*(Requerimientos!$M$13/100)))/(2)</f>
        <v>5</v>
      </c>
      <c r="K35" s="44"/>
    </row>
    <row r="36" spans="1:16" s="1" customFormat="1" x14ac:dyDescent="0.25">
      <c r="B36" s="77">
        <v>11</v>
      </c>
      <c r="C36" s="78"/>
      <c r="D36" s="2" t="s">
        <v>65</v>
      </c>
      <c r="E36" s="2" t="s">
        <v>66</v>
      </c>
      <c r="F36" s="29">
        <f>F17</f>
        <v>10</v>
      </c>
      <c r="G36" s="29">
        <f t="shared" ref="G36:I36" si="14">G17</f>
        <v>10</v>
      </c>
      <c r="H36" s="29">
        <f t="shared" si="14"/>
        <v>2</v>
      </c>
      <c r="I36" s="29">
        <f t="shared" si="14"/>
        <v>8</v>
      </c>
      <c r="J36" s="8">
        <f>((F36*(Requerimientos!$M$10/100))+(G36*(Requerimientos!$M$11/100))+(H36*(Requerimientos!$M$12/100))+(I36*(Requerimientos!$M$13/100)))/(2)</f>
        <v>4.3</v>
      </c>
      <c r="K36" s="44"/>
    </row>
    <row r="37" spans="1:16" x14ac:dyDescent="0.25">
      <c r="A37" s="1"/>
      <c r="B37" s="77">
        <v>13</v>
      </c>
      <c r="C37" s="78"/>
      <c r="D37" s="12" t="s">
        <v>67</v>
      </c>
      <c r="E37" s="12" t="s">
        <v>68</v>
      </c>
      <c r="F37" s="18">
        <f>F28</f>
        <v>10</v>
      </c>
      <c r="G37" s="18">
        <f t="shared" ref="G37:I37" si="15">G28</f>
        <v>10</v>
      </c>
      <c r="H37" s="18">
        <f t="shared" si="15"/>
        <v>2</v>
      </c>
      <c r="I37" s="18">
        <f t="shared" si="15"/>
        <v>7</v>
      </c>
      <c r="J37" s="8">
        <f>((F37*(Requerimientos!$M$10/100))+(G37*(Requerimientos!$M$11/100))+(H37*(Requerimientos!$M$12/100))+(I37*(Requerimientos!$M$13/100)))/(2)</f>
        <v>4.1500000000000004</v>
      </c>
      <c r="K37" s="44"/>
      <c r="L37" s="1"/>
      <c r="M37" s="1"/>
      <c r="N37" s="1"/>
      <c r="O37" s="1"/>
      <c r="P37" s="1"/>
    </row>
    <row r="38" spans="1:16" s="1" customFormat="1" x14ac:dyDescent="0.25">
      <c r="B38" s="75">
        <v>12</v>
      </c>
      <c r="C38" s="76"/>
      <c r="D38" s="2" t="s">
        <v>69</v>
      </c>
      <c r="E38" s="2" t="s">
        <v>70</v>
      </c>
      <c r="F38" s="40">
        <v>10</v>
      </c>
      <c r="G38" s="40">
        <v>10</v>
      </c>
      <c r="H38" s="18">
        <v>2</v>
      </c>
      <c r="I38" s="29">
        <v>7</v>
      </c>
      <c r="J38" s="8">
        <f>((F38*(Requerimientos!$M$10/100))+(G38*(Requerimientos!$M$11/100))+(H38*(Requerimientos!$M$12/100))+(I38*(Requerimientos!$M$13/100)))/(2)</f>
        <v>4.1500000000000004</v>
      </c>
      <c r="K38" s="44"/>
    </row>
    <row r="39" spans="1:16" x14ac:dyDescent="0.25">
      <c r="A39" s="1"/>
      <c r="B39" s="85"/>
      <c r="C39" s="85"/>
      <c r="D39" s="14"/>
      <c r="E39" s="14"/>
      <c r="F39" s="31"/>
      <c r="G39" s="31"/>
      <c r="H39" s="31"/>
      <c r="I39" s="31"/>
      <c r="J39" s="15"/>
      <c r="K39" s="13"/>
      <c r="L39" s="1"/>
      <c r="M39" s="1"/>
      <c r="N39" s="1"/>
      <c r="O39" s="1"/>
      <c r="P39" s="1"/>
    </row>
    <row r="40" spans="1:16" x14ac:dyDescent="0.25">
      <c r="A40" s="1"/>
      <c r="B40" s="85"/>
      <c r="C40" s="85"/>
      <c r="D40" s="14"/>
      <c r="E40" s="14"/>
      <c r="F40" s="13"/>
      <c r="G40" s="13"/>
      <c r="H40" s="13"/>
      <c r="I40" s="13"/>
      <c r="J40" s="15"/>
      <c r="K40" s="13"/>
      <c r="L40" s="1"/>
      <c r="M40" s="1"/>
      <c r="N40" s="1"/>
      <c r="O40" s="1"/>
      <c r="P40" s="1"/>
    </row>
    <row r="41" spans="1:16" x14ac:dyDescent="0.25">
      <c r="A41" s="1"/>
      <c r="B41" s="85"/>
      <c r="C41" s="85"/>
      <c r="D41" s="14"/>
      <c r="E41" s="14"/>
      <c r="F41" s="13"/>
      <c r="G41" s="13"/>
      <c r="H41" s="13"/>
      <c r="I41" s="13"/>
      <c r="J41" s="15"/>
      <c r="K41" s="13"/>
      <c r="L41" s="1"/>
      <c r="M41" s="1"/>
      <c r="N41" s="1"/>
      <c r="O41" s="1"/>
      <c r="P41" s="1"/>
    </row>
    <row r="42" spans="1:16" x14ac:dyDescent="0.25">
      <c r="A42" s="1"/>
      <c r="B42" s="85"/>
      <c r="C42" s="85"/>
      <c r="D42" s="14"/>
      <c r="E42" s="14"/>
      <c r="F42" s="13"/>
      <c r="G42" s="13"/>
      <c r="H42" s="13"/>
      <c r="I42" s="13"/>
      <c r="J42" s="15"/>
      <c r="K42" s="13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</sheetData>
  <mergeCells count="37">
    <mergeCell ref="B2:J4"/>
    <mergeCell ref="B12:C12"/>
    <mergeCell ref="B13:C13"/>
    <mergeCell ref="B10:C10"/>
    <mergeCell ref="B11:C11"/>
    <mergeCell ref="B5:J6"/>
    <mergeCell ref="B7:J7"/>
    <mergeCell ref="B9:C9"/>
    <mergeCell ref="B18:C18"/>
    <mergeCell ref="B19:C19"/>
    <mergeCell ref="B16:C16"/>
    <mergeCell ref="B17:C17"/>
    <mergeCell ref="B14:C14"/>
    <mergeCell ref="B15:C15"/>
    <mergeCell ref="B24:C24"/>
    <mergeCell ref="B25:C25"/>
    <mergeCell ref="B22:C22"/>
    <mergeCell ref="B23:C23"/>
    <mergeCell ref="B20:C20"/>
    <mergeCell ref="B21:C21"/>
    <mergeCell ref="B30:C30"/>
    <mergeCell ref="B31:C31"/>
    <mergeCell ref="B28:C28"/>
    <mergeCell ref="B29:C29"/>
    <mergeCell ref="B26:C26"/>
    <mergeCell ref="B27:C27"/>
    <mergeCell ref="B36:C36"/>
    <mergeCell ref="B37:C37"/>
    <mergeCell ref="B34:C34"/>
    <mergeCell ref="B35:C35"/>
    <mergeCell ref="B32:C32"/>
    <mergeCell ref="B33:C33"/>
    <mergeCell ref="B42:C42"/>
    <mergeCell ref="B40:C40"/>
    <mergeCell ref="B41:C41"/>
    <mergeCell ref="B38:C38"/>
    <mergeCell ref="B39:C3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EvaluaciónSección1</vt:lpstr>
      <vt:lpstr>EvaluaciónSección2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A. Vargas</dc:creator>
  <cp:lastModifiedBy>Rmeneses</cp:lastModifiedBy>
  <dcterms:created xsi:type="dcterms:W3CDTF">2011-08-20T21:09:30Z</dcterms:created>
  <dcterms:modified xsi:type="dcterms:W3CDTF">2011-12-08T21:56:17Z</dcterms:modified>
</cp:coreProperties>
</file>