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<sst xmlns="http://schemas.openxmlformats.org/spreadsheetml/2006/main" count="147" uniqueCount="105">
  <si>
    <t>Структура форм для создания шаблонов отчетов</t>
  </si>
  <si>
    <t>Название формы на странице</t>
  </si>
  <si>
    <t>Пример подсказка</t>
  </si>
  <si>
    <t>Тип данных</t>
  </si>
  <si>
    <t>Какие позиции совпадают и как</t>
  </si>
  <si>
    <t>Описание</t>
  </si>
  <si>
    <t>Акт передачи эксплуатации</t>
  </si>
  <si>
    <t>Дата</t>
  </si>
  <si>
    <t>«23» сентября 2013</t>
  </si>
  <si>
    <t>дата</t>
  </si>
  <si>
    <t>необязательное</t>
  </si>
  <si>
    <t>Должность</t>
  </si>
  <si>
    <t>начальник, прораб, мастер</t>
  </si>
  <si>
    <t>выбор из трех позиций</t>
  </si>
  <si>
    <t>Имя исполнителя</t>
  </si>
  <si>
    <t>Степанов С.В</t>
  </si>
  <si>
    <t>Заместитель начальника группы эксплуатации</t>
  </si>
  <si>
    <t>Волков А.А.</t>
  </si>
  <si>
    <t>Название объекта</t>
  </si>
  <si>
    <t>электроснабжения механизации строительства жилого дома</t>
  </si>
  <si>
    <t>Поле создается менеджерами, при создании объекта</t>
  </si>
  <si>
    <t>Адрес объекта</t>
  </si>
  <si>
    <t>г. Москва ул. Базовая вл. 15</t>
  </si>
  <si>
    <t>КТПН</t>
  </si>
  <si>
    <t>возможность добавления в шаблон до 5 позиций</t>
  </si>
  <si>
    <t>КТПН-№</t>
  </si>
  <si>
    <t>Поля относятся к КТПН</t>
  </si>
  <si>
    <t>КТПН инв. №</t>
  </si>
  <si>
    <t>Силовой трансформатор</t>
  </si>
  <si>
    <t>ТМ-630/10/0.4</t>
  </si>
  <si>
    <t>Силовой трансформатор №</t>
  </si>
  <si>
    <t>ИКВН</t>
  </si>
  <si>
    <t>ИКВН-№</t>
  </si>
  <si>
    <t>Поля относятся к ИКВН</t>
  </si>
  <si>
    <t>ИКВН инв. №</t>
  </si>
  <si>
    <t>КРУН</t>
  </si>
  <si>
    <t>возможность добавления в шаблон до 3 позиций, может вооще отсутствовать</t>
  </si>
  <si>
    <t>КРУН-№</t>
  </si>
  <si>
    <t>Поля относятся к КРУН</t>
  </si>
  <si>
    <t>КРУН инв. №</t>
  </si>
  <si>
    <t>Базовая Акт №1</t>
  </si>
  <si>
    <t>Заказчик, название фирмы</t>
  </si>
  <si>
    <t>ОАО «УЖС-1»</t>
  </si>
  <si>
    <t>«09» сентября 2013</t>
  </si>
  <si>
    <t>Представитель заказчика</t>
  </si>
  <si>
    <t>Петров главный энергетик</t>
  </si>
  <si>
    <t>Базовая Акт №2</t>
  </si>
  <si>
    <t>«23» сентября 2013 </t>
  </si>
  <si>
    <t>Базовая Акт №3</t>
  </si>
  <si>
    <t>«04» сентября 2013</t>
  </si>
  <si>
    <t>Бригадир монтажного участка, ФИО</t>
  </si>
  <si>
    <t>Нестеров С.Н.</t>
  </si>
  <si>
    <t>Базовая Акт №4</t>
  </si>
  <si>
    <t>ИВРУ-2</t>
  </si>
  <si>
    <t>Объем выполненной работы</t>
  </si>
  <si>
    <t>монтаж концевых и соединительных муфт, прокладка кабеля 0,4 и 10</t>
  </si>
  <si>
    <t>можно поработать над данными, чтобы сократить кол-во полей</t>
  </si>
  <si>
    <t>Базовая Акт №5</t>
  </si>
  <si>
    <t>«06» сентября 2013</t>
  </si>
  <si>
    <t>Базовая Акт №6</t>
  </si>
  <si>
    <t>Базовая Акт №7</t>
  </si>
  <si>
    <t>«07 » сентября 2013 </t>
  </si>
  <si>
    <t>Высокое напряжение</t>
  </si>
  <si>
    <t>Возможность добавления в шабллон</t>
  </si>
  <si>
    <t>Марка кабеля</t>
  </si>
  <si>
    <t>АСБ</t>
  </si>
  <si>
    <t>поля относящиеся к высокому напряжению</t>
  </si>
  <si>
    <t>Сечение кабеля</t>
  </si>
  <si>
    <t>3х95</t>
  </si>
  <si>
    <t>Длина кабеля</t>
  </si>
  <si>
    <t>30+350+220</t>
  </si>
  <si>
    <t>Кабельная линия</t>
  </si>
  <si>
    <t>РП 14063 до ИКВН-2156, от ИКВН-2156 до КТПН-2156, от КТПН-2156 до КТПН-2157 соответственно</t>
  </si>
  <si>
    <t>Низкое напряжение</t>
  </si>
  <si>
    <t>Возможность добавления в шаблон</t>
  </si>
  <si>
    <t>АВБбШв</t>
  </si>
  <si>
    <t>поля относящиеся к низкому напряжению</t>
  </si>
  <si>
    <t>4х95</t>
  </si>
  <si>
    <t>можно убрать поле, если договориться, что будут вносить данные в правильном порядке выше</t>
  </si>
  <si>
    <t>Переходы</t>
  </si>
  <si>
    <t>Точка присоединения</t>
  </si>
  <si>
    <t>РП 14063</t>
  </si>
  <si>
    <t>Поля относящиеся к переходу</t>
  </si>
  <si>
    <t>Конечная точка присоединения</t>
  </si>
  <si>
    <t>ИКВН и  КТПН</t>
  </si>
  <si>
    <t>Базовая Акт №8</t>
  </si>
  <si>
    <t>«08» сентября 2013</t>
  </si>
  <si>
    <t>Кабельщик</t>
  </si>
  <si>
    <t>Дедыш А.В.</t>
  </si>
  <si>
    <t>Вид муфты</t>
  </si>
  <si>
    <t>концевых (и, или соединительных)</t>
  </si>
  <si>
    <t>Количество</t>
  </si>
  <si>
    <t>четырех</t>
  </si>
  <si>
    <t>Кабельный журнал выосоко напр.</t>
  </si>
  <si>
    <t>Наименование кабельных линий</t>
  </si>
  <si>
    <t>РП-14063- ИКВН-2156-КТПН-2156-
- КТПН-2157</t>
  </si>
  <si>
    <t>Напряжение, кВ.</t>
  </si>
  <si>
    <t>Количество муфт</t>
  </si>
  <si>
    <t>Количество переходов</t>
  </si>
  <si>
    <t>Температура воздуха</t>
  </si>
  <si>
    <t>Способ переходов</t>
  </si>
  <si>
    <t>№ барабана</t>
  </si>
  <si>
    <t>Род грунта</t>
  </si>
  <si>
    <t>Кабельный журнал низкого напр.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</si>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</sst>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2C4C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3.14"/>
    <col min="2" customWidth="1" max="2" width="35.0"/>
    <col min="4" customWidth="1" max="4" width="33.71"/>
    <col min="5" customWidth="1" max="5" width="51.14"/>
  </cols>
  <sheetData>
    <row r="1">
      <c t="s" s="2" r="A1">
        <v>0</v>
      </c>
      <c s="2" r="B1"/>
      <c s="2" r="C1"/>
    </row>
    <row r="2">
      <c t="s" s="6" r="A2">
        <v>1</v>
      </c>
      <c t="s" s="6" r="B2">
        <v>2</v>
      </c>
      <c t="s" s="6" r="C2">
        <v>3</v>
      </c>
      <c t="s" s="6" r="D2">
        <v>4</v>
      </c>
      <c t="s" s="6" r="E2">
        <v>5</v>
      </c>
    </row>
    <row r="3">
      <c t="s" s="6" r="A3">
        <v>6</v>
      </c>
      <c s="6" r="B3"/>
      <c s="6" r="C3"/>
      <c s="6" r="D3"/>
      <c s="6" r="E3"/>
    </row>
    <row r="4">
      <c t="s" r="A4">
        <v>7</v>
      </c>
      <c t="s" r="B4">
        <v>8</v>
      </c>
      <c t="s" r="C4">
        <v>9</v>
      </c>
      <c t="s" r="E4">
        <v>10</v>
      </c>
    </row>
    <row r="5">
      <c t="s" r="A5">
        <v>11</v>
      </c>
      <c t="s" r="B5">
        <v>12</v>
      </c>
      <c t="s" r="E5">
        <v>13</v>
      </c>
    </row>
    <row r="6">
      <c t="s" r="A6">
        <v>14</v>
      </c>
      <c t="s" r="B6">
        <v>15</v>
      </c>
    </row>
    <row r="7">
      <c t="s" r="A7">
        <v>16</v>
      </c>
      <c t="s" r="B7">
        <v>17</v>
      </c>
    </row>
    <row r="8">
      <c t="s" s="4" r="A8">
        <v>18</v>
      </c>
      <c t="s" s="4" r="B8">
        <v>19</v>
      </c>
      <c s="4" r="C8"/>
      <c s="4" r="D8"/>
      <c t="s" s="4" r="E8">
        <v>20</v>
      </c>
    </row>
    <row r="9">
      <c t="s" s="4" r="A9">
        <v>21</v>
      </c>
      <c t="s" s="4" r="B9">
        <v>22</v>
      </c>
      <c s="4" r="C9"/>
      <c s="4" r="D9"/>
      <c t="s" s="4" r="E9">
        <v>20</v>
      </c>
    </row>
    <row r="10">
      <c t="s" s="1" r="A10">
        <v>23</v>
      </c>
      <c s="1" r="B10"/>
      <c s="1" r="C10"/>
      <c s="1" r="D10"/>
      <c t="s" s="1" r="E10">
        <v>24</v>
      </c>
    </row>
    <row r="11">
      <c t="s" r="A11">
        <v>25</v>
      </c>
      <c r="B11">
        <v>2157</v>
      </c>
      <c t="s" r="E11">
        <v>26</v>
      </c>
    </row>
    <row r="12">
      <c t="s" r="A12">
        <v>27</v>
      </c>
      <c r="B12">
        <v>179</v>
      </c>
    </row>
    <row r="13">
      <c t="s" r="A13">
        <v>28</v>
      </c>
      <c t="s" r="B13">
        <v>29</v>
      </c>
    </row>
    <row r="14">
      <c t="s" r="A14">
        <v>30</v>
      </c>
      <c r="B14">
        <v>70994</v>
      </c>
    </row>
    <row r="15">
      <c t="s" s="1" r="A15">
        <v>31</v>
      </c>
      <c s="1" r="B15"/>
      <c s="1" r="C15"/>
      <c s="1" r="D15"/>
      <c t="s" s="1" r="E15">
        <v>24</v>
      </c>
    </row>
    <row r="16">
      <c t="s" r="A16">
        <v>32</v>
      </c>
      <c r="B16">
        <v>2156</v>
      </c>
      <c t="s" r="E16">
        <v>33</v>
      </c>
    </row>
    <row r="17">
      <c t="s" r="A17">
        <v>34</v>
      </c>
      <c r="B17">
        <v>5109</v>
      </c>
    </row>
    <row r="18">
      <c t="s" s="1" r="A18">
        <v>35</v>
      </c>
      <c s="1" r="B18"/>
      <c s="1" r="C18"/>
      <c s="1" r="D18"/>
      <c t="s" s="1" r="E18">
        <v>36</v>
      </c>
    </row>
    <row r="19">
      <c t="s" r="A19">
        <v>37</v>
      </c>
      <c r="B19">
        <v>1234</v>
      </c>
      <c t="s" r="E19">
        <v>38</v>
      </c>
    </row>
    <row r="20">
      <c t="s" r="A20">
        <v>39</v>
      </c>
    </row>
    <row r="21">
      <c t="s" s="6" r="A21">
        <v>40</v>
      </c>
      <c s="6" r="B21"/>
      <c s="6" r="C21"/>
      <c s="6" r="D21"/>
      <c s="6" r="E21"/>
    </row>
    <row r="22">
      <c t="s" r="A22">
        <v>41</v>
      </c>
      <c t="s" r="B22">
        <v>42</v>
      </c>
    </row>
    <row r="23">
      <c t="s" r="A23">
        <v>7</v>
      </c>
      <c t="s" r="B23">
        <v>43</v>
      </c>
    </row>
    <row r="24">
      <c t="str" r="A24">
        <f>A5</f>
        <v>Должность</v>
      </c>
      <c t="str" r="B24">
        <f>B5</f>
        <v>начальник, прораб, мастер</v>
      </c>
      <c t="str" r="C24">
        <f>C5</f>
        <v/>
      </c>
      <c t="str" r="D24">
        <f>ADDRESS(5,4,4)</f>
        <v>D5</v>
      </c>
      <c t="str" r="E24">
        <f>E5</f>
        <v>выбор из трех позиций</v>
      </c>
    </row>
    <row r="25">
      <c t="str" r="A25">
        <f>A6</f>
        <v>Имя исполнителя</v>
      </c>
      <c t="str" r="B25">
        <f>B6</f>
        <v>Степанов С.В</v>
      </c>
      <c t="str" r="C25">
        <f>C6</f>
        <v/>
      </c>
      <c t="str" r="D25">
        <f>ADDRESS(6,4,4)</f>
        <v>D6</v>
      </c>
      <c t="str" r="E25">
        <f>E6</f>
        <v/>
      </c>
    </row>
    <row r="26">
      <c t="s" r="A26">
        <v>44</v>
      </c>
      <c t="s" r="B26">
        <v>45</v>
      </c>
      <c t="s" r="E26">
        <v>10</v>
      </c>
    </row>
    <row r="27">
      <c t="str" s="1" r="A27">
        <f>A10</f>
        <v>КТПН</v>
      </c>
      <c t="str" s="1" r="B27">
        <f>B10</f>
        <v/>
      </c>
      <c t="str" s="1" r="C27">
        <f>C10</f>
        <v/>
      </c>
      <c t="str" r="D27">
        <f>ADDRESS(10,4,4)</f>
        <v>D10</v>
      </c>
      <c t="str" s="1" r="E27">
        <f>E10</f>
        <v>возможность добавления в шаблон до 5 позиций</v>
      </c>
    </row>
    <row r="28">
      <c t="str" r="A28">
        <f>A11</f>
        <v>КТПН-№</v>
      </c>
      <c r="B28">
        <f>B11</f>
        <v>2157</v>
      </c>
      <c t="str" r="C28">
        <f>C11</f>
        <v/>
      </c>
      <c t="str" r="D28">
        <f>ADDRESS(11,4,4)</f>
        <v>D11</v>
      </c>
    </row>
    <row r="29">
      <c t="str" s="1" r="A29">
        <f>A15</f>
        <v>ИКВН</v>
      </c>
      <c t="str" s="1" r="B29">
        <f>B15</f>
        <v/>
      </c>
      <c t="str" s="1" r="C29">
        <f>C16</f>
        <v/>
      </c>
      <c t="str" r="D29">
        <f>ADDRESS(15,4,4)</f>
        <v>D15</v>
      </c>
      <c t="str" s="1" r="E29">
        <f>E15</f>
        <v>возможность добавления в шаблон до 5 позиций</v>
      </c>
    </row>
    <row r="30">
      <c t="str" r="A30">
        <f>A16</f>
        <v>ИКВН-№</v>
      </c>
      <c r="B30">
        <f>B16</f>
        <v>2156</v>
      </c>
      <c t="str" r="C30">
        <f>C16</f>
        <v/>
      </c>
      <c t="str" r="D30">
        <f>ADDRESS(16,4,4)</f>
        <v>D16</v>
      </c>
    </row>
    <row r="31">
      <c t="str" s="1" r="A31">
        <f>A18</f>
        <v>КРУН</v>
      </c>
      <c t="str" s="1" r="B31">
        <f>B18</f>
        <v/>
      </c>
      <c t="str" s="1" r="C31">
        <f>C18</f>
        <v/>
      </c>
      <c t="str" r="D31">
        <f>ADDRESS(18,4,4)</f>
        <v>D18</v>
      </c>
      <c t="str" s="1" r="E31">
        <f>E18</f>
        <v>возможность добавления в шаблон до 3 позиций, может вооще отсутствовать</v>
      </c>
    </row>
    <row r="32">
      <c t="str" r="A32">
        <f>A19</f>
        <v>КРУН-№</v>
      </c>
      <c r="B32">
        <f>B19</f>
        <v>1234</v>
      </c>
      <c t="str" r="D32">
        <f>ADDRESS(19,4,4)</f>
        <v>D19</v>
      </c>
    </row>
    <row r="33">
      <c t="str" s="4" r="A33">
        <f>A8</f>
        <v>Название объекта</v>
      </c>
      <c t="str" s="4" r="B33">
        <f>B8</f>
        <v>электроснабжения механизации строительства жилого дома</v>
      </c>
      <c t="str" s="4" r="C33">
        <f>C8</f>
        <v/>
      </c>
      <c t="str" s="4" r="D33">
        <f>ADDRESS(8,4,4)</f>
        <v>D8</v>
      </c>
      <c t="str" s="4" r="E33">
        <f>E8</f>
        <v>Поле создается менеджерами, при создании объекта</v>
      </c>
    </row>
    <row r="34">
      <c t="str" s="4" r="A34">
        <f>A9</f>
        <v>Адрес объекта</v>
      </c>
      <c t="str" s="4" r="B34">
        <f>B9</f>
        <v>г. Москва ул. Базовая вл. 15</v>
      </c>
      <c t="str" s="4" r="C34">
        <f>C9</f>
        <v/>
      </c>
      <c t="str" s="4" r="D34">
        <f>ADDRESS(9,4,4)</f>
        <v>D9</v>
      </c>
      <c t="str" s="4" r="E34">
        <f>E9</f>
        <v>Поле создается менеджерами, при создании объекта</v>
      </c>
    </row>
    <row r="35">
      <c t="s" s="6" r="A35">
        <v>46</v>
      </c>
      <c s="6" r="B35"/>
      <c s="6" r="C35"/>
      <c s="6" r="D35"/>
      <c s="6" r="E35"/>
    </row>
    <row r="36">
      <c t="s" r="A36">
        <v>7</v>
      </c>
      <c t="s" r="B36">
        <v>47</v>
      </c>
    </row>
    <row r="37">
      <c t="str" r="A37">
        <f>A5</f>
        <v>Должность</v>
      </c>
      <c t="str" r="B37">
        <f>B5</f>
        <v>начальник, прораб, мастер</v>
      </c>
      <c t="str" r="C37">
        <f>C5</f>
        <v/>
      </c>
      <c t="str" r="D37">
        <f>ADDRESS(5,4,4)</f>
        <v>D5</v>
      </c>
      <c t="str" r="E37">
        <f>E5</f>
        <v>выбор из трех позиций</v>
      </c>
    </row>
    <row r="38">
      <c t="str" r="A38">
        <f>A6</f>
        <v>Имя исполнителя</v>
      </c>
      <c t="str" r="B38">
        <f>B6</f>
        <v>Степанов С.В</v>
      </c>
      <c t="str" r="C38">
        <f>C6</f>
        <v/>
      </c>
      <c t="str" r="D38">
        <f>ADDRESS(6,4,4)</f>
        <v>D6</v>
      </c>
      <c t="str" r="E38">
        <f>E6</f>
        <v/>
      </c>
    </row>
    <row r="39">
      <c t="str" r="A39">
        <f>A7</f>
        <v>Заместитель начальника группы эксплуатации</v>
      </c>
      <c t="str" r="B39">
        <f>B7</f>
        <v>Волков А.А.</v>
      </c>
      <c t="str" r="C39">
        <f>C7</f>
        <v/>
      </c>
      <c t="str" r="D39">
        <f>ADDRESS(7,4,4)</f>
        <v>D7</v>
      </c>
      <c t="str" r="E39">
        <f>E7</f>
        <v/>
      </c>
    </row>
    <row r="40">
      <c t="str" s="4" r="A40">
        <f>A8</f>
        <v>Название объекта</v>
      </c>
      <c t="str" s="4" r="B40">
        <f>B8</f>
        <v>электроснабжения механизации строительства жилого дома</v>
      </c>
      <c t="str" s="4" r="C40">
        <f>C8</f>
        <v/>
      </c>
      <c t="str" s="4" r="D40">
        <f>ADDRESS(8,4,4)</f>
        <v>D8</v>
      </c>
      <c t="str" s="4" r="E40">
        <f>E8</f>
        <v>Поле создается менеджерами, при создании объекта</v>
      </c>
    </row>
    <row r="41">
      <c t="str" s="4" r="A41">
        <f>A9</f>
        <v>Адрес объекта</v>
      </c>
      <c t="str" s="4" r="B41">
        <f>B9</f>
        <v>г. Москва ул. Базовая вл. 15</v>
      </c>
      <c t="str" s="4" r="C41">
        <f>C9</f>
        <v/>
      </c>
      <c t="str" s="4" r="D41">
        <f>ADDRESS(9,4,4)</f>
        <v>D9</v>
      </c>
      <c t="str" s="4" r="E41">
        <f>E9</f>
        <v>Поле создается менеджерами, при создании объекта</v>
      </c>
    </row>
    <row r="42">
      <c t="str" s="1" r="A42">
        <f>A10</f>
        <v>КТПН</v>
      </c>
      <c t="str" s="1" r="B42">
        <f>B10</f>
        <v/>
      </c>
      <c t="str" s="1" r="C42">
        <f>C10</f>
        <v/>
      </c>
      <c s="1" r="D42"/>
      <c t="str" s="1" r="E42">
        <f>E10</f>
        <v>возможность добавления в шаблон до 5 позиций</v>
      </c>
    </row>
    <row r="43">
      <c t="str" r="A43">
        <f>A11</f>
        <v>КТПН-№</v>
      </c>
      <c r="B43">
        <f>B11</f>
        <v>2157</v>
      </c>
      <c t="str" r="C43">
        <f>C11</f>
        <v/>
      </c>
      <c t="str" r="D43">
        <f>ADDRESS(11,4,4)</f>
        <v>D11</v>
      </c>
      <c t="str" r="E43">
        <f>E11</f>
        <v>Поля относятся к КТПН</v>
      </c>
    </row>
    <row r="44">
      <c t="str" s="1" r="A44">
        <f>A15</f>
        <v>ИКВН</v>
      </c>
      <c t="str" s="1" r="B44">
        <f>B15</f>
        <v/>
      </c>
      <c t="str" s="1" r="C44">
        <f>C15</f>
        <v/>
      </c>
      <c s="1" r="D44"/>
      <c t="str" s="1" r="E44">
        <f>E15</f>
        <v>возможность добавления в шаблон до 5 позиций</v>
      </c>
    </row>
    <row r="45">
      <c t="str" r="A45">
        <f>A16</f>
        <v>ИКВН-№</v>
      </c>
      <c r="B45">
        <f>B16</f>
        <v>2156</v>
      </c>
      <c t="str" r="C45">
        <f>C16</f>
        <v/>
      </c>
      <c t="str" r="D45">
        <f>ADDRESS(16,4,4)</f>
        <v>D16</v>
      </c>
      <c t="str" r="E45">
        <f>E16</f>
        <v>Поля относятся к ИКВН</v>
      </c>
    </row>
    <row r="46">
      <c t="str" s="1" r="A46">
        <f>A18</f>
        <v>КРУН</v>
      </c>
      <c t="str" s="1" r="B46">
        <f>B18</f>
        <v/>
      </c>
      <c t="str" s="1" r="C46">
        <f>C18</f>
        <v/>
      </c>
      <c s="1" r="D46"/>
      <c t="str" s="1" r="E46">
        <f>E18</f>
        <v>возможность добавления в шаблон до 3 позиций, может вооще отсутствовать</v>
      </c>
    </row>
    <row r="47">
      <c t="str" r="A47">
        <f>A19</f>
        <v>КРУН-№</v>
      </c>
      <c r="B47">
        <f>B19</f>
        <v>1234</v>
      </c>
      <c t="str" r="C47">
        <f>C19</f>
        <v/>
      </c>
      <c t="str" r="D47">
        <f>ADDRESS(19,4,4)</f>
        <v>D19</v>
      </c>
      <c t="str" r="E47">
        <f>E19</f>
        <v>Поля относятся к КРУН</v>
      </c>
    </row>
    <row r="48">
      <c t="s" s="6" r="A48">
        <v>48</v>
      </c>
      <c s="6" r="B48"/>
      <c s="6" r="C48"/>
      <c s="6" r="D48"/>
      <c s="6" r="E48"/>
    </row>
    <row r="49">
      <c t="s" r="A49">
        <v>7</v>
      </c>
      <c t="s" r="B49">
        <v>49</v>
      </c>
      <c t="s" r="E49">
        <v>10</v>
      </c>
    </row>
    <row r="50">
      <c t="str" r="A50">
        <f>A5</f>
        <v>Должность</v>
      </c>
      <c t="str" r="B50">
        <f>B5</f>
        <v>начальник, прораб, мастер</v>
      </c>
      <c t="str" r="C50">
        <f>C5</f>
        <v/>
      </c>
      <c t="str" r="D50">
        <f>ADDRESS(5,4,4)</f>
        <v>D5</v>
      </c>
      <c t="str" r="E50">
        <f>E5</f>
        <v>выбор из трех позиций</v>
      </c>
    </row>
    <row r="51">
      <c t="str" r="A51">
        <f>A6</f>
        <v>Имя исполнителя</v>
      </c>
      <c t="str" r="B51">
        <f>B6</f>
        <v>Степанов С.В</v>
      </c>
      <c t="str" r="C51">
        <f>C6</f>
        <v/>
      </c>
      <c t="str" r="D51">
        <f>ADDRESS(6,4,4)</f>
        <v>D6</v>
      </c>
      <c t="str" r="E51">
        <f>E6</f>
        <v/>
      </c>
    </row>
    <row r="52">
      <c t="s" r="A52">
        <v>50</v>
      </c>
      <c t="s" r="B52">
        <v>51</v>
      </c>
    </row>
    <row r="53">
      <c t="str" r="A53">
        <f>A26</f>
        <v>Представитель заказчика</v>
      </c>
      <c t="str" r="B53">
        <f>B26</f>
        <v>Петров главный энергетик</v>
      </c>
      <c t="str" r="C53">
        <f>C26</f>
        <v/>
      </c>
      <c t="str" r="D53">
        <f>ADDRESS(26,4,4)</f>
        <v>D26</v>
      </c>
      <c t="str" r="E53">
        <f>E26</f>
        <v>необязательное</v>
      </c>
    </row>
    <row r="54">
      <c t="str" s="1" r="A54">
        <f>A10</f>
        <v>КТПН</v>
      </c>
      <c t="str" s="1" r="B54">
        <f>B10</f>
        <v/>
      </c>
      <c t="str" s="1" r="C54">
        <f>C10</f>
        <v/>
      </c>
      <c s="1" r="D54"/>
      <c t="str" s="1" r="E54">
        <f>E10</f>
        <v>возможность добавления в шаблон до 5 позиций</v>
      </c>
    </row>
    <row r="55">
      <c t="str" r="A55">
        <f>A11</f>
        <v>КТПН-№</v>
      </c>
      <c r="B55">
        <f>B11</f>
        <v>2157</v>
      </c>
      <c t="str" r="C55">
        <f>C11</f>
        <v/>
      </c>
      <c t="str" r="D55">
        <f>ADDRESS(11,4,4)</f>
        <v>D11</v>
      </c>
      <c t="str" r="E55">
        <f>E11</f>
        <v>Поля относятся к КТПН</v>
      </c>
    </row>
    <row r="56">
      <c t="str" s="1" r="A56">
        <f>A15</f>
        <v>ИКВН</v>
      </c>
      <c t="str" s="1" r="B56">
        <f>B15</f>
        <v/>
      </c>
      <c t="str" s="1" r="C56">
        <f>C15</f>
        <v/>
      </c>
      <c s="1" r="D56"/>
      <c t="str" s="1" r="E56">
        <f>E15</f>
        <v>возможность добавления в шаблон до 5 позиций</v>
      </c>
    </row>
    <row r="57">
      <c t="str" r="A57">
        <f>A16</f>
        <v>ИКВН-№</v>
      </c>
      <c r="B57">
        <f>B16</f>
        <v>2156</v>
      </c>
      <c t="str" r="C57">
        <f>C16</f>
        <v/>
      </c>
      <c t="str" r="D57">
        <f>ADDRESS(16,4,4)</f>
        <v>D16</v>
      </c>
      <c t="str" r="E57">
        <f>E16</f>
        <v>Поля относятся к ИКВН</v>
      </c>
    </row>
    <row r="58">
      <c t="str" s="1" r="A58">
        <f>A18</f>
        <v>КРУН</v>
      </c>
      <c t="str" s="1" r="B58">
        <f>B18</f>
        <v/>
      </c>
      <c t="str" s="1" r="C58">
        <f>C18</f>
        <v/>
      </c>
      <c s="1" r="D58"/>
      <c t="str" s="1" r="E58">
        <f>E18</f>
        <v>возможность добавления в шаблон до 3 позиций, может вооще отсутствовать</v>
      </c>
    </row>
    <row r="59">
      <c t="str" r="A59">
        <f>A19</f>
        <v>КРУН-№</v>
      </c>
      <c r="B59">
        <f>B19</f>
        <v>1234</v>
      </c>
      <c t="str" r="C59">
        <f>C19</f>
        <v/>
      </c>
      <c t="str" r="D59">
        <f>ADDRESS(19,4,4)</f>
        <v>D19</v>
      </c>
      <c t="str" r="E59">
        <f>E19</f>
        <v>Поля относятся к КРУН</v>
      </c>
    </row>
    <row r="60">
      <c t="s" s="6" r="A60">
        <v>52</v>
      </c>
      <c s="6" r="B60"/>
      <c s="6" r="C60"/>
      <c s="6" r="D60"/>
      <c s="6" r="E60"/>
    </row>
    <row r="61">
      <c t="s" r="A61">
        <v>7</v>
      </c>
      <c t="s" r="B61">
        <v>43</v>
      </c>
      <c t="s" r="E61">
        <v>10</v>
      </c>
    </row>
    <row r="62">
      <c t="str" s="1" r="A62">
        <f>A10</f>
        <v>КТПН</v>
      </c>
      <c t="str" s="1" r="B62">
        <f>B10</f>
        <v/>
      </c>
      <c t="str" s="1" r="C62">
        <f>C10</f>
        <v/>
      </c>
      <c s="1" r="D62"/>
      <c t="str" s="1" r="E62">
        <f>E10</f>
        <v>возможность добавления в шаблон до 5 позиций</v>
      </c>
    </row>
    <row r="63">
      <c t="str" r="A63">
        <f>A11</f>
        <v>КТПН-№</v>
      </c>
      <c r="B63">
        <f>B11</f>
        <v>2157</v>
      </c>
      <c t="str" r="C63">
        <f>C11</f>
        <v/>
      </c>
      <c t="str" r="D63">
        <f>ADDRESS(11,4,4)</f>
        <v>D11</v>
      </c>
      <c t="str" r="E63">
        <f>E11</f>
        <v>Поля относятся к КТПН</v>
      </c>
    </row>
    <row r="64">
      <c t="str" s="1" r="A64">
        <f>A15</f>
        <v>ИКВН</v>
      </c>
      <c t="str" s="1" r="B64">
        <f>B15</f>
        <v/>
      </c>
      <c t="str" s="1" r="C64">
        <f>C15</f>
        <v/>
      </c>
      <c s="1" r="D64"/>
      <c t="str" s="1" r="E64">
        <f>E15</f>
        <v>возможность добавления в шаблон до 5 позиций</v>
      </c>
    </row>
    <row r="65">
      <c t="str" s="3" r="A65">
        <f>A16</f>
        <v>ИКВН-№</v>
      </c>
      <c s="3" r="B65">
        <f>B16</f>
        <v>2156</v>
      </c>
      <c t="str" s="3" r="C65">
        <f>C16</f>
        <v/>
      </c>
      <c t="str" r="D65">
        <f>ADDRESS(16,4,4)</f>
        <v>D16</v>
      </c>
      <c t="str" s="3" r="E65">
        <f>E16</f>
        <v>Поля относятся к ИКВН</v>
      </c>
    </row>
    <row r="66">
      <c t="str" s="1" r="A66">
        <f>A18</f>
        <v>КРУН</v>
      </c>
      <c t="str" s="1" r="B66">
        <f>B18</f>
        <v/>
      </c>
      <c t="str" s="1" r="C66">
        <f>C18</f>
        <v/>
      </c>
      <c s="1" r="D66"/>
      <c t="str" s="1" r="E66">
        <f>E18</f>
        <v>возможность добавления в шаблон до 3 позиций, может вооще отсутствовать</v>
      </c>
    </row>
    <row r="67">
      <c t="str" s="3" r="A67">
        <f>A19</f>
        <v>КРУН-№</v>
      </c>
      <c s="3" r="B67">
        <f>B19</f>
        <v>1234</v>
      </c>
      <c t="str" s="3" r="C67">
        <f>C19</f>
        <v/>
      </c>
      <c t="str" r="D67">
        <f>ADDRESS(19,4,4)</f>
        <v>D19</v>
      </c>
      <c t="str" s="3" r="E67">
        <f>E19</f>
        <v>Поля относятся к КРУН</v>
      </c>
    </row>
    <row r="68">
      <c t="s" r="A68">
        <v>53</v>
      </c>
      <c t="s" r="B68">
        <v>53</v>
      </c>
      <c t="s" r="E68">
        <v>10</v>
      </c>
    </row>
    <row r="69">
      <c t="s" r="A69">
        <v>54</v>
      </c>
      <c t="s" r="B69">
        <v>55</v>
      </c>
      <c t="s" r="D69">
        <v>56</v>
      </c>
    </row>
    <row r="70">
      <c t="str" s="4" r="A70">
        <f>A8</f>
        <v>Название объекта</v>
      </c>
      <c t="str" s="4" r="B70">
        <f>B8</f>
        <v>электроснабжения механизации строительства жилого дома</v>
      </c>
      <c t="str" s="4" r="C70">
        <f>C8</f>
        <v/>
      </c>
      <c t="str" s="4" r="D70">
        <f>ADDRESS(8,4,4)</f>
        <v>D8</v>
      </c>
      <c t="str" s="4" r="E70">
        <f>E8</f>
        <v>Поле создается менеджерами, при создании объекта</v>
      </c>
    </row>
    <row r="71">
      <c t="str" s="4" r="A71">
        <f>A9</f>
        <v>Адрес объекта</v>
      </c>
      <c t="str" s="4" r="B71">
        <f>B9</f>
        <v>г. Москва ул. Базовая вл. 15</v>
      </c>
      <c t="str" s="4" r="C71">
        <f>C9</f>
        <v/>
      </c>
      <c t="str" s="4" r="D71">
        <f>ADDRESS(9,4,4)</f>
        <v>D9</v>
      </c>
      <c t="str" s="4" r="E71">
        <f>E9</f>
        <v>Поле создается менеджерами, при создании объекта</v>
      </c>
    </row>
    <row r="72">
      <c t="str" r="A72">
        <f>A26</f>
        <v>Представитель заказчика</v>
      </c>
      <c t="str" r="B72">
        <f>B26</f>
        <v>Петров главный энергетик</v>
      </c>
      <c t="str" r="C72">
        <f>C26</f>
        <v/>
      </c>
      <c t="str" r="D72">
        <f>ADDRESS(26,4,4)</f>
        <v>D26</v>
      </c>
      <c t="str" r="E72">
        <f>E26</f>
        <v>необязательное</v>
      </c>
    </row>
    <row r="73">
      <c t="s" s="6" r="A73">
        <v>57</v>
      </c>
      <c s="6" r="B73"/>
      <c s="6" r="C73"/>
      <c s="6" r="D73"/>
      <c s="6" r="E73"/>
    </row>
    <row r="74">
      <c t="s" r="A74">
        <v>7</v>
      </c>
      <c t="s" r="B74">
        <v>58</v>
      </c>
    </row>
    <row r="75">
      <c t="str" r="A75">
        <f>A5</f>
        <v>Должность</v>
      </c>
      <c t="str" r="B75">
        <f>B5</f>
        <v>начальник, прораб, мастер</v>
      </c>
      <c t="str" r="C75">
        <f>C5</f>
        <v/>
      </c>
      <c t="str" r="D75">
        <f>ADDRESS(5,4,4)</f>
        <v>D5</v>
      </c>
      <c t="str" r="E75">
        <f>E5</f>
        <v>выбор из трех позиций</v>
      </c>
    </row>
    <row r="76">
      <c t="str" r="A76">
        <f>A6</f>
        <v>Имя исполнителя</v>
      </c>
      <c t="str" r="B76">
        <f>B6</f>
        <v>Степанов С.В</v>
      </c>
      <c t="str" r="C76">
        <f>C6</f>
        <v/>
      </c>
      <c t="str" r="D76">
        <f>ADDRESS(6,4,4)</f>
        <v>D6</v>
      </c>
      <c t="str" r="E76">
        <f>E6</f>
        <v/>
      </c>
    </row>
    <row r="77">
      <c t="str" r="A77">
        <f>A52</f>
        <v>Бригадир монтажного участка, ФИО</v>
      </c>
      <c t="str" r="B77">
        <f>B52</f>
        <v>Нестеров С.Н.</v>
      </c>
      <c t="str" r="C77">
        <f>C52</f>
        <v/>
      </c>
      <c t="str" r="D77">
        <f>ADDRESS(52,4,4)</f>
        <v>D52</v>
      </c>
      <c t="str" r="E77">
        <f>E52</f>
        <v/>
      </c>
    </row>
    <row r="78">
      <c t="str" s="1" r="A78">
        <f>A10</f>
        <v>КТПН</v>
      </c>
      <c t="str" s="1" r="B78">
        <f>B10</f>
        <v/>
      </c>
      <c t="str" s="1" r="C78">
        <f>C10</f>
        <v/>
      </c>
      <c s="1" r="D78"/>
      <c t="str" s="1" r="E78">
        <f>E10</f>
        <v>возможность добавления в шаблон до 5 позиций</v>
      </c>
    </row>
    <row r="79">
      <c t="str" r="A79">
        <f>A11</f>
        <v>КТПН-№</v>
      </c>
      <c r="B79">
        <f>B11</f>
        <v>2157</v>
      </c>
      <c t="str" r="C79">
        <f>C11</f>
        <v/>
      </c>
      <c t="str" r="D79">
        <f>ADDRESS(11,4,4)</f>
        <v>D11</v>
      </c>
      <c t="str" r="E79">
        <f>E11</f>
        <v>Поля относятся к КТПН</v>
      </c>
    </row>
    <row r="80">
      <c t="str" s="1" r="A80">
        <f>A15</f>
        <v>ИКВН</v>
      </c>
      <c t="str" s="1" r="B80">
        <f>B15</f>
        <v/>
      </c>
      <c t="str" s="1" r="C80">
        <f>C15</f>
        <v/>
      </c>
      <c s="1" r="D80"/>
      <c t="str" s="1" r="E80">
        <f>E15</f>
        <v>возможность добавления в шаблон до 5 позиций</v>
      </c>
    </row>
    <row r="81">
      <c t="str" r="A81">
        <f>A16</f>
        <v>ИКВН-№</v>
      </c>
      <c r="B81">
        <f>B16</f>
        <v>2156</v>
      </c>
      <c t="str" r="C81">
        <f>C16</f>
        <v/>
      </c>
      <c t="str" r="D81">
        <f>ADDRESS(16,4,4)</f>
        <v>D16</v>
      </c>
      <c t="str" r="E81">
        <f>E16</f>
        <v>Поля относятся к ИКВН</v>
      </c>
    </row>
    <row r="82">
      <c t="str" s="1" r="A82">
        <f>A18</f>
        <v>КРУН</v>
      </c>
      <c t="str" s="1" r="B82">
        <f>B18</f>
        <v/>
      </c>
      <c t="str" s="1" r="C82">
        <f>C18</f>
        <v/>
      </c>
      <c s="1" r="D82"/>
      <c t="str" s="1" r="E82">
        <f>E18</f>
        <v>возможность добавления в шаблон до 3 позиций, может вооще отсутствовать</v>
      </c>
    </row>
    <row r="83">
      <c t="str" r="A83">
        <f>A19</f>
        <v>КРУН-№</v>
      </c>
      <c r="B83">
        <f>B19</f>
        <v>1234</v>
      </c>
      <c t="str" r="C83">
        <f>C19</f>
        <v/>
      </c>
      <c t="str" r="D83">
        <f>ADDRESS(19,4,4)</f>
        <v>D19</v>
      </c>
      <c t="str" r="E83">
        <f>E19</f>
        <v>Поля относятся к КРУН</v>
      </c>
    </row>
    <row r="84">
      <c t="str" s="4" r="A84">
        <f>A8</f>
        <v>Название объекта</v>
      </c>
      <c t="str" s="4" r="B84">
        <f>B8</f>
        <v>электроснабжения механизации строительства жилого дома</v>
      </c>
      <c t="str" s="4" r="C84">
        <f>C8</f>
        <v/>
      </c>
      <c t="str" s="4" r="D84">
        <f>ADDRESS(8,4,4)</f>
        <v>D8</v>
      </c>
      <c t="str" s="4" r="E84">
        <f>E8</f>
        <v>Поле создается менеджерами, при создании объекта</v>
      </c>
    </row>
    <row r="85">
      <c t="str" s="4" r="A85">
        <f>A9</f>
        <v>Адрес объекта</v>
      </c>
      <c t="str" s="4" r="B85">
        <f>B9</f>
        <v>г. Москва ул. Базовая вл. 15</v>
      </c>
      <c t="str" s="4" r="C85">
        <f>C9</f>
        <v/>
      </c>
      <c t="str" s="4" r="D85">
        <f>ADDRESS(9,4,4)</f>
        <v>D9</v>
      </c>
      <c t="str" s="4" r="E85">
        <f>E9</f>
        <v>Поле создается менеджерами, при создании объекта</v>
      </c>
    </row>
    <row r="86">
      <c t="s" s="6" r="A86">
        <v>59</v>
      </c>
      <c s="6" r="B86"/>
      <c s="6" r="C86"/>
      <c s="6" r="D86"/>
      <c s="6" r="E86"/>
    </row>
    <row r="87">
      <c t="s" r="A87">
        <v>7</v>
      </c>
      <c t="s" r="B87">
        <v>8</v>
      </c>
      <c t="s" r="E87">
        <v>10</v>
      </c>
    </row>
    <row r="88">
      <c t="str" r="A88">
        <f>A6</f>
        <v>Имя исполнителя</v>
      </c>
      <c t="str" r="B88">
        <f>B6</f>
        <v>Степанов С.В</v>
      </c>
      <c t="str" r="C88">
        <f>C6</f>
        <v/>
      </c>
      <c t="str" r="D88">
        <f>ADDRESS(6,4,4)</f>
        <v>D6</v>
      </c>
      <c t="str" r="E88">
        <f>E6</f>
        <v/>
      </c>
    </row>
    <row r="89">
      <c t="str" r="A89">
        <f>A22</f>
        <v>Заказчик, название фирмы</v>
      </c>
      <c t="str" r="B89">
        <f>B22</f>
        <v>ОАО «УЖС-1»</v>
      </c>
      <c t="str" r="C89">
        <f>C22</f>
        <v/>
      </c>
      <c t="str" r="D89">
        <f>ADDRESS(22,4,4)</f>
        <v>D22</v>
      </c>
      <c t="str" r="E89">
        <f>E22</f>
        <v/>
      </c>
    </row>
    <row r="90">
      <c t="str" r="A90">
        <f>A26</f>
        <v>Представитель заказчика</v>
      </c>
      <c t="str" r="B90">
        <f>B26</f>
        <v>Петров главный энергетик</v>
      </c>
      <c t="str" r="C90">
        <f>C26</f>
        <v/>
      </c>
      <c t="str" r="D90">
        <f>ADDRESS(26,4,4)</f>
        <v>D26</v>
      </c>
    </row>
    <row r="91">
      <c t="str" s="4" r="A91">
        <f>A8</f>
        <v>Название объекта</v>
      </c>
      <c t="str" s="4" r="B91">
        <f>B8</f>
        <v>электроснабжения механизации строительства жилого дома</v>
      </c>
      <c t="str" s="4" r="C91">
        <f>C8</f>
        <v/>
      </c>
      <c t="str" s="4" r="D91">
        <f>ADDRESS(8,4,4)</f>
        <v>D8</v>
      </c>
      <c t="str" s="4" r="E91">
        <f>E8</f>
        <v>Поле создается менеджерами, при создании объекта</v>
      </c>
    </row>
    <row r="92">
      <c t="str" s="4" r="A92">
        <f>A9</f>
        <v>Адрес объекта</v>
      </c>
      <c t="str" s="4" r="B92">
        <f>B9</f>
        <v>г. Москва ул. Базовая вл. 15</v>
      </c>
      <c t="str" s="4" r="C92">
        <f>C9</f>
        <v/>
      </c>
      <c t="str" s="4" r="D92">
        <f>ADDRESS(9,4,4)</f>
        <v>D9</v>
      </c>
      <c t="str" s="4" r="E92">
        <f>E9</f>
        <v>Поле создается менеджерами, при создании объекта</v>
      </c>
    </row>
    <row r="93">
      <c t="str" s="1" r="A93">
        <f>A10</f>
        <v>КТПН</v>
      </c>
      <c t="str" s="1" r="B93">
        <f>B10</f>
        <v/>
      </c>
      <c t="str" s="1" r="C93">
        <f>C10</f>
        <v/>
      </c>
      <c s="1" r="D93"/>
      <c t="str" s="1" r="E93">
        <f>E10</f>
        <v>возможность добавления в шаблон до 5 позиций</v>
      </c>
    </row>
    <row r="94">
      <c t="str" r="A94">
        <f>A11</f>
        <v>КТПН-№</v>
      </c>
      <c r="B94">
        <f>B11</f>
        <v>2157</v>
      </c>
      <c t="str" r="C94">
        <f>C11</f>
        <v/>
      </c>
      <c t="str" r="D94">
        <f>ADDRESS(11,4,4)</f>
        <v>D11</v>
      </c>
      <c t="str" r="E94">
        <f>E11</f>
        <v>Поля относятся к КТПН</v>
      </c>
    </row>
    <row r="95">
      <c t="str" s="1" r="A95">
        <f>A15</f>
        <v>ИКВН</v>
      </c>
      <c t="str" s="1" r="B95">
        <f>B15</f>
        <v/>
      </c>
      <c t="str" s="1" r="C95">
        <f>C15</f>
        <v/>
      </c>
      <c s="1" r="D95"/>
      <c t="str" s="1" r="E95">
        <f>E15</f>
        <v>возможность добавления в шаблон до 5 позиций</v>
      </c>
    </row>
    <row r="96">
      <c t="str" r="A96">
        <f>A16</f>
        <v>ИКВН-№</v>
      </c>
      <c r="B96">
        <f>B16</f>
        <v>2156</v>
      </c>
      <c t="str" r="C96">
        <f>C16</f>
        <v/>
      </c>
      <c t="str" r="D96">
        <f>ADDRESS(16,4,4)</f>
        <v>D16</v>
      </c>
      <c t="str" r="E96">
        <f>E16</f>
        <v>Поля относятся к ИКВН</v>
      </c>
    </row>
    <row r="97">
      <c t="str" s="1" r="A97">
        <f>A18</f>
        <v>КРУН</v>
      </c>
      <c t="str" s="1" r="B97">
        <f>B18</f>
        <v/>
      </c>
      <c t="str" s="1" r="C97">
        <f>C18</f>
        <v/>
      </c>
      <c s="1" r="D97"/>
      <c t="str" s="1" r="E97">
        <f>E18</f>
        <v>возможность добавления в шаблон до 3 позиций, может вооще отсутствовать</v>
      </c>
    </row>
    <row r="98">
      <c t="str" r="A98">
        <f>A19</f>
        <v>КРУН-№</v>
      </c>
      <c r="B98">
        <f>B19</f>
        <v>1234</v>
      </c>
      <c t="str" r="C98">
        <f>C19</f>
        <v/>
      </c>
      <c t="str" r="D98">
        <f>ADDRESS(19,4,4)</f>
        <v>D19</v>
      </c>
      <c t="str" r="E98">
        <f>E19</f>
        <v>Поля относятся к КРУН</v>
      </c>
    </row>
    <row r="99">
      <c t="s" s="6" r="A99">
        <v>60</v>
      </c>
      <c s="6" r="B99"/>
      <c s="6" r="C99"/>
      <c s="6" r="D99"/>
      <c s="6" r="E99"/>
    </row>
    <row r="100">
      <c t="s" r="A100">
        <v>7</v>
      </c>
      <c t="s" r="B100">
        <v>61</v>
      </c>
      <c t="s" r="E100">
        <v>10</v>
      </c>
    </row>
    <row r="101">
      <c t="str" r="A101">
        <f>A5</f>
        <v>Должность</v>
      </c>
      <c t="str" r="B101">
        <f>B5</f>
        <v>начальник, прораб, мастер</v>
      </c>
      <c t="str" r="C101">
        <f>C5</f>
        <v/>
      </c>
      <c t="str" r="D101">
        <f>ADDRESS(5,4,4)</f>
        <v>D5</v>
      </c>
      <c t="str" r="E101">
        <f>E5</f>
        <v>выбор из трех позиций</v>
      </c>
    </row>
    <row r="102">
      <c t="str" r="A102">
        <f>A6</f>
        <v>Имя исполнителя</v>
      </c>
      <c t="str" r="B102">
        <f>B6</f>
        <v>Степанов С.В</v>
      </c>
      <c t="str" r="C102">
        <f>C6</f>
        <v/>
      </c>
      <c t="str" r="D102">
        <f>ADDRESS(6,4,4)</f>
        <v>D6</v>
      </c>
      <c t="str" r="E102">
        <f>E6</f>
        <v/>
      </c>
    </row>
    <row r="103">
      <c t="str" r="A103">
        <f>A22</f>
        <v>Заказчик, название фирмы</v>
      </c>
      <c t="str" r="B103">
        <f>B22</f>
        <v>ОАО «УЖС-1»</v>
      </c>
      <c t="str" r="C103">
        <f>C22</f>
        <v/>
      </c>
      <c t="str" r="D103">
        <f>ADDRESS(22,4,4)</f>
        <v>D22</v>
      </c>
      <c t="str" r="E103">
        <f>E22</f>
        <v/>
      </c>
    </row>
    <row r="104">
      <c t="str" r="A104">
        <f>A26</f>
        <v>Представитель заказчика</v>
      </c>
      <c t="str" r="B104">
        <f>B26</f>
        <v>Петров главный энергетик</v>
      </c>
      <c t="str" r="C104">
        <f>C26</f>
        <v/>
      </c>
      <c t="str" r="D104">
        <f>ADDRESS(26,4,4)</f>
        <v>D26</v>
      </c>
      <c t="str" r="E104">
        <f>E26</f>
        <v>необязательное</v>
      </c>
    </row>
    <row r="105">
      <c t="s" s="1" r="A105">
        <v>62</v>
      </c>
      <c s="1" r="B105"/>
      <c s="1" r="C105"/>
      <c s="1" r="D105"/>
      <c t="s" s="1" r="E105">
        <v>63</v>
      </c>
    </row>
    <row r="106">
      <c t="s" r="A106">
        <v>64</v>
      </c>
      <c t="s" r="B106">
        <v>65</v>
      </c>
      <c t="s" r="E106">
        <v>66</v>
      </c>
    </row>
    <row r="107">
      <c t="s" r="A107">
        <v>67</v>
      </c>
      <c t="s" r="B107">
        <v>68</v>
      </c>
    </row>
    <row r="108">
      <c t="s" r="A108">
        <v>69</v>
      </c>
      <c t="s" r="B108">
        <v>70</v>
      </c>
    </row>
    <row r="109">
      <c t="s" s="5" r="A109">
        <v>71</v>
      </c>
      <c t="s" s="5" r="B109">
        <v>72</v>
      </c>
      <c s="5" r="C109"/>
      <c s="5" r="D109"/>
    </row>
    <row r="110">
      <c t="s" s="1" r="A110">
        <v>73</v>
      </c>
      <c s="1" r="B110"/>
      <c s="1" r="C110"/>
      <c s="1" r="D110"/>
      <c t="s" s="1" r="E110">
        <v>74</v>
      </c>
    </row>
    <row r="111">
      <c t="s" r="A111">
        <v>64</v>
      </c>
      <c t="s" r="B111">
        <v>75</v>
      </c>
      <c t="s" r="E111">
        <v>76</v>
      </c>
    </row>
    <row r="112">
      <c t="s" r="A112">
        <v>67</v>
      </c>
      <c t="s" r="B112">
        <v>77</v>
      </c>
    </row>
    <row r="113">
      <c t="s" r="A113">
        <v>69</v>
      </c>
      <c t="s" r="B113">
        <v>70</v>
      </c>
    </row>
    <row r="114">
      <c t="s" s="5" r="A114">
        <v>71</v>
      </c>
      <c t="s" s="5" r="B114">
        <v>72</v>
      </c>
      <c s="5" r="C114"/>
      <c t="s" s="5" r="D114">
        <v>78</v>
      </c>
    </row>
    <row r="115">
      <c t="s" s="1" r="A115">
        <v>79</v>
      </c>
      <c s="1" r="B115"/>
      <c s="1" r="C115"/>
      <c s="1" r="D115"/>
      <c t="s" s="1" r="E115">
        <v>74</v>
      </c>
    </row>
    <row r="116">
      <c t="s" r="A116">
        <v>80</v>
      </c>
      <c t="s" r="B116">
        <v>81</v>
      </c>
      <c t="s" r="E116">
        <v>82</v>
      </c>
    </row>
    <row r="117">
      <c t="s" r="A117">
        <v>83</v>
      </c>
      <c t="s" r="B117">
        <v>84</v>
      </c>
    </row>
    <row r="118">
      <c t="str" s="4" r="A118">
        <f>A8</f>
        <v>Название объекта</v>
      </c>
      <c t="str" s="4" r="B118">
        <f>B8</f>
        <v>электроснабжения механизации строительства жилого дома</v>
      </c>
      <c t="str" s="4" r="C118">
        <f>C8</f>
        <v/>
      </c>
      <c t="str" s="4" r="D118">
        <f>ADDRESS(8,4,4)</f>
        <v>D8</v>
      </c>
      <c t="str" s="4" r="E118">
        <f>E8</f>
        <v>Поле создается менеджерами, при создании объекта</v>
      </c>
    </row>
    <row r="119">
      <c t="str" s="4" r="A119">
        <f>A9</f>
        <v>Адрес объекта</v>
      </c>
      <c t="str" s="4" r="B119">
        <f>B9</f>
        <v>г. Москва ул. Базовая вл. 15</v>
      </c>
      <c t="str" s="4" r="C119">
        <f>C9</f>
        <v/>
      </c>
      <c t="str" s="4" r="D119">
        <f>ADDRESS(9,4,4)</f>
        <v>D9</v>
      </c>
      <c t="str" s="4" r="E119">
        <f>E9</f>
        <v>Поле создается менеджерами, при создании объекта</v>
      </c>
    </row>
    <row r="120">
      <c t="s" s="6" r="A120">
        <v>85</v>
      </c>
      <c s="6" r="B120"/>
      <c s="6" r="C120"/>
      <c s="6" r="D120"/>
      <c s="6" r="E120"/>
    </row>
    <row r="121">
      <c t="s" r="A121">
        <v>7</v>
      </c>
      <c t="s" r="B121">
        <v>86</v>
      </c>
      <c t="s" r="E121">
        <v>10</v>
      </c>
    </row>
    <row r="122">
      <c t="str" r="A122">
        <f>A5</f>
        <v>Должность</v>
      </c>
      <c t="str" r="B122">
        <f>B5</f>
        <v>начальник, прораб, мастер</v>
      </c>
      <c t="str" r="C122">
        <f>C5</f>
        <v/>
      </c>
      <c t="str" r="D122">
        <f>ADDRESS(5,4,4)</f>
        <v>D5</v>
      </c>
      <c t="str" r="E122">
        <f>E5</f>
        <v>выбор из трех позиций</v>
      </c>
    </row>
    <row r="123">
      <c t="str" r="A123">
        <f>A6</f>
        <v>Имя исполнителя</v>
      </c>
      <c t="str" r="B123">
        <f>B6</f>
        <v>Степанов С.В</v>
      </c>
      <c t="str" r="C123">
        <f>C6</f>
        <v/>
      </c>
      <c t="str" r="D123">
        <f>ADDRESS(6,4,4)</f>
        <v>D6</v>
      </c>
      <c t="str" r="E123">
        <f>E6</f>
        <v/>
      </c>
    </row>
    <row r="124">
      <c t="s" r="A124">
        <v>87</v>
      </c>
      <c t="s" r="B124">
        <v>88</v>
      </c>
    </row>
    <row r="125">
      <c t="s" r="A125">
        <v>89</v>
      </c>
      <c t="s" r="B125">
        <v>90</v>
      </c>
      <c t="s" r="E125">
        <v>13</v>
      </c>
    </row>
    <row r="126">
      <c t="str" r="A126">
        <f>A106</f>
        <v>Марка кабеля</v>
      </c>
      <c t="str" r="B126">
        <f>B106</f>
        <v>АСБ</v>
      </c>
      <c t="str" r="C126">
        <f>C106</f>
        <v/>
      </c>
      <c t="str" r="D126">
        <f>ADDRESS(106,4,4)</f>
        <v>D106</v>
      </c>
      <c t="str" r="E126">
        <f>E106</f>
        <v>поля относящиеся к высокому напряжению</v>
      </c>
    </row>
    <row r="127">
      <c t="str" r="A127">
        <f>A107</f>
        <v>Сечение кабеля</v>
      </c>
      <c t="str" r="B127">
        <f>B107</f>
        <v>3х95</v>
      </c>
      <c t="str" r="C127">
        <f>C107</f>
        <v/>
      </c>
      <c t="str" r="D127">
        <f>ADDRESS(107,4,4)</f>
        <v>D107</v>
      </c>
    </row>
    <row r="128">
      <c t="s" r="A128">
        <v>91</v>
      </c>
      <c t="s" r="B128">
        <v>92</v>
      </c>
    </row>
    <row r="129">
      <c t="s" r="A129">
        <v>89</v>
      </c>
      <c t="s" r="B129">
        <v>90</v>
      </c>
      <c t="s" r="E129">
        <v>13</v>
      </c>
    </row>
    <row r="130">
      <c t="str" r="A130">
        <f>A111</f>
        <v>Марка кабеля</v>
      </c>
      <c t="str" r="B130">
        <f>B111</f>
        <v>АВБбШв</v>
      </c>
      <c t="str" r="C130">
        <f>C111</f>
        <v/>
      </c>
      <c t="str" r="D130">
        <f>ADDRESS(111,4,4)</f>
        <v>D111</v>
      </c>
      <c t="str" r="E130">
        <f>E111</f>
        <v>поля относящиеся к низкому напряжению</v>
      </c>
    </row>
    <row r="131">
      <c t="str" r="A131">
        <f>A112</f>
        <v>Сечение кабеля</v>
      </c>
      <c t="str" r="B131">
        <f>B112</f>
        <v>4х95</v>
      </c>
      <c t="str" r="C131">
        <f>C112</f>
        <v/>
      </c>
      <c t="str" r="D131">
        <f>ADDRESS(112,4,4)</f>
        <v>D112</v>
      </c>
    </row>
    <row r="132">
      <c t="s" s="6" r="A132">
        <v>93</v>
      </c>
    </row>
    <row r="133">
      <c t="str" s="4" r="A133">
        <f>A8</f>
        <v>Название объекта</v>
      </c>
      <c t="str" s="4" r="B133">
        <f>B8</f>
        <v>электроснабжения механизации строительства жилого дома</v>
      </c>
      <c t="str" s="4" r="C133">
        <f>C8</f>
        <v/>
      </c>
      <c t="str" s="4" r="D133">
        <f>ADDRESS(8,4,4)</f>
        <v>D8</v>
      </c>
      <c t="str" s="4" r="E133">
        <f>E8</f>
        <v>Поле создается менеджерами, при создании объекта</v>
      </c>
    </row>
    <row r="134">
      <c t="str" s="4" r="A134">
        <f>A9</f>
        <v>Адрес объекта</v>
      </c>
      <c t="str" s="4" r="B134">
        <f>B9</f>
        <v>г. Москва ул. Базовая вл. 15</v>
      </c>
      <c t="str" s="4" r="C134">
        <f>C9</f>
        <v/>
      </c>
      <c t="str" s="4" r="D134">
        <f>ADDRESS(9,4,4)</f>
        <v>D9</v>
      </c>
      <c t="str" s="4" r="E134">
        <f>E9</f>
        <v>Поле создается менеджерами, при создании объекта</v>
      </c>
    </row>
    <row r="135">
      <c t="str" r="A135">
        <f>A5</f>
        <v>Должность</v>
      </c>
      <c t="str" r="B135">
        <f>B5</f>
        <v>начальник, прораб, мастер</v>
      </c>
      <c t="str" r="C135">
        <f>C5</f>
        <v/>
      </c>
      <c t="str" r="D135">
        <f>ADDRESS(5,4,4)</f>
        <v>D5</v>
      </c>
      <c t="str" r="E135">
        <f>E5</f>
        <v>выбор из трех позиций</v>
      </c>
    </row>
    <row r="136">
      <c t="str" r="A136">
        <f>A6</f>
        <v>Имя исполнителя</v>
      </c>
      <c t="str" r="B136">
        <f>B6</f>
        <v>Степанов С.В</v>
      </c>
      <c t="str" r="C136">
        <f>C6</f>
        <v/>
      </c>
      <c t="str" r="D136">
        <f>ADDRESS(6,4,4)</f>
        <v>D6</v>
      </c>
      <c t="str" r="E136">
        <f>E6</f>
        <v/>
      </c>
    </row>
    <row r="137">
      <c t="s" s="5" r="A137">
        <v>94</v>
      </c>
      <c t="s" s="5" r="B137">
        <v>95</v>
      </c>
      <c s="5" r="C137"/>
      <c t="s" s="5" r="D137">
        <v>78</v>
      </c>
      <c s="5" r="E137"/>
    </row>
    <row r="138">
      <c t="str" r="A138">
        <f>A106</f>
        <v>Марка кабеля</v>
      </c>
      <c t="str" r="B138">
        <f>B106</f>
        <v>АСБ</v>
      </c>
      <c t="str" r="C138">
        <f>C106</f>
        <v/>
      </c>
      <c t="str" r="D138">
        <f>ADDRESS(106,4,4)</f>
        <v>D106</v>
      </c>
      <c t="str" r="E138">
        <f>E106</f>
        <v>поля относящиеся к высокому напряжению</v>
      </c>
    </row>
    <row r="139">
      <c t="str" r="A139">
        <f>A107</f>
        <v>Сечение кабеля</v>
      </c>
      <c t="str" r="B139">
        <f>B107</f>
        <v>3х95</v>
      </c>
      <c t="str" r="C139">
        <f>C107</f>
        <v/>
      </c>
      <c t="str" r="D139">
        <f>ADDRESS(107,4,4)</f>
        <v>D107</v>
      </c>
    </row>
    <row r="140">
      <c t="s" r="A140">
        <v>96</v>
      </c>
      <c r="B140">
        <v>10.5</v>
      </c>
    </row>
    <row r="141">
      <c t="str" r="A141">
        <f>A108</f>
        <v>Длина кабеля</v>
      </c>
      <c t="str" r="B141">
        <f>B108</f>
        <v>30+350+220</v>
      </c>
      <c t="str" r="C141">
        <f>C108</f>
        <v/>
      </c>
      <c t="str" r="D141">
        <f>ADDRESS(108,4,4)</f>
        <v>D108</v>
      </c>
    </row>
    <row r="142">
      <c t="s" r="A142">
        <v>97</v>
      </c>
    </row>
    <row r="143">
      <c t="s" r="A143">
        <v>98</v>
      </c>
    </row>
    <row r="144">
      <c t="s" r="A144">
        <v>99</v>
      </c>
    </row>
    <row r="145">
      <c t="s" r="A145">
        <v>100</v>
      </c>
    </row>
    <row r="146">
      <c t="s" r="A146">
        <v>101</v>
      </c>
    </row>
    <row r="147">
      <c t="s" r="A147">
        <v>102</v>
      </c>
    </row>
    <row r="148">
      <c t="s" s="6" r="A148">
        <v>103</v>
      </c>
    </row>
    <row r="149">
      <c t="str" s="4" r="A149">
        <f>A8</f>
        <v>Название объекта</v>
      </c>
      <c t="str" s="4" r="B149">
        <f>B8</f>
        <v>электроснабжения механизации строительства жилого дома</v>
      </c>
      <c t="str" s="4" r="C149">
        <f>C8</f>
        <v/>
      </c>
      <c t="str" s="4" r="D149">
        <f>ADDRESS(8,4,4)</f>
        <v>D8</v>
      </c>
      <c t="str" s="4" r="E149">
        <f>E8</f>
        <v>Поле создается менеджерами, при создании объекта</v>
      </c>
    </row>
    <row r="150">
      <c t="str" s="4" r="A150">
        <f>A9</f>
        <v>Адрес объекта</v>
      </c>
      <c t="str" s="4" r="B150">
        <f>B9</f>
        <v>г. Москва ул. Базовая вл. 15</v>
      </c>
      <c t="str" s="4" r="C150">
        <f>C9</f>
        <v/>
      </c>
      <c t="str" s="4" r="D150">
        <f>ADDRESS(9,4,4)</f>
        <v>D9</v>
      </c>
      <c t="str" s="4" r="E150">
        <f>E9</f>
        <v>Поле создается менеджерами, при создании объекта</v>
      </c>
    </row>
    <row r="151">
      <c t="str" r="A151">
        <f>A5</f>
        <v>Должность</v>
      </c>
      <c t="str" r="B151">
        <f>B5</f>
        <v>начальник, прораб, мастер</v>
      </c>
      <c t="str" r="C151">
        <f>C5</f>
        <v/>
      </c>
      <c t="str" r="D151">
        <f>ADDRESS(5,4,4)</f>
        <v>D5</v>
      </c>
      <c t="str" r="E151">
        <f>E5</f>
        <v>выбор из трех позиций</v>
      </c>
    </row>
    <row r="152">
      <c t="str" r="A152">
        <f>A6</f>
        <v>Имя исполнителя</v>
      </c>
      <c t="str" r="B152">
        <f>B6</f>
        <v>Степанов С.В</v>
      </c>
      <c t="str" r="C152">
        <f>C6</f>
        <v/>
      </c>
      <c t="str" r="D152">
        <f>ADDRESS(6,4,4)</f>
        <v>D6</v>
      </c>
      <c t="str" r="E152">
        <f>E6</f>
        <v/>
      </c>
    </row>
    <row r="153">
      <c t="s" s="5" r="A153">
        <v>94</v>
      </c>
      <c t="s" s="5" r="B153">
        <v>95</v>
      </c>
      <c s="5" r="C153"/>
      <c t="s" s="5" r="D153">
        <v>78</v>
      </c>
      <c s="5" r="E153"/>
    </row>
    <row r="154">
      <c t="str" r="A154">
        <f>A111</f>
        <v>Марка кабеля</v>
      </c>
      <c t="str" r="B154">
        <f>B111</f>
        <v>АВБбШв</v>
      </c>
      <c t="str" r="C154">
        <f>C111</f>
        <v/>
      </c>
      <c t="str" r="D154">
        <f>ADDRESS(111,4,4)</f>
        <v>D111</v>
      </c>
      <c t="str" r="E154">
        <f>E111</f>
        <v>поля относящиеся к низкому напряжению</v>
      </c>
    </row>
    <row r="155">
      <c t="str" r="A155">
        <f>A112</f>
        <v>Сечение кабеля</v>
      </c>
      <c t="str" r="B155">
        <f>B112</f>
        <v>4х95</v>
      </c>
      <c t="str" r="C155">
        <f>C112</f>
        <v/>
      </c>
      <c t="str" r="D155">
        <f>ADDRESS(112,4,4)</f>
        <v>D112</v>
      </c>
    </row>
    <row r="156">
      <c t="s" r="A156">
        <v>96</v>
      </c>
      <c t="s" r="B156">
        <v>104</v>
      </c>
    </row>
    <row r="157">
      <c t="str" r="A157">
        <f>A113</f>
        <v>Длина кабеля</v>
      </c>
      <c t="str" r="B157">
        <f>B113</f>
        <v>30+350+220</v>
      </c>
      <c t="str" r="C157">
        <f>C113</f>
        <v/>
      </c>
      <c t="str" r="D157">
        <f>ADDRESS(113,4,4)</f>
        <v>D113</v>
      </c>
    </row>
    <row r="158">
      <c t="s" r="A158">
        <v>97</v>
      </c>
    </row>
    <row r="159">
      <c t="s" r="A159">
        <v>98</v>
      </c>
    </row>
    <row r="160">
      <c t="s" r="A160">
        <v>99</v>
      </c>
    </row>
    <row r="161">
      <c t="s" r="A161">
        <v>100</v>
      </c>
    </row>
    <row r="162">
      <c t="s" r="A162">
        <v>101</v>
      </c>
    </row>
    <row r="163">
      <c t="s" r="A163">
        <v>102</v>
      </c>
    </row>
  </sheetData>
  <mergeCells count="20">
    <mergeCell ref="A1:C1"/>
    <mergeCell ref="A3:E3"/>
    <mergeCell ref="E11:E13"/>
    <mergeCell ref="E16:E17"/>
    <mergeCell ref="E19:E20"/>
    <mergeCell ref="A21:E21"/>
    <mergeCell ref="A35:E35"/>
    <mergeCell ref="A48:E48"/>
    <mergeCell ref="A60:E60"/>
    <mergeCell ref="A73:E73"/>
    <mergeCell ref="A86:E86"/>
    <mergeCell ref="A99:E99"/>
    <mergeCell ref="E106:E109"/>
    <mergeCell ref="E111:E114"/>
    <mergeCell ref="E116:E117"/>
    <mergeCell ref="A120:E120"/>
    <mergeCell ref="E126:E127"/>
    <mergeCell ref="E130:E131"/>
    <mergeCell ref="E138:E141"/>
    <mergeCell ref="E154:E157"/>
  </mergeCells>
</worksheet>
</file>