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100394\OneDrive - Pantaleon. S.A\Documentos\2020-2021\Curso RStudio\Sesión 04\"/>
    </mc:Choice>
  </mc:AlternateContent>
  <bookViews>
    <workbookView xWindow="-120" yWindow="-120" windowWidth="20736" windowHeight="11160" tabRatio="612"/>
  </bookViews>
  <sheets>
    <sheet name="Base zafra lotes cerrados" sheetId="1" r:id="rId1"/>
    <sheet name="PIVOT SEMANA (2)" sheetId="27" state="hidden" r:id="rId2"/>
    <sheet name="Sheet6" sheetId="6" state="hidden" r:id="rId3"/>
    <sheet name="query" sheetId="17" state="hidden" r:id="rId4"/>
  </sheets>
  <definedNames>
    <definedName name="_xlnm._FilterDatabase" localSheetId="0" hidden="1">'Base zafra lotes cerrados'!$A$1:$M$853</definedName>
    <definedName name="_xlnm._FilterDatabase" localSheetId="2" hidden="1">Sheet6!$A$1:$C$209</definedName>
  </definedNames>
  <calcPr calcId="162913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22" i="27" l="1"/>
  <c r="V22" i="27"/>
  <c r="U22" i="27"/>
  <c r="T22" i="27"/>
  <c r="W21" i="27"/>
  <c r="V21" i="27"/>
  <c r="U21" i="27"/>
  <c r="T21" i="27"/>
  <c r="W20" i="27"/>
  <c r="V20" i="27"/>
  <c r="U20" i="27"/>
  <c r="T20" i="27"/>
  <c r="S20" i="27"/>
  <c r="S22" i="27"/>
  <c r="S21" i="27"/>
  <c r="AD23" i="27"/>
  <c r="BC14" i="27"/>
  <c r="AX14" i="27"/>
  <c r="BC13" i="27"/>
  <c r="AX13" i="27"/>
  <c r="BC12" i="27"/>
  <c r="AX12" i="27"/>
  <c r="BC11" i="27"/>
  <c r="AX11" i="27"/>
  <c r="BC10" i="27"/>
  <c r="AX10" i="27"/>
  <c r="BC9" i="27"/>
  <c r="BD9" i="27" s="1"/>
  <c r="AX9" i="27"/>
  <c r="AY9" i="27" s="1"/>
  <c r="U23" i="27" l="1"/>
  <c r="V23" i="27"/>
  <c r="W23" i="27"/>
  <c r="T23" i="27"/>
  <c r="S23" i="27"/>
  <c r="AY10" i="27"/>
  <c r="AY11" i="27" s="1"/>
  <c r="AY12" i="27" s="1"/>
  <c r="AY13" i="27" s="1"/>
  <c r="AY14" i="27" s="1"/>
  <c r="BD10" i="27"/>
  <c r="BD11" i="27" s="1"/>
  <c r="BD12" i="27" s="1"/>
  <c r="BD13" i="27" s="1"/>
  <c r="BD14" i="27" s="1"/>
  <c r="C17" i="6" l="1"/>
  <c r="C24" i="6" s="1"/>
  <c r="C31" i="6" s="1"/>
  <c r="C38" i="6" s="1"/>
  <c r="C45" i="6" s="1"/>
  <c r="C52" i="6" s="1"/>
  <c r="C59" i="6" s="1"/>
  <c r="C66" i="6" s="1"/>
  <c r="C73" i="6" s="1"/>
  <c r="C80" i="6" s="1"/>
  <c r="C87" i="6" s="1"/>
  <c r="C94" i="6" s="1"/>
  <c r="C101" i="6" s="1"/>
  <c r="C108" i="6" s="1"/>
  <c r="C115" i="6" s="1"/>
  <c r="C122" i="6" s="1"/>
  <c r="C129" i="6" s="1"/>
  <c r="C136" i="6" s="1"/>
  <c r="C143" i="6" s="1"/>
  <c r="C150" i="6" s="1"/>
  <c r="C157" i="6" s="1"/>
  <c r="C164" i="6" s="1"/>
  <c r="C171" i="6" s="1"/>
  <c r="C178" i="6" s="1"/>
  <c r="C185" i="6" s="1"/>
  <c r="C192" i="6" s="1"/>
  <c r="C199" i="6" s="1"/>
  <c r="C206" i="6" s="1"/>
  <c r="C16" i="6"/>
  <c r="C23" i="6" s="1"/>
  <c r="C30" i="6" s="1"/>
  <c r="C37" i="6" s="1"/>
  <c r="C44" i="6" s="1"/>
  <c r="C51" i="6" s="1"/>
  <c r="C58" i="6" s="1"/>
  <c r="C65" i="6" s="1"/>
  <c r="C72" i="6" s="1"/>
  <c r="C79" i="6" s="1"/>
  <c r="C86" i="6" s="1"/>
  <c r="C93" i="6" s="1"/>
  <c r="C100" i="6" s="1"/>
  <c r="C107" i="6" s="1"/>
  <c r="C114" i="6" s="1"/>
  <c r="C121" i="6" s="1"/>
  <c r="C128" i="6" s="1"/>
  <c r="C135" i="6" s="1"/>
  <c r="C142" i="6" s="1"/>
  <c r="C149" i="6" s="1"/>
  <c r="C156" i="6" s="1"/>
  <c r="C163" i="6" s="1"/>
  <c r="C170" i="6" s="1"/>
  <c r="C177" i="6" s="1"/>
  <c r="C184" i="6" s="1"/>
  <c r="C191" i="6" s="1"/>
  <c r="C198" i="6" s="1"/>
  <c r="C205" i="6" s="1"/>
  <c r="C15" i="6"/>
  <c r="C22" i="6" s="1"/>
  <c r="C29" i="6" s="1"/>
  <c r="C36" i="6" s="1"/>
  <c r="C43" i="6" s="1"/>
  <c r="C50" i="6" s="1"/>
  <c r="C57" i="6" s="1"/>
  <c r="C64" i="6" s="1"/>
  <c r="C71" i="6" s="1"/>
  <c r="C78" i="6" s="1"/>
  <c r="C85" i="6" s="1"/>
  <c r="C92" i="6" s="1"/>
  <c r="C99" i="6" s="1"/>
  <c r="C106" i="6" s="1"/>
  <c r="C113" i="6" s="1"/>
  <c r="C120" i="6" s="1"/>
  <c r="C127" i="6" s="1"/>
  <c r="C134" i="6" s="1"/>
  <c r="C141" i="6" s="1"/>
  <c r="C148" i="6" s="1"/>
  <c r="C155" i="6" s="1"/>
  <c r="C162" i="6" s="1"/>
  <c r="C169" i="6" s="1"/>
  <c r="C176" i="6" s="1"/>
  <c r="C183" i="6" s="1"/>
  <c r="C190" i="6" s="1"/>
  <c r="C197" i="6" s="1"/>
  <c r="C204" i="6" s="1"/>
  <c r="C14" i="6"/>
  <c r="C21" i="6" s="1"/>
  <c r="C28" i="6" s="1"/>
  <c r="C35" i="6" s="1"/>
  <c r="C42" i="6" s="1"/>
  <c r="C49" i="6" s="1"/>
  <c r="C56" i="6" s="1"/>
  <c r="C63" i="6" s="1"/>
  <c r="C70" i="6" s="1"/>
  <c r="C77" i="6" s="1"/>
  <c r="C84" i="6" s="1"/>
  <c r="C91" i="6" s="1"/>
  <c r="C98" i="6" s="1"/>
  <c r="C105" i="6" s="1"/>
  <c r="C112" i="6" s="1"/>
  <c r="C119" i="6" s="1"/>
  <c r="C126" i="6" s="1"/>
  <c r="C133" i="6" s="1"/>
  <c r="C140" i="6" s="1"/>
  <c r="C147" i="6" s="1"/>
  <c r="C154" i="6" s="1"/>
  <c r="C161" i="6" s="1"/>
  <c r="C168" i="6" s="1"/>
  <c r="C175" i="6" s="1"/>
  <c r="C182" i="6" s="1"/>
  <c r="C189" i="6" s="1"/>
  <c r="C196" i="6" s="1"/>
  <c r="C203" i="6" s="1"/>
  <c r="B14" i="6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27" i="6" s="1"/>
  <c r="B28" i="6" s="1"/>
  <c r="B29" i="6" s="1"/>
  <c r="B30" i="6" s="1"/>
  <c r="B31" i="6" s="1"/>
  <c r="B32" i="6" s="1"/>
  <c r="B33" i="6" s="1"/>
  <c r="B34" i="6" s="1"/>
  <c r="B35" i="6" s="1"/>
  <c r="B36" i="6" s="1"/>
  <c r="B37" i="6" s="1"/>
  <c r="B38" i="6" s="1"/>
  <c r="B39" i="6" s="1"/>
  <c r="B40" i="6" s="1"/>
  <c r="B41" i="6" s="1"/>
  <c r="B42" i="6" s="1"/>
  <c r="B43" i="6" s="1"/>
  <c r="B44" i="6" s="1"/>
  <c r="B45" i="6" s="1"/>
  <c r="B46" i="6" s="1"/>
  <c r="B47" i="6" s="1"/>
  <c r="B48" i="6" s="1"/>
  <c r="B49" i="6" s="1"/>
  <c r="B50" i="6" s="1"/>
  <c r="B51" i="6" s="1"/>
  <c r="B52" i="6" s="1"/>
  <c r="B53" i="6" s="1"/>
  <c r="B54" i="6" s="1"/>
  <c r="B55" i="6" s="1"/>
  <c r="B56" i="6" s="1"/>
  <c r="B57" i="6" s="1"/>
  <c r="B58" i="6" s="1"/>
  <c r="B59" i="6" s="1"/>
  <c r="B60" i="6" s="1"/>
  <c r="B61" i="6" s="1"/>
  <c r="B62" i="6" s="1"/>
  <c r="B63" i="6" s="1"/>
  <c r="B64" i="6" s="1"/>
  <c r="B65" i="6" s="1"/>
  <c r="B66" i="6" s="1"/>
  <c r="B67" i="6" s="1"/>
  <c r="B68" i="6" s="1"/>
  <c r="B69" i="6" s="1"/>
  <c r="B70" i="6" s="1"/>
  <c r="B71" i="6" s="1"/>
  <c r="B72" i="6" s="1"/>
  <c r="B73" i="6" s="1"/>
  <c r="B74" i="6" s="1"/>
  <c r="B75" i="6" s="1"/>
  <c r="B76" i="6" s="1"/>
  <c r="B77" i="6" s="1"/>
  <c r="B78" i="6" s="1"/>
  <c r="B79" i="6" s="1"/>
  <c r="B80" i="6" s="1"/>
  <c r="B81" i="6" s="1"/>
  <c r="B82" i="6" s="1"/>
  <c r="B83" i="6" s="1"/>
  <c r="B84" i="6" s="1"/>
  <c r="B85" i="6" s="1"/>
  <c r="B86" i="6" s="1"/>
  <c r="B87" i="6" s="1"/>
  <c r="B88" i="6" s="1"/>
  <c r="B89" i="6" s="1"/>
  <c r="B90" i="6" s="1"/>
  <c r="B91" i="6" s="1"/>
  <c r="B92" i="6" s="1"/>
  <c r="B93" i="6" s="1"/>
  <c r="B94" i="6" s="1"/>
  <c r="B95" i="6" s="1"/>
  <c r="B96" i="6" s="1"/>
  <c r="B97" i="6" s="1"/>
  <c r="B98" i="6" s="1"/>
  <c r="B99" i="6" s="1"/>
  <c r="B100" i="6" s="1"/>
  <c r="B101" i="6" s="1"/>
  <c r="B102" i="6" s="1"/>
  <c r="B103" i="6" s="1"/>
  <c r="B104" i="6" s="1"/>
  <c r="B105" i="6" s="1"/>
  <c r="B106" i="6" s="1"/>
  <c r="B107" i="6" s="1"/>
  <c r="B108" i="6" s="1"/>
  <c r="B109" i="6" s="1"/>
  <c r="B110" i="6" s="1"/>
  <c r="B111" i="6" s="1"/>
  <c r="B112" i="6" s="1"/>
  <c r="B113" i="6" s="1"/>
  <c r="B114" i="6" s="1"/>
  <c r="B115" i="6" s="1"/>
  <c r="B116" i="6" s="1"/>
  <c r="B117" i="6" s="1"/>
  <c r="B118" i="6" s="1"/>
  <c r="B119" i="6" s="1"/>
  <c r="B120" i="6" s="1"/>
  <c r="B121" i="6" s="1"/>
  <c r="B122" i="6" s="1"/>
  <c r="B123" i="6" s="1"/>
  <c r="B124" i="6" s="1"/>
  <c r="B125" i="6" s="1"/>
  <c r="B126" i="6" s="1"/>
  <c r="B127" i="6" s="1"/>
  <c r="B128" i="6" s="1"/>
  <c r="B129" i="6" s="1"/>
  <c r="B130" i="6" s="1"/>
  <c r="B131" i="6" s="1"/>
  <c r="B132" i="6" s="1"/>
  <c r="B133" i="6" s="1"/>
  <c r="B134" i="6" s="1"/>
  <c r="B135" i="6" s="1"/>
  <c r="B136" i="6" s="1"/>
  <c r="B137" i="6" s="1"/>
  <c r="B138" i="6" s="1"/>
  <c r="B139" i="6" s="1"/>
  <c r="B140" i="6" s="1"/>
  <c r="B141" i="6" s="1"/>
  <c r="B142" i="6" s="1"/>
  <c r="B143" i="6" s="1"/>
  <c r="B144" i="6" s="1"/>
  <c r="B145" i="6" s="1"/>
  <c r="B146" i="6" s="1"/>
  <c r="B147" i="6" s="1"/>
  <c r="B148" i="6" s="1"/>
  <c r="B149" i="6" s="1"/>
  <c r="B150" i="6" s="1"/>
  <c r="B151" i="6" s="1"/>
  <c r="B152" i="6" s="1"/>
  <c r="B153" i="6" s="1"/>
  <c r="B154" i="6" s="1"/>
  <c r="B155" i="6" s="1"/>
  <c r="B156" i="6" s="1"/>
  <c r="B157" i="6" s="1"/>
  <c r="B158" i="6" s="1"/>
  <c r="B159" i="6" s="1"/>
  <c r="B160" i="6" s="1"/>
  <c r="B161" i="6" s="1"/>
  <c r="B162" i="6" s="1"/>
  <c r="B163" i="6" s="1"/>
  <c r="B164" i="6" s="1"/>
  <c r="B165" i="6" s="1"/>
  <c r="B166" i="6" s="1"/>
  <c r="B167" i="6" s="1"/>
  <c r="B168" i="6" s="1"/>
  <c r="B169" i="6" s="1"/>
  <c r="B170" i="6" s="1"/>
  <c r="B171" i="6" s="1"/>
  <c r="B172" i="6" s="1"/>
  <c r="B173" i="6" s="1"/>
  <c r="B174" i="6" s="1"/>
  <c r="B175" i="6" s="1"/>
  <c r="B176" i="6" s="1"/>
  <c r="B177" i="6" s="1"/>
  <c r="B178" i="6" s="1"/>
  <c r="B179" i="6" s="1"/>
  <c r="B180" i="6" s="1"/>
  <c r="B181" i="6" s="1"/>
  <c r="B182" i="6" s="1"/>
  <c r="B183" i="6" s="1"/>
  <c r="B184" i="6" s="1"/>
  <c r="B185" i="6" s="1"/>
  <c r="B186" i="6" s="1"/>
  <c r="B187" i="6" s="1"/>
  <c r="B188" i="6" s="1"/>
  <c r="B189" i="6" s="1"/>
  <c r="B190" i="6" s="1"/>
  <c r="B191" i="6" s="1"/>
  <c r="B192" i="6" s="1"/>
  <c r="B193" i="6" s="1"/>
  <c r="B194" i="6" s="1"/>
  <c r="B195" i="6" s="1"/>
  <c r="B196" i="6" s="1"/>
  <c r="B197" i="6" s="1"/>
  <c r="B198" i="6" s="1"/>
  <c r="B199" i="6" s="1"/>
  <c r="B200" i="6" s="1"/>
  <c r="B201" i="6" s="1"/>
  <c r="B202" i="6" s="1"/>
  <c r="B203" i="6" s="1"/>
  <c r="B204" i="6" s="1"/>
  <c r="B205" i="6" s="1"/>
  <c r="B206" i="6" s="1"/>
  <c r="B207" i="6" s="1"/>
  <c r="B208" i="6" s="1"/>
  <c r="B209" i="6" s="1"/>
  <c r="C13" i="6"/>
  <c r="C20" i="6" s="1"/>
  <c r="C27" i="6" s="1"/>
  <c r="C34" i="6" s="1"/>
  <c r="C41" i="6" s="1"/>
  <c r="C48" i="6" s="1"/>
  <c r="C55" i="6" s="1"/>
  <c r="C62" i="6" s="1"/>
  <c r="C69" i="6" s="1"/>
  <c r="C76" i="6" s="1"/>
  <c r="C83" i="6" s="1"/>
  <c r="C90" i="6" s="1"/>
  <c r="C97" i="6" s="1"/>
  <c r="C104" i="6" s="1"/>
  <c r="C111" i="6" s="1"/>
  <c r="C118" i="6" s="1"/>
  <c r="C125" i="6" s="1"/>
  <c r="C132" i="6" s="1"/>
  <c r="C139" i="6" s="1"/>
  <c r="C146" i="6" s="1"/>
  <c r="C153" i="6" s="1"/>
  <c r="C160" i="6" s="1"/>
  <c r="C167" i="6" s="1"/>
  <c r="C174" i="6" s="1"/>
  <c r="C181" i="6" s="1"/>
  <c r="C188" i="6" s="1"/>
  <c r="C195" i="6" s="1"/>
  <c r="C202" i="6" s="1"/>
  <c r="C209" i="6" s="1"/>
  <c r="C12" i="6"/>
  <c r="C19" i="6" s="1"/>
  <c r="C26" i="6" s="1"/>
  <c r="C33" i="6" s="1"/>
  <c r="C40" i="6" s="1"/>
  <c r="C47" i="6" s="1"/>
  <c r="C54" i="6" s="1"/>
  <c r="C61" i="6" s="1"/>
  <c r="C68" i="6" s="1"/>
  <c r="C75" i="6" s="1"/>
  <c r="C82" i="6" s="1"/>
  <c r="C89" i="6" s="1"/>
  <c r="C96" i="6" s="1"/>
  <c r="C103" i="6" s="1"/>
  <c r="C110" i="6" s="1"/>
  <c r="C117" i="6" s="1"/>
  <c r="C124" i="6" s="1"/>
  <c r="C131" i="6" s="1"/>
  <c r="C138" i="6" s="1"/>
  <c r="C145" i="6" s="1"/>
  <c r="C152" i="6" s="1"/>
  <c r="C159" i="6" s="1"/>
  <c r="C166" i="6" s="1"/>
  <c r="C173" i="6" s="1"/>
  <c r="C180" i="6" s="1"/>
  <c r="C187" i="6" s="1"/>
  <c r="C194" i="6" s="1"/>
  <c r="C201" i="6" s="1"/>
  <c r="C208" i="6" s="1"/>
  <c r="C11" i="6"/>
  <c r="C18" i="6" s="1"/>
  <c r="C25" i="6" s="1"/>
  <c r="C32" i="6" s="1"/>
  <c r="C39" i="6" s="1"/>
  <c r="C46" i="6" s="1"/>
  <c r="C53" i="6" s="1"/>
  <c r="C60" i="6" s="1"/>
  <c r="C67" i="6" s="1"/>
  <c r="C74" i="6" s="1"/>
  <c r="C81" i="6" s="1"/>
  <c r="C88" i="6" s="1"/>
  <c r="C95" i="6" s="1"/>
  <c r="C102" i="6" s="1"/>
  <c r="C109" i="6" s="1"/>
  <c r="C116" i="6" s="1"/>
  <c r="C123" i="6" s="1"/>
  <c r="C130" i="6" s="1"/>
  <c r="C137" i="6" s="1"/>
  <c r="C144" i="6" s="1"/>
  <c r="C151" i="6" s="1"/>
  <c r="C158" i="6" s="1"/>
  <c r="C165" i="6" s="1"/>
  <c r="C172" i="6" s="1"/>
  <c r="C179" i="6" s="1"/>
  <c r="C186" i="6" s="1"/>
  <c r="C193" i="6" s="1"/>
  <c r="C200" i="6" s="1"/>
  <c r="C207" i="6" s="1"/>
  <c r="A3" i="6"/>
  <c r="A4" i="6" s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A125" i="6" s="1"/>
  <c r="A126" i="6" s="1"/>
  <c r="A127" i="6" s="1"/>
  <c r="A128" i="6" s="1"/>
  <c r="A129" i="6" s="1"/>
  <c r="A130" i="6" s="1"/>
  <c r="A131" i="6" s="1"/>
  <c r="A132" i="6" s="1"/>
  <c r="A133" i="6" s="1"/>
  <c r="A134" i="6" s="1"/>
  <c r="A135" i="6" s="1"/>
  <c r="A136" i="6" s="1"/>
  <c r="A137" i="6" s="1"/>
  <c r="A138" i="6" s="1"/>
  <c r="A139" i="6" s="1"/>
  <c r="A140" i="6" s="1"/>
  <c r="A141" i="6" s="1"/>
  <c r="A142" i="6" s="1"/>
  <c r="A143" i="6" s="1"/>
  <c r="A144" i="6" s="1"/>
  <c r="A145" i="6" s="1"/>
  <c r="A146" i="6" s="1"/>
  <c r="A147" i="6" s="1"/>
  <c r="A148" i="6" s="1"/>
  <c r="A149" i="6" s="1"/>
  <c r="A150" i="6" s="1"/>
  <c r="A151" i="6" s="1"/>
  <c r="A152" i="6" s="1"/>
  <c r="A153" i="6" s="1"/>
  <c r="A154" i="6" s="1"/>
  <c r="A155" i="6" s="1"/>
  <c r="A156" i="6" s="1"/>
  <c r="A157" i="6" s="1"/>
  <c r="A158" i="6" s="1"/>
  <c r="A159" i="6" s="1"/>
  <c r="A160" i="6" s="1"/>
  <c r="A161" i="6" s="1"/>
  <c r="A162" i="6" s="1"/>
  <c r="A163" i="6" s="1"/>
  <c r="A164" i="6" s="1"/>
  <c r="A165" i="6" s="1"/>
  <c r="A166" i="6" s="1"/>
  <c r="A167" i="6" s="1"/>
  <c r="A168" i="6" s="1"/>
  <c r="A169" i="6" s="1"/>
  <c r="A170" i="6" s="1"/>
  <c r="A171" i="6" s="1"/>
  <c r="A172" i="6" s="1"/>
  <c r="A173" i="6" s="1"/>
  <c r="A174" i="6" s="1"/>
  <c r="A175" i="6" s="1"/>
  <c r="A176" i="6" s="1"/>
  <c r="A177" i="6" s="1"/>
  <c r="A178" i="6" s="1"/>
  <c r="A179" i="6" s="1"/>
  <c r="A180" i="6" s="1"/>
  <c r="A181" i="6" s="1"/>
  <c r="A182" i="6" s="1"/>
  <c r="A183" i="6" s="1"/>
  <c r="A184" i="6" s="1"/>
  <c r="A185" i="6" s="1"/>
  <c r="A186" i="6" s="1"/>
  <c r="A187" i="6" s="1"/>
  <c r="A188" i="6" s="1"/>
  <c r="A189" i="6" s="1"/>
  <c r="A190" i="6" s="1"/>
  <c r="A191" i="6" s="1"/>
  <c r="A192" i="6" s="1"/>
  <c r="A193" i="6" s="1"/>
  <c r="A194" i="6" s="1"/>
  <c r="A195" i="6" s="1"/>
  <c r="A196" i="6" s="1"/>
  <c r="A197" i="6" s="1"/>
  <c r="A198" i="6" s="1"/>
  <c r="A199" i="6" s="1"/>
  <c r="A200" i="6" s="1"/>
  <c r="A201" i="6" s="1"/>
  <c r="A202" i="6" s="1"/>
  <c r="A203" i="6" s="1"/>
  <c r="A204" i="6" s="1"/>
  <c r="A205" i="6" s="1"/>
  <c r="A206" i="6" s="1"/>
  <c r="A207" i="6" s="1"/>
  <c r="A208" i="6" s="1"/>
  <c r="A209" i="6" s="1"/>
</calcChain>
</file>

<file path=xl/sharedStrings.xml><?xml version="1.0" encoding="utf-8"?>
<sst xmlns="http://schemas.openxmlformats.org/spreadsheetml/2006/main" count="7186" uniqueCount="397">
  <si>
    <t>Descripción</t>
  </si>
  <si>
    <t>Lote</t>
  </si>
  <si>
    <t>TCH Real</t>
  </si>
  <si>
    <t>fecha de corte</t>
  </si>
  <si>
    <t>Status para analizar la produccion</t>
  </si>
  <si>
    <t>id altitud</t>
  </si>
  <si>
    <t>SEMANA</t>
  </si>
  <si>
    <t>variedad cortada</t>
  </si>
  <si>
    <t>Producto Aplicado</t>
  </si>
  <si>
    <t>tipo de cosecha</t>
  </si>
  <si>
    <t>Semana fiscal</t>
  </si>
  <si>
    <t>Region</t>
  </si>
  <si>
    <t xml:space="preserve">FECHA </t>
  </si>
  <si>
    <t>DIA ZAFRA</t>
  </si>
  <si>
    <t>Grand Total</t>
  </si>
  <si>
    <t>Values</t>
  </si>
  <si>
    <t xml:space="preserve"> Área cosechada</t>
  </si>
  <si>
    <t>(All)</t>
  </si>
  <si>
    <t>rendimiento</t>
  </si>
  <si>
    <t>ZONA 4</t>
  </si>
  <si>
    <t>ZONA 5</t>
  </si>
  <si>
    <t>ZONA 3</t>
  </si>
  <si>
    <t>ZONA 6</t>
  </si>
  <si>
    <t>ZONA 2</t>
  </si>
  <si>
    <t>ZONA 9</t>
  </si>
  <si>
    <t>ZONA 8</t>
  </si>
  <si>
    <t>ZONA 7</t>
  </si>
  <si>
    <t>ZONA 1</t>
  </si>
  <si>
    <t>ZONA 11</t>
  </si>
  <si>
    <t>ZONA 10</t>
  </si>
  <si>
    <t>VERAPAZ</t>
  </si>
  <si>
    <t>EL BAUL</t>
  </si>
  <si>
    <t>PANTALEON</t>
  </si>
  <si>
    <t>LA FLORIDA</t>
  </si>
  <si>
    <t>PLAYA GRANDE</t>
  </si>
  <si>
    <t>BONAMPAK</t>
  </si>
  <si>
    <t>CONCEPCION</t>
  </si>
  <si>
    <t>PASO ANTONIO</t>
  </si>
  <si>
    <t>CALIFORNIA</t>
  </si>
  <si>
    <t>PUYUMATE</t>
  </si>
  <si>
    <t>select distinct</t>
  </si>
  <si>
    <t>a.cd_upnivel1,</t>
  </si>
  <si>
    <t>dd.de_upnivel1,</t>
  </si>
  <si>
    <t xml:space="preserve">a.cd_upnivel3, </t>
  </si>
  <si>
    <t>--bb.cd_unid_ind,</t>
  </si>
  <si>
    <t xml:space="preserve">--a.fg_ocorren, </t>
  </si>
  <si>
    <t>sum(bb.tons) as toneladas,</t>
  </si>
  <si>
    <t xml:space="preserve">cc.area, </t>
  </si>
  <si>
    <t>round(sum(bb.tons/cc.area),2) as TCH_REAL,</t>
  </si>
  <si>
    <t>dd.qt_tch</t>
  </si>
  <si>
    <t>from safrupniv3 a</t>
  </si>
  <si>
    <t xml:space="preserve">inner join </t>
  </si>
  <si>
    <t xml:space="preserve">   (select </t>
  </si>
  <si>
    <t xml:space="preserve">       cd_upnivel1, </t>
  </si>
  <si>
    <t xml:space="preserve">       cd_upnivel3,</t>
  </si>
  <si>
    <t xml:space="preserve">       cd_unid_ind,</t>
  </si>
  <si>
    <t xml:space="preserve">   </t>
  </si>
  <si>
    <t xml:space="preserve">       sum(qt_liquido/1000) as tons</t>
  </si>
  <si>
    <t xml:space="preserve">    from apt_cargas</t>
  </si>
  <si>
    <t xml:space="preserve">    where cd_safra = 2017</t>
  </si>
  <si>
    <t>and cd_unid_ind in (11,12)</t>
  </si>
  <si>
    <t xml:space="preserve">    group by</t>
  </si>
  <si>
    <t xml:space="preserve">    cd_upnivel1,</t>
  </si>
  <si>
    <t xml:space="preserve">    cd_upnivel3,</t>
  </si>
  <si>
    <t>cd_unid_ind) bb</t>
  </si>
  <si>
    <t>on a.cd_upnivel1 = bb.cd_upnivel1</t>
  </si>
  <si>
    <t>and a.cd_upnivel3 = bb.cd_upnivel3</t>
  </si>
  <si>
    <t>inner join</t>
  </si>
  <si>
    <t xml:space="preserve">       a.cd_upnivel1,</t>
  </si>
  <si>
    <t xml:space="preserve">       a.cd_upnivel3,</t>
  </si>
  <si>
    <t xml:space="preserve">       sum(a.qt_area)as area</t>
  </si>
  <si>
    <t xml:space="preserve">    from queima_de a     </t>
  </si>
  <si>
    <t xml:space="preserve">    inner join queima_he c</t>
  </si>
  <si>
    <t xml:space="preserve">    on a.no_queima = c.no_queima</t>
  </si>
  <si>
    <t xml:space="preserve">    where a.instancia in ("GT01","GT02")</t>
  </si>
  <si>
    <t xml:space="preserve">    and a.cd_fren_corte not in (60,61,62,63,64,65,66,67,68,69)</t>
  </si>
  <si>
    <t>group by</t>
  </si>
  <si>
    <t xml:space="preserve">    a.cd_upnivel1,</t>
  </si>
  <si>
    <t xml:space="preserve">    a.cd_upnivel3) cc</t>
  </si>
  <si>
    <t>on a.cd_upnivel1 = cc.cd_upnivel1</t>
  </si>
  <si>
    <t>and a.cd_upnivel3 = cc.cd_upnivel3</t>
  </si>
  <si>
    <t xml:space="preserve">    (select </t>
  </si>
  <si>
    <t>a.cd_upnivel3,</t>
  </si>
  <si>
    <t>a.cd_tp_propr,</t>
  </si>
  <si>
    <t>a.qt_area_prod,</t>
  </si>
  <si>
    <t>a.qt_tch,</t>
  </si>
  <si>
    <t>a.qt_cana_entr,</t>
  </si>
  <si>
    <t>b.de_upnivel1,</t>
  </si>
  <si>
    <t>sum (a.kg_umidade)/ sum (qt_cana_entr) as core</t>
  </si>
  <si>
    <t xml:space="preserve">from histprepro a    </t>
  </si>
  <si>
    <t xml:space="preserve">inner join upnivel1 b </t>
  </si>
  <si>
    <t xml:space="preserve">on a.cd_upnivel1 = b.cd_upnivel1 </t>
  </si>
  <si>
    <t xml:space="preserve">where a.cd_hist ="O" </t>
  </si>
  <si>
    <t>and a.cd_safra=2017</t>
  </si>
  <si>
    <t>and a.cd_upnivel1&lt;10999</t>
  </si>
  <si>
    <t xml:space="preserve">group by </t>
  </si>
  <si>
    <t>b.de_upnivel1)dd</t>
  </si>
  <si>
    <t>on a.cd_upnivel1 = dd.cd_upnivel1</t>
  </si>
  <si>
    <t>and a.cd_upnivel3 = dd.cd_upnivel3</t>
  </si>
  <si>
    <t>where a.cd_safra = 2017</t>
  </si>
  <si>
    <t>and a.fg_ocorren = "F"</t>
  </si>
  <si>
    <t>and bb.cd_unid_ind in (11,12)</t>
  </si>
  <si>
    <t>and dd.cd_tp_propr in (1,2)</t>
  </si>
  <si>
    <t>--bb.tons,</t>
  </si>
  <si>
    <t>order by 3,4</t>
  </si>
  <si>
    <t>QUERY BA INGRESADO A PANTA-CONCE</t>
  </si>
  <si>
    <t>bb.cd_unid_ind,</t>
  </si>
  <si>
    <t>and cd_unid_ind in (110,111,112,113,114,115,116,117)</t>
  </si>
  <si>
    <t>and a.cd_fren_corte in (60,61,62,63,64,65,66,67,68,69)</t>
  </si>
  <si>
    <t>--and a.dt_ocorren between "01/11/2016" and "03/01/2017"</t>
  </si>
  <si>
    <t>and bb.cd_unid_ind in (110,111,112,113,114,115,116,117)</t>
  </si>
  <si>
    <t>QUERY INTERCAMBIOS</t>
  </si>
  <si>
    <t>--and cd_unid_ind in (11,12)</t>
  </si>
  <si>
    <t xml:space="preserve"> --   and a.cd_fren_corte not in (60,61,62,63,64,65,66,67,68,69)</t>
  </si>
  <si>
    <t>--and a.dt_ocorren between "01/11/2016" and "22/01/2017"</t>
  </si>
  <si>
    <t>--and bb.cd_unid_ind in (11,12)</t>
  </si>
  <si>
    <t>and dd.cd_tp_propr in (1,2,5)</t>
  </si>
  <si>
    <t>QUERY GENERAL</t>
  </si>
  <si>
    <t>and a.dt_ocorren between "01/11/2016" and "27/01/2017"</t>
  </si>
  <si>
    <t>Investigación</t>
  </si>
  <si>
    <t>Semilleros basicos</t>
  </si>
  <si>
    <t xml:space="preserve"> TAH ind est</t>
  </si>
  <si>
    <t xml:space="preserve"> TAH ind real</t>
  </si>
  <si>
    <t xml:space="preserve"> TC </t>
  </si>
  <si>
    <t xml:space="preserve"> tch anterior</t>
  </si>
  <si>
    <t xml:space="preserve"> tch estimado</t>
  </si>
  <si>
    <t xml:space="preserve"> tch real </t>
  </si>
  <si>
    <t xml:space="preserve"> tch real vs tch ant</t>
  </si>
  <si>
    <t xml:space="preserve"> tch real vs tch est</t>
  </si>
  <si>
    <t xml:space="preserve"> kg/t core ant</t>
  </si>
  <si>
    <t xml:space="preserve"> kg/t core est</t>
  </si>
  <si>
    <t xml:space="preserve"> kg/t core real</t>
  </si>
  <si>
    <t xml:space="preserve"> kg/t ind ant</t>
  </si>
  <si>
    <t xml:space="preserve"> kg/t ind est</t>
  </si>
  <si>
    <t xml:space="preserve"> kg/t ind real</t>
  </si>
  <si>
    <t xml:space="preserve"> TAH core ant</t>
  </si>
  <si>
    <t xml:space="preserve"> TAH core est</t>
  </si>
  <si>
    <t xml:space="preserve"> TAH core real</t>
  </si>
  <si>
    <t xml:space="preserve"> TAH ind ant</t>
  </si>
  <si>
    <t xml:space="preserve">CONCEPCION </t>
  </si>
  <si>
    <t>ORGÁNICA</t>
  </si>
  <si>
    <t>REGION_5</t>
  </si>
  <si>
    <t xml:space="preserve">LIMONES S.A. </t>
  </si>
  <si>
    <t xml:space="preserve">LIMONES PANTALEON </t>
  </si>
  <si>
    <t>REGION_4</t>
  </si>
  <si>
    <t>REGION_3</t>
  </si>
  <si>
    <t xml:space="preserve">LAS ILUSIONES </t>
  </si>
  <si>
    <t>REGION_2</t>
  </si>
  <si>
    <t xml:space="preserve">PANTALEON </t>
  </si>
  <si>
    <t xml:space="preserve">SAN BONIFACIO </t>
  </si>
  <si>
    <t xml:space="preserve">PLAYA GRANDE </t>
  </si>
  <si>
    <t xml:space="preserve">LA HAVANA </t>
  </si>
  <si>
    <t xml:space="preserve">TOROLITA </t>
  </si>
  <si>
    <t xml:space="preserve">SAN JUAN LA PROVIDENCIA </t>
  </si>
  <si>
    <t xml:space="preserve">SANTA RITA </t>
  </si>
  <si>
    <t>EL MILAGRO</t>
  </si>
  <si>
    <t xml:space="preserve">AGRICOLA </t>
  </si>
  <si>
    <t xml:space="preserve">GUACHIPILIN </t>
  </si>
  <si>
    <t>TERCIO</t>
  </si>
  <si>
    <t>INVESTIGACION</t>
  </si>
  <si>
    <t xml:space="preserve">SAN ANTONIO LAS FLORES </t>
  </si>
  <si>
    <t>SAN JOSE MIRAMAR PANTALEON xxx</t>
  </si>
  <si>
    <t xml:space="preserve">AGROPECUARIA CHURUBUSCO </t>
  </si>
  <si>
    <t xml:space="preserve">LOS MANGOS </t>
  </si>
  <si>
    <t xml:space="preserve">BUENOS AIRES </t>
  </si>
  <si>
    <t xml:space="preserve">PUYUMATE TB </t>
  </si>
  <si>
    <t xml:space="preserve">NUEVA. PROVIDENCIA </t>
  </si>
  <si>
    <t>ILUSIONES GONZALEZ MG</t>
  </si>
  <si>
    <t>REGION_1</t>
  </si>
  <si>
    <t xml:space="preserve">SAN CARLOS PAZ </t>
  </si>
  <si>
    <t xml:space="preserve">EL AMATE </t>
  </si>
  <si>
    <t xml:space="preserve">SANTA CLARA </t>
  </si>
  <si>
    <t xml:space="preserve">PROVIDENCIA </t>
  </si>
  <si>
    <t>COSTA RICA TUCUPITA</t>
  </si>
  <si>
    <t>FLORES DE MIRIAM</t>
  </si>
  <si>
    <t xml:space="preserve">PAMPAS PANTALEON </t>
  </si>
  <si>
    <t xml:space="preserve">SAN BERNARDO </t>
  </si>
  <si>
    <t xml:space="preserve">LAS PAMPAS </t>
  </si>
  <si>
    <t xml:space="preserve">PARAISO </t>
  </si>
  <si>
    <t xml:space="preserve">EL PARA </t>
  </si>
  <si>
    <t>Finca San Francisco Marcus</t>
  </si>
  <si>
    <t xml:space="preserve">LA ESPERANZA </t>
  </si>
  <si>
    <t xml:space="preserve">SAN RAFAEL CHICALES I </t>
  </si>
  <si>
    <t xml:space="preserve">SAN RAFAEL CHICALES II </t>
  </si>
  <si>
    <t xml:space="preserve">SAN RAFAEL CHICALES III </t>
  </si>
  <si>
    <t>EL RECUERDO MG</t>
  </si>
  <si>
    <t>Santa Marta Pantaleon</t>
  </si>
  <si>
    <t xml:space="preserve">LA HEREDAD ARREOLA </t>
  </si>
  <si>
    <t xml:space="preserve">PARCELA SANTIZO </t>
  </si>
  <si>
    <t xml:space="preserve">LAS MOJARRAS </t>
  </si>
  <si>
    <t xml:space="preserve">SAN JOSE MIRAMAR </t>
  </si>
  <si>
    <t>MAJIROS Y EL TECOMATE</t>
  </si>
  <si>
    <t xml:space="preserve">LAS DELICIAS </t>
  </si>
  <si>
    <t xml:space="preserve">LAS CONCHAS </t>
  </si>
  <si>
    <t xml:space="preserve">PARCELAS MINONDO </t>
  </si>
  <si>
    <t>EL TESORO MG</t>
  </si>
  <si>
    <t>SANTIAGO</t>
  </si>
  <si>
    <t xml:space="preserve">BARQUISIMETO TB </t>
  </si>
  <si>
    <t xml:space="preserve">QUIEN SABE BAUL </t>
  </si>
  <si>
    <t xml:space="preserve"> kg/t core vs ant</t>
  </si>
  <si>
    <t xml:space="preserve"> kg/t core vs est</t>
  </si>
  <si>
    <t xml:space="preserve"> recup real</t>
  </si>
  <si>
    <t xml:space="preserve"> recup est</t>
  </si>
  <si>
    <t xml:space="preserve"> recup ant</t>
  </si>
  <si>
    <t>AZUCAR CORE</t>
  </si>
  <si>
    <t>AZUCAR INDUSTRIAL</t>
  </si>
  <si>
    <t xml:space="preserve"> TAH CORE</t>
  </si>
  <si>
    <t xml:space="preserve"> TAH INDUSTRIAL</t>
  </si>
  <si>
    <t>RECUPERACION</t>
  </si>
  <si>
    <t>TCH</t>
  </si>
  <si>
    <t>(Multiple Items)</t>
  </si>
  <si>
    <t>Semana</t>
  </si>
  <si>
    <t>20/21 vs 19/20</t>
  </si>
  <si>
    <t>TCH 20/21</t>
  </si>
  <si>
    <t>Brecha Tons</t>
  </si>
  <si>
    <t>Media</t>
  </si>
  <si>
    <t>Gestión</t>
  </si>
  <si>
    <t xml:space="preserve">Efecto </t>
  </si>
  <si>
    <t>Agricola</t>
  </si>
  <si>
    <t>Fábrica</t>
  </si>
  <si>
    <t>Global</t>
  </si>
  <si>
    <t>Azúcar Core</t>
  </si>
  <si>
    <t>Recuperación</t>
  </si>
  <si>
    <t>R1</t>
  </si>
  <si>
    <t>R2</t>
  </si>
  <si>
    <t>R3</t>
  </si>
  <si>
    <t>R4</t>
  </si>
  <si>
    <t>R5</t>
  </si>
  <si>
    <t xml:space="preserve">SAN FELIPE COSTA RICA </t>
  </si>
  <si>
    <t xml:space="preserve">EL PORTAL </t>
  </si>
  <si>
    <t xml:space="preserve">SAN CARLOS MARCUS </t>
  </si>
  <si>
    <t xml:space="preserve">LOS SUJUYES </t>
  </si>
  <si>
    <t xml:space="preserve">EL CADEJO </t>
  </si>
  <si>
    <t xml:space="preserve">TORO PINTO </t>
  </si>
  <si>
    <t xml:space="preserve">BARBERENA </t>
  </si>
  <si>
    <t xml:space="preserve">BALSAMO </t>
  </si>
  <si>
    <t>ANAITE I</t>
  </si>
  <si>
    <t xml:space="preserve">CALIFORNIA </t>
  </si>
  <si>
    <t xml:space="preserve">LA LIBERTAD </t>
  </si>
  <si>
    <t xml:space="preserve">KABANU </t>
  </si>
  <si>
    <t xml:space="preserve">SAN VICENTE  </t>
  </si>
  <si>
    <t xml:space="preserve">CORRAL GRANDE I </t>
  </si>
  <si>
    <t xml:space="preserve">ACARIGUA TB </t>
  </si>
  <si>
    <t xml:space="preserve">ZULIA </t>
  </si>
  <si>
    <t xml:space="preserve">AGUA BLANCA </t>
  </si>
  <si>
    <t xml:space="preserve">EL BUFALO </t>
  </si>
  <si>
    <t xml:space="preserve">BONAMPAK </t>
  </si>
  <si>
    <t xml:space="preserve">FALCON </t>
  </si>
  <si>
    <t xml:space="preserve">BUENOS AIRES CHIPO </t>
  </si>
  <si>
    <t>Region2</t>
  </si>
  <si>
    <t>Group1</t>
  </si>
  <si>
    <t xml:space="preserve">ALBANIA OLIVEROS </t>
  </si>
  <si>
    <t xml:space="preserve">SAN MARTIN </t>
  </si>
  <si>
    <t xml:space="preserve">SAN PEDRO MANGALES </t>
  </si>
  <si>
    <t xml:space="preserve">CUNTAN II BO </t>
  </si>
  <si>
    <t xml:space="preserve">PARCELA 80 </t>
  </si>
  <si>
    <t xml:space="preserve">CUNTAN I </t>
  </si>
  <si>
    <t>SAN JUDAS TADEO</t>
  </si>
  <si>
    <t xml:space="preserve">ALBANIA CONCEPCION </t>
  </si>
  <si>
    <t xml:space="preserve">OBRAJE </t>
  </si>
  <si>
    <t xml:space="preserve">MAYA PAPAYA </t>
  </si>
  <si>
    <t xml:space="preserve">LOS NARANJALES </t>
  </si>
  <si>
    <t xml:space="preserve">MALENA </t>
  </si>
  <si>
    <t>MANUAL</t>
  </si>
  <si>
    <t xml:space="preserve">CG98-46 </t>
  </si>
  <si>
    <t>Soca</t>
  </si>
  <si>
    <t>Moddus 25 EC</t>
  </si>
  <si>
    <t>ZONA ALTA</t>
  </si>
  <si>
    <t>1ER TERCIO</t>
  </si>
  <si>
    <t/>
  </si>
  <si>
    <t>Tronnuspac 25 EC</t>
  </si>
  <si>
    <t xml:space="preserve">Roundup 35.6 SL </t>
  </si>
  <si>
    <t>Madurez Natural</t>
  </si>
  <si>
    <t xml:space="preserve">CP73-1547 </t>
  </si>
  <si>
    <t>MECANICO</t>
  </si>
  <si>
    <t>CG02-163</t>
  </si>
  <si>
    <t>ZONA MEDIA</t>
  </si>
  <si>
    <t xml:space="preserve">CP72-2086 </t>
  </si>
  <si>
    <t>Roundup 35.6 SL + Boro</t>
  </si>
  <si>
    <t>Plantía</t>
  </si>
  <si>
    <t xml:space="preserve">CG98-78 </t>
  </si>
  <si>
    <t>CG04-0587</t>
  </si>
  <si>
    <t xml:space="preserve">MEZ.VARCOM </t>
  </si>
  <si>
    <t>ZONA BAJA</t>
  </si>
  <si>
    <t>2DO TERCIO</t>
  </si>
  <si>
    <t>LITORAL</t>
  </si>
  <si>
    <t xml:space="preserve">CG03-025 </t>
  </si>
  <si>
    <t xml:space="preserve">CP88-1165 </t>
  </si>
  <si>
    <t>Moddus 25 EC + Boro</t>
  </si>
  <si>
    <t xml:space="preserve">RB845210 </t>
  </si>
  <si>
    <t>CGMEX1026315</t>
  </si>
  <si>
    <t>SP80-1842</t>
  </si>
  <si>
    <t>CG04-10295</t>
  </si>
  <si>
    <t>Madurante Organico</t>
  </si>
  <si>
    <t>Roundup 35.6 SL + Moddus 25 EC</t>
  </si>
  <si>
    <t>CG04-09311</t>
  </si>
  <si>
    <t>Tronnuspac 25 EC + Boro</t>
  </si>
  <si>
    <t>CG00-102</t>
  </si>
  <si>
    <t xml:space="preserve">CG96-135 </t>
  </si>
  <si>
    <t>Bayfolan + Potenz Brix +Dispense Max</t>
  </si>
  <si>
    <t>CP00-1101</t>
  </si>
  <si>
    <t xml:space="preserve">VAR.REPROD </t>
  </si>
  <si>
    <t xml:space="preserve">CP72-1312 </t>
  </si>
  <si>
    <t>Protecsol + Tecnosilix MG</t>
  </si>
  <si>
    <t>Moddus 25 EC + Megaboro</t>
  </si>
  <si>
    <t>CG03-104</t>
  </si>
  <si>
    <t>CG03-138</t>
  </si>
  <si>
    <t xml:space="preserve">PARCELA SECAIDA </t>
  </si>
  <si>
    <t xml:space="preserve">PARCELA 111 </t>
  </si>
  <si>
    <t>EL SOCORRO MG</t>
  </si>
  <si>
    <t>Megasun + Megamax + Megasilix + Megaboro</t>
  </si>
  <si>
    <t>Tronnuspac 25 EC + Phosmax</t>
  </si>
  <si>
    <t xml:space="preserve">SP79-1287 </t>
  </si>
  <si>
    <t>MIRANDILLA</t>
  </si>
  <si>
    <t xml:space="preserve">EMINENCIA </t>
  </si>
  <si>
    <t xml:space="preserve">TIKAL CASTAÐEDA </t>
  </si>
  <si>
    <t xml:space="preserve">EL BAUL </t>
  </si>
  <si>
    <t>CG04-09615</t>
  </si>
  <si>
    <t xml:space="preserve">LA CUCHILLA </t>
  </si>
  <si>
    <t xml:space="preserve">Protecsol + Tecnosilix MG </t>
  </si>
  <si>
    <t>SAGITARIO</t>
  </si>
  <si>
    <t xml:space="preserve">MANANTIAL TB </t>
  </si>
  <si>
    <t>CG04-10267</t>
  </si>
  <si>
    <t>Tronnuspac 25 EC + Fosforo</t>
  </si>
  <si>
    <t xml:space="preserve">EL RETIRO PATULUL </t>
  </si>
  <si>
    <t xml:space="preserve">TACHIRA </t>
  </si>
  <si>
    <t xml:space="preserve">LAS TROJES RODRIGUEZ </t>
  </si>
  <si>
    <t>Pza</t>
  </si>
  <si>
    <t>humedad</t>
  </si>
  <si>
    <t xml:space="preserve">SAN ISIDRO BUENA VISTA </t>
  </si>
  <si>
    <t>Sugar Canes Sweet</t>
  </si>
  <si>
    <t xml:space="preserve">EL CHAPARRAL LA GOMERA </t>
  </si>
  <si>
    <t xml:space="preserve">HOJA VERDE </t>
  </si>
  <si>
    <t xml:space="preserve">TROJES MINONDO </t>
  </si>
  <si>
    <t xml:space="preserve">RIO DULCE TB </t>
  </si>
  <si>
    <t>Megasun + Megamax + Megasilix + Megaboro + Magnesio</t>
  </si>
  <si>
    <t>LAS TROJES GARCIA</t>
  </si>
  <si>
    <t xml:space="preserve">EL PROGRESO </t>
  </si>
  <si>
    <t>CG05-077440</t>
  </si>
  <si>
    <t>Megasun + Megasilix</t>
  </si>
  <si>
    <t xml:space="preserve">LA CANTADORA Pantaleon </t>
  </si>
  <si>
    <t xml:space="preserve">BASCONIA </t>
  </si>
  <si>
    <t>Megaboro</t>
  </si>
  <si>
    <t xml:space="preserve">LOS JUILINES </t>
  </si>
  <si>
    <t>CG00-033</t>
  </si>
  <si>
    <t xml:space="preserve">LAS PAMPAS TB </t>
  </si>
  <si>
    <t>Tronnuspac 25 EC + Boro + Fósforo + Magnesio</t>
  </si>
  <si>
    <t xml:space="preserve">PARCELA # 75 PINTO </t>
  </si>
  <si>
    <t>SAN JORGE</t>
  </si>
  <si>
    <t>Moddus 25 EC + Megamax</t>
  </si>
  <si>
    <t xml:space="preserve">AGROPECUARIA PAMPLONA </t>
  </si>
  <si>
    <t>PARCELA EL JABALI GALDAMEZ</t>
  </si>
  <si>
    <t xml:space="preserve">LAS CHUSPAS </t>
  </si>
  <si>
    <t xml:space="preserve">VISTA HERMOSA </t>
  </si>
  <si>
    <t>PARCELA EL JABALI RAMOS</t>
  </si>
  <si>
    <t>FINCA ANEXO SAN ANDRES</t>
  </si>
  <si>
    <t xml:space="preserve">AGROFARO DEL SUR </t>
  </si>
  <si>
    <t>EL CARMEN Y SANTO CACHON</t>
  </si>
  <si>
    <t xml:space="preserve">SAN ANDRES </t>
  </si>
  <si>
    <t xml:space="preserve">RANCHO DALLAS </t>
  </si>
  <si>
    <t>Tronnuspac 25 EC  + Boro + Fósforo</t>
  </si>
  <si>
    <t>Megasun + Megasilix + Megaboro</t>
  </si>
  <si>
    <t xml:space="preserve">BEGOÐA </t>
  </si>
  <si>
    <t xml:space="preserve">LA FLORIDA GRANAI </t>
  </si>
  <si>
    <t>Megasun + Megasilix + Megamax</t>
  </si>
  <si>
    <t xml:space="preserve">SAN BERNARDINO PATASHTE </t>
  </si>
  <si>
    <t>LAS CHACARAS URRUELA</t>
  </si>
  <si>
    <t>SP71-6161</t>
  </si>
  <si>
    <t>Moddus 25 DC</t>
  </si>
  <si>
    <t xml:space="preserve">PANGOLA Y LABRADOR </t>
  </si>
  <si>
    <t xml:space="preserve">EL CASTAÐO </t>
  </si>
  <si>
    <t>PARCELA VILLA ROBERTO</t>
  </si>
  <si>
    <t>SAN ANTONIO LA PAZ I Y II</t>
  </si>
  <si>
    <t xml:space="preserve">ALTAMIRA I </t>
  </si>
  <si>
    <t xml:space="preserve">IRLANDA PANTALEON </t>
  </si>
  <si>
    <t>Megasun + Megasilix + Megamax + Megaboro</t>
  </si>
  <si>
    <t>Megasun + Megasilix + Megaplant + Boro (75 grs)</t>
  </si>
  <si>
    <t>ANAITE II</t>
  </si>
  <si>
    <t xml:space="preserve">MANACALES </t>
  </si>
  <si>
    <t xml:space="preserve">SAN SEBASTIAN BUENA VISTA </t>
  </si>
  <si>
    <t xml:space="preserve">RANCHO FORTALEZA </t>
  </si>
  <si>
    <t xml:space="preserve">SAN FRANCISCO XAYA </t>
  </si>
  <si>
    <t>Megasun + Megasilix + Megaboro + Megamax</t>
  </si>
  <si>
    <t>PARCELAS 66 Y 67</t>
  </si>
  <si>
    <t xml:space="preserve">EL PARAISO </t>
  </si>
  <si>
    <t>Megasun + Megasilix + Megaplant + Megamax + Boro (75 grs)</t>
  </si>
  <si>
    <t xml:space="preserve"> Esperancita Mijangos </t>
  </si>
  <si>
    <t xml:space="preserve">Parcela San MartÝn Pereira </t>
  </si>
  <si>
    <t xml:space="preserve">PARCELA 16 </t>
  </si>
  <si>
    <t xml:space="preserve">PIEDAD CHIPO </t>
  </si>
  <si>
    <t xml:space="preserve">KAPZIN SUCRE </t>
  </si>
  <si>
    <t xml:space="preserve">SAN FERNANDO II </t>
  </si>
  <si>
    <t xml:space="preserve">SANTA CRUZ CHIPO </t>
  </si>
  <si>
    <t xml:space="preserve">SANTA ROSITA </t>
  </si>
  <si>
    <t xml:space="preserve">PARCELA 113 </t>
  </si>
  <si>
    <t xml:space="preserve">EL HILADERO </t>
  </si>
  <si>
    <t>rango hum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</si>
</sst>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_(* #,##0.00_);_(* \(#,##0.00\);_(* &quot;-&quot;??_);_(@_)"/>
    <numFmt numFmtId="165" formatCode="_([$€-2]* #,##0.00_);_([$€-2]* \(#,##0.00\);_([$€-2]* &quot;-&quot;??_)"/>
    <numFmt numFmtId="166" formatCode="0.00;[Red]0.00"/>
    <numFmt numFmtId="168" formatCode="_(* #,##0_);_(* \(#,##0\);_(* &quot;-&quot;??_);_(@_)"/>
    <numFmt numFmtId="169" formatCode="#,##0.00_ ;[Red]\-#,##0.00\ "/>
    <numFmt numFmtId="170" formatCode="0.0%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i/>
      <sz val="9"/>
      <color rgb="FF000000"/>
      <name val="Arial Unicode MS"/>
      <family val="2"/>
    </font>
    <font>
      <i/>
      <sz val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9D9E8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9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4" tint="0.39997558519241921"/>
      </top>
      <bottom style="medium">
        <color indexed="64"/>
      </bottom>
      <diagonal/>
    </border>
    <border>
      <left/>
      <right/>
      <top style="thin">
        <color rgb="FF0070C0"/>
      </top>
      <bottom/>
      <diagonal/>
    </border>
    <border>
      <left/>
      <right/>
      <top/>
      <bottom style="thin">
        <color rgb="FF0070C0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rgb="FF999999"/>
      </top>
      <bottom/>
      <diagonal/>
    </border>
  </borders>
  <cellStyleXfs count="32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</cellStyleXfs>
  <cellXfs count="104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/>
    <xf numFmtId="2" fontId="4" fillId="2" borderId="1" xfId="0" applyNumberFormat="1" applyFont="1" applyFill="1" applyBorder="1" applyAlignment="1">
      <alignment horizontal="center" vertical="center" wrapText="1"/>
    </xf>
    <xf numFmtId="2" fontId="4" fillId="3" borderId="1" xfId="0" applyNumberFormat="1" applyFont="1" applyFill="1" applyBorder="1" applyAlignment="1">
      <alignment horizontal="center" vertical="center" wrapText="1"/>
    </xf>
    <xf numFmtId="168" fontId="4" fillId="3" borderId="1" xfId="1" applyNumberFormat="1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2" fontId="4" fillId="8" borderId="1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 applyNumberFormat="1"/>
    <xf numFmtId="0" fontId="0" fillId="8" borderId="0" xfId="0" applyFill="1"/>
    <xf numFmtId="0" fontId="8" fillId="8" borderId="0" xfId="0" applyFont="1" applyFill="1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6" fillId="9" borderId="0" xfId="0" applyFont="1" applyFill="1" applyAlignment="1">
      <alignment horizontal="center" vertical="center" wrapText="1"/>
    </xf>
    <xf numFmtId="0" fontId="0" fillId="10" borderId="10" xfId="0" applyFill="1" applyBorder="1" applyAlignment="1">
      <alignment horizontal="center" vertical="center" wrapText="1"/>
    </xf>
    <xf numFmtId="0" fontId="0" fillId="10" borderId="11" xfId="0" applyFill="1" applyBorder="1" applyAlignment="1">
      <alignment horizontal="center" vertical="center" wrapText="1"/>
    </xf>
    <xf numFmtId="0" fontId="0" fillId="10" borderId="12" xfId="0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 wrapText="1"/>
    </xf>
    <xf numFmtId="0" fontId="0" fillId="7" borderId="11" xfId="0" applyFill="1" applyBorder="1" applyAlignment="1">
      <alignment horizontal="center" vertical="center" wrapText="1"/>
    </xf>
    <xf numFmtId="0" fontId="0" fillId="7" borderId="12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Font="1" applyBorder="1" applyAlignment="1">
      <alignment horizontal="center"/>
    </xf>
    <xf numFmtId="168" fontId="4" fillId="8" borderId="1" xfId="1" applyNumberFormat="1" applyFont="1" applyFill="1" applyBorder="1" applyAlignment="1">
      <alignment horizontal="center" vertical="center" wrapText="1"/>
    </xf>
    <xf numFmtId="0" fontId="0" fillId="0" borderId="0" xfId="0" pivotButton="1"/>
    <xf numFmtId="0" fontId="0" fillId="0" borderId="0" xfId="0"/>
    <xf numFmtId="0" fontId="7" fillId="0" borderId="0" xfId="0" applyFont="1" applyFill="1" applyBorder="1" applyAlignment="1">
      <alignment vertical="center"/>
    </xf>
    <xf numFmtId="0" fontId="6" fillId="12" borderId="0" xfId="0" applyFont="1" applyFill="1"/>
    <xf numFmtId="0" fontId="6" fillId="12" borderId="0" xfId="0" applyFont="1" applyFill="1" applyAlignment="1">
      <alignment horizontal="center"/>
    </xf>
    <xf numFmtId="4" fontId="0" fillId="0" borderId="0" xfId="0" applyNumberFormat="1" applyAlignment="1">
      <alignment horizontal="right"/>
    </xf>
    <xf numFmtId="4" fontId="0" fillId="0" borderId="7" xfId="0" applyNumberFormat="1" applyBorder="1" applyAlignment="1">
      <alignment horizontal="right"/>
    </xf>
    <xf numFmtId="4" fontId="0" fillId="0" borderId="8" xfId="0" applyNumberFormat="1" applyBorder="1" applyAlignment="1">
      <alignment horizontal="right"/>
    </xf>
    <xf numFmtId="169" fontId="0" fillId="0" borderId="0" xfId="0" applyNumberFormat="1" applyBorder="1" applyAlignment="1">
      <alignment horizontal="right"/>
    </xf>
    <xf numFmtId="169" fontId="0" fillId="0" borderId="3" xfId="0" applyNumberFormat="1" applyBorder="1" applyAlignment="1">
      <alignment horizontal="right"/>
    </xf>
    <xf numFmtId="4" fontId="0" fillId="0" borderId="9" xfId="0" applyNumberFormat="1" applyBorder="1" applyAlignment="1">
      <alignment horizontal="right"/>
    </xf>
    <xf numFmtId="170" fontId="0" fillId="0" borderId="0" xfId="0" applyNumberFormat="1" applyBorder="1" applyAlignment="1">
      <alignment horizontal="right"/>
    </xf>
    <xf numFmtId="170" fontId="0" fillId="0" borderId="3" xfId="0" applyNumberFormat="1" applyBorder="1" applyAlignment="1">
      <alignment horizontal="right"/>
    </xf>
    <xf numFmtId="4" fontId="0" fillId="0" borderId="2" xfId="0" applyNumberFormat="1" applyBorder="1" applyAlignment="1">
      <alignment horizontal="right"/>
    </xf>
    <xf numFmtId="4" fontId="0" fillId="0" borderId="0" xfId="0" applyNumberFormat="1" applyBorder="1" applyAlignment="1">
      <alignment horizontal="right"/>
    </xf>
    <xf numFmtId="4" fontId="0" fillId="0" borderId="3" xfId="0" applyNumberFormat="1" applyBorder="1" applyAlignment="1">
      <alignment horizontal="right"/>
    </xf>
    <xf numFmtId="4" fontId="0" fillId="0" borderId="4" xfId="0" applyNumberFormat="1" applyBorder="1" applyAlignment="1">
      <alignment horizontal="right"/>
    </xf>
    <xf numFmtId="4" fontId="0" fillId="0" borderId="5" xfId="0" applyNumberFormat="1" applyBorder="1" applyAlignment="1">
      <alignment horizontal="right"/>
    </xf>
    <xf numFmtId="169" fontId="0" fillId="0" borderId="5" xfId="0" applyNumberFormat="1" applyBorder="1" applyAlignment="1">
      <alignment horizontal="right"/>
    </xf>
    <xf numFmtId="169" fontId="0" fillId="0" borderId="6" xfId="0" applyNumberFormat="1" applyBorder="1" applyAlignment="1">
      <alignment horizontal="right"/>
    </xf>
    <xf numFmtId="4" fontId="0" fillId="0" borderId="6" xfId="0" applyNumberFormat="1" applyBorder="1" applyAlignment="1">
      <alignment horizontal="right"/>
    </xf>
    <xf numFmtId="170" fontId="0" fillId="0" borderId="5" xfId="0" applyNumberFormat="1" applyBorder="1" applyAlignment="1">
      <alignment horizontal="right"/>
    </xf>
    <xf numFmtId="170" fontId="0" fillId="0" borderId="6" xfId="0" applyNumberFormat="1" applyBorder="1" applyAlignment="1">
      <alignment horizontal="right"/>
    </xf>
    <xf numFmtId="0" fontId="6" fillId="12" borderId="0" xfId="0" applyFont="1" applyFill="1" applyBorder="1" applyAlignment="1">
      <alignment horizontal="center"/>
    </xf>
    <xf numFmtId="0" fontId="0" fillId="11" borderId="11" xfId="0" applyFill="1" applyBorder="1" applyAlignment="1">
      <alignment horizontal="center" vertical="center" wrapText="1"/>
    </xf>
    <xf numFmtId="0" fontId="0" fillId="11" borderId="12" xfId="0" applyFill="1" applyBorder="1" applyAlignment="1">
      <alignment horizontal="center" vertical="center" wrapText="1"/>
    </xf>
    <xf numFmtId="0" fontId="7" fillId="10" borderId="11" xfId="0" applyFont="1" applyFill="1" applyBorder="1" applyAlignment="1">
      <alignment horizontal="center" vertical="center" wrapText="1"/>
    </xf>
    <xf numFmtId="0" fontId="6" fillId="9" borderId="10" xfId="0" applyFont="1" applyFill="1" applyBorder="1" applyAlignment="1">
      <alignment horizontal="center" vertical="center" wrapText="1"/>
    </xf>
    <xf numFmtId="0" fontId="6" fillId="9" borderId="11" xfId="0" applyFont="1" applyFill="1" applyBorder="1" applyAlignment="1">
      <alignment horizontal="center" vertical="center" wrapText="1"/>
    </xf>
    <xf numFmtId="0" fontId="6" fillId="12" borderId="3" xfId="0" applyFont="1" applyFill="1" applyBorder="1" applyAlignment="1">
      <alignment horizontal="center"/>
    </xf>
    <xf numFmtId="169" fontId="0" fillId="0" borderId="8" xfId="0" applyNumberFormat="1" applyBorder="1" applyAlignment="1">
      <alignment horizontal="right"/>
    </xf>
    <xf numFmtId="169" fontId="7" fillId="13" borderId="13" xfId="0" applyNumberFormat="1" applyFont="1" applyFill="1" applyBorder="1" applyAlignment="1">
      <alignment horizontal="right"/>
    </xf>
    <xf numFmtId="0" fontId="7" fillId="13" borderId="0" xfId="0" applyFont="1" applyFill="1" applyBorder="1" applyAlignment="1">
      <alignment horizontal="center" vertical="center"/>
    </xf>
    <xf numFmtId="0" fontId="10" fillId="9" borderId="0" xfId="0" applyFont="1" applyFill="1" applyBorder="1" applyAlignment="1">
      <alignment horizontal="center" vertical="center" wrapText="1"/>
    </xf>
    <xf numFmtId="0" fontId="7" fillId="13" borderId="0" xfId="0" applyFont="1" applyFill="1" applyBorder="1"/>
    <xf numFmtId="169" fontId="7" fillId="13" borderId="0" xfId="0" applyNumberFormat="1" applyFont="1" applyFill="1" applyBorder="1" applyAlignment="1">
      <alignment horizontal="right"/>
    </xf>
    <xf numFmtId="4" fontId="7" fillId="13" borderId="13" xfId="0" applyNumberFormat="1" applyFont="1" applyFill="1" applyBorder="1" applyAlignment="1">
      <alignment horizontal="right"/>
    </xf>
    <xf numFmtId="4" fontId="7" fillId="13" borderId="0" xfId="0" applyNumberFormat="1" applyFont="1" applyFill="1" applyBorder="1" applyAlignment="1">
      <alignment horizontal="right"/>
    </xf>
    <xf numFmtId="164" fontId="0" fillId="0" borderId="0" xfId="1" applyFont="1"/>
    <xf numFmtId="164" fontId="0" fillId="0" borderId="14" xfId="1" applyFont="1" applyBorder="1"/>
    <xf numFmtId="164" fontId="11" fillId="0" borderId="15" xfId="1" applyFont="1" applyBorder="1"/>
    <xf numFmtId="164" fontId="12" fillId="3" borderId="15" xfId="0" applyNumberFormat="1" applyFont="1" applyFill="1" applyBorder="1"/>
    <xf numFmtId="0" fontId="7" fillId="5" borderId="16" xfId="0" applyFont="1" applyFill="1" applyBorder="1" applyAlignment="1">
      <alignment horizontal="center" vertical="center" wrapText="1"/>
    </xf>
    <xf numFmtId="0" fontId="7" fillId="0" borderId="16" xfId="0" applyFont="1" applyBorder="1" applyAlignment="1">
      <alignment horizontal="left"/>
    </xf>
    <xf numFmtId="0" fontId="7" fillId="5" borderId="16" xfId="0" applyFont="1" applyFill="1" applyBorder="1" applyAlignment="1">
      <alignment vertical="center" wrapText="1"/>
    </xf>
    <xf numFmtId="164" fontId="0" fillId="0" borderId="16" xfId="1" applyFont="1" applyBorder="1"/>
    <xf numFmtId="164" fontId="7" fillId="5" borderId="17" xfId="1" applyFont="1" applyFill="1" applyBorder="1" applyAlignment="1">
      <alignment vertical="center" wrapText="1"/>
    </xf>
    <xf numFmtId="0" fontId="0" fillId="0" borderId="18" xfId="0" applyBorder="1"/>
    <xf numFmtId="4" fontId="0" fillId="0" borderId="0" xfId="0" applyNumberFormat="1" applyBorder="1" applyAlignment="1">
      <alignment horizontal="center"/>
    </xf>
    <xf numFmtId="0" fontId="7" fillId="11" borderId="11" xfId="0" applyFont="1" applyFill="1" applyBorder="1" applyAlignment="1">
      <alignment horizontal="center" vertical="center" wrapText="1"/>
    </xf>
    <xf numFmtId="0" fontId="7" fillId="11" borderId="12" xfId="0" applyFont="1" applyFill="1" applyBorder="1" applyAlignment="1">
      <alignment horizontal="center" vertical="center" wrapText="1"/>
    </xf>
    <xf numFmtId="0" fontId="10" fillId="9" borderId="10" xfId="0" applyFont="1" applyFill="1" applyBorder="1" applyAlignment="1">
      <alignment horizontal="center" vertical="center" wrapText="1"/>
    </xf>
    <xf numFmtId="0" fontId="10" fillId="9" borderId="11" xfId="0" applyFont="1" applyFill="1" applyBorder="1" applyAlignment="1">
      <alignment horizontal="center" vertical="center" wrapText="1"/>
    </xf>
    <xf numFmtId="0" fontId="10" fillId="9" borderId="12" xfId="0" applyFont="1" applyFill="1" applyBorder="1" applyAlignment="1">
      <alignment horizontal="center" vertical="center" wrapText="1"/>
    </xf>
    <xf numFmtId="0" fontId="7" fillId="10" borderId="10" xfId="0" applyFont="1" applyFill="1" applyBorder="1" applyAlignment="1">
      <alignment horizontal="center" vertical="center" wrapText="1"/>
    </xf>
    <xf numFmtId="0" fontId="7" fillId="10" borderId="11" xfId="0" applyFont="1" applyFill="1" applyBorder="1" applyAlignment="1">
      <alignment horizontal="center" vertical="center" wrapText="1"/>
    </xf>
    <xf numFmtId="0" fontId="7" fillId="10" borderId="12" xfId="0" applyFont="1" applyFill="1" applyBorder="1" applyAlignment="1">
      <alignment horizontal="center" vertical="center" wrapText="1"/>
    </xf>
    <xf numFmtId="0" fontId="7" fillId="6" borderId="10" xfId="0" applyFont="1" applyFill="1" applyBorder="1" applyAlignment="1">
      <alignment horizontal="center" vertical="center" wrapText="1"/>
    </xf>
    <xf numFmtId="0" fontId="7" fillId="6" borderId="11" xfId="0" applyFont="1" applyFill="1" applyBorder="1" applyAlignment="1">
      <alignment horizontal="center" vertical="center" wrapText="1"/>
    </xf>
    <xf numFmtId="0" fontId="7" fillId="6" borderId="12" xfId="0" applyFont="1" applyFill="1" applyBorder="1" applyAlignment="1">
      <alignment horizontal="center" vertical="center" wrapText="1"/>
    </xf>
    <xf numFmtId="0" fontId="7" fillId="7" borderId="10" xfId="0" applyFont="1" applyFill="1" applyBorder="1" applyAlignment="1">
      <alignment horizontal="center" vertical="center" wrapText="1"/>
    </xf>
    <xf numFmtId="0" fontId="7" fillId="7" borderId="11" xfId="0" applyFont="1" applyFill="1" applyBorder="1" applyAlignment="1">
      <alignment horizontal="center" vertical="center" wrapText="1"/>
    </xf>
    <xf numFmtId="0" fontId="7" fillId="7" borderId="12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right"/>
    </xf>
    <xf numFmtId="0" fontId="7" fillId="5" borderId="16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right"/>
    </xf>
    <xf numFmtId="0" fontId="7" fillId="0" borderId="0" xfId="0" applyFont="1" applyFill="1" applyBorder="1" applyAlignment="1">
      <alignment horizontal="center" vertical="center"/>
    </xf>
    <xf numFmtId="166" fontId="9" fillId="0" borderId="0" xfId="0" applyNumberFormat="1" applyFont="1" applyFill="1" applyBorder="1" applyAlignment="1">
      <alignment horizontal="center"/>
    </xf>
  </cellXfs>
  <cellStyles count="32">
    <cellStyle name="Comma" xfId="1" builtinId="3"/>
    <cellStyle name="Comma 2" xfId="3"/>
    <cellStyle name="Comma 2 2" xfId="4"/>
    <cellStyle name="Comma 2 3" xfId="5"/>
    <cellStyle name="Comma 2 4" xfId="6"/>
    <cellStyle name="Comma 2 5" xfId="7"/>
    <cellStyle name="Comma 2 6" xfId="8"/>
    <cellStyle name="Comma 2 7" xfId="9"/>
    <cellStyle name="Euro" xfId="10"/>
    <cellStyle name="Euro 2" xfId="11"/>
    <cellStyle name="Euro 3" xfId="12"/>
    <cellStyle name="Euro 4" xfId="13"/>
    <cellStyle name="Euro 5" xfId="14"/>
    <cellStyle name="Euro 6" xfId="15"/>
    <cellStyle name="Euro 7" xfId="16"/>
    <cellStyle name="Normal" xfId="0" builtinId="0"/>
    <cellStyle name="Normal 10" xfId="17"/>
    <cellStyle name="Normal 11" xfId="18"/>
    <cellStyle name="Normal 2" xfId="2"/>
    <cellStyle name="Normal 2 2" xfId="19"/>
    <cellStyle name="Normal 2 3" xfId="20"/>
    <cellStyle name="Normal 2 4" xfId="21"/>
    <cellStyle name="Normal 2 5" xfId="22"/>
    <cellStyle name="Normal 2 6" xfId="23"/>
    <cellStyle name="Normal 2 7" xfId="24"/>
    <cellStyle name="Normal 3" xfId="25"/>
    <cellStyle name="Normal 4" xfId="26"/>
    <cellStyle name="Normal 5" xfId="27"/>
    <cellStyle name="Normal 6" xfId="28"/>
    <cellStyle name="Normal 7" xfId="29"/>
    <cellStyle name="Normal 8" xfId="30"/>
    <cellStyle name="Normal 9" xfId="31"/>
  </cellStyles>
  <dxfs count="127">
    <dxf>
      <border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</border>
    </dxf>
    <dxf>
      <border>
        <left/>
        <top/>
        <bottom/>
      </border>
    </dxf>
    <dxf>
      <alignment horizontal="right" readingOrder="0"/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border>
        <right/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fill>
        <patternFill>
          <bgColor indexed="64"/>
        </patternFill>
      </fill>
    </dxf>
    <dxf>
      <fill>
        <patternFill>
          <bgColor indexed="64"/>
        </patternFill>
      </fill>
    </dxf>
    <dxf>
      <fill>
        <patternFill>
          <bgColor indexed="64"/>
        </patternFill>
      </fill>
    </dxf>
    <dxf>
      <border>
        <right style="medium">
          <color indexed="64"/>
        </right>
      </border>
    </dxf>
    <dxf>
      <fill>
        <patternFill>
          <bgColor indexed="64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border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  <vertical/>
      </border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border>
        <vertical/>
      </border>
    </dxf>
    <dxf>
      <fill>
        <patternFill>
          <bgColor indexed="64"/>
        </patternFill>
      </fill>
    </dxf>
    <dxf>
      <border>
        <vertical/>
      </border>
    </dxf>
    <dxf>
      <fill>
        <patternFill>
          <bgColor indexed="64"/>
        </patternFill>
      </fill>
    </dxf>
    <dxf>
      <fill>
        <patternFill>
          <bgColor indexed="64"/>
        </patternFill>
      </fill>
    </dxf>
    <dxf>
      <border>
        <vertical/>
      </border>
    </dxf>
    <dxf>
      <fill>
        <patternFill>
          <bgColor indexed="64"/>
        </patternFill>
      </fill>
    </dxf>
    <dxf>
      <border>
        <right style="medium">
          <color indexed="64"/>
        </right>
      </border>
    </dxf>
    <dxf>
      <border>
        <right/>
      </border>
    </dxf>
    <dxf>
      <border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  <horizontal/>
      </border>
    </dxf>
    <dxf>
      <border>
        <right style="medium">
          <color indexed="64"/>
        </right>
        <bottom style="medium">
          <color indexed="64"/>
        </bottom>
        <horizontal/>
      </border>
    </dxf>
    <dxf>
      <numFmt numFmtId="169" formatCode="#,##0.00_ ;[Red]\-#,##0.00\ "/>
    </dxf>
    <dxf>
      <fill>
        <patternFill patternType="solid">
          <fgColor indexed="64"/>
          <bgColor theme="0" tint="-0.249977111117893"/>
        </patternFill>
      </fill>
      <alignment horizontal="center" vertical="center" wrapText="1" readingOrder="0"/>
    </dxf>
    <dxf>
      <fill>
        <patternFill patternType="solid">
          <fgColor indexed="64"/>
          <bgColor theme="0" tint="-0.249977111117893"/>
        </patternFill>
      </fill>
      <alignment horizontal="center" vertical="center" wrapText="1" readingOrder="0"/>
    </dxf>
    <dxf>
      <fill>
        <patternFill>
          <bgColor indexed="64"/>
        </patternFill>
      </fill>
    </dxf>
    <dxf>
      <fill>
        <patternFill>
          <bgColor indexed="64"/>
        </patternFill>
      </fill>
    </dxf>
    <dxf>
      <alignment vertical="center" readingOrder="0"/>
    </dxf>
    <dxf>
      <alignment horizontal="center" readingOrder="0"/>
    </dxf>
    <dxf>
      <alignment wrapText="1" readingOrder="0"/>
    </dxf>
    <dxf>
      <numFmt numFmtId="170" formatCode="0.0%"/>
    </dxf>
    <dxf>
      <numFmt numFmtId="13" formatCode="0%"/>
    </dxf>
    <dxf>
      <border>
        <right style="medium">
          <color indexed="64"/>
        </right>
        <top style="medium">
          <color indexed="64"/>
        </top>
      </border>
    </dxf>
    <dxf>
      <border>
        <right/>
      </border>
    </dxf>
    <dxf>
      <fill>
        <patternFill>
          <bgColor theme="4" tint="0.79998168889431442"/>
        </patternFill>
      </fill>
    </dxf>
    <dxf>
      <border>
        <right style="medium">
          <color indexed="64"/>
        </right>
        <top style="medium">
          <color indexed="64"/>
        </top>
      </border>
    </dxf>
    <dxf>
      <border>
        <right style="medium">
          <color indexed="64"/>
        </right>
        <top style="medium">
          <color indexed="64"/>
        </top>
      </border>
    </dxf>
    <dxf>
      <border>
        <right style="medium">
          <color indexed="64"/>
        </right>
        <top style="medium">
          <color indexed="64"/>
        </top>
      </border>
    </dxf>
    <dxf>
      <fill>
        <patternFill>
          <bgColor theme="9" tint="0.39997558519241921"/>
        </patternFill>
      </fill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left style="medium">
          <color indexed="64"/>
        </left>
        <right style="medium">
          <color indexed="64"/>
        </right>
      </border>
    </dxf>
    <dxf>
      <border>
        <left style="medium">
          <color indexed="64"/>
        </left>
        <right style="medium">
          <color indexed="64"/>
        </right>
      </border>
    </dxf>
    <dxf>
      <border>
        <top style="medium">
          <color indexed="64"/>
        </top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left style="medium">
          <color indexed="64"/>
        </left>
        <right style="medium">
          <color indexed="64"/>
        </right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indexed="65"/>
        </patternFill>
      </fill>
    </dxf>
    <dxf>
      <alignment vertical="center" readingOrder="0"/>
    </dxf>
    <dxf>
      <alignment horizontal="center" readingOrder="0"/>
    </dxf>
    <dxf>
      <alignment wrapText="1" readingOrder="0"/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vertical="center" readingOrder="0"/>
    </dxf>
    <dxf>
      <alignment wrapText="1" readingOrder="0"/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alignment vertical="center" readingOrder="0"/>
    </dxf>
    <dxf>
      <alignment horizontal="center" readingOrder="0"/>
    </dxf>
    <dxf>
      <alignment wrapText="1" readingOrder="0"/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readingOrder="0"/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3" tint="-0.249977111117893"/>
        </patternFill>
      </fill>
    </dxf>
    <dxf>
      <fill>
        <patternFill>
          <bgColor theme="3" tint="-0.249977111117893"/>
        </patternFill>
      </fill>
    </dxf>
    <dxf>
      <fill>
        <patternFill>
          <bgColor theme="3" tint="-0.249977111117893"/>
        </patternFill>
      </fill>
    </dxf>
    <dxf>
      <alignment horizontal="center" readingOrder="0"/>
    </dxf>
    <dxf>
      <alignment vertical="center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numFmt numFmtId="169" formatCode="#,##0.00_ ;[Red]\-#,##0.00\ "/>
    </dxf>
    <dxf>
      <alignment vertical="center" readingOrder="0"/>
    </dxf>
    <dxf>
      <fill>
        <patternFill>
          <bgColor theme="3" tint="-0.249977111117893"/>
        </patternFill>
      </fill>
    </dxf>
    <dxf>
      <font>
        <color theme="0"/>
      </font>
    </dxf>
    <dxf>
      <fill>
        <patternFill patternType="solid">
          <bgColor theme="3" tint="0.39997558519241921"/>
        </patternFill>
      </fill>
    </dxf>
    <dxf>
      <alignment horizontal="center" readingOrder="0"/>
    </dxf>
    <dxf>
      <alignment wrapText="1" readingOrder="0"/>
    </dxf>
    <dxf>
      <numFmt numFmtId="4" formatCode="#,##0.00"/>
    </dxf>
  </dxfs>
  <tableStyles count="0" defaultTableStyle="TableStyleMedium2" defaultPivotStyle="PivotStyleLight16"/>
  <colors>
    <mruColors>
      <color rgb="FFDEDEDE"/>
      <color rgb="FFF89C36"/>
      <color rgb="FFFDE3C7"/>
      <color rgb="FFF8A968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pivotCacheDefinition" Target="pivotCache/pivotCacheDefinition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bner Lico de la Cruz" refreshedDate="44262.950177430554" createdVersion="6" refreshedVersion="6" minRefreshableVersion="3" recordCount="896">
  <cacheSource type="worksheet">
    <worksheetSource ref="A1:K1048576" sheet="Base zafra lotes cerrados"/>
  </cacheSource>
  <cacheFields count="75">
    <cacheField name="id-com pims" numFmtId="0">
      <sharedItems containsBlank="1"/>
    </cacheField>
    <cacheField name="Finca" numFmtId="0">
      <sharedItems containsString="0" containsBlank="1" containsNumber="1" containsInteger="1" minValue="10001" maxValue="10907"/>
    </cacheField>
    <cacheField name="Descripción" numFmtId="0">
      <sharedItems containsBlank="1" count="388">
        <s v="PANTALEON "/>
        <s v="SAN BONIFACIO "/>
        <s v="BALSAMO "/>
        <s v="LAS MOJARRAS "/>
        <s v="LA CUCHILLA "/>
        <s v="SAN ANTONIO LAS FLORES "/>
        <s v="BONAMPAK "/>
        <s v="PLAYA GRANDE "/>
        <s v="SAN JOSE MIRAMAR PANTALEON xxx"/>
        <s v="PARAISO "/>
        <s v="PAMPAS PANTALEON "/>
        <s v="ZULIA "/>
        <s v="FALCON "/>
        <s v="IRLANDA PANTALEON "/>
        <s v="SAN FERNANDO II "/>
        <s v="Santa Marta Pantaleon"/>
        <s v="ANAITE I"/>
        <s v="SAN JORGE"/>
        <s v="CONCEPCION "/>
        <s v="CALIFORNIA "/>
        <s v="SAN BERNARDO "/>
        <s v="ALBANIA CONCEPCION "/>
        <s v="AGUA BLANCA "/>
        <s v="SAN FELIPE COSTA RICA "/>
        <s v="BUENOS AIRES CHIPO "/>
        <s v="LAS ILUSIONES "/>
        <s v="SAN JOSE MIRAMAR "/>
        <s v="AGROPECUARIA CHURUBUSCO "/>
        <s v="LA HAVANA "/>
        <s v="LOS MANGOS "/>
        <s v="LAS PAMPAS "/>
        <s v="AGRICOLA "/>
        <s v="EL PARA "/>
        <s v="OBRAJE "/>
        <s v="BEGOÐA "/>
        <s v="Finca San Francisco Marcus"/>
        <s v="EL PORTAL "/>
        <s v="LIMONES S.A. "/>
        <s v="LIMONES PANTALEON "/>
        <s v="BUENOS AIRES "/>
        <s v="LA ESPERANZA "/>
        <s v="EL CARMEN Y SANTO CACHON"/>
        <s v="ANAITE II"/>
        <s v="EL MILAGRO"/>
        <s v="LA LIBERTAD "/>
        <s v="SANTA RITA "/>
        <s v="EL AMATE "/>
        <s v="EL BUFALO "/>
        <s v="EL CHAPARRAL LA GOMERA "/>
        <s v="LA CANTADORA Pantaleon "/>
        <s v="MANACALES "/>
        <s v="BASCONIA "/>
        <s v="LAS TROJES GARCIA"/>
        <s v="PANGOLA Y LABRADOR "/>
        <s v="PARCELA SECAIDA "/>
        <s v="MAJIROS Y EL TECOMATE"/>
        <s v="TORO PINTO "/>
        <s v="AGROPECUARIA PAMPLONA "/>
        <s v="SAN SEBASTIAN BUENA VISTA "/>
        <s v="SAN ANDRES "/>
        <s v="PARCELA 113 "/>
        <s v="PARCELA 111 "/>
        <s v="SANTA CRUZ CHIPO "/>
        <s v="PARCELAS 66 Y 67"/>
        <s v="SANTA CLARA "/>
        <s v="PIEDAD CHIPO "/>
        <s v="SAN ISIDRO BUENA VISTA "/>
        <s v="MAYA PAPAYA "/>
        <s v="RANCHO FORTALEZA "/>
        <s v="PARCELA EL JABALI GALDAMEZ"/>
        <s v="PARCELA EL JABALI RAMOS"/>
        <s v="HOJA VERDE "/>
        <s v="EL HILADERO "/>
        <s v="PARCELA # 75 PINTO "/>
        <s v="SAN CARLOS PAZ "/>
        <s v="EL CASTAÐO "/>
        <s v="SAN BERNARDINO PATASHTE "/>
        <s v="GUACHIPILIN "/>
        <s v="TOROLITA "/>
        <s v="SAGITARIO"/>
        <s v="SANTA ROSITA "/>
        <s v="ALBANIA OLIVEROS "/>
        <s v="SAN MARTIN "/>
        <s v="EL PARAISO "/>
        <s v="LOS JUILINES "/>
        <s v="EMINENCIA "/>
        <s v="LA FLORIDA GRANAI "/>
        <s v="MIRANDILLA"/>
        <s v="LAS CHACARAS URRUELA"/>
        <s v="PROVIDENCIA "/>
        <s v="SAN CARLOS MARCUS "/>
        <s v="FINCA ANEXO SAN ANDRES"/>
        <s v="AGROFARO DEL SUR "/>
        <s v=" Esperancita Mijangos "/>
        <s v="KABANU "/>
        <s v="PARCELA  AVILES "/>
        <s v="EL RETIRO PATULUL "/>
        <s v="MALENA "/>
        <s v="SAN PEDRO MANGALES "/>
        <s v="TIKAL CASTAÐEDA "/>
        <s v="CUNTAN I "/>
        <s v="CUNTAN II BO "/>
        <s v="SAN FRANCISCO XAYA "/>
        <s v="ALTAMIRA I "/>
        <s v="ALTAMIRA II "/>
        <s v="CORRAL GRANDE I "/>
        <s v="LA HEREDAD ARREOLA "/>
        <s v="SAN RAFAEL CHICALES I "/>
        <s v="SAN RAFAEL CHICALES II "/>
        <s v="SAN RAFAEL CHICALES III "/>
        <s v="KAPZIN SUCRE "/>
        <s v="TACHIRA "/>
        <s v="Parcela San MartÝn Pereira "/>
        <s v="ACARIGUA TB "/>
        <s v="MANANTIAL TB "/>
        <s v="BARQUISIMETO TB "/>
        <s v="PUYUMATE TB "/>
        <s v="EL BAUL "/>
        <s v="LOS SUJUYES "/>
        <s v="LAS DELICIAS "/>
        <s v="LOS NARANJALES "/>
        <s v="SAN VICENTE  "/>
        <s v="LAS TROJES RODRIGUEZ "/>
        <s v="EL CADEJO "/>
        <s v="PARCELA 80 "/>
        <s v="QUIEN SABE BAUL "/>
        <s v="SAN JUDAS TADEO"/>
        <s v="RANCHO DALLAS "/>
        <s v="LAS CHUSPAS "/>
        <s v="EL PROGRESO "/>
        <s v="TROJES MINONDO "/>
        <s v="NUEVA. PROVIDENCIA "/>
        <s v="SAN JUAN LA PROVIDENCIA "/>
        <s v="VISTA HERMOSA "/>
        <s v="PARCELA SANTIZO "/>
        <s v="SAN ANTONIO LA PAZ I Y II"/>
        <s v="LAS CONCHAS "/>
        <s v="BARBERENA "/>
        <s v="PARCELA 16 "/>
        <s v="PARCELAS MINONDO "/>
        <s v="ILUSIONES GONZALEZ MG"/>
        <s v="EL RECUERDO MG"/>
        <s v="LAS PAMPAS TB "/>
        <s v="RIO DULCE TB "/>
        <s v="COSTA RICA TUCUPITA"/>
        <s v="EL TESORO MG"/>
        <s v="EL SOCORRO MG"/>
        <s v="PARCELA VILLA ROBERTO"/>
        <s v="SANTIAGO"/>
        <s v="FLORES DE MIRIAM"/>
        <m/>
        <s v="PARIS" u="1"/>
        <s v="SEMILLERO BASICO Psa " u="1"/>
        <s v="EL TREBOL " u="1"/>
        <s v="PALO GACHO" u="1"/>
        <s v="SAN NICOLAS " u="1"/>
        <s v="SANTA TERESA KLOSE " u="1"/>
        <s v="MOCAYA " u="1"/>
        <s v="LA PRESA Baul " u="1"/>
        <s v="AGROPECUARIA SANTA LUCIA" u="1"/>
        <s v="SAN JOSE PALMERAS ( Sta. Ana )" u="1"/>
        <s v="JARONU " u="1"/>
        <s v="PUNIAN MG" u="1"/>
        <s v="LAS VEGAS " u="1"/>
        <s v="PUNIAN DEL CASTILLO I Y II" u="1"/>
        <s v="SAN BENITO " u="1"/>
        <s v="TEHUANTEPEC LU. " u="1"/>
        <s v="Finca Monte Alto II" u="1"/>
        <s v="LOS CERRITOS SALAZAR II " u="1"/>
        <s v="TEXAS " u="1"/>
        <s v="EL SILENCIO II " u="1"/>
        <s v="EL ANGEL BONILLA " u="1"/>
        <s v="LA UNION URRUELA " u="1"/>
        <s v="LA LUZ" u="1"/>
        <s v="LAS CHACARAS URRUELA (10383)" u="1"/>
        <s v="LIMONCITOS " u="1"/>
        <s v="LA FLORA INAFEB" u="1"/>
        <s v="BUENOS AIRES CAJON " u="1"/>
        <s v="JOSEFELI " u="1"/>
        <s v="MARACAIBO " u="1"/>
        <s v="EL REMANSO " u="1"/>
        <s v="SOCORRO MG " u="1"/>
        <s v="JR MELENDEZ II " u="1"/>
        <s v="TRES POTRILLOS " u="1"/>
        <s v="SAN LUIS ESPINOZA" u="1"/>
        <s v="PARCELA 155 ALVAREZ " u="1"/>
        <s v="SANTA DELFINA ALVARADO " u="1"/>
        <s v="EL JARDIN" u="1"/>
        <s v="LAS VERAPACES ABAD " u="1"/>
        <s v="PASO ANTONIO FISHER I  Y II" u="1"/>
        <s v="ALCOHOY " u="1"/>
        <s v="EL JOBO " u="1"/>
        <s v="LAS CONCHITAS " u="1"/>
        <s v="LOS ALMENDROS " u="1"/>
        <s v="AGROP. MONTANA " u="1"/>
        <s v="MERCEDES SINIBALDI II" u="1"/>
        <s v="PARCELA A-22 " u="1"/>
        <s v="BARRILES INAFEB" u="1"/>
        <s v="QUIBOR " u="1"/>
        <s v="ALTAMIRA " u="1"/>
        <s v="VARIEDADES PSA" u="1"/>
        <s v="LA CONSENTIDA TB " u="1"/>
        <s v="HACIENDA TORNASOL " u="1"/>
        <s v="PROVIDENCIA INAFEB" u="1"/>
        <s v="SAN JUAN SINACAPA " u="1"/>
        <s v="EL SUNZO" u="1"/>
        <s v="SAN JULIAN " u="1"/>
        <s v="VILLA OLIMPIA " u="1"/>
        <s v="EL ANGEL CERONE " u="1"/>
        <s v="EL CARMEN CHIPO " u="1"/>
        <s v="SANTA MARGARITA " u="1"/>
        <s v="TIERRA BUENA " u="1"/>
        <s v="EL RECUERDO MG " u="1"/>
        <s v="SAN ALBERTO CARRION " u="1"/>
        <s v="HORTENCIA - PG" u="1"/>
        <s v="Finca La Bendici¾n " u="1"/>
        <s v="NARANJALES GARAVITO " u="1"/>
        <s v="LAS PALMAS " u="1"/>
        <s v="FINCA CANA-N" u="1"/>
        <s v="ANEXO EL PRADO" u="1"/>
        <s v="BARRANQUILLA TB. " u="1"/>
        <s v="CAOBA " u="1"/>
        <s v="CASILLAS " u="1"/>
        <s v="LA FORTUNA " u="1"/>
        <s v="Finca Monte Alto I" u="1"/>
        <s v="EL PRADO " u="1"/>
        <s v="LA PRESA " u="1"/>
        <s v="EL JORDAN " u="1"/>
        <s v="EL REPOSITO " u="1"/>
        <s v="VIRGINIA BARNEOND " u="1"/>
        <s v="TRES CEIBAS " u="1"/>
        <s v="LAS MARIAS INAFEB" u="1"/>
        <s v="LAS MARIAS ILLESCAS " u="1"/>
        <s v="COYOLARES " u="1"/>
        <s v="FLORIDA PANTALEON " u="1"/>
        <s v="SAN ANTONIO MORAN " u="1"/>
        <s v="SAN JUAN LA NORIA INAFEB" u="1"/>
        <s v="MONTE BELLO" u="1"/>
        <s v="Alsacia Pinto" u="1"/>
        <s v="EL CAULOTE PG" u="1"/>
        <s v="VARIEDADES CSA" u="1"/>
        <s v="COLORADO " u="1"/>
        <s v="JOSEFITA " u="1"/>
        <s v="FINCA SAN JULIAN" u="1"/>
        <s v="ENTRE RIOS Y ACAPULCO RECINOS " u="1"/>
        <s v="SERPASA " u="1"/>
        <s v="LA CABAÐA " u="1"/>
        <s v="EL OXIGENO CALDERON " u="1"/>
        <s v="MERCEDES SINIBALDI I" u="1"/>
        <s v="PARCELA LOS HERMANOS " u="1"/>
        <s v="VERSALLES " u="1"/>
        <s v="LA FLORA I " u="1"/>
        <s v="PALO GACHO(10289)" u="1"/>
        <s v="EL CHUPADERO KUPER " u="1"/>
        <s v="PASO ANTONIO RODRIGUEZ " u="1"/>
        <s v="CASA BLANCA" u="1"/>
        <s v="LA FLORA II " u="1"/>
        <s v="PASO ANTONIO " u="1"/>
        <s v="SAN NICOLAS II " u="1"/>
        <s v="ESMERALDA " u="1"/>
        <s v="MANACALES P" u="1"/>
        <s v="EL SILENCIO CONCEPCION " u="1"/>
        <s v="Anexo Paraiso " u="1"/>
        <s v="VERAPAZ " u="1"/>
        <s v="EL MOLINO" u="1"/>
        <s v="QUIEN SABE" u="1"/>
        <s v="PARCELA MONTES " u="1"/>
        <s v="EL EDEN " u="1"/>
        <s v="OJO DE AGUA " u="1"/>
        <s v="ANEXO GENOVA 3" u="1"/>
        <s v="EL REFUGIO " u="1"/>
        <s v="PARCELA ALFARO II " u="1"/>
        <s v="PUNIAN ELSA" u="1"/>
        <s v="BARILOCHE " u="1"/>
        <s v="LOS LLANOS " u="1"/>
        <s v="CAMPO VERDE " u="1"/>
        <s v="LOS ENCANTOS " u="1"/>
        <s v="LA ILUSION HIGUEROS " u="1"/>
        <s v="MERCEDES SINIBALDI III" u="1"/>
        <s v="PUNIANCITO" u="1"/>
        <s v="EXPERIMENTAL PSA" u="1"/>
        <s v="MONTE CRISTO Pantaleon " u="1"/>
        <s v="LA ISLA " u="1"/>
        <s v="EL PORVENIR PATULUL " u="1"/>
        <s v="SANTA TERESA URRUELA " u="1"/>
        <s v="EL PAJUIL " u="1"/>
        <s v="PARCELA EL CARMEN " u="1"/>
        <s v="LA CUCHILLA CORONADO " u="1"/>
        <s v="PARCELA 76 " u="1"/>
        <s v="RIO RICO " u="1"/>
        <s v="PORTO BELLO " u="1"/>
        <s v="FLORES DE MIRIAM " u="1"/>
        <s v="BELLA VISTA LA CHINITA" u="1"/>
        <s v="HACIENDA LA CABAÐA " u="1"/>
        <s v="PARCELAS SAGASTUME " u="1"/>
        <s v="PARC LA NUEVA CONC. INAFEB" u="1"/>
        <s v="FINCA TIERRA LINDA" u="1"/>
        <s v="VENECIA-PATRICIA SD " u="1"/>
        <s v="EL CARMEN II MG " u="1"/>
        <s v="EL TREBOL CHACON " u="1"/>
        <s v="Santina" u="1"/>
        <s v="PARCELA 14" u="1"/>
        <s v="ANEXO GENOVA 4" u="1"/>
        <s v="VICTORIA" u="1"/>
        <s v="SANTA ELOISA" u="1"/>
        <s v="LA VIRGEN " u="1"/>
        <s v="ASUNCION DE MARIA " u="1"/>
        <s v="PALO GACHO " u="1"/>
        <s v="LOS CONACASTES " u="1"/>
        <s v="EL CAOBANAL " u="1"/>
        <s v="PARCELA ALFARO I " u="1"/>
        <s v="REFORMA NARANJALES" u="1"/>
        <s v="EL TREBOL II " u="1"/>
        <s v="LABOR SAN JORGE " u="1"/>
        <s v="LAS GUACAS URBINA " u="1"/>
        <s v="VALLE DE BENDICION BARNEOND" u="1"/>
        <s v="SAN JORGE SD " u="1"/>
        <s v="PARCELA MUÐOZ " u="1"/>
        <s v="VILLA DELFINA " u="1"/>
        <s v="SN JOSE NUEVA GRANADA " u="1"/>
        <s v="LOS CERRITOS SALAZAR I " u="1"/>
        <s v="LAS CHACARAS URRUELA (10290)" u="1"/>
        <s v="PARCELA AMPARO" u="1"/>
        <s v="EL PERU CASTILLO " u="1"/>
        <s v="LAS MARIAS SANDOVAL " u="1"/>
        <s v="PARCELA 8 " u="1"/>
        <s v="EL SILENCIO " u="1"/>
        <s v="CUNTAN III EO " u="1"/>
        <s v="Los Cerritos Kenaff" u="1"/>
        <s v="AGUNA LA CAMPANA MG " u="1"/>
        <s v="EL RENACIMIENTO VILLALTA " u="1"/>
        <s v="CALOTO " u="1"/>
        <s v="LAS BUGAMBILIAS " u="1"/>
        <s v="PASADENA " u="1"/>
        <s v="SANTA ANITA " u="1"/>
        <s v="SAN LUIS LU" u="1"/>
        <s v="SAN FERNANDO TB " u="1"/>
        <s v="OFELIA SANTA MARTA " u="1"/>
        <s v="JUMAY I " u="1"/>
        <s v="EL TROPICO " u="1"/>
        <s v="LOS ENCUENTROS INAFEB" u="1"/>
        <s v="JUMAY II " u="1"/>
        <s v="LAS CHACARAS URRUELA " u="1"/>
        <s v="SEMILLERO BASICO CSA " u="1"/>
        <s v="NATIVIDAD" u="1"/>
        <s v="GENOVA Y SAN JUAN BOSCO" u="1"/>
        <s v="SAN JOSE LAS MARGARITAS " u="1"/>
        <s v="SAN ANTONIO LOS CEDROS MG " u="1"/>
        <s v="CANARIAS " u="1"/>
        <s v="VADO HONDO " u="1"/>
        <s v="LA ESMERALDA " u="1"/>
        <s v="CORRAL GRANDE II " u="1"/>
        <s v="AGROPECUARIA SANTA SOFIA " u="1"/>
        <s v="SAN ANTONIO TOROLA" u="1"/>
        <s v="SANTA ANA MANGALES" u="1"/>
        <s v="SN. FRANCISCO MUÐOZ " u="1"/>
        <s v="SANTIAGO BUENA VISTA " u="1"/>
        <s v="DON RA " u="1"/>
        <s v="EL PULIDO " u="1"/>
        <s v="SAN FELIPE QUINTANAL " u="1"/>
        <s v="AGUNA MG" u="1"/>
        <s v="LA PROMESA " u="1"/>
        <s v="EL TEMPISQUE " u="1"/>
        <s v="PUEBLO NUEVO " u="1"/>
        <s v="LAS ARENAS INAFEB " u="1"/>
        <s v="SANTIAGO VARIEDADES " u="1"/>
        <s v="LAS GARCITAS MONTEPEQUE " u="1"/>
        <s v="EL FLORATO" u="1"/>
        <s v="LIMONES 9 " u="1"/>
        <s v="SANTA MARIA RUIZ " u="1"/>
        <s v="INGENIO PALO GORDO " u="1"/>
        <s v="LAS MARIAS MG " u="1"/>
        <s v="LA BOMBA VIDEZ " u="1"/>
        <s v="SAN FRANCISCO SOMA " u="1"/>
        <s v="EL PORVENIR AGUILAR " u="1"/>
        <s v="TOTONICAPAN INAFEB" u="1"/>
        <s v="OJO DE AGUA OVANDO " u="1"/>
        <s v="ROSARIO ECHEVERRIA " u="1"/>
        <s v="MERCEDES SINIBALDI IV" u="1"/>
        <s v="SAN RAFAEL " u="1"/>
        <s v="MONTE ALEGRE " u="1"/>
        <s v="EL RINCON OQUENDO " u="1"/>
        <s v="MONTEVIDEO PERALTA " u="1"/>
        <s v="SIGUACAN " u="1"/>
        <s v="Dulce Maria" u="1"/>
        <s v="JR MELENDEZ I " u="1"/>
        <s v="SAN JOSE RODRIGUEZ " u="1"/>
        <s v="SAN JOSE MIRAMAR GIL" u="1"/>
      </sharedItems>
    </cacheField>
    <cacheField name="Lote" numFmtId="0">
      <sharedItems containsString="0" containsBlank="1" containsNumber="1" containsInteger="1" minValue="101" maxValue="9901"/>
    </cacheField>
    <cacheField name="TC " numFmtId="4">
      <sharedItems containsString="0" containsBlank="1" containsNumber="1" minValue="54.740001678466797" maxValue="18204.310546875"/>
    </cacheField>
    <cacheField name="Área cosechada" numFmtId="4">
      <sharedItems containsString="0" containsBlank="1" containsNumber="1" minValue="0.63999999165534971" maxValue="154.91000366210938"/>
    </cacheField>
    <cacheField name="TCH Real" numFmtId="0">
      <sharedItems containsString="0" containsBlank="1" containsNumber="1" minValue="32.284295257678529" maxValue="223.02066368620456"/>
    </cacheField>
    <cacheField name="TCH Obj." numFmtId="0">
      <sharedItems containsString="0" containsBlank="1" containsNumber="1" minValue="31.879999160766602" maxValue="184"/>
    </cacheField>
    <cacheField name="rendimiento" numFmtId="0">
      <sharedItems containsString="0" containsBlank="1" containsNumber="1" minValue="85.480780837992683" maxValue="165.99999662337797"/>
    </cacheField>
    <cacheField name="fecha de corte" numFmtId="14">
      <sharedItems containsNonDate="0" containsDate="1" containsString="0" containsBlank="1" minDate="2017-11-13T00:00:00" maxDate="2021-03-08T00:00:00" count="657">
        <d v="2021-01-21T00:00:00"/>
        <d v="2020-12-10T00:00:00"/>
        <d v="2020-12-26T00:00:00"/>
        <d v="2021-01-18T00:00:00"/>
        <d v="2021-01-20T00:00:00"/>
        <d v="2021-01-24T00:00:00"/>
        <d v="2020-12-07T00:00:00"/>
        <d v="2021-01-03T00:00:00"/>
        <d v="2021-01-22T00:00:00"/>
        <d v="2021-01-04T00:00:00"/>
        <d v="2020-12-08T00:00:00"/>
        <d v="2021-01-02T00:00:00"/>
        <d v="2021-01-16T00:00:00"/>
        <d v="2020-11-16T00:00:00"/>
        <d v="2021-01-07T00:00:00"/>
        <d v="2020-12-11T00:00:00"/>
        <d v="2021-01-15T00:00:00"/>
        <d v="2020-11-26T00:00:00"/>
        <d v="2020-11-27T00:00:00"/>
        <d v="2020-11-19T00:00:00"/>
        <d v="2020-12-21T00:00:00"/>
        <d v="2020-12-29T00:00:00"/>
        <d v="2021-01-01T00:00:00"/>
        <d v="2021-01-31T00:00:00"/>
        <d v="2020-11-11T00:00:00"/>
        <d v="2020-12-22T00:00:00"/>
        <d v="2021-02-01T00:00:00"/>
        <d v="2020-11-14T00:00:00"/>
        <d v="2020-12-24T00:00:00"/>
        <d v="2020-12-09T00:00:00"/>
        <d v="2021-02-09T00:00:00"/>
        <d v="2020-11-17T00:00:00"/>
        <d v="2020-12-28T00:00:00"/>
        <d v="2020-11-18T00:00:00"/>
        <d v="2021-02-05T00:00:00"/>
        <d v="2021-02-02T00:00:00"/>
        <d v="2021-01-25T00:00:00"/>
        <d v="2020-12-12T00:00:00"/>
        <d v="2020-12-06T00:00:00"/>
        <d v="2020-12-14T00:00:00"/>
        <d v="2021-02-17T00:00:00"/>
        <d v="2020-12-27T00:00:00"/>
        <d v="2021-02-22T00:00:00"/>
        <d v="2021-01-10T00:00:00"/>
        <d v="2021-02-25T00:00:00"/>
        <d v="2021-02-11T00:00:00"/>
        <d v="2021-01-14T00:00:00"/>
        <d v="2021-01-13T00:00:00"/>
        <d v="2021-02-13T00:00:00"/>
        <d v="2021-01-12T00:00:00"/>
        <d v="2021-01-08T00:00:00"/>
        <d v="2021-01-09T00:00:00"/>
        <d v="2020-12-25T00:00:00"/>
        <d v="2021-02-03T00:00:00"/>
        <d v="2021-02-04T00:00:00"/>
        <d v="2021-01-30T00:00:00"/>
        <d v="2021-01-26T00:00:00"/>
        <d v="2021-01-29T00:00:00"/>
        <d v="2020-11-21T00:00:00"/>
        <d v="2020-11-24T00:00:00"/>
        <d v="2020-11-23T00:00:00"/>
        <d v="2020-11-20T00:00:00"/>
        <d v="2020-11-22T00:00:00"/>
        <d v="2021-02-06T00:00:00"/>
        <d v="2021-01-17T00:00:00"/>
        <d v="2021-01-05T00:00:00"/>
        <d v="2020-12-01T00:00:00"/>
        <d v="2020-12-05T00:00:00"/>
        <d v="2020-11-25T00:00:00"/>
        <d v="2020-12-03T00:00:00"/>
        <d v="2020-11-30T00:00:00"/>
        <d v="2020-12-31T00:00:00"/>
        <d v="2020-12-30T00:00:00"/>
        <d v="2021-02-28T00:00:00"/>
        <d v="2021-03-07T00:00:00"/>
        <d v="2021-03-05T00:00:00"/>
        <d v="2021-01-19T00:00:00"/>
        <d v="2021-02-14T00:00:00"/>
        <d v="2021-02-12T00:00:00"/>
        <d v="2021-02-15T00:00:00"/>
        <d v="2021-02-16T00:00:00"/>
        <d v="2021-02-20T00:00:00"/>
        <d v="2021-02-19T00:00:00"/>
        <d v="2020-12-16T00:00:00"/>
        <d v="2020-12-15T00:00:00"/>
        <d v="2020-12-18T00:00:00"/>
        <d v="2021-03-04T00:00:00"/>
        <d v="2020-12-17T00:00:00"/>
        <d v="2020-12-04T00:00:00"/>
        <d v="2021-02-23T00:00:00"/>
        <d v="2020-12-19T00:00:00"/>
        <d v="2020-11-10T00:00:00"/>
        <d v="2020-12-20T00:00:00"/>
        <d v="2021-02-24T00:00:00"/>
        <d v="2021-03-03T00:00:00"/>
        <d v="2020-11-13T00:00:00"/>
        <d v="2020-11-28T00:00:00"/>
        <d v="2020-12-13T00:00:00"/>
        <d v="2020-12-23T00:00:00"/>
        <d v="2021-01-27T00:00:00"/>
        <d v="2020-12-02T00:00:00"/>
        <d v="2021-03-06T00:00:00"/>
        <d v="2021-03-02T00:00:00"/>
        <d v="2021-02-26T00:00:00"/>
        <d v="2020-11-15T00:00:00"/>
        <d v="2021-01-23T00:00:00"/>
        <d v="2021-03-01T00:00:00"/>
        <d v="2020-11-12T00:00:00"/>
        <d v="2020-11-29T00:00:00"/>
        <d v="2021-01-11T00:00:00"/>
        <d v="2021-02-21T00:00:00"/>
        <d v="2021-01-28T00:00:00"/>
        <d v="2021-02-08T00:00:00"/>
        <d v="2021-02-18T00:00:00"/>
        <d v="2021-02-07T00:00:00"/>
        <d v="2021-02-10T00:00:00"/>
        <d v="2021-02-27T00:00:00"/>
        <d v="2021-01-06T00:00:00"/>
        <m/>
        <d v="2017-11-21T00:00:00" u="1"/>
        <d v="2018-11-21T00:00:00" u="1"/>
        <d v="2017-12-17T00:00:00" u="1"/>
        <d v="2019-11-21T00:00:00" u="1"/>
        <d v="2018-12-17T00:00:00" u="1"/>
        <d v="2019-12-17T00:00:00" u="1"/>
        <d v="2017-11-23T00:00:00" u="1"/>
        <d v="2018-11-23T00:00:00" u="1"/>
        <d v="2017-12-19T00:00:00" u="1"/>
        <d v="2019-11-23T00:00:00" u="1"/>
        <d v="2018-12-19T00:00:00" u="1"/>
        <d v="2019-12-19T00:00:00" u="1"/>
        <d v="2017-11-25T00:00:00" u="1"/>
        <d v="2018-11-25T00:00:00" u="1"/>
        <d v="2017-12-21T00:00:00" u="1"/>
        <d v="2019-11-25T00:00:00" u="1"/>
        <d v="2018-12-21T00:00:00" u="1"/>
        <d v="2019-12-21T00:00:00" u="1"/>
        <d v="2018-01-02T00:00:00" u="1"/>
        <d v="2019-01-02T00:00:00" u="1"/>
        <d v="2020-01-02T00:00:00" u="1"/>
        <d v="2017-11-27T00:00:00" u="1"/>
        <d v="2018-11-27T00:00:00" u="1"/>
        <d v="2017-12-23T00:00:00" u="1"/>
        <d v="2019-11-27T00:00:00" u="1"/>
        <d v="2018-12-23T00:00:00" u="1"/>
        <d v="2019-12-23T00:00:00" u="1"/>
        <d v="2018-01-04T00:00:00" u="1"/>
        <d v="2019-01-04T00:00:00" u="1"/>
        <d v="2020-01-04T00:00:00" u="1"/>
        <d v="2017-11-29T00:00:00" u="1"/>
        <d v="2018-11-29T00:00:00" u="1"/>
        <d v="2017-12-25T00:00:00" u="1"/>
        <d v="2019-11-29T00:00:00" u="1"/>
        <d v="2018-12-25T00:00:00" u="1"/>
        <d v="2019-12-25T00:00:00" u="1"/>
        <d v="2018-01-06T00:00:00" u="1"/>
        <d v="2019-01-06T00:00:00" u="1"/>
        <d v="2018-02-02T00:00:00" u="1"/>
        <d v="2020-01-06T00:00:00" u="1"/>
        <d v="2019-02-02T00:00:00" u="1"/>
        <d v="2020-02-02T00:00:00" u="1"/>
        <d v="2017-12-27T00:00:00" u="1"/>
        <d v="2018-12-27T00:00:00" u="1"/>
        <d v="2019-12-27T00:00:00" u="1"/>
        <d v="2018-01-08T00:00:00" u="1"/>
        <d v="2019-01-08T00:00:00" u="1"/>
        <d v="2018-02-04T00:00:00" u="1"/>
        <d v="2020-01-08T00:00:00" u="1"/>
        <d v="2019-02-04T00:00:00" u="1"/>
        <d v="2020-02-04T00:00:00" u="1"/>
        <d v="2017-12-29T00:00:00" u="1"/>
        <d v="2018-12-29T00:00:00" u="1"/>
        <d v="2019-12-29T00:00:00" u="1"/>
        <d v="2018-01-10T00:00:00" u="1"/>
        <d v="2019-01-10T00:00:00" u="1"/>
        <d v="2018-02-06T00:00:00" u="1"/>
        <d v="2020-01-10T00:00:00" u="1"/>
        <d v="2019-02-06T00:00:00" u="1"/>
        <d v="2018-03-02T00:00:00" u="1"/>
        <d v="2020-02-06T00:00:00" u="1"/>
        <d v="2019-03-02T00:00:00" u="1"/>
        <d v="2020-03-02T00:00:00" u="1"/>
        <d v="2017-12-31T00:00:00" u="1"/>
        <d v="2018-12-31T00:00:00" u="1"/>
        <d v="2019-12-31T00:00:00" u="1"/>
        <d v="2018-01-12T00:00:00" u="1"/>
        <d v="2019-01-12T00:00:00" u="1"/>
        <d v="2018-02-08T00:00:00" u="1"/>
        <d v="2020-01-12T00:00:00" u="1"/>
        <d v="2019-02-08T00:00:00" u="1"/>
        <d v="2018-03-04T00:00:00" u="1"/>
        <d v="2020-02-08T00:00:00" u="1"/>
        <d v="2019-03-04T00:00:00" u="1"/>
        <d v="2020-03-04T00:00:00" u="1"/>
        <d v="2018-01-14T00:00:00" u="1"/>
        <d v="2019-01-14T00:00:00" u="1"/>
        <d v="2018-02-10T00:00:00" u="1"/>
        <d v="2020-01-14T00:00:00" u="1"/>
        <d v="2019-02-10T00:00:00" u="1"/>
        <d v="2018-03-06T00:00:00" u="1"/>
        <d v="2020-02-10T00:00:00" u="1"/>
        <d v="2019-03-06T00:00:00" u="1"/>
        <d v="2018-04-02T00:00:00" u="1"/>
        <d v="2020-03-06T00:00:00" u="1"/>
        <d v="2019-04-02T00:00:00" u="1"/>
        <d v="2020-04-02T00:00:00" u="1"/>
        <d v="2018-01-16T00:00:00" u="1"/>
        <d v="2019-01-16T00:00:00" u="1"/>
        <d v="2018-02-12T00:00:00" u="1"/>
        <d v="2020-01-16T00:00:00" u="1"/>
        <d v="2019-02-12T00:00:00" u="1"/>
        <d v="2018-03-08T00:00:00" u="1"/>
        <d v="2020-02-12T00:00:00" u="1"/>
        <d v="2019-03-08T00:00:00" u="1"/>
        <d v="2018-04-04T00:00:00" u="1"/>
        <d v="2020-03-08T00:00:00" u="1"/>
        <d v="2019-04-04T00:00:00" u="1"/>
        <d v="2020-04-04T00:00:00" u="1"/>
        <d v="2018-01-18T00:00:00" u="1"/>
        <d v="2019-01-18T00:00:00" u="1"/>
        <d v="2018-02-14T00:00:00" u="1"/>
        <d v="2020-01-18T00:00:00" u="1"/>
        <d v="2019-02-14T00:00:00" u="1"/>
        <d v="2018-03-10T00:00:00" u="1"/>
        <d v="2020-02-14T00:00:00" u="1"/>
        <d v="2019-03-10T00:00:00" u="1"/>
        <d v="2018-04-06T00:00:00" u="1"/>
        <d v="2020-03-10T00:00:00" u="1"/>
        <d v="2019-04-06T00:00:00" u="1"/>
        <d v="2018-05-02T00:00:00" u="1"/>
        <d v="2020-04-06T00:00:00" u="1"/>
        <d v="2019-05-02T00:00:00" u="1"/>
        <d v="2020-05-02T00:00:00" u="1"/>
        <d v="2018-01-20T00:00:00" u="1"/>
        <d v="2019-01-20T00:00:00" u="1"/>
        <d v="2018-02-16T00:00:00" u="1"/>
        <d v="2020-01-20T00:00:00" u="1"/>
        <d v="2019-02-16T00:00:00" u="1"/>
        <d v="2018-03-12T00:00:00" u="1"/>
        <d v="2020-02-16T00:00:00" u="1"/>
        <d v="2019-03-12T00:00:00" u="1"/>
        <d v="2018-04-08T00:00:00" u="1"/>
        <d v="2020-03-12T00:00:00" u="1"/>
        <d v="2019-04-08T00:00:00" u="1"/>
        <d v="2018-05-04T00:00:00" u="1"/>
        <d v="2020-04-08T00:00:00" u="1"/>
        <d v="2019-05-04T00:00:00" u="1"/>
        <d v="2020-05-04T00:00:00" u="1"/>
        <d v="2018-01-22T00:00:00" u="1"/>
        <d v="2019-01-22T00:00:00" u="1"/>
        <d v="2018-02-18T00:00:00" u="1"/>
        <d v="2020-01-22T00:00:00" u="1"/>
        <d v="2019-02-18T00:00:00" u="1"/>
        <d v="2018-03-14T00:00:00" u="1"/>
        <d v="2020-02-18T00:00:00" u="1"/>
        <d v="2019-03-14T00:00:00" u="1"/>
        <d v="2018-04-10T00:00:00" u="1"/>
        <d v="2020-03-14T00:00:00" u="1"/>
        <d v="2019-04-10T00:00:00" u="1"/>
        <d v="2018-05-06T00:00:00" u="1"/>
        <d v="2020-04-10T00:00:00" u="1"/>
        <d v="2019-05-06T00:00:00" u="1"/>
        <d v="2020-05-06T00:00:00" u="1"/>
        <d v="2018-01-24T00:00:00" u="1"/>
        <d v="2019-01-24T00:00:00" u="1"/>
        <d v="2018-02-20T00:00:00" u="1"/>
        <d v="2020-01-24T00:00:00" u="1"/>
        <d v="2019-02-20T00:00:00" u="1"/>
        <d v="2018-03-16T00:00:00" u="1"/>
        <d v="2020-02-20T00:00:00" u="1"/>
        <d v="2019-03-16T00:00:00" u="1"/>
        <d v="2018-04-12T00:00:00" u="1"/>
        <d v="2020-03-16T00:00:00" u="1"/>
        <d v="2019-04-12T00:00:00" u="1"/>
        <d v="2020-04-12T00:00:00" u="1"/>
        <d v="2019-05-08T00:00:00" u="1"/>
        <d v="2020-05-08T00:00:00" u="1"/>
        <d v="2018-01-26T00:00:00" u="1"/>
        <d v="2019-01-26T00:00:00" u="1"/>
        <d v="2018-02-22T00:00:00" u="1"/>
        <d v="2020-01-26T00:00:00" u="1"/>
        <d v="2019-02-22T00:00:00" u="1"/>
        <d v="2018-03-18T00:00:00" u="1"/>
        <d v="2020-02-22T00:00:00" u="1"/>
        <d v="2019-03-18T00:00:00" u="1"/>
        <d v="2018-04-14T00:00:00" u="1"/>
        <d v="2020-03-18T00:00:00" u="1"/>
        <d v="2019-04-14T00:00:00" u="1"/>
        <d v="2020-04-14T00:00:00" u="1"/>
        <d v="2019-05-10T00:00:00" u="1"/>
        <d v="2018-01-28T00:00:00" u="1"/>
        <d v="2019-01-28T00:00:00" u="1"/>
        <d v="2018-02-24T00:00:00" u="1"/>
        <d v="2020-01-28T00:00:00" u="1"/>
        <d v="2019-02-24T00:00:00" u="1"/>
        <d v="2018-03-20T00:00:00" u="1"/>
        <d v="2020-02-24T00:00:00" u="1"/>
        <d v="2019-03-20T00:00:00" u="1"/>
        <d v="2018-04-16T00:00:00" u="1"/>
        <d v="2020-03-20T00:00:00" u="1"/>
        <d v="2019-04-16T00:00:00" u="1"/>
        <d v="2020-04-16T00:00:00" u="1"/>
        <d v="2019-05-12T00:00:00" u="1"/>
        <d v="2018-01-30T00:00:00" u="1"/>
        <d v="2019-01-30T00:00:00" u="1"/>
        <d v="2018-02-26T00:00:00" u="1"/>
        <d v="2020-01-30T00:00:00" u="1"/>
        <d v="2019-02-26T00:00:00" u="1"/>
        <d v="2018-03-22T00:00:00" u="1"/>
        <d v="2020-02-26T00:00:00" u="1"/>
        <d v="2019-03-22T00:00:00" u="1"/>
        <d v="2018-04-18T00:00:00" u="1"/>
        <d v="2020-03-22T00:00:00" u="1"/>
        <d v="2019-04-18T00:00:00" u="1"/>
        <d v="2020-04-18T00:00:00" u="1"/>
        <d v="2019-05-14T00:00:00" u="1"/>
        <d v="2018-02-28T00:00:00" u="1"/>
        <d v="2019-02-28T00:00:00" u="1"/>
        <d v="2018-03-24T00:00:00" u="1"/>
        <d v="2020-02-28T00:00:00" u="1"/>
        <d v="2019-03-24T00:00:00" u="1"/>
        <d v="2018-04-20T00:00:00" u="1"/>
        <d v="2020-03-24T00:00:00" u="1"/>
        <d v="2019-04-20T00:00:00" u="1"/>
        <d v="2020-04-20T00:00:00" u="1"/>
        <d v="2019-05-16T00:00:00" u="1"/>
        <d v="2018-03-26T00:00:00" u="1"/>
        <d v="2019-03-26T00:00:00" u="1"/>
        <d v="2018-04-22T00:00:00" u="1"/>
        <d v="2020-03-26T00:00:00" u="1"/>
        <d v="2019-04-22T00:00:00" u="1"/>
        <d v="2020-04-22T00:00:00" u="1"/>
        <d v="2019-05-18T00:00:00" u="1"/>
        <d v="2018-03-28T00:00:00" u="1"/>
        <d v="2019-03-28T00:00:00" u="1"/>
        <d v="2018-04-24T00:00:00" u="1"/>
        <d v="2020-03-28T00:00:00" u="1"/>
        <d v="2019-04-24T00:00:00" u="1"/>
        <d v="2020-04-24T00:00:00" u="1"/>
        <d v="2018-03-30T00:00:00" u="1"/>
        <d v="2019-03-30T00:00:00" u="1"/>
        <d v="2018-04-26T00:00:00" u="1"/>
        <d v="2020-03-30T00:00:00" u="1"/>
        <d v="2019-04-26T00:00:00" u="1"/>
        <d v="2020-04-26T00:00:00" u="1"/>
        <d v="2018-04-28T00:00:00" u="1"/>
        <d v="2019-04-28T00:00:00" u="1"/>
        <d v="2020-04-28T00:00:00" u="1"/>
        <d v="2018-04-30T00:00:00" u="1"/>
        <d v="2019-04-30T00:00:00" u="1"/>
        <d v="2020-04-30T00:00:00" u="1"/>
        <d v="2017-12-02T00:00:00" u="1"/>
        <d v="2018-12-02T00:00:00" u="1"/>
        <d v="2019-12-02T00:00:00" u="1"/>
        <d v="2017-12-04T00:00:00" u="1"/>
        <d v="2018-12-04T00:00:00" u="1"/>
        <d v="2020-11-08T00:00:00" u="1"/>
        <d v="2019-12-04T00:00:00" u="1"/>
        <d v="2017-12-06T00:00:00" u="1"/>
        <d v="2018-12-06T00:00:00" u="1"/>
        <d v="2019-12-06T00:00:00" u="1"/>
        <d v="2017-12-08T00:00:00" u="1"/>
        <d v="2018-12-08T00:00:00" u="1"/>
        <d v="2019-12-08T00:00:00" u="1"/>
        <d v="2017-11-14T00:00:00" u="1"/>
        <d v="2017-12-10T00:00:00" u="1"/>
        <d v="2018-12-10T00:00:00" u="1"/>
        <d v="2019-12-10T00:00:00" u="1"/>
        <d v="2017-11-16T00:00:00" u="1"/>
        <d v="2018-11-16T00:00:00" u="1"/>
        <d v="2017-12-12T00:00:00" u="1"/>
        <d v="2019-11-16T00:00:00" u="1"/>
        <d v="2018-12-12T00:00:00" u="1"/>
        <d v="2019-12-12T00:00:00" u="1"/>
        <d v="2017-11-18T00:00:00" u="1"/>
        <d v="2018-11-18T00:00:00" u="1"/>
        <d v="2017-12-14T00:00:00" u="1"/>
        <d v="2019-11-18T00:00:00" u="1"/>
        <d v="2018-12-14T00:00:00" u="1"/>
        <d v="2019-12-14T00:00:00" u="1"/>
        <d v="2017-11-20T00:00:00" u="1"/>
        <d v="2018-11-20T00:00:00" u="1"/>
        <d v="2017-12-16T00:00:00" u="1"/>
        <d v="2019-11-20T00:00:00" u="1"/>
        <d v="2018-12-16T00:00:00" u="1"/>
        <d v="2019-12-16T00:00:00" u="1"/>
        <d v="2017-11-22T00:00:00" u="1"/>
        <d v="2018-11-22T00:00:00" u="1"/>
        <d v="2017-12-18T00:00:00" u="1"/>
        <d v="2019-11-22T00:00:00" u="1"/>
        <d v="2018-12-18T00:00:00" u="1"/>
        <d v="2019-12-18T00:00:00" u="1"/>
        <d v="2017-11-24T00:00:00" u="1"/>
        <d v="2018-11-24T00:00:00" u="1"/>
        <d v="2017-12-20T00:00:00" u="1"/>
        <d v="2019-11-24T00:00:00" u="1"/>
        <d v="2018-12-20T00:00:00" u="1"/>
        <d v="2019-12-20T00:00:00" u="1"/>
        <d v="2018-01-01T00:00:00" u="1"/>
        <d v="2019-01-01T00:00:00" u="1"/>
        <d v="2020-01-01T00:00:00" u="1"/>
        <d v="2017-11-26T00:00:00" u="1"/>
        <d v="2018-11-26T00:00:00" u="1"/>
        <d v="2017-12-22T00:00:00" u="1"/>
        <d v="2019-11-26T00:00:00" u="1"/>
        <d v="2018-12-22T00:00:00" u="1"/>
        <d v="2019-12-22T00:00:00" u="1"/>
        <d v="2018-01-03T00:00:00" u="1"/>
        <d v="2019-01-03T00:00:00" u="1"/>
        <d v="2020-01-03T00:00:00" u="1"/>
        <d v="2017-11-28T00:00:00" u="1"/>
        <d v="2018-11-28T00:00:00" u="1"/>
        <d v="2017-12-24T00:00:00" u="1"/>
        <d v="2019-11-28T00:00:00" u="1"/>
        <d v="2018-12-24T00:00:00" u="1"/>
        <d v="2019-12-24T00:00:00" u="1"/>
        <d v="2018-01-05T00:00:00" u="1"/>
        <d v="2019-01-05T00:00:00" u="1"/>
        <d v="2018-02-01T00:00:00" u="1"/>
        <d v="2020-01-05T00:00:00" u="1"/>
        <d v="2019-02-01T00:00:00" u="1"/>
        <d v="2020-02-01T00:00:00" u="1"/>
        <d v="2017-11-30T00:00:00" u="1"/>
        <d v="2018-11-30T00:00:00" u="1"/>
        <d v="2017-12-26T00:00:00" u="1"/>
        <d v="2019-11-30T00:00:00" u="1"/>
        <d v="2018-12-26T00:00:00" u="1"/>
        <d v="2019-12-26T00:00:00" u="1"/>
        <d v="2018-01-07T00:00:00" u="1"/>
        <d v="2019-01-07T00:00:00" u="1"/>
        <d v="2018-02-03T00:00:00" u="1"/>
        <d v="2020-01-07T00:00:00" u="1"/>
        <d v="2019-02-03T00:00:00" u="1"/>
        <d v="2020-02-03T00:00:00" u="1"/>
        <d v="2017-12-28T00:00:00" u="1"/>
        <d v="2018-12-28T00:00:00" u="1"/>
        <d v="2019-12-28T00:00:00" u="1"/>
        <d v="2018-01-09T00:00:00" u="1"/>
        <d v="2019-01-09T00:00:00" u="1"/>
        <d v="2018-02-05T00:00:00" u="1"/>
        <d v="2020-01-09T00:00:00" u="1"/>
        <d v="2019-02-05T00:00:00" u="1"/>
        <d v="2018-03-01T00:00:00" u="1"/>
        <d v="2020-02-05T00:00:00" u="1"/>
        <d v="2019-03-01T00:00:00" u="1"/>
        <d v="2020-03-01T00:00:00" u="1"/>
        <d v="2017-12-30T00:00:00" u="1"/>
        <d v="2018-12-30T00:00:00" u="1"/>
        <d v="2019-12-30T00:00:00" u="1"/>
        <d v="2018-01-11T00:00:00" u="1"/>
        <d v="2019-01-11T00:00:00" u="1"/>
        <d v="2018-02-07T00:00:00" u="1"/>
        <d v="2020-01-11T00:00:00" u="1"/>
        <d v="2019-02-07T00:00:00" u="1"/>
        <d v="2018-03-03T00:00:00" u="1"/>
        <d v="2020-02-07T00:00:00" u="1"/>
        <d v="2019-03-03T00:00:00" u="1"/>
        <d v="2020-03-03T00:00:00" u="1"/>
        <d v="2018-01-13T00:00:00" u="1"/>
        <d v="2019-01-13T00:00:00" u="1"/>
        <d v="2018-02-09T00:00:00" u="1"/>
        <d v="2020-01-13T00:00:00" u="1"/>
        <d v="2019-02-09T00:00:00" u="1"/>
        <d v="2018-03-05T00:00:00" u="1"/>
        <d v="2020-02-09T00:00:00" u="1"/>
        <d v="2019-03-05T00:00:00" u="1"/>
        <d v="2018-04-01T00:00:00" u="1"/>
        <d v="2020-03-05T00:00:00" u="1"/>
        <d v="2019-04-01T00:00:00" u="1"/>
        <d v="2020-04-01T00:00:00" u="1"/>
        <d v="2018-01-15T00:00:00" u="1"/>
        <d v="2019-01-15T00:00:00" u="1"/>
        <d v="2018-02-11T00:00:00" u="1"/>
        <d v="2020-01-15T00:00:00" u="1"/>
        <d v="2019-02-11T00:00:00" u="1"/>
        <d v="2018-03-07T00:00:00" u="1"/>
        <d v="2020-02-11T00:00:00" u="1"/>
        <d v="2019-03-07T00:00:00" u="1"/>
        <d v="2018-04-03T00:00:00" u="1"/>
        <d v="2020-03-07T00:00:00" u="1"/>
        <d v="2019-04-03T00:00:00" u="1"/>
        <d v="2020-04-03T00:00:00" u="1"/>
        <d v="2018-01-17T00:00:00" u="1"/>
        <d v="2019-01-17T00:00:00" u="1"/>
        <d v="2018-02-13T00:00:00" u="1"/>
        <d v="2020-01-17T00:00:00" u="1"/>
        <d v="2019-02-13T00:00:00" u="1"/>
        <d v="2018-03-09T00:00:00" u="1"/>
        <d v="2020-02-13T00:00:00" u="1"/>
        <d v="2019-03-09T00:00:00" u="1"/>
        <d v="2018-04-05T00:00:00" u="1"/>
        <d v="2020-03-09T00:00:00" u="1"/>
        <d v="2019-04-05T00:00:00" u="1"/>
        <d v="2018-05-01T00:00:00" u="1"/>
        <d v="2020-04-05T00:00:00" u="1"/>
        <d v="2019-05-01T00:00:00" u="1"/>
        <d v="2020-05-01T00:00:00" u="1"/>
        <d v="2018-01-19T00:00:00" u="1"/>
        <d v="2019-01-19T00:00:00" u="1"/>
        <d v="2018-02-15T00:00:00" u="1"/>
        <d v="2020-01-19T00:00:00" u="1"/>
        <d v="2019-02-15T00:00:00" u="1"/>
        <d v="2018-03-11T00:00:00" u="1"/>
        <d v="2020-02-15T00:00:00" u="1"/>
        <d v="2019-03-11T00:00:00" u="1"/>
        <d v="2018-04-07T00:00:00" u="1"/>
        <d v="2020-03-11T00:00:00" u="1"/>
        <d v="2019-04-07T00:00:00" u="1"/>
        <d v="2018-05-03T00:00:00" u="1"/>
        <d v="2020-04-07T00:00:00" u="1"/>
        <d v="2019-05-03T00:00:00" u="1"/>
        <d v="2020-05-03T00:00:00" u="1"/>
        <d v="2018-01-21T00:00:00" u="1"/>
        <d v="2019-01-21T00:00:00" u="1"/>
        <d v="2018-02-17T00:00:00" u="1"/>
        <d v="2020-01-21T00:00:00" u="1"/>
        <d v="2019-02-17T00:00:00" u="1"/>
        <d v="2018-03-13T00:00:00" u="1"/>
        <d v="2020-02-17T00:00:00" u="1"/>
        <d v="2019-03-13T00:00:00" u="1"/>
        <d v="2018-04-09T00:00:00" u="1"/>
        <d v="2020-03-13T00:00:00" u="1"/>
        <d v="2019-04-09T00:00:00" u="1"/>
        <d v="2018-05-05T00:00:00" u="1"/>
        <d v="2020-04-09T00:00:00" u="1"/>
        <d v="2019-05-05T00:00:00" u="1"/>
        <d v="2020-05-05T00:00:00" u="1"/>
        <d v="2018-01-23T00:00:00" u="1"/>
        <d v="2019-01-23T00:00:00" u="1"/>
        <d v="2018-02-19T00:00:00" u="1"/>
        <d v="2020-01-23T00:00:00" u="1"/>
        <d v="2019-02-19T00:00:00" u="1"/>
        <d v="2018-03-15T00:00:00" u="1"/>
        <d v="2020-02-19T00:00:00" u="1"/>
        <d v="2019-03-15T00:00:00" u="1"/>
        <d v="2018-04-11T00:00:00" u="1"/>
        <d v="2020-03-15T00:00:00" u="1"/>
        <d v="2019-04-11T00:00:00" u="1"/>
        <d v="2020-04-11T00:00:00" u="1"/>
        <d v="2019-05-07T00:00:00" u="1"/>
        <d v="2020-05-07T00:00:00" u="1"/>
        <d v="2018-01-25T00:00:00" u="1"/>
        <d v="2019-01-25T00:00:00" u="1"/>
        <d v="2018-02-21T00:00:00" u="1"/>
        <d v="2020-01-25T00:00:00" u="1"/>
        <d v="2019-02-21T00:00:00" u="1"/>
        <d v="2018-03-17T00:00:00" u="1"/>
        <d v="2020-02-21T00:00:00" u="1"/>
        <d v="2019-03-17T00:00:00" u="1"/>
        <d v="2018-04-13T00:00:00" u="1"/>
        <d v="2020-03-17T00:00:00" u="1"/>
        <d v="2019-04-13T00:00:00" u="1"/>
        <d v="2020-04-13T00:00:00" u="1"/>
        <d v="2019-05-09T00:00:00" u="1"/>
        <d v="2018-01-27T00:00:00" u="1"/>
        <d v="2019-01-27T00:00:00" u="1"/>
        <d v="2018-02-23T00:00:00" u="1"/>
        <d v="2020-01-27T00:00:00" u="1"/>
        <d v="2019-02-23T00:00:00" u="1"/>
        <d v="2018-03-19T00:00:00" u="1"/>
        <d v="2020-02-23T00:00:00" u="1"/>
        <d v="2019-03-19T00:00:00" u="1"/>
        <d v="2018-04-15T00:00:00" u="1"/>
        <d v="2020-03-19T00:00:00" u="1"/>
        <d v="2019-04-15T00:00:00" u="1"/>
        <d v="2020-04-15T00:00:00" u="1"/>
        <d v="2019-05-11T00:00:00" u="1"/>
        <d v="2018-01-29T00:00:00" u="1"/>
        <d v="2019-01-29T00:00:00" u="1"/>
        <d v="2018-02-25T00:00:00" u="1"/>
        <d v="2020-01-29T00:00:00" u="1"/>
        <d v="2019-02-25T00:00:00" u="1"/>
        <d v="2018-03-21T00:00:00" u="1"/>
        <d v="2020-02-25T00:00:00" u="1"/>
        <d v="2019-03-21T00:00:00" u="1"/>
        <d v="2018-04-17T00:00:00" u="1"/>
        <d v="2020-03-21T00:00:00" u="1"/>
        <d v="2019-04-17T00:00:00" u="1"/>
        <d v="2020-04-17T00:00:00" u="1"/>
        <d v="2019-05-13T00:00:00" u="1"/>
        <d v="2018-01-31T00:00:00" u="1"/>
        <d v="2019-01-31T00:00:00" u="1"/>
        <d v="2018-02-27T00:00:00" u="1"/>
        <d v="2020-01-31T00:00:00" u="1"/>
        <d v="2019-02-27T00:00:00" u="1"/>
        <d v="2018-03-23T00:00:00" u="1"/>
        <d v="2020-02-27T00:00:00" u="1"/>
        <d v="2019-03-23T00:00:00" u="1"/>
        <d v="2018-04-19T00:00:00" u="1"/>
        <d v="2020-03-23T00:00:00" u="1"/>
        <d v="2019-04-19T00:00:00" u="1"/>
        <d v="2020-04-19T00:00:00" u="1"/>
        <d v="2019-05-15T00:00:00" u="1"/>
        <d v="2018-03-25T00:00:00" u="1"/>
        <d v="2020-02-29T00:00:00" u="1"/>
        <d v="2019-03-25T00:00:00" u="1"/>
        <d v="2018-04-21T00:00:00" u="1"/>
        <d v="2020-03-25T00:00:00" u="1"/>
        <d v="2019-04-21T00:00:00" u="1"/>
        <d v="2020-04-21T00:00:00" u="1"/>
        <d v="2019-05-17T00:00:00" u="1"/>
        <d v="2018-03-27T00:00:00" u="1"/>
        <d v="2019-03-27T00:00:00" u="1"/>
        <d v="2018-04-23T00:00:00" u="1"/>
        <d v="2020-03-27T00:00:00" u="1"/>
        <d v="2019-04-23T00:00:00" u="1"/>
        <d v="2020-04-23T00:00:00" u="1"/>
        <d v="2018-03-29T00:00:00" u="1"/>
        <d v="2019-03-29T00:00:00" u="1"/>
        <d v="2018-04-25T00:00:00" u="1"/>
        <d v="2020-03-29T00:00:00" u="1"/>
        <d v="2019-04-25T00:00:00" u="1"/>
        <d v="2020-04-25T00:00:00" u="1"/>
        <d v="2018-03-31T00:00:00" u="1"/>
        <d v="2019-03-31T00:00:00" u="1"/>
        <d v="2018-04-27T00:00:00" u="1"/>
        <d v="2020-03-31T00:00:00" u="1"/>
        <d v="2019-04-27T00:00:00" u="1"/>
        <d v="2020-04-27T00:00:00" u="1"/>
        <d v="2018-04-29T00:00:00" u="1"/>
        <d v="2019-04-29T00:00:00" u="1"/>
        <d v="2020-04-29T00:00:00" u="1"/>
        <d v="2017-12-01T00:00:00" u="1"/>
        <d v="2018-12-01T00:00:00" u="1"/>
        <d v="2019-12-01T00:00:00" u="1"/>
        <d v="2017-12-03T00:00:00" u="1"/>
        <d v="2018-12-03T00:00:00" u="1"/>
        <d v="2020-11-07T00:00:00" u="1"/>
        <d v="2019-12-03T00:00:00" u="1"/>
        <d v="2017-12-05T00:00:00" u="1"/>
        <d v="2018-12-05T00:00:00" u="1"/>
        <d v="2020-11-09T00:00:00" u="1"/>
        <d v="2019-12-05T00:00:00" u="1"/>
        <d v="2017-12-07T00:00:00" u="1"/>
        <d v="2018-12-07T00:00:00" u="1"/>
        <d v="2019-12-07T00:00:00" u="1"/>
        <d v="2017-11-13T00:00:00" u="1"/>
        <d v="2017-12-09T00:00:00" u="1"/>
        <d v="2018-12-09T00:00:00" u="1"/>
        <d v="2019-12-09T00:00:00" u="1"/>
        <d v="2017-11-15T00:00:00" u="1"/>
        <d v="2018-11-15T00:00:00" u="1"/>
        <d v="2017-12-11T00:00:00" u="1"/>
        <d v="2018-12-11T00:00:00" u="1"/>
        <d v="2019-12-11T00:00:00" u="1"/>
        <d v="2017-11-17T00:00:00" u="1"/>
        <d v="2018-11-17T00:00:00" u="1"/>
        <d v="2017-12-13T00:00:00" u="1"/>
        <d v="2019-11-17T00:00:00" u="1"/>
        <d v="2018-12-13T00:00:00" u="1"/>
        <d v="2019-12-13T00:00:00" u="1"/>
        <d v="2017-11-19T00:00:00" u="1"/>
        <d v="2018-11-19T00:00:00" u="1"/>
        <d v="2017-12-15T00:00:00" u="1"/>
        <d v="2019-11-19T00:00:00" u="1"/>
        <d v="2018-12-15T00:00:00" u="1"/>
        <d v="2019-12-15T00:00:00" u="1"/>
      </sharedItems>
    </cacheField>
    <cacheField name="No. Cortes" numFmtId="0">
      <sharedItems containsString="0" containsBlank="1" containsNumber="1" containsInteger="1" minValue="1" maxValue="15"/>
    </cacheField>
    <cacheField name="tipo de cosecha" numFmtId="0">
      <sharedItems containsBlank="1"/>
    </cacheField>
    <cacheField name="edad cosecha" numFmtId="2">
      <sharedItems containsString="0" containsBlank="1" containsNumber="1" minValue="6.7718606180144638" maxValue="60.585141354372119"/>
    </cacheField>
    <cacheField name="Semana fiscal" numFmtId="0">
      <sharedItems containsString="0" containsBlank="1" containsNumber="1" containsInteger="1" minValue="0" maxValue="29" count="31">
        <n v="11"/>
        <n v="5"/>
        <n v="7"/>
        <n v="8"/>
        <n v="9"/>
        <n v="10"/>
        <n v="2"/>
        <n v="3"/>
        <n v="12"/>
        <n v="1"/>
        <n v="13"/>
        <n v="14"/>
        <n v="4"/>
        <n v="6"/>
        <n v="15"/>
        <n v="16"/>
        <n v="17"/>
        <m/>
        <n v="0" u="1"/>
        <n v="18" u="1"/>
        <n v="19" u="1"/>
        <n v="20" u="1"/>
        <n v="21" u="1"/>
        <n v="22" u="1"/>
        <n v="23" u="1"/>
        <n v="24" u="1"/>
        <n v="25" u="1"/>
        <n v="26" u="1"/>
        <n v="27" u="1"/>
        <n v="28" u="1"/>
        <n v="29" u="1"/>
      </sharedItems>
    </cacheField>
    <cacheField name="Region" numFmtId="0">
      <sharedItems containsBlank="1" containsMixedTypes="1" containsNumber="1" containsInteger="1" minValue="0" maxValue="0" count="7">
        <s v="REGION_3"/>
        <s v="REGION_1"/>
        <s v="REGION_4"/>
        <s v="REGION_2"/>
        <s v="REGION_5"/>
        <m/>
        <n v="0" u="1"/>
      </sharedItems>
      <fieldGroup par="73"/>
    </cacheField>
    <cacheField name="variedad anterior" numFmtId="0">
      <sharedItems containsBlank="1"/>
    </cacheField>
    <cacheField name="variedad cortada" numFmtId="0">
      <sharedItems containsBlank="1"/>
    </cacheField>
    <cacheField name="Status para analizar la produccion" numFmtId="0">
      <sharedItems containsBlank="1"/>
    </cacheField>
    <cacheField name="edad al madurante" numFmtId="164">
      <sharedItems containsBlank="1" containsMixedTypes="1" containsNumber="1" minValue="0" maxValue="120"/>
    </cacheField>
    <cacheField name="Fecha aplic. Madurante" numFmtId="0">
      <sharedItems containsBlank="1" containsMixedTypes="1" containsNumber="1" minValue="0" maxValue="44236"/>
    </cacheField>
    <cacheField name="Dosis Producto" numFmtId="0">
      <sharedItems containsBlank="1" containsMixedTypes="1" containsNumber="1" minValue="0" maxValue="10"/>
    </cacheField>
    <cacheField name="Producto Aplicado" numFmtId="0">
      <sharedItems containsBlank="1"/>
    </cacheField>
    <cacheField name="TCH estimado madurante" numFmtId="0">
      <sharedItems containsBlank="1" containsMixedTypes="1" containsNumber="1" minValue="31.88" maxValue="184"/>
    </cacheField>
    <cacheField name="KG azcucar prequema ant" numFmtId="164">
      <sharedItems containsNonDate="0" containsString="0" containsBlank="1"/>
    </cacheField>
    <cacheField name="KG azucar core ant" numFmtId="164">
      <sharedItems containsBlank="1" containsMixedTypes="1" containsNumber="1" minValue="12456.157772064209" maxValue="2400255.133839401"/>
    </cacheField>
    <cacheField name="Kg azucar Industrial ant" numFmtId="164">
      <sharedItems containsBlank="1" containsMixedTypes="1" containsNumber="1" minValue="10451.732008743285" maxValue="2029519.9922952536"/>
    </cacheField>
    <cacheField name="KG Azucar prequema estim." numFmtId="0">
      <sharedItems containsString="0" containsBlank="1" containsNumber="1" containsInteger="1" minValue="0" maxValue="0"/>
    </cacheField>
    <cacheField name=" KG Azucar Core Estim." numFmtId="0">
      <sharedItems containsString="0" containsBlank="1" containsNumber="1" minValue="0" maxValue="2591306.5072404803"/>
    </cacheField>
    <cacheField name=" KG Azucar industrial estim." numFmtId="164">
      <sharedItems containsString="0" containsBlank="1" containsNumber="1" minValue="0" maxValue="2155967.0140240798"/>
    </cacheField>
    <cacheField name="KG Azucar prequema real" numFmtId="164">
      <sharedItems containsNonDate="0" containsString="0" containsBlank="1"/>
    </cacheField>
    <cacheField name=" KG Azucar Core real" numFmtId="164">
      <sharedItems containsString="0" containsBlank="1" containsNumber="1" minValue="7274.9460000000008" maxValue="2199622.2369999997"/>
    </cacheField>
    <cacheField name=" KG Azucar industrial real" numFmtId="164">
      <sharedItems containsString="0" containsBlank="1" containsNumber="1" minValue="6221.7484000000004" maxValue="1831651.9533999998"/>
    </cacheField>
    <cacheField name="Kg/t Core" numFmtId="164">
      <sharedItems containsString="0" containsBlank="1" containsNumber="1" minValue="85.480780837992683" maxValue="165.99999662337797"/>
    </cacheField>
    <cacheField name="Kg/t Ind" numFmtId="164">
      <sharedItems containsString="0" containsBlank="1" containsNumber="1" minValue="62.573196513215905" maxValue="159.39999675762922"/>
    </cacheField>
    <cacheField name="Lotes con prequema (si o no)" numFmtId="0">
      <sharedItems containsBlank="1"/>
    </cacheField>
    <cacheField name="area cosechada ant" numFmtId="0">
      <sharedItems containsBlank="1" containsMixedTypes="1" containsNumber="1" minValue="1.1399999856948853" maxValue="156.07000732421875"/>
    </cacheField>
    <cacheField name="tons ant" numFmtId="164">
      <sharedItems containsBlank="1" containsMixedTypes="1" containsNumber="1" minValue="108.47000122070313" maxValue="18366.5703125"/>
    </cacheField>
    <cacheField name="TCH ant" numFmtId="0">
      <sharedItems containsBlank="1" containsMixedTypes="1" containsNumber="1" minValue="17.877487613005108" maxValue="222.61474577155383"/>
    </cacheField>
    <cacheField name="Area a moler est" numFmtId="0">
      <sharedItems containsString="0" containsBlank="1" containsNumber="1" minValue="0" maxValue="154.91000732421875"/>
    </cacheField>
    <cacheField name="Tons. Estimadas" numFmtId="0">
      <sharedItems containsString="0" containsBlank="1" containsNumber="1" minValue="0" maxValue="19828.4809375"/>
    </cacheField>
    <cacheField name="Dif Tons ant Vrs Tons est" numFmtId="0">
      <sharedItems containsString="0" containsBlank="1" containsNumber="1" minValue="-4264.990234375" maxValue="7110.19921875"/>
    </cacheField>
    <cacheField name="Dif TCH ant Vrs  TCH est" numFmtId="164">
      <sharedItems containsString="0" containsBlank="1" containsNumber="1" minValue="-102.50124799278746" maxValue="158.73802047939989"/>
    </cacheField>
    <cacheField name="MES IDEAL" numFmtId="0">
      <sharedItems containsNonDate="0" containsString="0" containsBlank="1"/>
    </cacheField>
    <cacheField name="VARIEDAD IDEAL" numFmtId="0">
      <sharedItems containsNonDate="0" containsString="0" containsBlank="1"/>
    </cacheField>
    <cacheField name="id altitud" numFmtId="0">
      <sharedItems containsBlank="1"/>
    </cacheField>
    <cacheField name="Tipo de suelo" numFmtId="0">
      <sharedItems containsString="0" containsBlank="1" containsNumber="1" containsInteger="1" minValue="1" maxValue="99"/>
    </cacheField>
    <cacheField name="TERCIO" numFmtId="0">
      <sharedItems containsBlank="1"/>
    </cacheField>
    <cacheField name="% Daño de chinche 19-20" numFmtId="9">
      <sharedItems containsNonDate="0" containsString="0" containsBlank="1"/>
    </cacheField>
    <cacheField name="% trash" numFmtId="0">
      <sharedItems containsBlank="1"/>
    </cacheField>
    <cacheField name="caña seca + podrida" numFmtId="0">
      <sharedItems containsBlank="1"/>
    </cacheField>
    <cacheField name="f.maxima corte y siembra est.16-17" numFmtId="14">
      <sharedItems containsNonDate="0" containsDate="1" containsString="0" containsBlank="1" minDate="2016-02-01T00:00:00" maxDate="2020-05-24T00:00:00"/>
    </cacheField>
    <cacheField name="sistema de Riego" numFmtId="0">
      <sharedItems containsNonDate="0" containsString="0" containsBlank="1"/>
    </cacheField>
    <cacheField name="tch estimado" numFmtId="0" formula="('Tons. Estimadas'/'Area a moler est')" databaseField="0"/>
    <cacheField name="tch real " numFmtId="0" formula="('TC '/'Área cosechada')" databaseField="0"/>
    <cacheField name="tch real vs tch ant" numFmtId="0" formula="'tch real '-'tch anterior'" databaseField="0"/>
    <cacheField name="tch real vs tch est" numFmtId="0" formula="'tch real '-'tch estimado'" databaseField="0"/>
    <cacheField name="kg/t core ant" numFmtId="0" formula="('KG azucar core ant'/'tons ant')" databaseField="0"/>
    <cacheField name="kg/t core est" numFmtId="0" formula="(' KG Azucar Core Estim.'/'Tons. Estimadas')" databaseField="0"/>
    <cacheField name="kg/t core real" numFmtId="0" formula="(' KG Azucar Core real'/'TC ')" databaseField="0"/>
    <cacheField name="kg/t ind ant" numFmtId="0" formula="('Kg azucar Industrial ant'/'tons ant')" databaseField="0"/>
    <cacheField name="kg/t ind est" numFmtId="0" formula="(' KG Azucar industrial estim.'/'Tons. Estimadas')" databaseField="0"/>
    <cacheField name="kg/t ind real" numFmtId="0" formula="(' KG Azucar industrial real'/'TC ')" databaseField="0"/>
    <cacheField name="TAH core ant" numFmtId="0" formula="('KG azucar core ant'/1000)/'area cosechada ant'" databaseField="0"/>
    <cacheField name="TAH core est" numFmtId="0" formula="(' KG Azucar Core Estim.'/1000)/'Area a moler est'" databaseField="0"/>
    <cacheField name="TAH core real" numFmtId="0" formula="(' KG Azucar Core real'/1000)/'Área cosechada'" databaseField="0"/>
    <cacheField name="TAH ind ant" numFmtId="0" formula="('Kg azucar Industrial ant'/1000)/'area cosechada ant'" databaseField="0"/>
    <cacheField name="TAH ind est" numFmtId="0" formula="(' KG Azucar industrial estim.'/1000)/'Area a moler est'" databaseField="0"/>
    <cacheField name="TAH ind real" numFmtId="0" formula="(' KG Azucar industrial real'/1000)/'Área cosechada'" databaseField="0"/>
    <cacheField name="kg/t core vs ant" numFmtId="0" formula="'kg/t core real'-'kg/t core ant'" databaseField="0"/>
    <cacheField name="kg/t core vs est" numFmtId="0" formula="'kg/t core real'-'kg/t core est'" databaseField="0"/>
    <cacheField name="recup real" numFmtId="0" formula="('kg/t ind real'/'kg/t core real')" databaseField="0"/>
    <cacheField name="recup est" numFmtId="0" formula="'kg/t ind est'/'kg/t core est'" databaseField="0"/>
    <cacheField name="recup ant" numFmtId="0" formula="'kg/t ind ant'/'kg/t core ant'" databaseField="0"/>
    <cacheField name="Region2" numFmtId="0" databaseField="0">
      <fieldGroup base="14">
        <discretePr count="7">
          <x v="2"/>
          <x v="2"/>
          <x v="2"/>
          <x v="2"/>
          <x v="2"/>
          <x v="0"/>
          <x v="1"/>
        </discretePr>
        <groupItems count="3">
          <m/>
          <n v="0"/>
          <s v="Group1"/>
        </groupItems>
      </fieldGroup>
    </cacheField>
    <cacheField name="tch anterior" numFmtId="0" formula="('tons ant'/'area cosechada ant'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96">
  <r>
    <s v="10001101"/>
    <n v="10001"/>
    <x v="0"/>
    <n v="101"/>
    <n v="3300.800048828125"/>
    <n v="49.779998779296875"/>
    <n v="66.307756724994192"/>
    <n v="85.879997253417969"/>
    <n v="120.76942562501679"/>
    <x v="0"/>
    <n v="5"/>
    <s v="MANUAL"/>
    <n v="11.078238001314924"/>
    <x v="0"/>
    <x v="0"/>
    <s v="CG98-78 "/>
    <s v="CG98-78 "/>
    <s v="Soca"/>
    <n v="55"/>
    <n v="44162"/>
    <n v="1"/>
    <s v="Moddus 25 EC"/>
    <n v="85.88000000000001"/>
    <m/>
    <n v="599165.57291389559"/>
    <n v="511528.38199661282"/>
    <n v="0"/>
    <n v="589976.84016590391"/>
    <n v="490860.73101803201"/>
    <m/>
    <n v="398635.72600000002"/>
    <n v="330801.56379999995"/>
    <n v="120.76942562501679"/>
    <n v="100.21860121985991"/>
    <s v="no"/>
    <n v="49.779998779296875"/>
    <n v="4341.68994140625"/>
    <n v="87.217558213599759"/>
    <n v="49.779998779296875"/>
    <n v="4275.106295166016"/>
    <n v="-1040.889892578125"/>
    <n v="-20.909801488605567"/>
    <m/>
    <m/>
    <s v="ZONA ALTA"/>
    <n v="8"/>
    <s v="2DO TERCIO"/>
    <m/>
    <s v=""/>
    <s v=""/>
    <d v="2020-02-19T00:00:00"/>
    <m/>
  </r>
  <r>
    <s v="10001401"/>
    <n v="10001"/>
    <x v="0"/>
    <n v="401"/>
    <n v="3715.760009765625"/>
    <n v="57.060001373291016"/>
    <n v="65.120222929137896"/>
    <n v="95.879997253417969"/>
    <n v="123.29968210968997"/>
    <x v="1"/>
    <n v="4"/>
    <s v="MANUAL"/>
    <n v="10.486522024983563"/>
    <x v="1"/>
    <x v="0"/>
    <s v="CG98-46 "/>
    <s v="CG98-46 "/>
    <s v="Soca"/>
    <n v="37"/>
    <n v="44138"/>
    <n v="1.1000000000000001"/>
    <s v="Moddus 25 EC"/>
    <n v="95.88000000000001"/>
    <m/>
    <n v="700024.17238777236"/>
    <n v="588128.94990532345"/>
    <n v="0"/>
    <n v="731713.01982237666"/>
    <n v="608785.23249221733"/>
    <m/>
    <n v="458152.02800000005"/>
    <n v="378633.29900000006"/>
    <n v="123.29968210968997"/>
    <n v="101.89928789935028"/>
    <s v="no"/>
    <n v="55.560001373291016"/>
    <n v="5233.97998046875"/>
    <n v="94.20410099170455"/>
    <n v="57.060001373291016"/>
    <n v="5470.9129316711433"/>
    <n v="-1518.219970703125"/>
    <n v="-29.083878062566654"/>
    <m/>
    <m/>
    <s v="ZONA ALTA"/>
    <n v="10"/>
    <s v="1ER TERCIO"/>
    <m/>
    <s v=""/>
    <s v=""/>
    <d v="2020-01-26T00:00:00"/>
    <m/>
  </r>
  <r>
    <s v="10001501"/>
    <n v="10001"/>
    <x v="0"/>
    <n v="501"/>
    <n v="2186.85009765625"/>
    <n v="27.090000152587891"/>
    <n v="80.725363061592361"/>
    <n v="70.879997253417969"/>
    <n v="129.97050794867852"/>
    <x v="2"/>
    <n v="2"/>
    <s v="MANUAL"/>
    <n v="13.182117028270874"/>
    <x v="2"/>
    <x v="0"/>
    <s v=""/>
    <s v="CG98-46 "/>
    <s v="Soca"/>
    <n v="66"/>
    <n v="44125"/>
    <n v="0.8"/>
    <s v="Tronnuspac 25 EC"/>
    <n v="70.88000000000001"/>
    <m/>
    <s v=""/>
    <s v=""/>
    <n v="0"/>
    <n v="275018.61148401868"/>
    <n v="228815.48475470353"/>
    <m/>
    <n v="284226.01800000004"/>
    <n v="236427.17379999999"/>
    <n v="129.97050794867852"/>
    <n v="108.11311395023833"/>
    <s v="no"/>
    <s v=""/>
    <s v=""/>
    <s v=""/>
    <n v="27.090000152587891"/>
    <n v="1920.13921081543"/>
    <n v="0"/>
    <n v="0"/>
    <m/>
    <m/>
    <s v="ZONA ALTA"/>
    <n v="10"/>
    <s v="1ER TERCIO"/>
    <m/>
    <s v=""/>
    <s v=""/>
    <d v="2019-11-21T00:00:00"/>
    <m/>
  </r>
  <r>
    <s v="10001502"/>
    <n v="10001"/>
    <x v="0"/>
    <n v="502"/>
    <n v="2834.22998046875"/>
    <n v="36.029998779296875"/>
    <n v="78.663060685345386"/>
    <n v="95.879997253417969"/>
    <n v="118.19477293956089"/>
    <x v="3"/>
    <n v="4"/>
    <s v="MANUAL"/>
    <n v="11.045364891518737"/>
    <x v="0"/>
    <x v="0"/>
    <s v="CG04-10295"/>
    <s v="CG04-10295"/>
    <s v="Soca"/>
    <n v="46"/>
    <n v="44168"/>
    <n v="1.1000000000000001"/>
    <s v="Moddus 25 EC"/>
    <n v="95.88000000000001"/>
    <m/>
    <n v="487333.30612410611"/>
    <n v="419896.28092910885"/>
    <n v="0"/>
    <n v="480913.75997668807"/>
    <n v="400120.24830060446"/>
    <m/>
    <n v="334991.16899999999"/>
    <n v="277561.8406"/>
    <n v="118.19477293956089"/>
    <n v="97.932010638774756"/>
    <s v="no"/>
    <n v="36.029998779296875"/>
    <n v="3500.669921875"/>
    <n v="97.159867901147777"/>
    <n v="36.029998779296875"/>
    <n v="3454.5562829589849"/>
    <n v="-666.43994140625"/>
    <n v="-18.496807215802392"/>
    <m/>
    <m/>
    <s v="ZONA ALTA"/>
    <n v="10"/>
    <s v="2DO TERCIO"/>
    <m/>
    <s v=""/>
    <s v=""/>
    <d v="2020-02-17T00:00:00"/>
    <m/>
  </r>
  <r>
    <s v="10001503"/>
    <n v="10001"/>
    <x v="0"/>
    <n v="503"/>
    <n v="2006.969970703125"/>
    <n v="29.190000534057617"/>
    <n v="68.755393421849377"/>
    <n v="75.879997253417969"/>
    <n v="116.39620792041993"/>
    <x v="4"/>
    <n v="4"/>
    <s v="MANUAL"/>
    <n v="10.61801446416831"/>
    <x v="0"/>
    <x v="0"/>
    <s v="CG98-78 "/>
    <s v="CG98-78 "/>
    <s v="Soca"/>
    <s v=""/>
    <s v=""/>
    <s v=""/>
    <s v=""/>
    <s v=""/>
    <m/>
    <n v="300937.15651890566"/>
    <n v="249822.38314988039"/>
    <n v="0"/>
    <n v="310791.16858292813"/>
    <n v="258578.2522609962"/>
    <m/>
    <n v="233603.69400000002"/>
    <n v="190908.1875"/>
    <n v="116.39620792041993"/>
    <n v="95.122592907116058"/>
    <s v="no"/>
    <n v="29.190000534057617"/>
    <n v="2144.7099609375"/>
    <n v="73.474132295240835"/>
    <n v="29.190000534057617"/>
    <n v="2214.9372405242921"/>
    <n v="-137.739990234375"/>
    <n v="-4.7187388733914588"/>
    <m/>
    <m/>
    <s v="ZONA ALTA"/>
    <n v="10"/>
    <s v="2DO TERCIO"/>
    <m/>
    <s v=""/>
    <s v=""/>
    <d v="2020-03-03T00:00:00"/>
    <m/>
  </r>
  <r>
    <s v="10001504"/>
    <n v="10001"/>
    <x v="0"/>
    <n v="504"/>
    <n v="3222.169921875"/>
    <n v="36.319999694824219"/>
    <n v="88.716132955644696"/>
    <n v="95.879997253417969"/>
    <n v="126.57056421241751"/>
    <x v="5"/>
    <n v="1"/>
    <s v="MANUAL"/>
    <n v="12.327416173570018"/>
    <x v="0"/>
    <x v="0"/>
    <s v="CG98-46 "/>
    <s v="CG02-163"/>
    <s v="Plantía"/>
    <n v="59"/>
    <n v="44161"/>
    <n v="1.2"/>
    <s v="Tronnuspac 25 EC"/>
    <n v="95.88000000000001"/>
    <m/>
    <n v="411739.22496324271"/>
    <n v="328663.92295299121"/>
    <n v="0"/>
    <n v="444103.85354631144"/>
    <n v="369494.40615053114"/>
    <m/>
    <n v="407831.86499999999"/>
    <n v="346084.04639999999"/>
    <n v="126.57056421241751"/>
    <n v="107.40713705086404"/>
    <s v="no"/>
    <n v="36.840000152587891"/>
    <n v="3228.580078125"/>
    <n v="87.637895351588455"/>
    <n v="36.319999694824219"/>
    <n v="3482.3615707397466"/>
    <n v="-6.41015625"/>
    <n v="1.0782376040562411"/>
    <m/>
    <m/>
    <s v="ZONA ALTA"/>
    <n v="10"/>
    <s v="2DO TERCIO"/>
    <m/>
    <s v=""/>
    <s v=""/>
    <d v="2020-01-15T00:00:00"/>
    <m/>
  </r>
  <r>
    <s v="10001601"/>
    <n v="10001"/>
    <x v="0"/>
    <n v="601"/>
    <n v="5002.1201171875"/>
    <n v="48.659999847412109"/>
    <n v="102.79737223331554"/>
    <n v="100.87999725341797"/>
    <n v="118.51346271414992"/>
    <x v="6"/>
    <n v="6"/>
    <s v="MANUAL"/>
    <n v="11.374095989480605"/>
    <x v="1"/>
    <x v="0"/>
    <s v="CG98-46 "/>
    <s v="CG98-46 "/>
    <s v="Soca"/>
    <n v="47"/>
    <n v="44125"/>
    <n v="1"/>
    <s v="Roundup 35.6 SL "/>
    <n v="100.88000000000001"/>
    <m/>
    <n v="641804.73219585873"/>
    <n v="535978.58757113107"/>
    <n v="0"/>
    <n v="654417.42152439407"/>
    <n v="544475.29470829584"/>
    <m/>
    <n v="592818.576"/>
    <n v="472643.22509999998"/>
    <n v="118.51346271414992"/>
    <n v="94.48857964765331"/>
    <s v="no"/>
    <n v="53.84"/>
    <n v="4863.68017578125"/>
    <n v="90.335813071717112"/>
    <n v="49.159999847412109"/>
    <n v="4959.2607846069341"/>
    <n v="138.43994140625"/>
    <n v="12.46155916159843"/>
    <m/>
    <m/>
    <s v="ZONA ALTA"/>
    <n v="2"/>
    <s v="1ER TERCIO"/>
    <m/>
    <s v=""/>
    <s v=""/>
    <d v="2019-12-27T00:00:00"/>
    <m/>
  </r>
  <r>
    <s v="10001602"/>
    <n v="10001"/>
    <x v="0"/>
    <n v="602"/>
    <n v="5231.91015625"/>
    <n v="55.810001373291016"/>
    <n v="93.745028265737233"/>
    <n v="115.87999725341797"/>
    <n v="123.14634134730606"/>
    <x v="7"/>
    <n v="2"/>
    <s v="MANUAL"/>
    <n v="12.031558185404339"/>
    <x v="3"/>
    <x v="0"/>
    <s v="CG98-46 "/>
    <s v="CG98-46 "/>
    <s v="Soca"/>
    <n v="38"/>
    <n v="44161"/>
    <n v="1.2"/>
    <s v="Tronnuspac 25 EC"/>
    <n v="115.88000000000001"/>
    <m/>
    <n v="805672.82596580463"/>
    <n v="663014.86916812102"/>
    <n v="0"/>
    <n v="781627.04750580736"/>
    <n v="650313.7035248318"/>
    <m/>
    <n v="644290.59399999992"/>
    <n v="531810.60719999997"/>
    <n v="123.14634134730606"/>
    <n v="101.64750374482311"/>
    <s v="no"/>
    <n v="55.810001373291016"/>
    <n v="6666.22021484375"/>
    <n v="119.44490325768029"/>
    <n v="55.810001373291016"/>
    <n v="6467.2629591369632"/>
    <n v="-1434.31005859375"/>
    <n v="-25.699874991943062"/>
    <m/>
    <m/>
    <s v="ZONA ALTA"/>
    <n v="10"/>
    <s v="1ER TERCIO"/>
    <m/>
    <s v=""/>
    <s v=""/>
    <d v="2020-01-03T00:00:00"/>
    <m/>
  </r>
  <r>
    <s v="10001603"/>
    <n v="10001"/>
    <x v="0"/>
    <n v="603"/>
    <n v="4480.8701171875"/>
    <n v="42.310001373291016"/>
    <n v="105.90569538520822"/>
    <n v="120.87999725341797"/>
    <n v="121.97648820561194"/>
    <x v="8"/>
    <n v="2"/>
    <s v="MANUAL"/>
    <n v="11.078238001314924"/>
    <x v="0"/>
    <x v="0"/>
    <s v="CG02-163"/>
    <s v="CG02-163"/>
    <s v="Soca"/>
    <n v="0"/>
    <n v="0"/>
    <n v="0"/>
    <s v="Madurez Natural"/>
    <n v="120.88000000000001"/>
    <m/>
    <n v="710019.97462770785"/>
    <n v="597678.11961457832"/>
    <n v="0"/>
    <n v="697270.40938780771"/>
    <n v="580128.98061065597"/>
    <m/>
    <n v="546560.80100000009"/>
    <n v="449054.83360000001"/>
    <n v="121.97648820561194"/>
    <n v="100.21598971983984"/>
    <s v="no"/>
    <n v="42.310001373291016"/>
    <n v="5207.9501953125"/>
    <n v="123.09028660538206"/>
    <n v="42.310001373291016"/>
    <n v="5114.4329660034182"/>
    <n v="-727.080078125"/>
    <n v="-17.184591220173843"/>
    <m/>
    <m/>
    <s v="ZONA ALTA"/>
    <n v="10"/>
    <s v="2DO TERCIO"/>
    <m/>
    <s v=""/>
    <s v=""/>
    <d v="2020-02-20T00:00:00"/>
    <m/>
  </r>
  <r>
    <s v="10001701"/>
    <n v="10001"/>
    <x v="0"/>
    <n v="701"/>
    <n v="2954.89990234375"/>
    <n v="36.549999237060547"/>
    <n v="80.845416252364089"/>
    <n v="70"/>
    <n v="120.80771491340771"/>
    <x v="9"/>
    <n v="2"/>
    <s v="MANUAL"/>
    <n v="7.9552925706771855"/>
    <x v="4"/>
    <x v="0"/>
    <s v="CG98-46 "/>
    <s v="CG98-46 "/>
    <s v="Soca"/>
    <n v="0"/>
    <n v="0"/>
    <n v="0"/>
    <s v="Madurez Natural"/>
    <n v="100.88000000000001"/>
    <m/>
    <n v="252640.82988076145"/>
    <n v="189046.79943481597"/>
    <n v="0"/>
    <n v="308258.7460293388"/>
    <n v="256471.27669640991"/>
    <m/>
    <n v="356974.70500000002"/>
    <n v="289366.05700000003"/>
    <n v="120.80771491340771"/>
    <n v="97.927532763625052"/>
    <s v="no"/>
    <n v="26.459999084472656"/>
    <n v="2096.8798828125"/>
    <n v="79.247163846010793"/>
    <n v="36.549999999999997"/>
    <n v="2558.5"/>
    <n v="858.02001953125"/>
    <n v="1.5982524063532964"/>
    <m/>
    <m/>
    <s v="ZONA ALTA"/>
    <n v="8"/>
    <s v="1ER TERCIO"/>
    <m/>
    <s v=""/>
    <s v=""/>
    <d v="2020-05-07T00:00:00"/>
    <m/>
  </r>
  <r>
    <s v="10001704"/>
    <n v="10001"/>
    <x v="0"/>
    <n v="704"/>
    <n v="4183.31005859375"/>
    <n v="42.360000610351563"/>
    <n v="98.756137826198938"/>
    <n v="100.87999725341797"/>
    <n v="112.29681243324274"/>
    <x v="10"/>
    <n v="4"/>
    <s v="MANUAL"/>
    <n v="11.078238001314924"/>
    <x v="1"/>
    <x v="0"/>
    <s v="CP73-1547 "/>
    <s v="CP73-1547 "/>
    <s v="Soca"/>
    <n v="48"/>
    <n v="44125"/>
    <n v="1.2"/>
    <s v="Tronnuspac 25 EC"/>
    <n v="100.88000000000001"/>
    <m/>
    <n v="534491.9052100312"/>
    <n v="438265.37699151196"/>
    <n v="0"/>
    <n v="515620.04492319247"/>
    <n v="428995.87737609609"/>
    <m/>
    <n v="469772.38500000001"/>
    <n v="374822.20980000007"/>
    <n v="112.29681243324274"/>
    <n v="89.599433116367962"/>
    <s v="no"/>
    <n v="42.360000610351563"/>
    <n v="4429.68017578125"/>
    <n v="104.57224060329131"/>
    <n v="42.360000610351563"/>
    <n v="4273.2768615722662"/>
    <n v="-246.3701171875"/>
    <n v="-5.8161027770923681"/>
    <m/>
    <m/>
    <s v="ZONA ALTA"/>
    <n v="8"/>
    <s v="1ER TERCIO"/>
    <m/>
    <s v=""/>
    <s v=""/>
    <d v="2020-01-06T00:00:00"/>
    <m/>
  </r>
  <r>
    <s v="100011001"/>
    <n v="10001"/>
    <x v="0"/>
    <n v="1001"/>
    <n v="3638.72998046875"/>
    <n v="42.029998779296875"/>
    <n v="86.574591628613476"/>
    <n v="100.87999725341797"/>
    <n v="108.40356803534674"/>
    <x v="11"/>
    <n v="3"/>
    <s v="MANUAL"/>
    <n v="11.867192636423406"/>
    <x v="3"/>
    <x v="0"/>
    <s v="CG98-46 "/>
    <s v="CG98-46 "/>
    <s v="Soca"/>
    <n v="37"/>
    <n v="44161"/>
    <n v="1.2"/>
    <s v="Moddus 25 EC"/>
    <n v="100.88000000000001"/>
    <m/>
    <n v="495091.87635388243"/>
    <n v="397466.04880941572"/>
    <n v="0"/>
    <n v="507652.26352640172"/>
    <n v="422366.68325396621"/>
    <m/>
    <n v="394451.31300000002"/>
    <n v="307407.54180000001"/>
    <n v="108.40356803534674"/>
    <n v="84.482097723667593"/>
    <s v="no"/>
    <n v="42.029998779296875"/>
    <n v="4135.080078125"/>
    <n v="98.384016136632781"/>
    <n v="42.029998779296875"/>
    <n v="4239.9862768554694"/>
    <n v="-496.35009765625"/>
    <n v="-11.809424508019305"/>
    <m/>
    <m/>
    <s v="ZONA ALTA"/>
    <n v="8"/>
    <s v="1ER TERCIO"/>
    <m/>
    <s v=""/>
    <s v=""/>
    <d v="2020-01-07T00:00:00"/>
    <m/>
  </r>
  <r>
    <s v="100011004"/>
    <n v="10001"/>
    <x v="0"/>
    <n v="1004"/>
    <n v="1854.1099853515625"/>
    <n v="22.450000762939453"/>
    <n v="82.588415249069143"/>
    <n v="100.87999725341797"/>
    <n v="129.77890842563721"/>
    <x v="12"/>
    <n v="4"/>
    <s v="MANUAL"/>
    <n v="11.176857330703484"/>
    <x v="5"/>
    <x v="0"/>
    <s v="CG98-78 "/>
    <s v="CG98-78 "/>
    <s v="Soca"/>
    <n v="50"/>
    <n v="44162"/>
    <n v="0.9"/>
    <s v="Roundup 35.6 SL + Boro"/>
    <n v="100.88000000000001"/>
    <m/>
    <n v="314003.93158727977"/>
    <n v="267864.04911934183"/>
    <n v="0"/>
    <n v="305532.55454650451"/>
    <n v="254203.08538269173"/>
    <m/>
    <n v="240624.37"/>
    <n v="212463.1434"/>
    <n v="129.77890842563721"/>
    <n v="114.59036684909192"/>
    <s v="no"/>
    <n v="22.450000762939453"/>
    <n v="2327.550048828125"/>
    <n v="103.67705878524751"/>
    <n v="22.450000762939453"/>
    <n v="2264.7560769653323"/>
    <n v="-473.4400634765625"/>
    <n v="-21.088643536178367"/>
    <m/>
    <m/>
    <s v="ZONA ALTA"/>
    <n v="8"/>
    <s v="2DO TERCIO"/>
    <m/>
    <s v=""/>
    <s v=""/>
    <d v="2020-02-11T00:00:00"/>
    <m/>
  </r>
  <r>
    <s v="100011101"/>
    <n v="10001"/>
    <x v="0"/>
    <n v="1101"/>
    <n v="2755.070068359375"/>
    <n v="29.299999237060547"/>
    <n v="94.02969761427785"/>
    <n v="100.87999725341797"/>
    <n v="110.87401605793012"/>
    <x v="13"/>
    <n v="4"/>
    <s v="MECANICO"/>
    <n v="10.848126232741617"/>
    <x v="6"/>
    <x v="0"/>
    <s v="CG98-46 "/>
    <s v="CG98-46 "/>
    <s v="Soca"/>
    <n v="26"/>
    <n v="44125"/>
    <n v="1"/>
    <s v="Roundup 35.6 SL "/>
    <n v="100.88000000000001"/>
    <m/>
    <n v="378244.07140362175"/>
    <n v="307812.32725605025"/>
    <n v="0"/>
    <n v="363754.82773283264"/>
    <n v="302644.01667371672"/>
    <m/>
    <n v="305465.68299999996"/>
    <n v="202406.43489999999"/>
    <n v="110.87401605793012"/>
    <n v="73.466891903962221"/>
    <s v="no"/>
    <n v="29.299999237060547"/>
    <n v="3073.52001953125"/>
    <n v="104.89829691338906"/>
    <n v="29.299999237060547"/>
    <n v="2955.7839230346681"/>
    <n v="-318.449951171875"/>
    <n v="-10.86859929911121"/>
    <m/>
    <m/>
    <s v="ZONA ALTA"/>
    <n v="8"/>
    <s v="1ER TERCIO"/>
    <m/>
    <s v=""/>
    <s v=""/>
    <d v="2019-12-22T00:00:00"/>
    <m/>
  </r>
  <r>
    <s v="100011201"/>
    <n v="10001"/>
    <x v="0"/>
    <n v="1201"/>
    <n v="5269.0498046875"/>
    <n v="63.439998626708984"/>
    <n v="83.0556418465805"/>
    <n v="100.87999725341797"/>
    <n v="124.94600874987282"/>
    <x v="14"/>
    <n v="2"/>
    <s v="MANUAL"/>
    <n v="11.669953977646285"/>
    <x v="4"/>
    <x v="0"/>
    <s v="CG98-46 "/>
    <s v="CG98-46 "/>
    <s v="Soca"/>
    <n v="42"/>
    <n v="44161"/>
    <n v="1.2"/>
    <s v="Moddus 25 EC"/>
    <n v="100.88000000000001"/>
    <m/>
    <n v="799762.82499999984"/>
    <n v="663079.52"/>
    <n v="0"/>
    <n v="834217.87469425786"/>
    <n v="694069.27174562251"/>
    <m/>
    <n v="658346.74300000002"/>
    <n v="545006.83169999998"/>
    <n v="124.94600874987282"/>
    <n v="103.43550581266969"/>
    <s v="no"/>
    <n v="63.439998626708984"/>
    <n v="6135.5"/>
    <n v="96.713432106174139"/>
    <n v="63.439998626708984"/>
    <n v="6399.8270614624025"/>
    <n v="-866.4501953125"/>
    <n v="-13.657790259593639"/>
    <m/>
    <m/>
    <s v="ZONA ALTA"/>
    <n v="8"/>
    <s v="1ER TERCIO"/>
    <m/>
    <s v=""/>
    <s v=""/>
    <d v="2020-01-18T00:00:00"/>
    <m/>
  </r>
  <r>
    <s v="100011401"/>
    <n v="10001"/>
    <x v="0"/>
    <n v="1401"/>
    <n v="1834.8299560546875"/>
    <n v="25.649999618530273"/>
    <n v="71.533332683917678"/>
    <n v="85.879997253417969"/>
    <n v="127.26860340895807"/>
    <x v="15"/>
    <n v="4"/>
    <s v="MANUAL"/>
    <n v="11.111111111111111"/>
    <x v="1"/>
    <x v="0"/>
    <s v="CG98-46 "/>
    <s v="CG98-46 "/>
    <s v="Soca"/>
    <n v="51"/>
    <n v="44125"/>
    <n v="0.85"/>
    <s v="Roundup 35.6 SL "/>
    <n v="85.88000000000001"/>
    <m/>
    <n v="312262.72289483534"/>
    <n v="262433.54338608589"/>
    <n v="0"/>
    <n v="295611.85027765326"/>
    <n v="245949.05943100751"/>
    <m/>
    <n v="233516.24599999998"/>
    <n v="192278.84299999999"/>
    <n v="127.26860340895807"/>
    <n v="104.79382155578296"/>
    <s v="no"/>
    <n v="25.649999618530273"/>
    <n v="2326.89990234375"/>
    <n v="90.717346469772764"/>
    <n v="25.649999618530273"/>
    <n v="2202.8219672393802"/>
    <n v="-492.0699462890625"/>
    <n v="-19.184013785855086"/>
    <m/>
    <m/>
    <s v="ZONA ALTA"/>
    <n v="10"/>
    <s v="1ER TERCIO"/>
    <m/>
    <s v=""/>
    <s v=""/>
    <d v="2020-01-08T00:00:00"/>
    <m/>
  </r>
  <r>
    <s v="100011701"/>
    <n v="10001"/>
    <x v="0"/>
    <n v="1701"/>
    <n v="484.30999755859375"/>
    <n v="5.7899999618530273"/>
    <n v="83.645941407501411"/>
    <n v="80.879997253417969"/>
    <n v="125.70000063365359"/>
    <x v="16"/>
    <n v="1"/>
    <s v="MANUAL"/>
    <n v="11.932938856015779"/>
    <x v="5"/>
    <x v="0"/>
    <s v="CG98-46 "/>
    <s v="CG04-10295"/>
    <s v="Plantía"/>
    <n v="50"/>
    <n v="44161"/>
    <n v="1"/>
    <s v="Moddus 25 EC"/>
    <n v="80.88000000000001"/>
    <m/>
    <n v="47960.258829017796"/>
    <n v="37345.480645535885"/>
    <n v="0"/>
    <n v="63606.792591867779"/>
    <n v="52920.851436433994"/>
    <m/>
    <n v="60877.767"/>
    <n v="49041.230600000003"/>
    <n v="125.70000063365359"/>
    <n v="101.26000051045158"/>
    <s v="no"/>
    <n v="5.7899999618530273"/>
    <n v="353.10000610351563"/>
    <n v="60.984457414488439"/>
    <n v="5.7899999618530273"/>
    <n v="468.29519691467289"/>
    <n v="131.20999145507813"/>
    <n v="22.661483993012972"/>
    <m/>
    <m/>
    <s v="ZONA ALTA"/>
    <n v="8"/>
    <s v="2DO TERCIO"/>
    <m/>
    <s v=""/>
    <s v=""/>
    <d v="2020-01-18T00:00:00"/>
    <m/>
  </r>
  <r>
    <s v="100011801"/>
    <n v="10001"/>
    <x v="0"/>
    <n v="1801"/>
    <n v="972.28997802734375"/>
    <n v="11.979999542236328"/>
    <n v="81.159433654355936"/>
    <n v="95.879997253417969"/>
    <n v="130.04678013501447"/>
    <x v="17"/>
    <n v="4"/>
    <s v="MANUAL"/>
    <n v="11.932938856015779"/>
    <x v="7"/>
    <x v="0"/>
    <s v="CG02-163"/>
    <s v="CG02-163"/>
    <s v="Soca"/>
    <n v="55.822527970260126"/>
    <n v="44105.17747202974"/>
    <n v="0"/>
    <s v="Madurez Natural"/>
    <n v="95.88000000000001"/>
    <m/>
    <n v="157990.67220105001"/>
    <n v="135488.93840271776"/>
    <n v="0"/>
    <n v="164710.53489340216"/>
    <n v="137039.16503131058"/>
    <m/>
    <n v="126443.18100000001"/>
    <n v="103560.32009999998"/>
    <n v="130.04678013501447"/>
    <n v="106.51176340427891"/>
    <s v="no"/>
    <n v="11.979999542236328"/>
    <n v="1101.780029296875"/>
    <n v="91.968286427096459"/>
    <n v="11.979999542236328"/>
    <n v="1148.6423561096192"/>
    <n v="-129.49005126953125"/>
    <n v="-10.808852772740522"/>
    <m/>
    <m/>
    <s v="ZONA ALTA"/>
    <n v="6"/>
    <s v="1ER TERCIO"/>
    <m/>
    <s v=""/>
    <s v=""/>
    <d v="2019-11-29T00:00:00"/>
    <m/>
  </r>
  <r>
    <s v="10004201"/>
    <n v="10004"/>
    <x v="1"/>
    <n v="201"/>
    <n v="367.23001098632813"/>
    <n v="4.8899998664855957"/>
    <n v="75.098163806342484"/>
    <n v="105.87999725341797"/>
    <n v="126.99999620057285"/>
    <x v="18"/>
    <n v="3"/>
    <s v="MANUAL"/>
    <n v="11.505588428665352"/>
    <x v="7"/>
    <x v="0"/>
    <s v="CG02-163"/>
    <s v="CG02-163"/>
    <s v="Soca"/>
    <n v="58"/>
    <n v="44104"/>
    <n v="1.2"/>
    <s v="Moddus 25 EC"/>
    <n v="105.88000000000001"/>
    <m/>
    <n v="66890.25"/>
    <n v="55012.35"/>
    <n v="0"/>
    <n v="67411.46479942702"/>
    <n v="56086.338713123288"/>
    <m/>
    <n v="46638.21"/>
    <n v="37552.9398"/>
    <n v="126.99999620057285"/>
    <n v="102.25999694071324"/>
    <s v="no"/>
    <n v="4.8899998664855957"/>
    <n v="513.75"/>
    <n v="105.06135256180039"/>
    <n v="4.8899998664855957"/>
    <n v="517.75318586349488"/>
    <n v="-146.51998901367188"/>
    <n v="-29.963188755457907"/>
    <m/>
    <m/>
    <s v="ZONA MEDIA"/>
    <n v="10"/>
    <s v="1ER TERCIO"/>
    <m/>
    <s v=""/>
    <s v=""/>
    <d v="2019-12-13T00:00:00"/>
    <m/>
  </r>
  <r>
    <s v="10004202"/>
    <n v="10004"/>
    <x v="1"/>
    <n v="202"/>
    <n v="563.15997314453125"/>
    <n v="6.369999885559082"/>
    <n v="88.408160637683253"/>
    <n v="99.879997253417969"/>
    <n v="138.9044618409412"/>
    <x v="19"/>
    <n v="4"/>
    <s v="MANUAL"/>
    <n v="11.538461538461538"/>
    <x v="6"/>
    <x v="0"/>
    <s v="CG98-46 "/>
    <s v="CG98-46 "/>
    <s v="Soca"/>
    <n v="50"/>
    <n v="44104"/>
    <n v="1.2"/>
    <s v="Roundup 35.6 SL "/>
    <n v="99.88000000000001"/>
    <m/>
    <n v="87684.800632637809"/>
    <n v="76956.703799932424"/>
    <n v="0"/>
    <n v="89084.363197947183"/>
    <n v="74118.19018069205"/>
    <m/>
    <n v="78225.433000000005"/>
    <n v="64688.354699999996"/>
    <n v="138.9044618409412"/>
    <n v="114.86674796647553"/>
    <s v="no"/>
    <n v="6.3600001335144043"/>
    <n v="626.239990234375"/>
    <n v="98.465405202488213"/>
    <n v="6.369999885559082"/>
    <n v="636.23558856964121"/>
    <n v="-63.08001708984375"/>
    <n v="-10.057244564804961"/>
    <m/>
    <m/>
    <s v="ZONA MEDIA"/>
    <n v="10"/>
    <s v="1ER TERCIO"/>
    <m/>
    <s v=""/>
    <s v=""/>
    <d v="2019-12-04T00:00:00"/>
    <m/>
  </r>
  <r>
    <s v="10004301"/>
    <n v="10004"/>
    <x v="1"/>
    <n v="301"/>
    <n v="5860.740234375"/>
    <n v="50.9"/>
    <n v="115.14224429027506"/>
    <n v="100.87999725341797"/>
    <n v="133.14182659440351"/>
    <x v="20"/>
    <n v="6"/>
    <s v="MANUAL"/>
    <n v="11.604207758053912"/>
    <x v="2"/>
    <x v="0"/>
    <s v="CG98-46 "/>
    <s v="CG98-46 "/>
    <s v="Soca"/>
    <s v=""/>
    <s v=""/>
    <s v=""/>
    <s v=""/>
    <s v=""/>
    <m/>
    <n v="1038942.7243892082"/>
    <n v="896529.49657190358"/>
    <n v="0"/>
    <n v="707405.98737593228"/>
    <n v="588561.78149677557"/>
    <m/>
    <n v="780309.66"/>
    <n v="668881.72959999996"/>
    <n v="133.14182659440351"/>
    <n v="114.12922307608993"/>
    <s v="no"/>
    <n v="77.180000305175781"/>
    <n v="7689.4501953125"/>
    <n v="99.630087651047035"/>
    <n v="51.899997863769528"/>
    <n v="5235.6717844970708"/>
    <n v="-1828.7099609375"/>
    <n v="15.512156639228024"/>
    <m/>
    <m/>
    <s v="ZONA MEDIA"/>
    <n v="10"/>
    <s v="1ER TERCIO"/>
    <m/>
    <s v=""/>
    <s v=""/>
    <d v="2020-01-03T00:00:00"/>
    <m/>
  </r>
  <r>
    <s v="10004401"/>
    <n v="10004"/>
    <x v="1"/>
    <n v="401"/>
    <n v="5105.02001953125"/>
    <n v="40.549999237060547"/>
    <n v="125.89445414503319"/>
    <n v="105.87999725341797"/>
    <n v="114.95936015034221"/>
    <x v="21"/>
    <n v="4"/>
    <s v="MECANICO"/>
    <n v="13.247863247863247"/>
    <x v="3"/>
    <x v="0"/>
    <s v="CP72-2086 "/>
    <s v="CP72-2086 "/>
    <s v="Soca"/>
    <n v="20"/>
    <n v="44174"/>
    <n v="1.2"/>
    <s v="Tronnuspac 25 EC"/>
    <n v="105.88000000000001"/>
    <m/>
    <n v="511772.96766046213"/>
    <n v="406015.52472371527"/>
    <n v="0"/>
    <n v="525361.99991396954"/>
    <n v="437101.18392842269"/>
    <m/>
    <n v="586869.83499999996"/>
    <n v="475473.4155"/>
    <n v="114.95936015034221"/>
    <n v="93.138403704763263"/>
    <s v="no"/>
    <n v="40.549999237060547"/>
    <n v="4182.3798828125"/>
    <n v="103.14130607899067"/>
    <n v="40.549999999999997"/>
    <n v="4293.4340000000002"/>
    <n v="922.64013671875"/>
    <n v="22.753148066042527"/>
    <m/>
    <m/>
    <s v="ZONA MEDIA"/>
    <n v="10"/>
    <s v="1ER TERCIO"/>
    <m/>
    <s v=""/>
    <s v=""/>
    <d v="2019-11-22T00:00:00"/>
    <m/>
  </r>
  <r>
    <s v="10004402"/>
    <n v="10004"/>
    <x v="1"/>
    <n v="402"/>
    <n v="1015.5"/>
    <n v="12.390000343322754"/>
    <n v="81.961256808784142"/>
    <n v="100.87999725341797"/>
    <n v="139.49574593796163"/>
    <x v="9"/>
    <n v="2"/>
    <s v="MANUAL"/>
    <n v="12.064431295200526"/>
    <x v="4"/>
    <x v="0"/>
    <s v="CG98-46 "/>
    <s v="CG98-46 "/>
    <s v="Soca"/>
    <n v="32"/>
    <n v="44168"/>
    <n v="0.6"/>
    <s v="Roundup 35.6 SL + Boro"/>
    <n v="100.88000000000001"/>
    <m/>
    <n v="143001.20862784755"/>
    <n v="121026.74163136854"/>
    <n v="0"/>
    <n v="160716.52813594326"/>
    <n v="133716.15140910479"/>
    <m/>
    <n v="141657.93000000002"/>
    <n v="119492.34900000002"/>
    <n v="139.49574593796163"/>
    <n v="117.66848744460859"/>
    <s v="no"/>
    <n v="12.390000343322754"/>
    <n v="1112.1300048828125"/>
    <n v="89.760288463766187"/>
    <n v="12.390000343322754"/>
    <n v="1249.9032346343995"/>
    <n v="-96.6300048828125"/>
    <n v="-7.7990316549820449"/>
    <m/>
    <m/>
    <s v="ZONA MEDIA"/>
    <n v="10"/>
    <s v="1ER TERCIO"/>
    <m/>
    <s v=""/>
    <s v=""/>
    <d v="2020-01-03T00:00:00"/>
    <m/>
  </r>
  <r>
    <s v="10004403"/>
    <n v="10004"/>
    <x v="1"/>
    <n v="403"/>
    <n v="4062.860107421875"/>
    <n v="28.329999923706055"/>
    <n v="143.41193499341114"/>
    <n v="115.87999725341797"/>
    <n v="113.47335936027305"/>
    <x v="22"/>
    <n v="1"/>
    <s v="MECANICO"/>
    <n v="12.195923734385271"/>
    <x v="3"/>
    <x v="0"/>
    <s v=""/>
    <s v="CG02-163"/>
    <s v="Plantía"/>
    <n v="0"/>
    <n v="0"/>
    <n v="0"/>
    <s v="Madurez Natural"/>
    <n v="115.88000000000001"/>
    <m/>
    <s v=""/>
    <s v=""/>
    <n v="0"/>
    <n v="472975.42123877996"/>
    <n v="393515.55047066492"/>
    <m/>
    <n v="461026.38500000001"/>
    <n v="380573.74810000003"/>
    <n v="113.47335936027305"/>
    <n v="93.671388636980808"/>
    <s v="no"/>
    <s v=""/>
    <s v=""/>
    <s v=""/>
    <n v="28.329999923706055"/>
    <n v="3282.880391159058"/>
    <n v="0"/>
    <n v="0"/>
    <m/>
    <m/>
    <s v="ZONA MEDIA"/>
    <n v="2"/>
    <s v="1ER TERCIO"/>
    <m/>
    <s v=""/>
    <s v=""/>
    <d v="2019-12-27T00:00:00"/>
    <m/>
  </r>
  <r>
    <s v="10004501"/>
    <n v="10004"/>
    <x v="1"/>
    <n v="501"/>
    <n v="7657.39990234375"/>
    <n v="71.080001831054688"/>
    <n v="107.72931492804562"/>
    <n v="115.87999725341797"/>
    <n v="119.81646769149147"/>
    <x v="9"/>
    <n v="1"/>
    <s v="MECANICO"/>
    <n v="11.801446416831032"/>
    <x v="4"/>
    <x v="0"/>
    <s v="CG98-46 "/>
    <s v="CG02-163"/>
    <s v="Plantía"/>
    <n v="26"/>
    <n v="44174"/>
    <n v="1.2"/>
    <s v="Tronnuspac 25 EC"/>
    <n v="115.88000000000001"/>
    <m/>
    <n v="728293.38233170216"/>
    <n v="577666.88183362863"/>
    <n v="0"/>
    <n v="1040315.4823640487"/>
    <n v="865542.48132688843"/>
    <m/>
    <n v="917482.60799999989"/>
    <n v="742534.97600000002"/>
    <n v="119.81646769149147"/>
    <n v="96.969596138335092"/>
    <s v="no"/>
    <n v="70.839996337890625"/>
    <n v="5766.2998046875"/>
    <n v="81.39892861066177"/>
    <n v="71.080001831054688"/>
    <n v="8236.7506121826173"/>
    <n v="1891.10009765625"/>
    <n v="26.330386317383855"/>
    <m/>
    <m/>
    <s v="ZONA MEDIA"/>
    <n v="10"/>
    <s v="1ER TERCIO"/>
    <m/>
    <s v=""/>
    <s v=""/>
    <d v="2020-01-11T00:00:00"/>
    <m/>
  </r>
  <r>
    <s v="10004701"/>
    <n v="10004"/>
    <x v="1"/>
    <n v="701"/>
    <n v="1950.199951171875"/>
    <n v="25.420000076293945"/>
    <n v="76.719116652976822"/>
    <n v="100.87999725341797"/>
    <n v="130.35336343190971"/>
    <x v="23"/>
    <n v="4"/>
    <s v="MANUAL"/>
    <n v="11.834319526627219"/>
    <x v="8"/>
    <x v="0"/>
    <s v="CG98-78 "/>
    <s v="CG98-78 "/>
    <s v="Soca"/>
    <n v="39"/>
    <n v="44188"/>
    <n v="1"/>
    <s v="Moddus 25 EC"/>
    <n v="100.88000000000001"/>
    <m/>
    <n v="330300.36618651339"/>
    <n v="287353.60320244916"/>
    <n v="0"/>
    <n v="341959.12718773901"/>
    <n v="284509.99382019887"/>
    <m/>
    <n v="254215.12299999999"/>
    <n v="208550.84830000001"/>
    <n v="130.35336343190971"/>
    <n v="106.93818763285365"/>
    <s v="no"/>
    <n v="25.420000076293945"/>
    <n v="2476.93994140625"/>
    <n v="97.440595356889162"/>
    <n v="25.420000076293945"/>
    <n v="2564.3696076965334"/>
    <n v="-526.739990234375"/>
    <n v="-20.721478703912339"/>
    <m/>
    <m/>
    <s v="ZONA MEDIA"/>
    <n v="10"/>
    <s v="2DO TERCIO"/>
    <m/>
    <s v=""/>
    <s v=""/>
    <d v="2020-02-06T00:00:00"/>
    <m/>
  </r>
  <r>
    <s v="10004801"/>
    <n v="10004"/>
    <x v="1"/>
    <n v="801"/>
    <n v="2414.8798828125"/>
    <n v="19.729999542236328"/>
    <n v="122.39634763512932"/>
    <n v="105.87999725341797"/>
    <n v="126.47489350248317"/>
    <x v="24"/>
    <n v="2"/>
    <s v="MANUAL"/>
    <n v="11.637080867850099"/>
    <x v="9"/>
    <x v="0"/>
    <s v="CP73-1547 "/>
    <s v="CP73-1547 "/>
    <s v="Soca"/>
    <n v="47"/>
    <n v="44099"/>
    <n v="1.1000000000000001"/>
    <s v="Roundup 35.6 SL "/>
    <n v="105.88000000000001"/>
    <m/>
    <n v="283699.36917473044"/>
    <n v="230351.15790600792"/>
    <n v="0"/>
    <n v="302183.5747107002"/>
    <n v="251416.73415930258"/>
    <m/>
    <n v="305421.67599999998"/>
    <n v="213147.37310000003"/>
    <n v="126.47489350248317"/>
    <n v="88.264171902313024"/>
    <s v="no"/>
    <n v="19.729999542236328"/>
    <n v="1961.22998046875"/>
    <n v="99.403447844502651"/>
    <n v="19.729999542236328"/>
    <n v="2089.0123515319824"/>
    <n v="453.64990234375"/>
    <n v="22.992899790626666"/>
    <m/>
    <m/>
    <s v="ZONA MEDIA"/>
    <n v="10"/>
    <s v="1ER TERCIO"/>
    <m/>
    <s v=""/>
    <s v=""/>
    <d v="2019-11-23T00:00:00"/>
    <m/>
  </r>
  <r>
    <s v="10004901"/>
    <n v="10004"/>
    <x v="1"/>
    <n v="901"/>
    <n v="6500.89013671875"/>
    <n v="72.839999999999989"/>
    <n v="89.248903579334851"/>
    <n v="101.87999725341797"/>
    <n v="133.99051724932801"/>
    <x v="25"/>
    <n v="6"/>
    <s v="MANUAL"/>
    <n v="11.571334648257725"/>
    <x v="2"/>
    <x v="0"/>
    <s v="CG98-46 "/>
    <s v="CG98-46 "/>
    <s v="Soca"/>
    <n v="20"/>
    <n v="44167"/>
    <n v="0.6"/>
    <s v="Roundup 35.6 SL + Boro"/>
    <n v="101.88000000000001"/>
    <m/>
    <n v="1059774.7298746686"/>
    <n v="900042.41788777616"/>
    <n v="0"/>
    <n v="1110018.2611410972"/>
    <n v="923535.19326939282"/>
    <m/>
    <n v="871057.63199999998"/>
    <n v="750423.11360000004"/>
    <n v="133.99051724932801"/>
    <n v="115.43390179160411"/>
    <s v="no"/>
    <n v="78.069999694824219"/>
    <n v="7885.56005859375"/>
    <n v="101.00627756396079"/>
    <n v="81.069999694824219"/>
    <n v="8259.4115689086921"/>
    <n v="-1384.669921875"/>
    <n v="-11.757373984625943"/>
    <m/>
    <m/>
    <s v="ZONA MEDIA"/>
    <n v="10"/>
    <s v="1ER TERCIO"/>
    <m/>
    <s v=""/>
    <s v=""/>
    <d v="2020-01-05T00:00:00"/>
    <m/>
  </r>
  <r>
    <s v="100041001"/>
    <n v="10004"/>
    <x v="1"/>
    <n v="1001"/>
    <n v="703.8900146484375"/>
    <n v="9.8000001907348633"/>
    <n v="71.825510300898841"/>
    <n v="100.87999725341797"/>
    <n v="135.09999718847564"/>
    <x v="7"/>
    <n v="1"/>
    <s v="MANUAL"/>
    <n v="10.190664036817882"/>
    <x v="3"/>
    <x v="0"/>
    <s v="CG98-46 "/>
    <s v="CG02-163"/>
    <s v="Plantía"/>
    <n v="0"/>
    <n v="0"/>
    <n v="0"/>
    <s v="Madurez Natural"/>
    <n v="100.88000000000001"/>
    <m/>
    <n v="88733.470794677734"/>
    <n v="63593.683769531257"/>
    <n v="0"/>
    <n v="107265.70608768465"/>
    <n v="89245.067464953623"/>
    <m/>
    <n v="95095.53899999999"/>
    <n v="79321.364099999992"/>
    <n v="135.09999718847564"/>
    <n v="112.68999765484324"/>
    <s v="no"/>
    <n v="9.2399997711181641"/>
    <n v="817.82000732421875"/>
    <n v="88.508660993749302"/>
    <n v="9.8000001907348633"/>
    <n v="988.62401924133314"/>
    <n v="-113.92999267578125"/>
    <n v="-16.683150692850461"/>
    <m/>
    <m/>
    <s v="ZONA MEDIA"/>
    <n v="10"/>
    <s v="1ER TERCIO"/>
    <m/>
    <s v=""/>
    <s v=""/>
    <d v="2020-02-28T00:00:00"/>
    <m/>
  </r>
  <r>
    <s v="100041101"/>
    <n v="10004"/>
    <x v="1"/>
    <n v="1101"/>
    <n v="7953.85986328125"/>
    <n v="73.050003051757813"/>
    <n v="108.8824028884124"/>
    <n v="110.87999725341797"/>
    <n v="122.74956710102607"/>
    <x v="7"/>
    <n v="2"/>
    <s v="MANUAL"/>
    <n v="10.782380013149243"/>
    <x v="3"/>
    <x v="0"/>
    <s v="CG98-46 "/>
    <s v="CG98-46 "/>
    <s v="Soca"/>
    <n v="0"/>
    <n v="0"/>
    <n v="0"/>
    <s v="Madurez Natural"/>
    <n v="110.88000000000001"/>
    <m/>
    <n v="923265.65212268906"/>
    <n v="751569.72211214597"/>
    <n v="0"/>
    <n v="1122850.6354949528"/>
    <n v="934211.72873180069"/>
    <m/>
    <n v="976332.85499999986"/>
    <n v="825231.93650000007"/>
    <n v="122.74956710102607"/>
    <n v="103.75238572025363"/>
    <s v="no"/>
    <n v="73.110000610351563"/>
    <n v="6660.06005859375"/>
    <n v="91.096430077867623"/>
    <n v="73.050003051757813"/>
    <n v="8099.7843383789068"/>
    <n v="1293.7998046875"/>
    <n v="17.785972810544777"/>
    <m/>
    <m/>
    <s v="ZONA MEDIA"/>
    <n v="10"/>
    <s v="1ER TERCIO"/>
    <m/>
    <s v=""/>
    <s v=""/>
    <d v="2020-02-10T00:00:00"/>
    <m/>
  </r>
  <r>
    <s v="100041202"/>
    <n v="10004"/>
    <x v="1"/>
    <n v="1202"/>
    <n v="2055.969970703125"/>
    <n v="19.619999816417693"/>
    <n v="104.78949999697366"/>
    <n v="90.879997253417969"/>
    <n v="145.90071171974051"/>
    <x v="26"/>
    <n v="2"/>
    <s v="MANUAL"/>
    <n v="11.374095989480605"/>
    <x v="10"/>
    <x v="0"/>
    <s v=""/>
    <s v="CG02-163"/>
    <s v="Soca"/>
    <n v="7"/>
    <n v="44221"/>
    <s v="3 + 3 + 3 + 1"/>
    <s v="Megasun + Megamax + Megasilix + Megaboro"/>
    <n v="90.88000000000001"/>
    <m/>
    <s v=""/>
    <s v=""/>
    <n v="0"/>
    <n v="254398.08708878199"/>
    <n v="211659.2084578666"/>
    <m/>
    <n v="299967.48200000002"/>
    <n v="258971.2408"/>
    <n v="145.90071171974051"/>
    <n v="125.96061444974994"/>
    <s v="no"/>
    <s v=""/>
    <s v=""/>
    <s v=""/>
    <n v="19.620000839233398"/>
    <n v="1783.0656762695314"/>
    <n v="0"/>
    <n v="0"/>
    <m/>
    <m/>
    <s v="ZONA MEDIA"/>
    <n v="10"/>
    <s v="2DO TERCIO"/>
    <m/>
    <s v=""/>
    <s v=""/>
    <d v="2020-02-21T00:00:00"/>
    <m/>
  </r>
  <r>
    <s v="100041401"/>
    <n v="10004"/>
    <x v="1"/>
    <n v="1401"/>
    <n v="6767.06982421875"/>
    <n v="75.389999389648438"/>
    <n v="89.760842008282538"/>
    <n v="115.87999725341797"/>
    <n v="122.41223476597342"/>
    <x v="27"/>
    <n v="2"/>
    <s v="MANUAL"/>
    <n v="10.585141354372123"/>
    <x v="9"/>
    <x v="0"/>
    <s v="CP73-1547 "/>
    <s v="CP73-1547 "/>
    <s v="Soca"/>
    <n v="45"/>
    <n v="44104"/>
    <n v="1.1000000000000001"/>
    <s v="Roundup 35.6 SL "/>
    <n v="115.88000000000001"/>
    <m/>
    <n v="1186855.46583708"/>
    <n v="1011595.6065150899"/>
    <n v="0"/>
    <n v="1227019.6185097827"/>
    <n v="1020880.3226001391"/>
    <m/>
    <n v="828372.14000000013"/>
    <n v="567208.75419999997"/>
    <n v="122.41223476597342"/>
    <n v="83.81895989457793"/>
    <s v="no"/>
    <n v="75.389999389648438"/>
    <n v="8450.23046875"/>
    <n v="112.08688867439193"/>
    <n v="75.389999389648438"/>
    <n v="8736.1931292724621"/>
    <n v="-1683.16064453125"/>
    <n v="-22.326046666109391"/>
    <m/>
    <m/>
    <s v="ZONA MEDIA"/>
    <n v="10"/>
    <s v="1ER TERCIO"/>
    <m/>
    <s v=""/>
    <s v=""/>
    <d v="2019-12-28T00:00:00"/>
    <m/>
  </r>
  <r>
    <s v="100041601"/>
    <n v="10004"/>
    <x v="1"/>
    <n v="1601"/>
    <n v="3536.5"/>
    <n v="33.549999237060547"/>
    <n v="105.40983846263262"/>
    <n v="114.87999725341797"/>
    <n v="118.19391856355153"/>
    <x v="28"/>
    <n v="6"/>
    <s v="MANUAL"/>
    <n v="12.261669953977645"/>
    <x v="2"/>
    <x v="0"/>
    <s v="CG98-46 "/>
    <s v="CG98-46 "/>
    <s v="Soca"/>
    <n v="0"/>
    <n v="0"/>
    <n v="0"/>
    <s v="Madurez Natural"/>
    <n v="114.88000000000001"/>
    <m/>
    <n v="525943.62699523557"/>
    <n v="443694.97374172596"/>
    <n v="0"/>
    <n v="532182.86281679152"/>
    <n v="442776.14186357049"/>
    <m/>
    <n v="417992.79300000001"/>
    <n v="359945.73389999999"/>
    <n v="118.19391856355153"/>
    <n v="101.78021600452425"/>
    <s v="no"/>
    <n v="36.180000305175781"/>
    <n v="4107.6298828125"/>
    <n v="113.53316329919647"/>
    <n v="36.180000305175781"/>
    <n v="4156.3584350585943"/>
    <n v="-571.1298828125"/>
    <n v="-8.1233248365638531"/>
    <m/>
    <m/>
    <s v="ZONA MEDIA"/>
    <n v="10"/>
    <s v="1ER TERCIO"/>
    <m/>
    <s v=""/>
    <s v=""/>
    <d v="2019-12-17T00:00:00"/>
    <m/>
  </r>
  <r>
    <s v="100041603"/>
    <n v="10004"/>
    <x v="1"/>
    <n v="1603"/>
    <n v="2297.820068359375"/>
    <n v="22.709999084472656"/>
    <n v="101.18098463202699"/>
    <n v="115.87999725341797"/>
    <n v="140.16669992353275"/>
    <x v="29"/>
    <n v="7"/>
    <s v="MECANICO"/>
    <n v="11.308349769888231"/>
    <x v="1"/>
    <x v="0"/>
    <s v="CG98-78 "/>
    <s v="CG98-78 "/>
    <s v="Soca"/>
    <n v="50"/>
    <n v="44124"/>
    <n v="1.2"/>
    <s v="Roundup 35.6 SL "/>
    <n v="115.88000000000001"/>
    <m/>
    <n v="341347.67462823086"/>
    <n v="274201.90611452935"/>
    <n v="0"/>
    <n v="325911.14606953209"/>
    <n v="271158.07352985069"/>
    <m/>
    <n v="322077.85600000003"/>
    <n v="275718.69900000002"/>
    <n v="140.16669992353275"/>
    <n v="119.99142265167043"/>
    <s v="no"/>
    <n v="22.809999465942383"/>
    <n v="2756.280029296875"/>
    <n v="120.83647934373157"/>
    <n v="22.709999084472656"/>
    <n v="2631.6346939086916"/>
    <n v="-458.4599609375"/>
    <n v="-19.655494711704577"/>
    <m/>
    <m/>
    <s v="ZONA MEDIA"/>
    <n v="10"/>
    <s v="1ER TERCIO"/>
    <m/>
    <s v=""/>
    <s v=""/>
    <d v="2019-12-31T00:00:00"/>
    <m/>
  </r>
  <r>
    <s v="100041801"/>
    <n v="10004"/>
    <x v="1"/>
    <n v="1801"/>
    <n v="5174.1201171875"/>
    <n v="41.45"/>
    <n v="124.82798835193003"/>
    <n v="130.8800048828125"/>
    <n v="130.29604352642235"/>
    <x v="30"/>
    <n v="3"/>
    <s v="MANUAL"/>
    <n v="12.393162393162392"/>
    <x v="11"/>
    <x v="0"/>
    <s v="CP73-1547 "/>
    <s v="CG04-10295"/>
    <s v="Soca"/>
    <n v="53"/>
    <n v="44183"/>
    <n v="1.3"/>
    <s v="Moddus 25 EC"/>
    <n v="130.88000000000002"/>
    <m/>
    <n v="674731.40972581354"/>
    <n v="557908.16886419826"/>
    <n v="0"/>
    <n v="670503.93167490175"/>
    <n v="557859.27115351812"/>
    <m/>
    <n v="674167.38"/>
    <n v="569430.223"/>
    <n v="130.29604352642235"/>
    <n v="110.0535376263212"/>
    <s v="no"/>
    <n v="41.450000762939453"/>
    <n v="5459.18017578125"/>
    <n v="131.70518878885804"/>
    <n v="41.450000762939453"/>
    <n v="5424.9760998535166"/>
    <n v="-285.06005859375"/>
    <n v="-6.8772004369280069"/>
    <m/>
    <m/>
    <s v="ZONA MEDIA"/>
    <n v="10"/>
    <s v="2DO TERCIO"/>
    <m/>
    <s v=""/>
    <s v=""/>
    <d v="2020-01-29T00:00:00"/>
    <m/>
  </r>
  <r>
    <s v="100041901"/>
    <n v="10004"/>
    <x v="1"/>
    <n v="1901"/>
    <n v="1108.9599609375"/>
    <n v="12.149999618530273"/>
    <n v="91.272427634170214"/>
    <n v="85.879997253417969"/>
    <n v="125.85020371882086"/>
    <x v="31"/>
    <n v="6"/>
    <s v="MANUAL"/>
    <n v="11.702827087442472"/>
    <x v="6"/>
    <x v="0"/>
    <s v="CG98-46 "/>
    <s v="CG98-46 "/>
    <s v="Soca"/>
    <n v="53"/>
    <n v="44099"/>
    <n v="0.9"/>
    <s v="Roundup 35.6 SL + Boro"/>
    <n v="85.88000000000001"/>
    <m/>
    <n v="156670.50626750797"/>
    <n v="138720.30855143175"/>
    <n v="0"/>
    <n v="156531.28875060665"/>
    <n v="130234.03224050472"/>
    <m/>
    <n v="139562.837"/>
    <n v="98876.981700000004"/>
    <n v="125.85020371882086"/>
    <n v="89.161904110957011"/>
    <s v="no"/>
    <n v="12.149999618530273"/>
    <n v="1044.3699951171875"/>
    <n v="85.95638089769092"/>
    <n v="12.149999618530273"/>
    <n v="1043.4419672393799"/>
    <n v="64.5899658203125"/>
    <n v="5.3160467364792936"/>
    <m/>
    <m/>
    <s v="ZONA MEDIA"/>
    <n v="2"/>
    <s v="1ER TERCIO"/>
    <m/>
    <s v=""/>
    <s v=""/>
    <d v="2019-11-27T00:00:00"/>
    <m/>
  </r>
  <r>
    <s v="100041902"/>
    <n v="10004"/>
    <x v="1"/>
    <n v="1902"/>
    <n v="3145.3701171875"/>
    <n v="31.790000915527344"/>
    <n v="98.942121000417828"/>
    <n v="110.87999725341797"/>
    <n v="130.98415914512248"/>
    <x v="1"/>
    <n v="3"/>
    <s v="MANUAL"/>
    <n v="11.571334648257725"/>
    <x v="1"/>
    <x v="0"/>
    <s v="CG02-163"/>
    <s v="CG02-163"/>
    <s v="Soca"/>
    <n v="37"/>
    <n v="44138"/>
    <n v="1.3"/>
    <s v="Moddus 25 EC"/>
    <n v="110.88000000000001"/>
    <m/>
    <n v="472230.37717702379"/>
    <n v="401691.71406060655"/>
    <n v="0"/>
    <n v="486587.66223615198"/>
    <n v="404840.93498047843"/>
    <m/>
    <n v="411993.66000000003"/>
    <n v="344402.37710000004"/>
    <n v="130.98415914512248"/>
    <n v="109.49502420019009"/>
    <s v="no"/>
    <n v="31.790000915527344"/>
    <n v="3420.8701171875"/>
    <n v="107.60836799839876"/>
    <n v="31.790000915527344"/>
    <n v="3524.8753015136722"/>
    <n v="-275.5"/>
    <n v="-8.6662469979809345"/>
    <m/>
    <m/>
    <s v="ZONA MEDIA"/>
    <n v="2"/>
    <s v="1ER TERCIO"/>
    <m/>
    <s v=""/>
    <s v=""/>
    <d v="2019-12-24T00:00:00"/>
    <m/>
  </r>
  <r>
    <s v="100042001"/>
    <n v="10004"/>
    <x v="1"/>
    <n v="2001"/>
    <n v="5807.25"/>
    <n v="63.939998626708984"/>
    <n v="90.823430164638737"/>
    <n v="102.87999725341797"/>
    <n v="122.67733574411298"/>
    <x v="13"/>
    <n v="3"/>
    <s v="MANUAL"/>
    <n v="11.604207758053912"/>
    <x v="6"/>
    <x v="0"/>
    <s v="CG98-46 "/>
    <s v="CG98-46 "/>
    <s v="Soca"/>
    <n v="47"/>
    <n v="44104"/>
    <n v="0.9"/>
    <s v="Roundup 35.6 SL "/>
    <n v="102.88000000000001"/>
    <m/>
    <n v="897551.90910657018"/>
    <n v="755655.08306023153"/>
    <n v="0"/>
    <n v="904118.50247118738"/>
    <n v="752226.59405602782"/>
    <m/>
    <n v="712417.9580000001"/>
    <n v="481329.80849999993"/>
    <n v="122.67733574411298"/>
    <n v="82.884292651427089"/>
    <s v="no"/>
    <n v="63.939998626708984"/>
    <n v="6530.3701171875"/>
    <n v="102.1327847582974"/>
    <n v="63.939998626708984"/>
    <n v="6578.147058715821"/>
    <n v="-723.1201171875"/>
    <n v="-11.309354593658668"/>
    <m/>
    <m/>
    <s v="ZONA MEDIA"/>
    <n v="10"/>
    <s v="1ER TERCIO"/>
    <m/>
    <s v=""/>
    <s v=""/>
    <d v="2019-11-29T00:00:00"/>
    <m/>
  </r>
  <r>
    <s v="100042002"/>
    <n v="10004"/>
    <x v="1"/>
    <n v="2002"/>
    <n v="2413.6298828125"/>
    <n v="23.940000534057617"/>
    <n v="100.81995943896544"/>
    <n v="105.87999725341797"/>
    <n v="126.52617046825139"/>
    <x v="32"/>
    <n v="2"/>
    <s v="MANUAL"/>
    <n v="11.604207758053912"/>
    <x v="3"/>
    <x v="0"/>
    <s v="CP73-1547 "/>
    <s v="CG98-46 "/>
    <s v="Soca"/>
    <s v=""/>
    <s v=""/>
    <s v=""/>
    <s v=""/>
    <s v=""/>
    <m/>
    <n v="313405.98149479891"/>
    <n v="265169.04832561174"/>
    <n v="0"/>
    <n v="331510.21589676104"/>
    <n v="275816.49962610519"/>
    <m/>
    <n v="305387.34600000002"/>
    <n v="253393.12680000003"/>
    <n v="126.52617046825139"/>
    <n v="104.98425156417595"/>
    <s v="no"/>
    <n v="23.940000534057617"/>
    <n v="2396.340087890625"/>
    <n v="100.09774579919221"/>
    <n v="23.940000534057617"/>
    <n v="2534.7672565460207"/>
    <n v="17.289794921875"/>
    <n v="0.72221363977322994"/>
    <m/>
    <m/>
    <s v="ZONA MEDIA"/>
    <n v="10"/>
    <s v="1ER TERCIO"/>
    <m/>
    <s v=""/>
    <s v=""/>
    <d v="2020-01-10T00:00:00"/>
    <m/>
  </r>
  <r>
    <s v="100042101"/>
    <n v="10004"/>
    <x v="1"/>
    <n v="2101"/>
    <n v="4245.7099609375"/>
    <n v="36.639999389648438"/>
    <n v="115.87636549298091"/>
    <n v="105.87999725341797"/>
    <n v="131.15260677793555"/>
    <x v="33"/>
    <n v="2"/>
    <s v="MANUAL"/>
    <n v="11.867192636423406"/>
    <x v="6"/>
    <x v="0"/>
    <s v="CG98-46 "/>
    <s v="CG98-46 "/>
    <s v="Soca"/>
    <n v="54"/>
    <n v="44099"/>
    <n v="1"/>
    <s v="Roundup 35.6 SL + Boro"/>
    <n v="105.88000000000001"/>
    <m/>
    <n v="493069.75772353448"/>
    <n v="386557.2215992756"/>
    <n v="0"/>
    <n v="507082.28845832642"/>
    <n v="421892.46399732755"/>
    <m/>
    <n v="556835.929"/>
    <n v="450846.875"/>
    <n v="131.15260677793555"/>
    <n v="106.18880685397737"/>
    <s v="no"/>
    <n v="36.639999389648438"/>
    <n v="3772.239990234375"/>
    <n v="102.95414992010375"/>
    <n v="36.639999389648438"/>
    <n v="3879.4431353759769"/>
    <n v="473.469970703125"/>
    <n v="12.922215572877164"/>
    <m/>
    <m/>
    <s v="ZONA MEDIA"/>
    <n v="2"/>
    <s v="1ER TERCIO"/>
    <m/>
    <s v=""/>
    <s v=""/>
    <d v="2019-11-23T00:00:00"/>
    <m/>
  </r>
  <r>
    <s v="100042102"/>
    <n v="10004"/>
    <x v="1"/>
    <n v="2102"/>
    <n v="5491.85009765625"/>
    <n v="59.23"/>
    <n v="92.720751268888236"/>
    <n v="103.87999725341797"/>
    <n v="125.00315791448425"/>
    <x v="34"/>
    <n v="5"/>
    <s v="MANUAL"/>
    <n v="10.848126232741617"/>
    <x v="10"/>
    <x v="0"/>
    <s v="CG04-10295"/>
    <s v="CG04-10295"/>
    <s v="Soca"/>
    <s v=""/>
    <s v=""/>
    <s v=""/>
    <s v=""/>
    <s v=""/>
    <m/>
    <n v="835238.89306892187"/>
    <n v="719160.86104554625"/>
    <n v="0"/>
    <n v="864506.64245459961"/>
    <n v="719269.52652222675"/>
    <m/>
    <n v="686498.60499999998"/>
    <n v="576944.37030000007"/>
    <n v="125.00315791448425"/>
    <n v="105.05464643804133"/>
    <s v="no"/>
    <n v="59.229999542236328"/>
    <n v="5944.509765625"/>
    <n v="100.36315737915933"/>
    <n v="59.229999542236328"/>
    <n v="6152.8123524475104"/>
    <n v="-452.65966796875"/>
    <n v="-7.6424061102710965"/>
    <m/>
    <m/>
    <s v="ZONA MEDIA"/>
    <n v="2"/>
    <s v="2DO TERCIO"/>
    <m/>
    <s v=""/>
    <s v=""/>
    <d v="2020-03-12T00:00:00"/>
    <m/>
  </r>
  <r>
    <s v="100042103"/>
    <n v="10004"/>
    <x v="1"/>
    <n v="2103"/>
    <n v="1148.5899658203125"/>
    <n v="14.519999961853028"/>
    <n v="79.103992344207327"/>
    <n v="100.87999725341797"/>
    <n v="132.77715854942301"/>
    <x v="35"/>
    <n v="3"/>
    <s v="MANUAL"/>
    <n v="10.749506903353057"/>
    <x v="10"/>
    <x v="0"/>
    <s v="CG02-163"/>
    <s v="CG02-163"/>
    <s v="Soca"/>
    <n v="20"/>
    <n v="44209"/>
    <s v="3 + 3 + 3 + 1"/>
    <s v="Megasun + Megamax + Megasilix + Megaboro"/>
    <n v="100.88000000000001"/>
    <m/>
    <n v="214347.06481324142"/>
    <n v="187107.33229323381"/>
    <n v="0"/>
    <n v="220321.09255267921"/>
    <n v="183307.14900382908"/>
    <m/>
    <n v="152506.51199999999"/>
    <n v="131111.2034"/>
    <n v="132.77715854942301"/>
    <n v="114.14970294152063"/>
    <s v="no"/>
    <n v="14.520000457763672"/>
    <n v="1425.06005859375"/>
    <n v="98.144629040406627"/>
    <n v="14.520000457763672"/>
    <n v="1464.7776461791993"/>
    <n v="-276.4700927734375"/>
    <n v="-19.0406366961993"/>
    <m/>
    <m/>
    <s v="ZONA MEDIA"/>
    <n v="10"/>
    <s v="2DO TERCIO"/>
    <m/>
    <s v=""/>
    <s v=""/>
    <d v="2020-03-12T00:00:00"/>
    <m/>
  </r>
  <r>
    <s v="100042201"/>
    <n v="10004"/>
    <x v="1"/>
    <n v="2201"/>
    <n v="1934.719970703125"/>
    <n v="25.090000152587891"/>
    <n v="77.111198044515348"/>
    <n v="75.879997253417969"/>
    <n v="138.41991608877305"/>
    <x v="36"/>
    <n v="6"/>
    <s v="MANUAL"/>
    <n v="9.5989480604865207"/>
    <x v="8"/>
    <x v="0"/>
    <s v="CG04-09615"/>
    <s v="CG04-09615"/>
    <s v="Soca"/>
    <n v="49"/>
    <n v="44172"/>
    <n v="0.5"/>
    <s v="Roundup 35.6 SL + Boro"/>
    <n v="75.88000000000001"/>
    <m/>
    <n v="251366.75232436243"/>
    <n v="202889.02655466358"/>
    <n v="0"/>
    <n v="263433.9417054776"/>
    <n v="219177.03949895737"/>
    <m/>
    <n v="267803.77600000001"/>
    <n v="234021.18400000001"/>
    <n v="138.41991608877305"/>
    <n v="120.9586852586997"/>
    <s v="no"/>
    <n v="25.090000152587891"/>
    <n v="1816.6199951171875"/>
    <n v="72.404144442773685"/>
    <n v="25.090000152587891"/>
    <n v="1903.8292115783695"/>
    <n v="118.0999755859375"/>
    <n v="4.7070536017416629"/>
    <m/>
    <m/>
    <s v="ZONA MEDIA"/>
    <n v="2"/>
    <s v="2DO TERCIO"/>
    <m/>
    <s v=""/>
    <s v=""/>
    <d v="2020-04-08T00:00:00"/>
    <m/>
  </r>
  <r>
    <s v="100042301"/>
    <n v="10004"/>
    <x v="1"/>
    <n v="2301"/>
    <n v="5245.56982421875"/>
    <n v="49.939998626708984"/>
    <n v="105.03744430247754"/>
    <n v="115.87999725341797"/>
    <n v="112.06932815684218"/>
    <x v="1"/>
    <n v="5"/>
    <s v="MECANICO"/>
    <n v="11.01249178172255"/>
    <x v="1"/>
    <x v="0"/>
    <s v="CP72-2086 "/>
    <s v="CP72-2086 "/>
    <s v="Soca"/>
    <n v="13"/>
    <n v="44162"/>
    <n v="1.3"/>
    <s v="Tronnuspac 25 EC"/>
    <n v="115.88000000000001"/>
    <m/>
    <n v="703402.64015644277"/>
    <n v="593537.30839392019"/>
    <n v="0"/>
    <n v="729153.65304016159"/>
    <n v="606655.83932941442"/>
    <m/>
    <n v="587867.48600000003"/>
    <n v="476610.62010000006"/>
    <n v="112.06932815684218"/>
    <n v="90.859646534394216"/>
    <s v="no"/>
    <n v="49.939998626708984"/>
    <n v="5582.669921875"/>
    <n v="111.78754656371312"/>
    <n v="49.939998626708984"/>
    <n v="5787.0470408630372"/>
    <n v="-337.10009765625"/>
    <n v="-6.7501022612355825"/>
    <m/>
    <m/>
    <s v="ZONA MEDIA"/>
    <n v="2"/>
    <s v="1ER TERCIO"/>
    <m/>
    <s v=""/>
    <s v=""/>
    <d v="2020-01-10T00:00:00"/>
    <m/>
  </r>
  <r>
    <s v="100042401"/>
    <n v="10004"/>
    <x v="1"/>
    <n v="2401"/>
    <n v="3918.75"/>
    <n v="30.270000457763672"/>
    <n v="129.45985929098049"/>
    <n v="120.87999725341797"/>
    <n v="128.38789282296651"/>
    <x v="37"/>
    <n v="1"/>
    <s v="MANUAL"/>
    <n v="11.867192636423406"/>
    <x v="1"/>
    <x v="0"/>
    <s v=""/>
    <s v="CG02-163"/>
    <s v="Plantía"/>
    <n v="39"/>
    <n v="44138"/>
    <n v="1.4"/>
    <s v="Moddus 25 EC"/>
    <n v="120.88000000000001"/>
    <m/>
    <s v=""/>
    <s v=""/>
    <n v="0"/>
    <n v="503206.17507235741"/>
    <n v="418667.53766020131"/>
    <m/>
    <n v="503120.05500000005"/>
    <n v="421794.51019999996"/>
    <n v="128.38789282296651"/>
    <n v="107.6349627304625"/>
    <s v="no"/>
    <s v=""/>
    <s v=""/>
    <s v=""/>
    <n v="30.270000457763672"/>
    <n v="3659.0376553344731"/>
    <n v="0"/>
    <n v="0"/>
    <m/>
    <m/>
    <s v="ZONA MEDIA"/>
    <n v="2"/>
    <s v="1ER TERCIO"/>
    <m/>
    <s v=""/>
    <s v=""/>
    <d v="2019-12-17T00:00:00"/>
    <m/>
  </r>
  <r>
    <s v="100042701"/>
    <n v="10004"/>
    <x v="1"/>
    <n v="2701"/>
    <n v="3623.169921875"/>
    <n v="29.229999542236328"/>
    <n v="123.9538138425095"/>
    <n v="130.8800048828125"/>
    <n v="113.14833194128718"/>
    <x v="37"/>
    <n v="4"/>
    <s v="MECANICO"/>
    <n v="11.867192636423406"/>
    <x v="1"/>
    <x v="0"/>
    <s v="CG02-163"/>
    <s v="CG02-163"/>
    <s v="Soca"/>
    <n v="73"/>
    <n v="44104"/>
    <n v="1.3"/>
    <s v="Moddus 25 EC"/>
    <n v="130.88000000000002"/>
    <m/>
    <n v="484513.3528894303"/>
    <n v="409740.71469161543"/>
    <n v="0"/>
    <n v="486070.07710328535"/>
    <n v="404410.30414993339"/>
    <m/>
    <n v="409955.63300000003"/>
    <n v="335898.27130000002"/>
    <n v="113.14833194128718"/>
    <n v="92.708395836475646"/>
    <s v="no"/>
    <n v="29.229999542236328"/>
    <n v="3813.3701171875"/>
    <n v="130.46083396878996"/>
    <n v="29.229999542236328"/>
    <n v="3825.6223400878912"/>
    <n v="-190.2001953125"/>
    <n v="-6.5070201262804517"/>
    <m/>
    <m/>
    <s v="ZONA MEDIA"/>
    <n v="2"/>
    <s v="1ER TERCIO"/>
    <m/>
    <s v=""/>
    <s v=""/>
    <d v="2019-12-17T00:00:00"/>
    <m/>
  </r>
  <r>
    <s v="100045001"/>
    <n v="10004"/>
    <x v="1"/>
    <n v="5001"/>
    <n v="12033.9501953125"/>
    <n v="97.430000305175781"/>
    <n v="123.51380640068847"/>
    <n v="130.8800048828125"/>
    <n v="113.67062683480533"/>
    <x v="38"/>
    <n v="3"/>
    <s v="MECANICO"/>
    <n v="11.275476660092044"/>
    <x v="12"/>
    <x v="0"/>
    <s v="CG02-163"/>
    <s v="CG02-163"/>
    <s v="Soca"/>
    <n v="47"/>
    <n v="44124"/>
    <n v="1.4"/>
    <s v="Moddus 25 EC"/>
    <n v="130.88000000000002"/>
    <m/>
    <n v="1599687.0023403601"/>
    <n v="1317356.4508925679"/>
    <n v="0"/>
    <n v="1609988.1677948227"/>
    <n v="1339510.1556052924"/>
    <m/>
    <n v="1367906.662"/>
    <n v="1086233.3460000001"/>
    <n v="113.67062683480533"/>
    <n v="90.264071927363716"/>
    <s v="no"/>
    <n v="97.430000305175781"/>
    <n v="12670.0498046875"/>
    <n v="130.04259227139127"/>
    <n v="97.430000305175781"/>
    <n v="12751.638439941409"/>
    <n v="-636.099609375"/>
    <n v="-6.528785870702805"/>
    <m/>
    <m/>
    <s v="ZONA MEDIA"/>
    <n v="2"/>
    <s v="1ER TERCIO"/>
    <m/>
    <s v=""/>
    <s v=""/>
    <d v="2019-12-29T00:00:00"/>
    <m/>
  </r>
  <r>
    <s v="100045101"/>
    <n v="10004"/>
    <x v="1"/>
    <n v="5101"/>
    <n v="1806"/>
    <n v="22.530000686645508"/>
    <n v="80.159784507707244"/>
    <n v="88.879997253417969"/>
    <n v="143.09920764119602"/>
    <x v="37"/>
    <n v="4"/>
    <s v="MANUAL"/>
    <n v="11.604207758053912"/>
    <x v="1"/>
    <x v="0"/>
    <s v="CG98-46 "/>
    <s v="CG98-46 "/>
    <s v="Soca"/>
    <n v="39"/>
    <n v="44138"/>
    <n v="1"/>
    <s v="Roundup 35.6 SL "/>
    <n v="88.88000000000001"/>
    <m/>
    <n v="264296.8571517216"/>
    <n v="220612.31524893129"/>
    <n v="0"/>
    <n v="268218.26986637036"/>
    <n v="223157.60052882013"/>
    <m/>
    <n v="258437.16899999999"/>
    <n v="218831.8083"/>
    <n v="143.09920764119602"/>
    <n v="121.16932906976744"/>
    <s v="no"/>
    <n v="22.530000686645508"/>
    <n v="1973.18994140625"/>
    <n v="87.580553984441011"/>
    <n v="22.530000686645508"/>
    <n v="2002.4664610290529"/>
    <n v="-167.18994140625"/>
    <n v="-7.4207694767337671"/>
    <m/>
    <m/>
    <s v="ZONA MEDIA"/>
    <n v="2"/>
    <s v="1ER TERCIO"/>
    <m/>
    <s v=""/>
    <s v=""/>
    <d v="2019-12-25T00:00:00"/>
    <m/>
  </r>
  <r>
    <s v="100045102"/>
    <n v="10004"/>
    <x v="1"/>
    <n v="5102"/>
    <n v="3474.9599609375"/>
    <n v="34.119998931884766"/>
    <n v="101.84525409495801"/>
    <n v="105.87999725341797"/>
    <n v="131.00804904732772"/>
    <x v="39"/>
    <n v="1"/>
    <s v="MANUAL"/>
    <n v="12.261669953977645"/>
    <x v="13"/>
    <x v="0"/>
    <s v=""/>
    <s v="CG02-163"/>
    <s v="Plantía"/>
    <n v="41"/>
    <n v="44138"/>
    <n v="1.2"/>
    <s v="Moddus 25 EC"/>
    <n v="105.88000000000001"/>
    <m/>
    <s v=""/>
    <s v=""/>
    <n v="0"/>
    <n v="489722.41947693261"/>
    <n v="407449.05300480791"/>
    <m/>
    <n v="455247.72500000003"/>
    <n v="389533.14540000004"/>
    <n v="131.00804904732772"/>
    <n v="112.09716076697153"/>
    <s v="no"/>
    <s v=""/>
    <s v=""/>
    <s v=""/>
    <n v="34.119998931884766"/>
    <n v="3612.6254869079594"/>
    <n v="0"/>
    <n v="0"/>
    <m/>
    <m/>
    <s v="ZONA MEDIA"/>
    <n v="2"/>
    <s v="1ER TERCIO"/>
    <m/>
    <s v=""/>
    <s v=""/>
    <d v="2019-12-07T00:00:00"/>
    <m/>
  </r>
  <r>
    <s v="100045201"/>
    <n v="10004"/>
    <x v="1"/>
    <n v="5201"/>
    <n v="12960.7197265625"/>
    <n v="120.56999996185303"/>
    <n v="107.49539463102865"/>
    <n v="102.87999725341797"/>
    <n v="122.52153703667564"/>
    <x v="40"/>
    <n v="5"/>
    <s v="MANUAL"/>
    <n v="11.604207758053912"/>
    <x v="14"/>
    <x v="0"/>
    <s v="CG02-163"/>
    <s v="CG02-163"/>
    <s v="Soca"/>
    <n v="40"/>
    <n v="44204"/>
    <s v="3 + 3 + 3 + 1"/>
    <s v="Megasun + Megamax + Megasilix + Megaboro"/>
    <n v="102.88000000000001"/>
    <m/>
    <n v="1555988.3146103928"/>
    <n v="1304339.867287003"/>
    <n v="0"/>
    <n v="1661287.5459494207"/>
    <n v="1382191.2382299178"/>
    <m/>
    <n v="1587967.3019999999"/>
    <n v="1305215.0566999998"/>
    <n v="122.52153703667564"/>
    <n v="100.70544570337491"/>
    <s v="no"/>
    <n v="120.56999969482422"/>
    <n v="11618.009765625"/>
    <n v="96.359042838446101"/>
    <n v="120.56999969482422"/>
    <n v="12404.241568603516"/>
    <n v="1342.7099609375"/>
    <n v="11.136351792582545"/>
    <m/>
    <m/>
    <s v="ZONA MEDIA"/>
    <n v="2"/>
    <s v="2DO TERCIO"/>
    <m/>
    <s v=""/>
    <s v=""/>
    <d v="2020-03-01T00:00:00"/>
    <m/>
  </r>
  <r>
    <s v="10005202"/>
    <n v="10005"/>
    <x v="2"/>
    <n v="202"/>
    <n v="4728.75"/>
    <n v="53.490001678466797"/>
    <n v="88.404371875419656"/>
    <n v="110.87999725341797"/>
    <n v="114.77505366111552"/>
    <x v="41"/>
    <n v="2"/>
    <s v="MECANICO"/>
    <n v="11.341222879684418"/>
    <x v="2"/>
    <x v="0"/>
    <s v="CG04-0587"/>
    <s v="CG04-0587"/>
    <s v="Soca"/>
    <n v="30"/>
    <n v="44162"/>
    <n v="1.2"/>
    <s v="Tronnuspac 25 EC"/>
    <n v="110.88000000000001"/>
    <m/>
    <n v="749747.15230576671"/>
    <n v="623695.14541687991"/>
    <n v="0"/>
    <n v="747557.97818344156"/>
    <n v="621968.23784862331"/>
    <m/>
    <n v="542742.53500000003"/>
    <n v="431376.58169999998"/>
    <n v="114.77505366111552"/>
    <n v="91.224230864393334"/>
    <s v="no"/>
    <n v="53.490001678466797"/>
    <n v="5948.33984375"/>
    <n v="111.204704750357"/>
    <n v="53.490001678466797"/>
    <n v="5930.9713861083992"/>
    <n v="-1219.58984375"/>
    <n v="-22.80033287493734"/>
    <m/>
    <m/>
    <s v="ZONA MEDIA"/>
    <n v="6"/>
    <s v="1ER TERCIO"/>
    <m/>
    <s v=""/>
    <s v=""/>
    <d v="2020-01-17T00:00:00"/>
    <m/>
  </r>
  <r>
    <s v="10005301"/>
    <n v="10005"/>
    <x v="2"/>
    <n v="301"/>
    <n v="3484.3701171875"/>
    <n v="32.159999847412109"/>
    <n v="108.34484246640581"/>
    <n v="120.87999725341797"/>
    <n v="124.83542602273828"/>
    <x v="28"/>
    <n v="3"/>
    <s v="MECANICO"/>
    <n v="11.341222879684418"/>
    <x v="2"/>
    <x v="0"/>
    <s v="CG98-46 "/>
    <s v="CG98-46 "/>
    <s v="Soca"/>
    <n v="27"/>
    <n v="44162"/>
    <n v="0.9"/>
    <s v="Roundup 35.6 SL + Boro"/>
    <n v="120.88000000000001"/>
    <m/>
    <n v="476525.32397281233"/>
    <n v="399307.26370597852"/>
    <n v="0"/>
    <n v="467868.50666846999"/>
    <n v="389266.59754816705"/>
    <m/>
    <n v="434972.82800000004"/>
    <n v="361136.32170000003"/>
    <n v="124.83542602273828"/>
    <n v="103.64465012445366"/>
    <s v="no"/>
    <n v="32.159999847412109"/>
    <n v="3959.429931640625"/>
    <n v="123.11660293615446"/>
    <n v="32.159999847412109"/>
    <n v="3887.5007815551762"/>
    <n v="-475.059814453125"/>
    <n v="-14.771760469748656"/>
    <m/>
    <m/>
    <s v="ZONA MEDIA"/>
    <n v="6"/>
    <s v="1ER TERCIO"/>
    <m/>
    <s v=""/>
    <s v=""/>
    <d v="2020-01-14T00:00:00"/>
    <m/>
  </r>
  <r>
    <s v="10005303"/>
    <n v="10005"/>
    <x v="2"/>
    <n v="303"/>
    <n v="1343.1400146484375"/>
    <n v="14.640000343322754"/>
    <n v="91.74453436820022"/>
    <n v="105.87999725341797"/>
    <n v="123.09999865745743"/>
    <x v="42"/>
    <n v="5"/>
    <s v="MANUAL"/>
    <n v="10.322156476002629"/>
    <x v="15"/>
    <x v="0"/>
    <s v="RB845210 "/>
    <s v="RB845210 "/>
    <s v="Soca"/>
    <s v=""/>
    <s v=""/>
    <s v=""/>
    <s v=""/>
    <s v=""/>
    <m/>
    <n v="213587.02866100194"/>
    <n v="169959.41333450776"/>
    <n v="0"/>
    <n v="212537.18509186449"/>
    <n v="176830.93799643125"/>
    <m/>
    <n v="165340.53400000001"/>
    <n v="140116.36480000001"/>
    <n v="123.09999865745743"/>
    <n v="104.31999886227425"/>
    <s v="no"/>
    <n v="14.640000343322754"/>
    <n v="1557.739990234375"/>
    <n v="106.40300230217235"/>
    <n v="14.640000343322754"/>
    <n v="1550.0832363510133"/>
    <n v="-214.5999755859375"/>
    <n v="-14.658467933972133"/>
    <m/>
    <m/>
    <s v="ZONA MEDIA"/>
    <n v="6"/>
    <s v="2DO TERCIO"/>
    <m/>
    <s v=""/>
    <s v=""/>
    <d v="2020-04-14T00:00:00"/>
    <m/>
  </r>
  <r>
    <s v="10005602"/>
    <n v="10005"/>
    <x v="2"/>
    <n v="602"/>
    <n v="7617.18017578125"/>
    <n v="80.029998779296875"/>
    <n v="95.179061501519783"/>
    <n v="95.879997253417969"/>
    <n v="125.63727979584597"/>
    <x v="43"/>
    <n v="4"/>
    <s v="MANUAL"/>
    <n v="10.848126232741617"/>
    <x v="4"/>
    <x v="0"/>
    <s v="MEZ.VARCOM "/>
    <s v="MEZ.VARCOM "/>
    <s v="Soca"/>
    <n v="48"/>
    <n v="44158"/>
    <n v="1"/>
    <s v="Roundup 35.6 SL "/>
    <n v="95.88000000000001"/>
    <m/>
    <n v="914051.30649708421"/>
    <n v="740751.28562133363"/>
    <n v="0"/>
    <n v="938399.67014424107"/>
    <n v="780748.52556000848"/>
    <m/>
    <n v="957001.79700000014"/>
    <n v="796228.83279999997"/>
    <n v="125.63727979584597"/>
    <n v="104.53065497014259"/>
    <s v="no"/>
    <n v="80.029998779296875"/>
    <n v="7474.18017578125"/>
    <n v="93.392231535492172"/>
    <n v="80.029998779296875"/>
    <n v="7673.2762829589856"/>
    <n v="143"/>
    <n v="1.7868299660276108"/>
    <m/>
    <m/>
    <s v="ZONA MEDIA"/>
    <n v="2"/>
    <s v="1ER TERCIO"/>
    <m/>
    <s v=""/>
    <s v=""/>
    <d v="2020-02-15T00:00:00"/>
    <m/>
  </r>
  <r>
    <s v="100051001"/>
    <n v="10005"/>
    <x v="2"/>
    <n v="1001"/>
    <n v="5986.08984375"/>
    <n v="63.240001678466797"/>
    <n v="94.656699634280088"/>
    <n v="105.87999725341797"/>
    <n v="125.12251445440896"/>
    <x v="44"/>
    <n v="3"/>
    <s v="MANUAL"/>
    <n v="12.754766600920446"/>
    <x v="15"/>
    <x v="0"/>
    <s v="CP73-1547 "/>
    <s v="CP73-1547 "/>
    <s v="Soca"/>
    <n v="64"/>
    <n v="44188"/>
    <n v="1"/>
    <s v="Moddus 25 EC"/>
    <n v="105.88000000000001"/>
    <m/>
    <n v="902996.745"/>
    <n v="750060.06229999987"/>
    <n v="0"/>
    <n v="883611.41340562969"/>
    <n v="735164.69595348393"/>
    <m/>
    <n v="748994.61300000001"/>
    <n v="614665.43720000004"/>
    <n v="125.12251445440896"/>
    <n v="102.68229399225679"/>
    <s v="no"/>
    <n v="63.229999542236328"/>
    <n v="6842.75"/>
    <n v="108.21999129430935"/>
    <n v="63.240001678466797"/>
    <n v="6695.8513777160651"/>
    <n v="-856.66015625"/>
    <n v="-13.563291660029265"/>
    <m/>
    <m/>
    <s v="ZONA MEDIA"/>
    <n v="6"/>
    <s v="2DO TERCIO"/>
    <m/>
    <s v=""/>
    <s v=""/>
    <d v="2020-02-03T00:00:00"/>
    <m/>
  </r>
  <r>
    <s v="100051301"/>
    <n v="10005"/>
    <x v="2"/>
    <n v="1301"/>
    <n v="2428.2099609375"/>
    <n v="27.250000188350679"/>
    <n v="89.108621803810294"/>
    <n v="100.87999725341797"/>
    <n v="128.27487779505785"/>
    <x v="26"/>
    <n v="3"/>
    <s v="MANUAL"/>
    <n v="11.932938856015779"/>
    <x v="10"/>
    <x v="0"/>
    <s v="CG04-0587"/>
    <s v="CG04-0587"/>
    <s v="Soca"/>
    <n v="34"/>
    <n v="44194"/>
    <n v="1"/>
    <s v="Moddus 25 EC"/>
    <n v="100.88000000000001"/>
    <m/>
    <n v="371945.07715863461"/>
    <n v="310420.86784816365"/>
    <n v="0"/>
    <n v="354207.52717941283"/>
    <n v="294700.6626132715"/>
    <m/>
    <n v="311478.33600000001"/>
    <n v="255450.42319999996"/>
    <n v="128.27487779505785"/>
    <n v="105.20112647152386"/>
    <s v="no"/>
    <n v="27.260000228881836"/>
    <n v="2886.639892578125"/>
    <n v="105.89287851581689"/>
    <n v="27.25"/>
    <n v="2748.9800000000005"/>
    <n v="-458.429931640625"/>
    <n v="-16.784256712006595"/>
    <m/>
    <m/>
    <s v="ZONA MEDIA"/>
    <n v="2"/>
    <s v="2DO TERCIO"/>
    <m/>
    <s v=""/>
    <s v=""/>
    <d v="2020-02-04T00:00:00"/>
    <m/>
  </r>
  <r>
    <s v="10006101"/>
    <n v="10006"/>
    <x v="3"/>
    <n v="101"/>
    <n v="1891.3699951171875"/>
    <n v="18.329999999999998"/>
    <n v="103.18439689673691"/>
    <n v="105.87999725341797"/>
    <n v="128.59736097533366"/>
    <x v="45"/>
    <n v="1"/>
    <s v="MECANICO"/>
    <n v="11.735700197238659"/>
    <x v="11"/>
    <x v="1"/>
    <s v="CG02-163"/>
    <s v="CG02-163"/>
    <s v="Plantía"/>
    <n v="43"/>
    <n v="44195"/>
    <n v="1.2"/>
    <s v="Moddus 25 EC"/>
    <n v="105.88000000000001"/>
    <m/>
    <n v="207921.17933014542"/>
    <n v="174505.53191637367"/>
    <n v="0"/>
    <n v="264347.66035421402"/>
    <n v="219937.25341470607"/>
    <m/>
    <n v="243225.19"/>
    <n v="198993.41149999999"/>
    <n v="128.59736097533366"/>
    <n v="105.21125534069316"/>
    <s v="no"/>
    <n v="19.010000228881836"/>
    <n v="1526.510009765625"/>
    <n v="80.300367774136205"/>
    <n v="18.329999999999998"/>
    <n v="1940.7804000000001"/>
    <n v="364.8599853515625"/>
    <n v="22.884029122600708"/>
    <m/>
    <m/>
    <s v="ZONA BAJA"/>
    <n v="10"/>
    <s v="2DO TERCIO"/>
    <m/>
    <s v=""/>
    <s v=""/>
    <d v="2020-02-20T00:00:00"/>
    <m/>
  </r>
  <r>
    <s v="10006201"/>
    <n v="10006"/>
    <x v="3"/>
    <n v="201"/>
    <n v="1782.219970703125"/>
    <n v="17.620000839233398"/>
    <n v="101.1475531110511"/>
    <n v="105.87999725341797"/>
    <n v="118.24715773825464"/>
    <x v="46"/>
    <n v="2"/>
    <s v="MECANICO"/>
    <n v="11.932938856015779"/>
    <x v="5"/>
    <x v="1"/>
    <s v="CG02-163"/>
    <s v="CG02-163"/>
    <s v="Soca"/>
    <n v="52"/>
    <n v="44158"/>
    <n v="1.4"/>
    <s v="Tronnuspac 25 EC"/>
    <n v="105.88000000000001"/>
    <m/>
    <n v="232408.31990762215"/>
    <n v="197616.09302204533"/>
    <n v="0"/>
    <n v="242952.23697705235"/>
    <n v="202136.26116490757"/>
    <m/>
    <n v="210742.446"/>
    <n v="174687.33980000002"/>
    <n v="118.24715773825464"/>
    <n v="98.016710996163965"/>
    <s v="no"/>
    <n v="17.620000839233398"/>
    <n v="1784.6400146484375"/>
    <n v="101.28489952592322"/>
    <n v="17.620000839233398"/>
    <n v="1865.6056888580324"/>
    <n v="-2.4200439453125"/>
    <n v="-0.13734641487212684"/>
    <m/>
    <m/>
    <s v="ZONA BAJA"/>
    <n v="10"/>
    <s v="1ER TERCIO"/>
    <m/>
    <s v=""/>
    <s v=""/>
    <d v="2020-01-17T00:00:00"/>
    <m/>
  </r>
  <r>
    <s v="10006202"/>
    <n v="10006"/>
    <x v="3"/>
    <n v="202"/>
    <n v="1694.4599609375"/>
    <n v="16.729999542236328"/>
    <n v="101.28272607896309"/>
    <n v="120.87999725341797"/>
    <n v="121.31835672662578"/>
    <x v="47"/>
    <n v="2"/>
    <s v="MECANICO"/>
    <n v="11.932938856015779"/>
    <x v="5"/>
    <x v="1"/>
    <s v="CG02-163"/>
    <s v="CG02-163"/>
    <s v="Soca"/>
    <n v="51"/>
    <n v="44158"/>
    <n v="1.4"/>
    <s v="Tronnuspac 25 EC"/>
    <n v="120.88000000000001"/>
    <m/>
    <n v="260047.73093991401"/>
    <n v="222596.00519641821"/>
    <n v="0"/>
    <n v="274040.58283862501"/>
    <n v="228001.76492173603"/>
    <m/>
    <n v="205569.098"/>
    <n v="173435.74039999998"/>
    <n v="121.31835672662578"/>
    <n v="102.35458163558056"/>
    <s v="no"/>
    <n v="16.729999542236328"/>
    <n v="1919.06005859375"/>
    <n v="114.70771734027352"/>
    <n v="16.729999542236328"/>
    <n v="2022.3223446655275"/>
    <n v="-224.60009765625"/>
    <n v="-13.424991261310424"/>
    <m/>
    <m/>
    <s v="ZONA BAJA"/>
    <n v="10"/>
    <s v="1ER TERCIO"/>
    <m/>
    <s v=""/>
    <s v=""/>
    <d v="2020-01-16T00:00:00"/>
    <m/>
  </r>
  <r>
    <s v="10006301"/>
    <n v="10006"/>
    <x v="3"/>
    <n v="301"/>
    <n v="3360.97998046875"/>
    <n v="28.370000839233398"/>
    <n v="118.46950585284399"/>
    <n v="115.87999725341797"/>
    <n v="125.08465520266699"/>
    <x v="48"/>
    <n v="4"/>
    <s v="MECANICO"/>
    <n v="10.979618671926364"/>
    <x v="11"/>
    <x v="1"/>
    <s v="CG02-163"/>
    <s v="CG02-163"/>
    <s v="Soca"/>
    <n v="45"/>
    <n v="44195"/>
    <n v="1.2"/>
    <s v="Moddus 25 EC"/>
    <n v="115.88000000000001"/>
    <m/>
    <n v="396298.66245610558"/>
    <n v="330137.63971132832"/>
    <n v="0"/>
    <n v="418339.23055563099"/>
    <n v="348058.23982228496"/>
    <m/>
    <n v="420407.02200000006"/>
    <n v="347025.61180000007"/>
    <n v="125.08465520266699"/>
    <n v="103.25131771585292"/>
    <s v="no"/>
    <n v="28.370000839233398"/>
    <n v="3114.31005859375"/>
    <n v="109.77476089062758"/>
    <n v="28.370000839233398"/>
    <n v="3287.5156972503664"/>
    <n v="246.669921875"/>
    <n v="8.6947449622164186"/>
    <m/>
    <m/>
    <s v="ZONA BAJA"/>
    <n v="10"/>
    <s v="2DO TERCIO"/>
    <m/>
    <s v=""/>
    <s v=""/>
    <d v="2020-03-16T00:00:00"/>
    <m/>
  </r>
  <r>
    <s v="10006401"/>
    <n v="10006"/>
    <x v="3"/>
    <n v="401"/>
    <n v="2061.0400390625"/>
    <n v="16.260000228881836"/>
    <n v="126.75522817038934"/>
    <n v="120.87999725341797"/>
    <n v="118.59999775219674"/>
    <x v="16"/>
    <n v="2"/>
    <s v="MECANICO"/>
    <n v="12.031558185404339"/>
    <x v="5"/>
    <x v="1"/>
    <s v="CG02-163"/>
    <s v="CG02-163"/>
    <s v="Soca"/>
    <n v="53"/>
    <n v="44158"/>
    <n v="1.4"/>
    <s v="Tronnuspac 25 EC"/>
    <n v="120.88000000000001"/>
    <m/>
    <n v="254932.54707522603"/>
    <n v="218637.31963400351"/>
    <n v="0"/>
    <n v="263310.60366176447"/>
    <n v="219074.42224658802"/>
    <m/>
    <n v="244439.34399999998"/>
    <n v="204455.16800000001"/>
    <n v="118.59999775219674"/>
    <n v="99.199998119881258"/>
    <s v="no"/>
    <n v="16.260000228881836"/>
    <n v="1902.969970703125"/>
    <n v="117.03382188906575"/>
    <n v="16.260000228881836"/>
    <n v="1965.5088276672366"/>
    <n v="158.070068359375"/>
    <n v="9.7214062813235955"/>
    <m/>
    <m/>
    <s v="ZONA BAJA"/>
    <n v="10"/>
    <s v="2DO TERCIO"/>
    <m/>
    <s v=""/>
    <s v=""/>
    <d v="2020-01-15T00:00:00"/>
    <m/>
  </r>
  <r>
    <s v="10006501"/>
    <n v="10006"/>
    <x v="3"/>
    <n v="501"/>
    <n v="7185.27978515625"/>
    <n v="54.369998931884766"/>
    <n v="132.15523130978968"/>
    <n v="134.8800048828125"/>
    <n v="115.09784082569527"/>
    <x v="49"/>
    <n v="2"/>
    <s v="MECANICO"/>
    <n v="11.965811965811966"/>
    <x v="5"/>
    <x v="1"/>
    <s v="CG02-163"/>
    <s v="CG02-163"/>
    <s v="Soca"/>
    <n v="50"/>
    <n v="44158"/>
    <n v="1.4"/>
    <s v="Tronnuspac 25 EC"/>
    <n v="134.88000000000002"/>
    <m/>
    <n v="773590.80525905348"/>
    <n v="644472.42036530899"/>
    <n v="0"/>
    <n v="885757.09767286142"/>
    <n v="736949.90526382066"/>
    <m/>
    <n v="827010.18900000001"/>
    <n v="673094.54169999994"/>
    <n v="115.09784082569527"/>
    <n v="93.67687297167133"/>
    <s v="no"/>
    <n v="54.369998931884766"/>
    <n v="6404.77001953125"/>
    <n v="117.79970839350585"/>
    <n v="54.369998931884766"/>
    <n v="7333.4254559326182"/>
    <n v="780.509765625"/>
    <n v="14.355522916283832"/>
    <m/>
    <m/>
    <s v="ZONA BAJA"/>
    <n v="1"/>
    <s v="1ER TERCIO"/>
    <m/>
    <s v=""/>
    <s v=""/>
    <d v="2020-01-14T00:00:00"/>
    <m/>
  </r>
  <r>
    <s v="10006602"/>
    <n v="10006"/>
    <x v="3"/>
    <n v="602"/>
    <n v="4935.9599609375"/>
    <n v="42.020000457763672"/>
    <n v="117.46691830474565"/>
    <n v="134.8800048828125"/>
    <n v="117.6564142732019"/>
    <x v="40"/>
    <n v="2"/>
    <s v="MECANICO"/>
    <n v="11.045364891518737"/>
    <x v="14"/>
    <x v="1"/>
    <s v="CG02-163"/>
    <s v="CG02-163"/>
    <s v="Soca"/>
    <n v="49"/>
    <n v="44195"/>
    <n v="1.2"/>
    <s v="Moddus 25 EC"/>
    <n v="134.88000000000002"/>
    <m/>
    <n v="521179.03971805645"/>
    <n v="412591.55956805759"/>
    <n v="0"/>
    <n v="652071.47895118641"/>
    <n v="542523.47048738704"/>
    <m/>
    <n v="580747.35"/>
    <n v="471128.38520000002"/>
    <n v="117.6564142732019"/>
    <n v="95.448178050155278"/>
    <s v="no"/>
    <n v="42.020000457763672"/>
    <n v="4529.97021484375"/>
    <n v="107.80509675141583"/>
    <n v="42.020000457763672"/>
    <n v="5667.6576617431647"/>
    <n v="405.98974609375"/>
    <n v="9.6618215533298155"/>
    <m/>
    <m/>
    <s v="ZONA BAJA"/>
    <n v="10"/>
    <s v="2DO TERCIO"/>
    <m/>
    <s v=""/>
    <s v=""/>
    <d v="2020-03-18T00:00:00"/>
    <m/>
  </r>
  <r>
    <s v="10006702"/>
    <n v="10006"/>
    <x v="3"/>
    <n v="702"/>
    <n v="2408.52001953125"/>
    <n v="16.409999847412109"/>
    <n v="146.77148335934194"/>
    <n v="134.8800048828125"/>
    <n v="103.24870127025054"/>
    <x v="16"/>
    <n v="1"/>
    <s v="MECANICO"/>
    <n v="13.576594345825114"/>
    <x v="5"/>
    <x v="1"/>
    <s v=""/>
    <s v="CG02-163"/>
    <s v="Plantía"/>
    <n v="86"/>
    <n v="44125"/>
    <n v="1.4"/>
    <s v="Moddus 25 EC"/>
    <n v="134.88000000000002"/>
    <m/>
    <s v=""/>
    <s v=""/>
    <n v="0"/>
    <n v="299027.75376651593"/>
    <n v="248791.09113374125"/>
    <m/>
    <n v="248676.56400000001"/>
    <n v="196164.7542"/>
    <n v="103.24870127025054"/>
    <n v="81.446179649433802"/>
    <s v="no"/>
    <s v=""/>
    <s v=""/>
    <s v=""/>
    <n v="16.409999847412109"/>
    <n v="2213.3807794189456"/>
    <n v="0"/>
    <n v="0"/>
    <m/>
    <m/>
    <s v="ZONA BAJA"/>
    <n v="1"/>
    <s v="2DO TERCIO"/>
    <m/>
    <s v=""/>
    <s v=""/>
    <d v="2019-11-29T00:00:00"/>
    <m/>
  </r>
  <r>
    <s v="10006801"/>
    <n v="10006"/>
    <x v="3"/>
    <n v="801"/>
    <n v="3658.030029296875"/>
    <n v="26"/>
    <n v="140.69346266526443"/>
    <n v="134.8800048828125"/>
    <n v="106.14717344861018"/>
    <x v="50"/>
    <n v="1"/>
    <s v="MECANICO"/>
    <n v="13.642340565417488"/>
    <x v="4"/>
    <x v="1"/>
    <s v=""/>
    <s v="CG02-163"/>
    <s v="Plantía"/>
    <n v="79"/>
    <n v="44125"/>
    <n v="1.4"/>
    <s v="Moddus 25 EC"/>
    <n v="134.88000000000002"/>
    <m/>
    <s v=""/>
    <s v=""/>
    <n v="0"/>
    <n v="416840.40507626272"/>
    <n v="346811.21702345053"/>
    <m/>
    <n v="388289.54799999995"/>
    <n v="306294.08240000001"/>
    <n v="106.14717344861018"/>
    <n v="83.731975939758499"/>
    <s v="no"/>
    <s v=""/>
    <s v=""/>
    <s v=""/>
    <n v="26"/>
    <n v="3506.8800000000006"/>
    <n v="0"/>
    <n v="0"/>
    <m/>
    <m/>
    <s v="ZONA BAJA"/>
    <n v="12"/>
    <s v="1ER TERCIO"/>
    <m/>
    <s v=""/>
    <s v=""/>
    <d v="2019-11-20T00:00:00"/>
    <m/>
  </r>
  <r>
    <s v="100061102"/>
    <n v="10006"/>
    <x v="3"/>
    <n v="1102"/>
    <n v="3325.419921875"/>
    <n v="29.770000457763672"/>
    <n v="111.70372424390638"/>
    <n v="129.8800048828125"/>
    <n v="118.04261423281245"/>
    <x v="51"/>
    <n v="2"/>
    <s v="MECANICO"/>
    <n v="11.538461538461538"/>
    <x v="4"/>
    <x v="1"/>
    <s v="CG02-163"/>
    <s v="CG02-163"/>
    <s v="Soca"/>
    <n v="47"/>
    <n v="44158"/>
    <n v="1.4"/>
    <s v="Tronnuspac 25 EC"/>
    <n v="129.88000000000002"/>
    <m/>
    <n v="444378.22078636842"/>
    <n v="373715.04687935498"/>
    <n v="0"/>
    <n v="480516.10581360158"/>
    <n v="399789.40003691649"/>
    <m/>
    <n v="392541.26099999994"/>
    <n v="323847.12930000003"/>
    <n v="118.04261423281245"/>
    <n v="97.385333855040642"/>
    <s v="no"/>
    <n v="29.780000686645508"/>
    <n v="3575.739990234375"/>
    <n v="120.07185721247728"/>
    <n v="29.77"/>
    <n v="3866.5276000000008"/>
    <n v="-250.320068359375"/>
    <n v="-8.3681329685709045"/>
    <m/>
    <m/>
    <s v="ZONA BAJA"/>
    <n v="1"/>
    <s v="1ER TERCIO"/>
    <m/>
    <s v=""/>
    <s v=""/>
    <d v="2020-01-24T00:00:00"/>
    <m/>
  </r>
  <r>
    <s v="100061301"/>
    <n v="10006"/>
    <x v="3"/>
    <n v="1301"/>
    <n v="4675.72021484375"/>
    <n v="38.090000152587891"/>
    <n v="122.75453389637424"/>
    <n v="134.8800048828125"/>
    <n v="126.19720297351418"/>
    <x v="37"/>
    <n v="2"/>
    <s v="MECANICO"/>
    <n v="11.275476660092044"/>
    <x v="1"/>
    <x v="1"/>
    <s v="CG02-163"/>
    <s v="CG02-163"/>
    <s v="Soca"/>
    <n v="54"/>
    <n v="44123"/>
    <n v="1.4"/>
    <s v="Moddus 25 EC"/>
    <n v="134.88000000000002"/>
    <m/>
    <n v="504015.65129861265"/>
    <n v="416659.48996701295"/>
    <n v="0"/>
    <n v="647015.38536625355"/>
    <n v="538316.80062472296"/>
    <m/>
    <n v="590062.81300000008"/>
    <n v="487861.89220000006"/>
    <n v="126.19720297351418"/>
    <n v="104.33941078236715"/>
    <s v="no"/>
    <n v="38.090000152587891"/>
    <n v="4002.10009765625"/>
    <n v="105.06957420908127"/>
    <n v="38.090000152587891"/>
    <n v="5137.5792205810558"/>
    <n v="673.6201171875"/>
    <n v="17.684959687292974"/>
    <m/>
    <m/>
    <s v="ZONA BAJA"/>
    <n v="10"/>
    <s v="1ER TERCIO"/>
    <m/>
    <s v=""/>
    <s v=""/>
    <d v="2020-01-04T00:00:00"/>
    <m/>
  </r>
  <r>
    <s v="100061302"/>
    <n v="10006"/>
    <x v="3"/>
    <n v="1302"/>
    <n v="5307.91015625"/>
    <n v="47.959999084472656"/>
    <n v="110.67369177595478"/>
    <n v="129.8800048828125"/>
    <n v="129.79733110003127"/>
    <x v="52"/>
    <n v="5"/>
    <s v="MECANICO"/>
    <n v="11.045364891518737"/>
    <x v="2"/>
    <x v="1"/>
    <s v="CG02-163"/>
    <s v="CG02-163"/>
    <s v="Soca"/>
    <n v="32"/>
    <n v="44158"/>
    <n v="1"/>
    <s v="Roundup 35.6 SL "/>
    <n v="129.88000000000002"/>
    <m/>
    <n v="648891.9438236641"/>
    <n v="539813.32911280694"/>
    <n v="0"/>
    <n v="769198.55621841736"/>
    <n v="639973.19877372321"/>
    <m/>
    <n v="688952.57199999993"/>
    <n v="591435.0027999999"/>
    <n v="129.79733110003127"/>
    <n v="111.4252098075911"/>
    <s v="no"/>
    <n v="43.959999084472656"/>
    <n v="5254.7900390625"/>
    <n v="119.53571766380159"/>
    <n v="47.959999084472656"/>
    <n v="6229.0446810913099"/>
    <n v="53.1201171875"/>
    <n v="-8.8620258878468121"/>
    <m/>
    <m/>
    <s v="ZONA BAJA"/>
    <n v="10"/>
    <s v="1ER TERCIO"/>
    <m/>
    <s v=""/>
    <s v=""/>
    <d v="2020-01-24T00:00:00"/>
    <m/>
  </r>
  <r>
    <s v="10012101"/>
    <n v="10012"/>
    <x v="4"/>
    <n v="101"/>
    <n v="2853.570068359375"/>
    <n v="25.760000219345091"/>
    <n v="110.7752346297116"/>
    <n v="99"/>
    <n v="120.09664658314612"/>
    <x v="26"/>
    <n v="2"/>
    <s v="MECANICO"/>
    <n v="12.952005259697566"/>
    <x v="10"/>
    <x v="2"/>
    <s v=""/>
    <s v="CG02-163"/>
    <s v="Soca"/>
    <n v="65"/>
    <n v="44163"/>
    <n v="2.5"/>
    <s v="Sugar Canes Sweet"/>
    <n v="99"/>
    <m/>
    <s v=""/>
    <s v=""/>
    <n v="0"/>
    <n v="320903.0660630131"/>
    <n v="266991.35096442688"/>
    <m/>
    <n v="342704.196"/>
    <n v="276581.28570000001"/>
    <n v="120.09664658314612"/>
    <n v="96.924651953269546"/>
    <s v="no"/>
    <s v=""/>
    <s v=""/>
    <s v=""/>
    <n v="25.760000228881836"/>
    <n v="2550.2400226593018"/>
    <n v="0"/>
    <n v="0"/>
    <m/>
    <m/>
    <s v="ZONA BAJA"/>
    <n v="10"/>
    <s v="2DO TERCIO"/>
    <m/>
    <s v=""/>
    <s v=""/>
    <d v="2020-01-04T00:00:00"/>
    <m/>
  </r>
  <r>
    <s v="10012102"/>
    <n v="10012"/>
    <x v="4"/>
    <n v="102"/>
    <n v="1626.6300048828125"/>
    <n v="13.239999771118164"/>
    <n v="122.85725324793098"/>
    <n v="99"/>
    <n v="118.81490899580672"/>
    <x v="53"/>
    <n v="2"/>
    <s v="MECANICO"/>
    <n v="13.708086785009861"/>
    <x v="10"/>
    <x v="2"/>
    <s v="CG02-163"/>
    <s v="CG02-163"/>
    <s v="Soca"/>
    <n v="67"/>
    <n v="44163"/>
    <s v="3 + 1.5"/>
    <s v="Protecsol + Tecnosilix MG "/>
    <n v="99"/>
    <m/>
    <n v="102583.20982666015"/>
    <n v="84443.997503662118"/>
    <n v="0"/>
    <n v="163451.76917438509"/>
    <n v="135991.87195308838"/>
    <m/>
    <n v="193267.89600000001"/>
    <n v="159691.3089"/>
    <n v="118.81490899580672"/>
    <n v="98.173099242384055"/>
    <s v="no"/>
    <n v="13.239999771118164"/>
    <n v="822.6400146484375"/>
    <n v="62.132932694073808"/>
    <n v="13.239999771118164"/>
    <n v="1310.7599773406982"/>
    <n v="803.989990234375"/>
    <n v="60.724320553857176"/>
    <m/>
    <m/>
    <s v="ZONA BAJA"/>
    <n v="10"/>
    <s v="2DO TERCIO"/>
    <m/>
    <s v=""/>
    <s v=""/>
    <d v="2019-12-14T00:00:00"/>
    <m/>
  </r>
  <r>
    <s v="10012201"/>
    <n v="10012"/>
    <x v="4"/>
    <n v="201"/>
    <n v="669.71002197265625"/>
    <n v="8.2700004577636719"/>
    <n v="80.980651136959622"/>
    <n v="97"/>
    <n v="125.89437104682065"/>
    <x v="54"/>
    <n v="2"/>
    <s v="MECANICO"/>
    <n v="9.8619329388560146"/>
    <x v="10"/>
    <x v="2"/>
    <s v="CG02-163"/>
    <s v="CG02-163"/>
    <s v="Soca"/>
    <n v="15"/>
    <n v="44216"/>
    <n v="1"/>
    <s v="Tronnuspac 25 EC"/>
    <n v="97"/>
    <m/>
    <n v="21228.353483130635"/>
    <n v="15921.638262356468"/>
    <n v="0"/>
    <n v="105830.42343965058"/>
    <n v="88050.912301789271"/>
    <m/>
    <n v="84312.721999999994"/>
    <n v="71001.496899999998"/>
    <n v="125.89437104682065"/>
    <n v="106.01826846022462"/>
    <s v="no"/>
    <n v="1.8400000333786011"/>
    <n v="160.91000366210938"/>
    <n v="87.451087360388271"/>
    <n v="8.2700004577636719"/>
    <n v="802.19004440307617"/>
    <n v="508.80001831054688"/>
    <n v="-6.4704362234286492"/>
    <m/>
    <m/>
    <s v="ZONA BAJA"/>
    <n v="10"/>
    <s v="2DO TERCIO"/>
    <m/>
    <s v=""/>
    <s v=""/>
    <d v="2020-04-10T00:00:00"/>
    <m/>
  </r>
  <r>
    <s v="10012202"/>
    <n v="10012"/>
    <x v="4"/>
    <n v="202"/>
    <n v="937.29998779296875"/>
    <n v="8.2899999618530273"/>
    <n v="113.06393149650367"/>
    <n v="97"/>
    <n v="131.31671140828678"/>
    <x v="35"/>
    <n v="6"/>
    <s v="MECANICO"/>
    <n v="13.675213675213675"/>
    <x v="10"/>
    <x v="2"/>
    <s v="CG02-163"/>
    <s v="CG02-163"/>
    <s v="Soca"/>
    <n v="68"/>
    <n v="44161"/>
    <s v="3 + 1.5"/>
    <s v="Protecsol + Tecnosilix MG "/>
    <n v="97"/>
    <m/>
    <n v="103072.29335610311"/>
    <n v="87019.390056386255"/>
    <n v="0"/>
    <n v="106040.68907247267"/>
    <n v="88225.853308297257"/>
    <m/>
    <n v="123083.152"/>
    <n v="101193.21489999999"/>
    <n v="131.31671140828678"/>
    <n v="107.96246262445445"/>
    <s v="no"/>
    <n v="8.2899999618530273"/>
    <n v="781.6199951171875"/>
    <n v="94.284680182613101"/>
    <n v="8.2899999618530273"/>
    <n v="804.12999629974365"/>
    <n v="155.67999267578125"/>
    <n v="18.779251313890569"/>
    <m/>
    <m/>
    <s v="ZONA BAJA"/>
    <n v="10"/>
    <s v="2DO TERCIO"/>
    <m/>
    <s v=""/>
    <s v=""/>
    <d v="2019-12-14T00:00:00"/>
    <m/>
  </r>
  <r>
    <s v="10012203"/>
    <n v="10012"/>
    <x v="4"/>
    <n v="203"/>
    <n v="2654"/>
    <n v="24.409999847412109"/>
    <n v="108.72593267473415"/>
    <n v="120"/>
    <n v="123.61478033157499"/>
    <x v="53"/>
    <n v="1"/>
    <s v="MECANICO"/>
    <n v="11.834319526627219"/>
    <x v="10"/>
    <x v="2"/>
    <s v="CG02-163"/>
    <s v="CG02-163"/>
    <s v="Plantía"/>
    <n v="64"/>
    <n v="44166"/>
    <n v="1.3"/>
    <s v="Moddus 25 EC"/>
    <n v="120"/>
    <m/>
    <n v="312253.50342308031"/>
    <n v="254827.62068779877"/>
    <n v="0"/>
    <n v="389358.18883470359"/>
    <n v="323946.0131104734"/>
    <m/>
    <n v="328073.62700000004"/>
    <n v="271598.57380000001"/>
    <n v="123.61478033157499"/>
    <n v="102.33555908063302"/>
    <s v="no"/>
    <n v="24.409999847412109"/>
    <n v="2349.1298828125"/>
    <n v="96.236374334166541"/>
    <n v="24.409999847412109"/>
    <n v="2929.1999816894531"/>
    <n v="304.8701171875"/>
    <n v="12.489558340567612"/>
    <m/>
    <m/>
    <s v="ZONA BAJA"/>
    <n v="10"/>
    <s v="2DO TERCIO"/>
    <m/>
    <s v=""/>
    <s v=""/>
    <d v="2020-02-09T00:00:00"/>
    <m/>
  </r>
  <r>
    <s v="10012204"/>
    <n v="10012"/>
    <x v="4"/>
    <n v="204"/>
    <n v="2970.72998046875"/>
    <n v="27.75"/>
    <n v="107.05333262950451"/>
    <n v="128"/>
    <n v="118.05328498575373"/>
    <x v="23"/>
    <n v="1"/>
    <s v="MECANICO"/>
    <n v="11.735700197238659"/>
    <x v="8"/>
    <x v="2"/>
    <s v="CG02-163"/>
    <s v="CG02-163"/>
    <s v="Plantía"/>
    <n v="55"/>
    <n v="44172"/>
    <n v="1.3012999999999999"/>
    <s v="Moddus 25 EC"/>
    <n v="128"/>
    <m/>
    <n v="369506.50713296211"/>
    <n v="296841.73957335018"/>
    <n v="0"/>
    <n v="448610.79629076412"/>
    <n v="373244.1825139157"/>
    <m/>
    <n v="350704.43299999996"/>
    <n v="288540.19880000001"/>
    <n v="118.05328498575373"/>
    <n v="97.127709585531363"/>
    <s v="no"/>
    <n v="27.75"/>
    <n v="2925.669921875"/>
    <n v="105.42954673423424"/>
    <n v="27.75"/>
    <n v="3552"/>
    <n v="45.06005859375"/>
    <n v="1.6237858952702737"/>
    <m/>
    <m/>
    <s v="ZONA BAJA"/>
    <n v="10"/>
    <s v="2DO TERCIO"/>
    <m/>
    <s v=""/>
    <s v=""/>
    <d v="2020-02-09T00:00:00"/>
    <m/>
  </r>
  <r>
    <s v="10012401"/>
    <n v="10012"/>
    <x v="4"/>
    <n v="401"/>
    <n v="3758.360107421875"/>
    <n v="28.489999237060502"/>
    <n v="131.91857522175383"/>
    <n v="99"/>
    <n v="123.01372321588012"/>
    <x v="34"/>
    <n v="2"/>
    <s v="MECANICO"/>
    <n v="12.656147271531886"/>
    <x v="10"/>
    <x v="2"/>
    <s v=""/>
    <s v="CG02-163"/>
    <s v="Soca"/>
    <n v="70"/>
    <n v="44162"/>
    <s v="3 + 1.5"/>
    <s v="Protecsol + Tecnosilix MG "/>
    <n v="99"/>
    <m/>
    <s v=""/>
    <s v=""/>
    <n v="0"/>
    <n v="368271.59659545444"/>
    <n v="306401.9683674181"/>
    <m/>
    <n v="462329.87"/>
    <n v="386281.36560000002"/>
    <n v="123.01372321588012"/>
    <n v="102.77923204782464"/>
    <s v="no"/>
    <s v=""/>
    <s v=""/>
    <s v=""/>
    <n v="28.489999237060502"/>
    <n v="2820.5099244689895"/>
    <n v="0"/>
    <n v="0"/>
    <m/>
    <m/>
    <s v="ZONA BAJA"/>
    <n v="10"/>
    <s v="2DO TERCIO"/>
    <m/>
    <s v=""/>
    <s v=""/>
    <d v="2020-01-17T00:00:00"/>
    <m/>
  </r>
  <r>
    <s v="10012501"/>
    <n v="10012"/>
    <x v="4"/>
    <n v="501"/>
    <n v="1410.969970703125"/>
    <n v="15.079999923706055"/>
    <n v="93.565648397985242"/>
    <n v="106"/>
    <n v="115.37918054972781"/>
    <x v="55"/>
    <n v="4"/>
    <s v="MECANICO"/>
    <n v="13.543721236028928"/>
    <x v="8"/>
    <x v="2"/>
    <s v="CG04-10295"/>
    <s v="CG04-10295"/>
    <s v="Soca"/>
    <n v="60"/>
    <n v="44166"/>
    <n v="1.2"/>
    <s v="Moddus 25 EC"/>
    <n v="106"/>
    <m/>
    <n v="209911.90581402677"/>
    <n v="176644.57355108846"/>
    <n v="0"/>
    <n v="196956.01749438242"/>
    <n v="163867.40655532616"/>
    <m/>
    <n v="162796.55900000001"/>
    <n v="131825.89079999999"/>
    <n v="115.37918054972781"/>
    <n v="93.429267480659092"/>
    <s v="no"/>
    <n v="15.149999618530273"/>
    <n v="1703.2900390625"/>
    <n v="112.42838824755951"/>
    <n v="15.0769996185302"/>
    <n v="1598.1619595642012"/>
    <n v="-292.320068359375"/>
    <n v="-18.862739849574268"/>
    <m/>
    <m/>
    <s v="ZONA BAJA"/>
    <n v="10"/>
    <s v="2DO TERCIO"/>
    <m/>
    <s v=""/>
    <s v=""/>
    <d v="2019-12-15T00:00:00"/>
    <m/>
  </r>
  <r>
    <s v="10012502"/>
    <n v="10012"/>
    <x v="4"/>
    <n v="502"/>
    <n v="1525.18994140625"/>
    <n v="11.819999694824219"/>
    <n v="129.0346853455593"/>
    <n v="103"/>
    <n v="114.66813755586922"/>
    <x v="55"/>
    <n v="4"/>
    <s v="MECANICO"/>
    <n v="13.543721236028928"/>
    <x v="8"/>
    <x v="2"/>
    <s v="CG02-163"/>
    <s v="CG02-163"/>
    <s v="Soca"/>
    <n v="60"/>
    <n v="44166"/>
    <n v="1.2"/>
    <s v="Moddus 25 EC"/>
    <n v="103"/>
    <m/>
    <n v="145804.00161379934"/>
    <n v="128652.85824159719"/>
    <n v="0"/>
    <n v="153042.15476979295"/>
    <n v="127331.07276846771"/>
    <m/>
    <n v="174890.69"/>
    <n v="143029.14540000001"/>
    <n v="114.66813755586922"/>
    <n v="93.777923337289252"/>
    <s v="no"/>
    <n v="11.819999694824219"/>
    <n v="1159.8800048828125"/>
    <n v="98.12859854731677"/>
    <n v="11.819999694824219"/>
    <n v="1217.4599685668945"/>
    <n v="365.3099365234375"/>
    <n v="30.906086798242526"/>
    <m/>
    <m/>
    <s v="ZONA BAJA"/>
    <n v="10"/>
    <s v="2DO TERCIO"/>
    <m/>
    <s v=""/>
    <s v=""/>
    <d v="2019-12-15T00:00:00"/>
    <m/>
  </r>
  <r>
    <s v="10012503"/>
    <n v="10012"/>
    <x v="4"/>
    <n v="503"/>
    <n v="1757.8699951171875"/>
    <n v="15.210000038146973"/>
    <n v="115.57330642395895"/>
    <n v="113"/>
    <n v="116.72188533277837"/>
    <x v="56"/>
    <n v="1"/>
    <s v="MECANICO"/>
    <n v="11.571334648257725"/>
    <x v="8"/>
    <x v="2"/>
    <s v="CG98-46 "/>
    <s v="CG02-163"/>
    <s v="Plantía"/>
    <n v="47"/>
    <n v="44175"/>
    <n v="1.3"/>
    <s v="Tronnuspac 25 EC"/>
    <n v="113"/>
    <m/>
    <n v="160032.85572360895"/>
    <n v="133340.34663535786"/>
    <n v="0"/>
    <n v="226616.14062759338"/>
    <n v="188544.62900215766"/>
    <m/>
    <n v="205181.90000000002"/>
    <n v="166116.06069999997"/>
    <n v="116.72188533277837"/>
    <n v="94.498490310101644"/>
    <s v="no"/>
    <n v="15.25"/>
    <n v="1214.06005859375"/>
    <n v="79.61049564549181"/>
    <n v="15.214"/>
    <n v="1719.182"/>
    <n v="543.8099365234375"/>
    <n v="35.962810778467144"/>
    <m/>
    <m/>
    <s v="ZONA BAJA"/>
    <n v="10"/>
    <s v="2DO TERCIO"/>
    <m/>
    <s v=""/>
    <s v=""/>
    <d v="2020-02-09T00:00:00"/>
    <m/>
  </r>
  <r>
    <s v="10012504"/>
    <n v="10012"/>
    <x v="4"/>
    <n v="504"/>
    <n v="1810.6600341796875"/>
    <n v="13.529999732971191"/>
    <n v="133.82557796858626"/>
    <n v="121"/>
    <n v="126.00069350034556"/>
    <x v="36"/>
    <n v="1"/>
    <s v="MECANICO"/>
    <n v="11.538461538461538"/>
    <x v="8"/>
    <x v="2"/>
    <s v="CG02-163"/>
    <s v="CG02-163"/>
    <s v="Plantía"/>
    <n v="46"/>
    <n v="44175"/>
    <n v="1.3"/>
    <s v="Tronnuspac 25 EC"/>
    <n v="121"/>
    <m/>
    <n v="206391.12324218752"/>
    <n v="172712.69221313475"/>
    <n v="0"/>
    <n v="217410.8597091675"/>
    <n v="180885.83527802737"/>
    <m/>
    <n v="228144.42"/>
    <n v="189722.00260000001"/>
    <n v="126.00069350034556"/>
    <n v="104.78057670608101"/>
    <s v="no"/>
    <n v="13.529999732971191"/>
    <n v="1554.1500244140625"/>
    <n v="114.86696637744654"/>
    <n v="13.529999732971191"/>
    <n v="1637.1299676895142"/>
    <n v="256.510009765625"/>
    <n v="18.958611591139714"/>
    <m/>
    <m/>
    <s v="ZONA BAJA"/>
    <n v="10"/>
    <s v="2DO TERCIO"/>
    <m/>
    <s v=""/>
    <s v=""/>
    <d v="2020-02-09T00:00:00"/>
    <m/>
  </r>
  <r>
    <s v="10012601"/>
    <n v="10012"/>
    <x v="4"/>
    <n v="601"/>
    <n v="2323.489990234375"/>
    <n v="16.290000915527344"/>
    <n v="142.63289500614238"/>
    <n v="115"/>
    <n v="109.53307355299955"/>
    <x v="57"/>
    <n v="4"/>
    <s v="MECANICO"/>
    <n v="13.510848126232741"/>
    <x v="8"/>
    <x v="2"/>
    <s v="CG02-163"/>
    <s v="CG02-163"/>
    <s v="Soca"/>
    <n v="62"/>
    <n v="44163"/>
    <s v="3 + 1.5"/>
    <s v="Protecsol + Tecnosilix MG "/>
    <n v="115"/>
    <m/>
    <n v="240411.52415226775"/>
    <n v="196378.74554015833"/>
    <n v="0"/>
    <n v="232486.39185428154"/>
    <n v="193428.67802276224"/>
    <m/>
    <n v="254499"/>
    <n v="198093.6507"/>
    <n v="109.53307355299955"/>
    <n v="85.256941726707382"/>
    <s v="no"/>
    <n v="16.290000915527344"/>
    <n v="1937.2099609375"/>
    <n v="118.92018735806118"/>
    <n v="16.290000915527344"/>
    <n v="1873.3501052856445"/>
    <n v="386.280029296875"/>
    <n v="23.712707648081192"/>
    <m/>
    <m/>
    <s v="ZONA BAJA"/>
    <n v="10"/>
    <s v="2DO TERCIO"/>
    <m/>
    <s v=""/>
    <s v=""/>
    <d v="2019-12-15T00:00:00"/>
    <m/>
  </r>
  <r>
    <s v="10012602"/>
    <n v="10012"/>
    <x v="4"/>
    <n v="602"/>
    <n v="2885.919921875"/>
    <n v="22.809999465942383"/>
    <n v="126.51994692871291"/>
    <n v="115"/>
    <n v="113.13249530079706"/>
    <x v="56"/>
    <n v="4"/>
    <s v="MECANICO"/>
    <n v="13.477975016436554"/>
    <x v="8"/>
    <x v="2"/>
    <s v="CG02-163"/>
    <s v="CG02-163"/>
    <s v="Soca"/>
    <n v="61"/>
    <n v="44161"/>
    <s v="2 + 1.5"/>
    <s v="Protecsol + Tecnosilix MG "/>
    <n v="115"/>
    <m/>
    <n v="334611.15600390808"/>
    <n v="274164.66311932023"/>
    <n v="0"/>
    <n v="322542.61476934265"/>
    <n v="268355.45548809308"/>
    <m/>
    <n v="326491.32200000004"/>
    <n v="262774.90859999997"/>
    <n v="113.13249530079706"/>
    <n v="91.054123369186726"/>
    <s v="no"/>
    <n v="22.809999465942383"/>
    <n v="2721.300048828125"/>
    <n v="119.30294224212057"/>
    <n v="22.809999465942383"/>
    <n v="2623.149938583374"/>
    <n v="164.619873046875"/>
    <n v="7.2170046865923467"/>
    <m/>
    <m/>
    <s v="ZONA BAJA"/>
    <n v="10"/>
    <s v="2DO TERCIO"/>
    <m/>
    <s v=""/>
    <s v=""/>
    <d v="2019-12-13T00:00:00"/>
    <m/>
  </r>
  <r>
    <s v="10013101"/>
    <n v="10013"/>
    <x v="5"/>
    <n v="101"/>
    <n v="1368.7099609375"/>
    <n v="15.069999694824219"/>
    <n v="90.823489625390138"/>
    <n v="95.879997253417969"/>
    <n v="120.42310475120919"/>
    <x v="31"/>
    <n v="3"/>
    <s v="MECANICO"/>
    <n v="11.768573307034845"/>
    <x v="6"/>
    <x v="3"/>
    <s v="CG98-46 "/>
    <s v="CG98-46 "/>
    <s v="Soca"/>
    <n v="56"/>
    <n v="44096"/>
    <n v="1.2"/>
    <s v="Moddus 25 EC"/>
    <n v="96"/>
    <m/>
    <n v="215312.94504355232"/>
    <n v="176143.45087179152"/>
    <n v="0"/>
    <n v="201574.56162779819"/>
    <n v="167710.03527432808"/>
    <m/>
    <n v="164824.30300000001"/>
    <n v="126659.7136"/>
    <n v="120.42310475120919"/>
    <n v="92.539484050546577"/>
    <s v="no"/>
    <n v="15.069999694824219"/>
    <n v="1543.3900146484375"/>
    <n v="102.41473430012834"/>
    <n v="15.069999694824219"/>
    <n v="1444.9115707397461"/>
    <n v="-174.6800537109375"/>
    <n v="-11.591244674738206"/>
    <m/>
    <m/>
    <s v="ZONA MEDIA"/>
    <n v="8"/>
    <s v="1ER TERCIO"/>
    <m/>
    <s v=""/>
    <s v=""/>
    <d v="2019-11-25T00:00:00"/>
    <m/>
  </r>
  <r>
    <s v="10013201"/>
    <n v="10013"/>
    <x v="5"/>
    <n v="201"/>
    <n v="2232.469970703125"/>
    <n v="21.43"/>
    <n v="104.1749869670147"/>
    <n v="112.87999725341797"/>
    <n v="109.35754890495033"/>
    <x v="19"/>
    <n v="3"/>
    <s v="MECANICO"/>
    <n v="11.801446416831032"/>
    <x v="6"/>
    <x v="3"/>
    <s v="CG98-46 "/>
    <s v="CG98-46 "/>
    <s v="Soca"/>
    <n v="58"/>
    <n v="44096"/>
    <n v="1.2"/>
    <s v="Moddus 25 EC"/>
    <n v="113"/>
    <m/>
    <n v="326135.99076012301"/>
    <n v="262068.41150368983"/>
    <n v="0"/>
    <n v="327191.10763615399"/>
    <n v="272223.0015532801"/>
    <m/>
    <n v="244137.44400000002"/>
    <n v="186201.95939999999"/>
    <n v="109.35754890495033"/>
    <n v="83.406254885191117"/>
    <s v="no"/>
    <n v="22.829999923706055"/>
    <n v="2568.739990234375"/>
    <n v="112.51598768369091"/>
    <n v="22.829999923706055"/>
    <n v="2577.0503913879397"/>
    <n v="-336.27001953125"/>
    <n v="-8.3410007166762057"/>
    <m/>
    <m/>
    <s v="ZONA MEDIA"/>
    <n v="8"/>
    <s v="1ER TERCIO"/>
    <m/>
    <s v=""/>
    <s v=""/>
    <d v="2019-11-26T00:00:00"/>
    <m/>
  </r>
  <r>
    <s v="10013301"/>
    <n v="10013"/>
    <x v="5"/>
    <n v="301"/>
    <n v="3095.989990234375"/>
    <n v="27.64"/>
    <n v="112.01121527620748"/>
    <n v="110.87999725341797"/>
    <n v="117.61140157059579"/>
    <x v="58"/>
    <n v="3"/>
    <s v="MECANICO"/>
    <n v="11.768573307034845"/>
    <x v="6"/>
    <x v="3"/>
    <s v="CG02-163"/>
    <s v="CG02-163"/>
    <s v="Soca"/>
    <n v="60"/>
    <n v="44096"/>
    <n v="1.2"/>
    <s v="Moddus 25 EC"/>
    <n v="111"/>
    <m/>
    <n v="385371.32498738385"/>
    <n v="321946.85313526186"/>
    <n v="0"/>
    <n v="398463.710228357"/>
    <n v="331521.80690999294"/>
    <m/>
    <n v="364123.72200000001"/>
    <n v="293920.29670000001"/>
    <n v="117.61140157059579"/>
    <n v="94.935803289774015"/>
    <s v="no"/>
    <n v="28.040000915527344"/>
    <n v="3006.919921875"/>
    <n v="107.2367982773459"/>
    <n v="28.040000915527344"/>
    <n v="3109.075301513672"/>
    <n v="89.070068359375"/>
    <n v="4.7744169988615823"/>
    <m/>
    <m/>
    <s v="ZONA MEDIA"/>
    <n v="8"/>
    <s v="1ER TERCIO"/>
    <m/>
    <s v=""/>
    <s v=""/>
    <d v="2019-11-29T00:00:00"/>
    <m/>
  </r>
  <r>
    <s v="10013302"/>
    <n v="10013"/>
    <x v="5"/>
    <n v="302"/>
    <n v="1205.6300048828125"/>
    <n v="10.630000114440918"/>
    <n v="113.41768503322564"/>
    <n v="103.87999725341797"/>
    <n v="140.9011681129418"/>
    <x v="59"/>
    <n v="3"/>
    <s v="MANUAL"/>
    <n v="11.374095989480605"/>
    <x v="7"/>
    <x v="3"/>
    <s v="CP73-1547 "/>
    <s v="CG02-163"/>
    <s v="Soca"/>
    <n v="42"/>
    <n v="44117"/>
    <n v="1.2"/>
    <s v="Tronnuspac 25 EC"/>
    <n v="103.88000000000001"/>
    <m/>
    <n v="157521.66675010623"/>
    <n v="135501.53506671014"/>
    <n v="0"/>
    <n v="159334.61426617359"/>
    <n v="132566.39906945644"/>
    <m/>
    <n v="169874.67600000001"/>
    <n v="148136.98680000001"/>
    <n v="140.9011681129418"/>
    <n v="122.87101863759517"/>
    <s v="no"/>
    <n v="10.630000114440918"/>
    <n v="1091.6800537109375"/>
    <n v="102.69802840621645"/>
    <n v="10.630000114440918"/>
    <n v="1104.2444118881226"/>
    <n v="113.949951171875"/>
    <n v="10.719656627009186"/>
    <m/>
    <m/>
    <s v="ZONA MEDIA"/>
    <n v="8"/>
    <s v="1ER TERCIO"/>
    <m/>
    <s v=""/>
    <s v=""/>
    <d v="2019-12-14T00:00:00"/>
    <m/>
  </r>
  <r>
    <s v="10013401"/>
    <n v="10013"/>
    <x v="5"/>
    <n v="401"/>
    <n v="1148.0999755859375"/>
    <n v="9.3199996948242188"/>
    <n v="123.18669669308304"/>
    <n v="90.879997253417969"/>
    <n v="120.13369299969644"/>
    <x v="59"/>
    <n v="2"/>
    <s v="MECANICO"/>
    <n v="11.406969099276791"/>
    <x v="7"/>
    <x v="3"/>
    <s v="CG02-163"/>
    <s v="CG02-163"/>
    <s v="Soca"/>
    <n v="42"/>
    <n v="44117"/>
    <n v="1"/>
    <s v="Tronnuspac 25 EC"/>
    <n v="90.88000000000001"/>
    <m/>
    <n v="94650.690069580072"/>
    <n v="75571.495850830077"/>
    <n v="0"/>
    <n v="96812.279709960945"/>
    <n v="80547.816718687507"/>
    <m/>
    <n v="137925.49"/>
    <n v="110465.1952"/>
    <n v="120.13369299969644"/>
    <n v="96.215658521918911"/>
    <s v="no"/>
    <n v="9.3199996948242188"/>
    <n v="828.09002685546875"/>
    <n v="88.850864159935696"/>
    <n v="9.3199996948242188"/>
    <n v="847.0015722656251"/>
    <n v="320.00994873046875"/>
    <n v="34.33583253314734"/>
    <m/>
    <m/>
    <s v="ZONA MEDIA"/>
    <n v="8"/>
    <s v="1ER TERCIO"/>
    <m/>
    <s v=""/>
    <s v=""/>
    <d v="2019-12-13T00:00:00"/>
    <m/>
  </r>
  <r>
    <s v="10013501"/>
    <n v="10013"/>
    <x v="5"/>
    <n v="501"/>
    <n v="1661.010009765625"/>
    <n v="18.290000915527344"/>
    <n v="90.815195550674147"/>
    <n v="102.87999725341797"/>
    <n v="122.63531754919566"/>
    <x v="60"/>
    <n v="3"/>
    <s v="MANUAL"/>
    <n v="11.637080867850099"/>
    <x v="7"/>
    <x v="3"/>
    <s v="CG04-0587"/>
    <s v="CG04-0587"/>
    <s v="Soca"/>
    <n v="54"/>
    <n v="44104"/>
    <n v="1.2"/>
    <s v="Moddus 25 EC"/>
    <n v="102.88000000000001"/>
    <m/>
    <n v="246843.41665500271"/>
    <n v="213352.78636613482"/>
    <n v="0"/>
    <n v="252416.49091125606"/>
    <n v="210010.52043816505"/>
    <m/>
    <n v="203698.49000000002"/>
    <n v="160530.42420000001"/>
    <n v="122.63531754919566"/>
    <n v="96.646271398840923"/>
    <s v="no"/>
    <n v="18.290000915527344"/>
    <n v="1840.1300048828125"/>
    <n v="100.60852448184568"/>
    <n v="18.290000915527344"/>
    <n v="1881.6752941894533"/>
    <n v="-179.1199951171875"/>
    <n v="-9.7933289311715299"/>
    <m/>
    <m/>
    <s v="ZONA MEDIA"/>
    <n v="8"/>
    <s v="1ER TERCIO"/>
    <m/>
    <s v=""/>
    <s v=""/>
    <d v="2019-12-05T00:00:00"/>
    <m/>
  </r>
  <r>
    <s v="10013601"/>
    <n v="10013"/>
    <x v="5"/>
    <n v="601"/>
    <n v="2607.260009765625"/>
    <n v="25.870000839233398"/>
    <n v="100.7831436097814"/>
    <n v="102.87999725341797"/>
    <n v="132.16117100303137"/>
    <x v="17"/>
    <n v="3"/>
    <s v="MANUAL"/>
    <n v="11.538461538461538"/>
    <x v="7"/>
    <x v="3"/>
    <s v="CG02-163"/>
    <s v="CG02-163"/>
    <s v="Soca"/>
    <n v="44"/>
    <n v="44117"/>
    <n v="1.2"/>
    <s v="Tronnuspac 25 EC"/>
    <n v="102.88000000000001"/>
    <m/>
    <n v="361506.7875458076"/>
    <n v="312755.60075850273"/>
    <n v="0"/>
    <n v="371656.71823362476"/>
    <n v="309218.38957037579"/>
    <m/>
    <n v="344578.53600000002"/>
    <n v="285930.69929999998"/>
    <n v="132.16117100303137"/>
    <n v="109.66712112678904"/>
    <s v="no"/>
    <n v="25.870000839233398"/>
    <n v="2588.820068359375"/>
    <n v="100.07035115488961"/>
    <n v="25.870000839233398"/>
    <n v="2661.5056863403324"/>
    <n v="18.43994140625"/>
    <n v="0.71279245489179743"/>
    <m/>
    <m/>
    <s v="ZONA MEDIA"/>
    <n v="8"/>
    <s v="1ER TERCIO"/>
    <m/>
    <s v=""/>
    <s v=""/>
    <d v="2019-12-11T00:00:00"/>
    <m/>
  </r>
  <r>
    <s v="10013701"/>
    <n v="10013"/>
    <x v="5"/>
    <n v="701"/>
    <n v="2153.179931640625"/>
    <n v="21.010000228881836"/>
    <n v="102.4835748778675"/>
    <n v="105.87999725341797"/>
    <n v="129.73977784900941"/>
    <x v="18"/>
    <n v="3"/>
    <s v="MANUAL"/>
    <n v="11.505588428665352"/>
    <x v="7"/>
    <x v="3"/>
    <s v="CG02-163"/>
    <s v="CG02-163"/>
    <s v="Soca"/>
    <n v="45"/>
    <n v="44117"/>
    <n v="1.2"/>
    <s v="Tronnuspac 25 EC"/>
    <n v="105.88000000000001"/>
    <m/>
    <n v="328934.54555389442"/>
    <n v="281880.36538720713"/>
    <n v="0"/>
    <n v="310901.16119911423"/>
    <n v="258669.76611766304"/>
    <m/>
    <n v="279353.08599999995"/>
    <n v="230319.4706"/>
    <n v="129.73977784900941"/>
    <n v="106.96712672057419"/>
    <s v="no"/>
    <n v="21.010000228881836"/>
    <n v="2353.570068359375"/>
    <n v="112.02142040550721"/>
    <n v="21.010000228881836"/>
    <n v="2224.5388242340091"/>
    <n v="-200.39013671875"/>
    <n v="-9.5378455276397176"/>
    <m/>
    <m/>
    <s v="ZONA MEDIA"/>
    <n v="8"/>
    <s v="1ER TERCIO"/>
    <m/>
    <s v=""/>
    <s v=""/>
    <d v="2019-12-13T00:00:00"/>
    <m/>
  </r>
  <r>
    <s v="10013801"/>
    <n v="10013"/>
    <x v="5"/>
    <n v="801"/>
    <n v="3144.280029296875"/>
    <n v="28.540000915527344"/>
    <n v="110.17098557926857"/>
    <n v="110.87999725341797"/>
    <n v="123.60694384046676"/>
    <x v="61"/>
    <n v="3"/>
    <s v="MANUAL"/>
    <n v="11.472715318869165"/>
    <x v="6"/>
    <x v="3"/>
    <s v="CG98-78 "/>
    <s v="CG98-78 "/>
    <s v="Soca"/>
    <n v="38"/>
    <n v="44117"/>
    <n v="1.2"/>
    <s v="Moddus 25 EC"/>
    <n v="110.88000000000001"/>
    <m/>
    <n v="443896.68861217384"/>
    <n v="381696.70844614913"/>
    <n v="0"/>
    <n v="423232.71783183288"/>
    <n v="352129.62123608496"/>
    <m/>
    <n v="388654.84499999997"/>
    <n v="318716.91749999998"/>
    <n v="123.60694384046676"/>
    <n v="101.36403708650326"/>
    <s v="no"/>
    <n v="28.540000915527344"/>
    <n v="3319.02001953125"/>
    <n v="116.29361993907712"/>
    <n v="28.540000915527344"/>
    <n v="3164.5153015136721"/>
    <n v="-174.739990234375"/>
    <n v="-6.1226343598085435"/>
    <m/>
    <m/>
    <s v="ZONA MEDIA"/>
    <n v="8"/>
    <s v="1ER TERCIO"/>
    <m/>
    <s v=""/>
    <s v=""/>
    <d v="2019-12-07T00:00:00"/>
    <m/>
  </r>
  <r>
    <s v="10013901"/>
    <n v="10013"/>
    <x v="5"/>
    <n v="901"/>
    <n v="2299.330078125"/>
    <n v="19.459999084472656"/>
    <n v="118.15674133097264"/>
    <n v="112.87999725341797"/>
    <n v="126.10352891849443"/>
    <x v="62"/>
    <n v="3"/>
    <s v="MANUAL"/>
    <n v="11.472715318869165"/>
    <x v="6"/>
    <x v="3"/>
    <s v="CG02-163"/>
    <s v="CG02-163"/>
    <s v="Soca"/>
    <n v="40"/>
    <n v="44117"/>
    <n v="1.2"/>
    <s v="Moddus 25 EC"/>
    <n v="112.88000000000001"/>
    <m/>
    <n v="296689.89532373712"/>
    <n v="260580.54324945813"/>
    <n v="0"/>
    <n v="300994.48603284359"/>
    <n v="250427.41237932589"/>
    <m/>
    <n v="289953.63699999999"/>
    <n v="234964.23809999999"/>
    <n v="126.10352891849443"/>
    <n v="102.18812876644607"/>
    <s v="no"/>
    <n v="19.459999084472656"/>
    <n v="2165.22998046875"/>
    <n v="111.26567740675848"/>
    <n v="19.459999084472656"/>
    <n v="2196.6446966552735"/>
    <n v="134.10009765625"/>
    <n v="6.8910639242141514"/>
    <m/>
    <m/>
    <s v="ZONA MEDIA"/>
    <n v="8"/>
    <s v="1ER TERCIO"/>
    <m/>
    <s v=""/>
    <s v=""/>
    <d v="2019-12-09T00:00:00"/>
    <m/>
  </r>
  <r>
    <s v="100131001"/>
    <n v="10013"/>
    <x v="5"/>
    <n v="1001"/>
    <n v="2062.090087890625"/>
    <n v="20.870000839233398"/>
    <n v="98.80642093766059"/>
    <n v="109.87999725341797"/>
    <n v="120.59094093913788"/>
    <x v="62"/>
    <n v="3"/>
    <s v="MANUAL"/>
    <n v="11.439842209072978"/>
    <x v="6"/>
    <x v="3"/>
    <s v="CG02-163"/>
    <s v="CG02-163"/>
    <s v="Soca"/>
    <n v="40"/>
    <n v="44117"/>
    <n v="1.2"/>
    <s v="Moddus 25 EC"/>
    <n v="109.88000000000001"/>
    <m/>
    <n v="322004.52181322448"/>
    <n v="282284.34872967517"/>
    <n v="0"/>
    <n v="327717.39639135194"/>
    <n v="272660.87379760481"/>
    <m/>
    <n v="248669.38399999999"/>
    <n v="202025.09090000001"/>
    <n v="120.59094093913788"/>
    <n v="97.971030502676854"/>
    <s v="no"/>
    <n v="20.870000839233398"/>
    <n v="2253.219970703125"/>
    <n v="107.96453666007092"/>
    <n v="20.870000839233398"/>
    <n v="2293.1956922149661"/>
    <n v="-191.1298828125"/>
    <n v="-9.1581157224103293"/>
    <m/>
    <m/>
    <s v="ZONA MEDIA"/>
    <n v="8"/>
    <s v="1ER TERCIO"/>
    <m/>
    <s v=""/>
    <s v=""/>
    <d v="2019-12-10T00:00:00"/>
    <m/>
  </r>
  <r>
    <s v="100131101"/>
    <n v="10013"/>
    <x v="5"/>
    <n v="1101"/>
    <n v="1725.31005859375"/>
    <n v="16.25"/>
    <n v="106.17292668269231"/>
    <n v="118.87999725341797"/>
    <n v="132.47160929803437"/>
    <x v="63"/>
    <n v="1"/>
    <s v="MECANICO"/>
    <n v="11.406969099276791"/>
    <x v="10"/>
    <x v="3"/>
    <s v="CP72-2086 "/>
    <s v="CG02-163"/>
    <s v="Plantía"/>
    <n v="31"/>
    <n v="44202"/>
    <n v="1.2"/>
    <s v="Moddus 25 EC"/>
    <n v="118.88000000000001"/>
    <m/>
    <n v="228888.058669575"/>
    <n v="202652.12439046198"/>
    <n v="0"/>
    <n v="275848.56289532303"/>
    <n v="229506.00432890875"/>
    <m/>
    <n v="228554.6"/>
    <n v="193610.15059999999"/>
    <n v="132.47160929803437"/>
    <n v="112.21759801122703"/>
    <s v="no"/>
    <n v="16.309999465942383"/>
    <n v="1602.9300537109375"/>
    <n v="98.278976468275502"/>
    <n v="16.25"/>
    <n v="1931.8000000000002"/>
    <n v="122.3800048828125"/>
    <n v="7.8939502144168046"/>
    <m/>
    <m/>
    <s v="ZONA MEDIA"/>
    <n v="8"/>
    <s v="2DO TERCIO"/>
    <m/>
    <s v=""/>
    <s v=""/>
    <d v="2020-02-25T00:00:00"/>
    <m/>
  </r>
  <r>
    <s v="100131201"/>
    <n v="10013"/>
    <x v="5"/>
    <n v="1201"/>
    <n v="3045.280029296875"/>
    <n v="34.849998474121094"/>
    <n v="87.382501079827549"/>
    <n v="103.87999725341797"/>
    <n v="116.65888870063151"/>
    <x v="59"/>
    <n v="7"/>
    <s v="MANUAL"/>
    <n v="11.341222879684418"/>
    <x v="7"/>
    <x v="3"/>
    <s v="CP72-2086 "/>
    <s v="CP72-2086 "/>
    <s v="Soca"/>
    <n v="42"/>
    <n v="44117"/>
    <n v="1.2"/>
    <s v="Roundup 35.6 SL "/>
    <n v="103.88000000000001"/>
    <m/>
    <n v="494515.86872529861"/>
    <n v="424441.28753911465"/>
    <n v="0"/>
    <n v="505148.15407190652"/>
    <n v="420283.26418782619"/>
    <m/>
    <n v="355258.984"/>
    <n v="283035.63050000003"/>
    <n v="116.65888870063151"/>
    <n v="92.942398655321739"/>
    <s v="no"/>
    <n v="34.650001525878906"/>
    <n v="3544.02001953125"/>
    <n v="102.28051554007413"/>
    <n v="34.849998474121094"/>
    <n v="3620.2178414916993"/>
    <n v="-498.739990234375"/>
    <n v="-14.898014460246586"/>
    <m/>
    <m/>
    <s v="ZONA MEDIA"/>
    <n v="8"/>
    <s v="1ER TERCIO"/>
    <m/>
    <s v=""/>
    <s v=""/>
    <d v="2019-12-15T00:00:00"/>
    <m/>
  </r>
  <r>
    <s v="10014101"/>
    <n v="10014"/>
    <x v="6"/>
    <n v="101"/>
    <n v="17531.830078125"/>
    <n v="150.25999450683594"/>
    <n v="116.67663196492002"/>
    <n v="123"/>
    <n v="122.76393636084012"/>
    <x v="7"/>
    <n v="4"/>
    <s v="MECANICO"/>
    <n v="12.557527942143325"/>
    <x v="3"/>
    <x v="2"/>
    <s v="CG02-163"/>
    <s v="CG02-163"/>
    <s v="Soca"/>
    <n v="54"/>
    <n v="44145"/>
    <n v="1.3"/>
    <s v="Tronnuspac 25 EC"/>
    <n v="123"/>
    <m/>
    <n v="2396084.7827230329"/>
    <n v="2029519.9922952536"/>
    <n v="0"/>
    <n v="2431215.2566364272"/>
    <n v="2022771.0935215075"/>
    <m/>
    <n v="2152276.4720000001"/>
    <n v="1769827.1960999998"/>
    <n v="122.76393636084012"/>
    <n v="100.94936970147043"/>
    <s v="no"/>
    <n v="150.86000061035156"/>
    <n v="18214.919921875"/>
    <n v="120.74055314981317"/>
    <n v="150.26000061035157"/>
    <n v="18481.980075073243"/>
    <n v="-683.08984375"/>
    <n v="-4.0639211848931467"/>
    <m/>
    <m/>
    <s v="LITORAL"/>
    <n v="3"/>
    <s v="1ER TERCIO"/>
    <m/>
    <s v=""/>
    <s v=""/>
    <d v="2019-12-18T00:00:00"/>
    <m/>
  </r>
  <r>
    <s v="10014102"/>
    <n v="10014"/>
    <x v="6"/>
    <n v="102"/>
    <n v="17008.630859375"/>
    <n v="133.99000549316406"/>
    <n v="126.93954893704927"/>
    <n v="129"/>
    <n v="121.73464919774761"/>
    <x v="64"/>
    <n v="4"/>
    <s v="MECANICO"/>
    <n v="11.735700197238659"/>
    <x v="5"/>
    <x v="2"/>
    <s v="MEZ.VARCOM "/>
    <s v="CP72-2086 "/>
    <s v="Soca"/>
    <n v="61"/>
    <n v="44152"/>
    <n v="1.4"/>
    <s v="Tronnuspac 25 EC"/>
    <n v="129"/>
    <m/>
    <n v="2289449.3134189481"/>
    <n v="1900364.484614511"/>
    <n v="0"/>
    <n v="2233868.5508176805"/>
    <n v="1858578.6342803102"/>
    <m/>
    <n v="2070539.7110000001"/>
    <n v="1736419.7515"/>
    <n v="121.73464919774761"/>
    <n v="102.09050721698163"/>
    <s v="no"/>
    <n v="134.44999694824219"/>
    <n v="17714.76953125"/>
    <n v="131.75730705348747"/>
    <n v="133.98999694824218"/>
    <n v="17284.709606323242"/>
    <n v="-706.138671875"/>
    <n v="-4.8177581164381991"/>
    <m/>
    <m/>
    <s v="LITORAL"/>
    <n v="3"/>
    <s v="2DO TERCIO"/>
    <m/>
    <s v=""/>
    <s v=""/>
    <d v="2020-01-26T00:00:00"/>
    <m/>
  </r>
  <r>
    <s v="10014103"/>
    <n v="10014"/>
    <x v="6"/>
    <n v="103"/>
    <n v="18204.310546875"/>
    <n v="154.91000366210938"/>
    <n v="117.51539678859186"/>
    <n v="128"/>
    <n v="120.82974696218818"/>
    <x v="49"/>
    <n v="4"/>
    <s v="MECANICO"/>
    <n v="11.341222879684418"/>
    <x v="5"/>
    <x v="2"/>
    <s v="CP72-2086 "/>
    <s v="CP72-2086 "/>
    <s v="Soca"/>
    <n v="56"/>
    <n v="44152"/>
    <n v="1.2"/>
    <s v="Roundup 35.6 SL "/>
    <n v="128"/>
    <m/>
    <n v="2400255.133839401"/>
    <n v="1994938.5270430977"/>
    <n v="0"/>
    <n v="2591306.5072404803"/>
    <n v="2155967.0140240798"/>
    <m/>
    <n v="2199622.2369999997"/>
    <n v="1831651.9533999998"/>
    <n v="120.82974696218818"/>
    <n v="100.61638690922167"/>
    <s v="no"/>
    <n v="156.07000732421875"/>
    <n v="18366.5703125"/>
    <n v="117.68161370265982"/>
    <n v="154.91000732421875"/>
    <n v="19828.4809375"/>
    <n v="-162.259765625"/>
    <n v="-0.16621691406795946"/>
    <m/>
    <m/>
    <s v="LITORAL"/>
    <n v="3"/>
    <s v="1ER TERCIO"/>
    <m/>
    <s v=""/>
    <s v=""/>
    <d v="2020-02-02T00:00:00"/>
    <m/>
  </r>
  <r>
    <s v="10014202"/>
    <n v="10014"/>
    <x v="6"/>
    <n v="202"/>
    <n v="1756.22998046875"/>
    <n v="11.390000343322754"/>
    <n v="154.19051163578919"/>
    <n v="184"/>
    <n v="118.5046715490251"/>
    <x v="65"/>
    <n v="6"/>
    <s v="MECANICO"/>
    <n v="11.242603550295858"/>
    <x v="4"/>
    <x v="2"/>
    <s v="MEZ.VARCOM "/>
    <s v="CP72-2086 "/>
    <s v="Soca"/>
    <n v="49"/>
    <n v="44152"/>
    <n v="1.4"/>
    <s v="Tronnuspac 25 EC"/>
    <n v="184"/>
    <m/>
    <n v="276136.66176413407"/>
    <n v="227334.92048254912"/>
    <n v="0"/>
    <n v="265224.03415818402"/>
    <n v="220666.39641960908"/>
    <m/>
    <n v="208121.45699999999"/>
    <n v="176040.26669999998"/>
    <n v="118.5046715490251"/>
    <n v="100.23759340050306"/>
    <s v="no"/>
    <n v="11.390000343322754"/>
    <n v="2181.989990234375"/>
    <n v="191.57066939980731"/>
    <n v="11.390000343322754"/>
    <n v="2095.7600631713867"/>
    <n v="-425.760009765625"/>
    <n v="-37.380157764018122"/>
    <m/>
    <m/>
    <s v="LITORAL"/>
    <n v="3"/>
    <s v="1ER TERCIO"/>
    <m/>
    <s v=""/>
    <s v=""/>
    <d v="2020-01-29T00:00:00"/>
    <m/>
  </r>
  <r>
    <s v="10015101"/>
    <n v="10015"/>
    <x v="7"/>
    <n v="101"/>
    <n v="4278.77001953125"/>
    <n v="34.540000915527344"/>
    <n v="123.87868865422476"/>
    <n v="121.87999725341797"/>
    <n v="122.72111578867366"/>
    <x v="55"/>
    <n v="3"/>
    <s v="MECANICO"/>
    <n v="12.754766600920446"/>
    <x v="8"/>
    <x v="0"/>
    <s v="CG02-163"/>
    <s v="CG02-163"/>
    <s v="Soca"/>
    <n v="53"/>
    <n v="44173"/>
    <n v="1.2"/>
    <s v="Tronnuspac 25 EC"/>
    <n v="121.88000000000001"/>
    <m/>
    <n v="519244.02530484262"/>
    <n v="433972.47873278306"/>
    <n v="0"/>
    <n v="535468.78022511711"/>
    <n v="445510.02514729736"/>
    <m/>
    <n v="525095.43099999998"/>
    <n v="429707.60789999994"/>
    <n v="122.72111578867366"/>
    <n v="100.42783462035089"/>
    <s v="no"/>
    <n v="33.959999084472656"/>
    <n v="4082.179931640625"/>
    <n v="120.20553715229921"/>
    <n v="34.540000915527344"/>
    <n v="4209.7353115844726"/>
    <n v="196.590087890625"/>
    <n v="3.6731515019255454"/>
    <m/>
    <m/>
    <s v="ZONA BAJA"/>
    <n v="3"/>
    <s v="2DO TERCIO"/>
    <m/>
    <s v=""/>
    <s v=""/>
    <d v="2020-01-08T00:00:00"/>
    <m/>
  </r>
  <r>
    <s v="10015201"/>
    <n v="10015"/>
    <x v="7"/>
    <n v="201"/>
    <n v="346.07998657226563"/>
    <n v="3.2699999809265137"/>
    <n v="105.83485889630133"/>
    <n v="95.879997253417969"/>
    <n v="127.31813369623811"/>
    <x v="55"/>
    <n v="3"/>
    <s v="MECANICO"/>
    <n v="11.867192636423406"/>
    <x v="8"/>
    <x v="0"/>
    <s v="CG02-163"/>
    <s v="CG02-163"/>
    <s v="Soca"/>
    <n v="53"/>
    <n v="44173"/>
    <n v="1.2"/>
    <s v="Tronnuspac 25 EC"/>
    <n v="95.88000000000001"/>
    <m/>
    <n v="38746.393058646368"/>
    <n v="32332.087380029465"/>
    <n v="0"/>
    <n v="41551.731297523307"/>
    <n v="34571.040439539385"/>
    <m/>
    <n v="44062.258000000002"/>
    <n v="36649.270199999999"/>
    <n v="127.31813369623811"/>
    <n v="105.8982652045012"/>
    <s v="no"/>
    <n v="3.2699999809265137"/>
    <n v="292.3599853515625"/>
    <n v="89.406723870599521"/>
    <n v="3.2699999809265137"/>
    <n v="313.52759817123416"/>
    <n v="53.720001220703125"/>
    <n v="16.428135025701806"/>
    <m/>
    <m/>
    <s v="ZONA BAJA"/>
    <n v="3"/>
    <s v="2DO TERCIO"/>
    <m/>
    <s v=""/>
    <s v=""/>
    <d v="2020-02-04T00:00:00"/>
    <m/>
  </r>
  <r>
    <s v="10015301"/>
    <n v="10015"/>
    <x v="7"/>
    <n v="301"/>
    <n v="2432.199951171875"/>
    <n v="16.309999465942383"/>
    <n v="149.12323916690843"/>
    <n v="96.879997253417969"/>
    <n v="115.65873063374681"/>
    <x v="31"/>
    <n v="6"/>
    <s v="MECANICO"/>
    <n v="11.01249178172255"/>
    <x v="6"/>
    <x v="0"/>
    <s v="CG02-163"/>
    <s v="CG02-163"/>
    <s v="Soca"/>
    <n v="54"/>
    <n v="44098"/>
    <n v="1.3"/>
    <s v="Tronnuspac 25 EC"/>
    <n v="96.88000000000001"/>
    <m/>
    <n v="186142.11477568187"/>
    <n v="152427.60239743334"/>
    <n v="0"/>
    <n v="198099.01429191942"/>
    <n v="164818.37989087694"/>
    <m/>
    <n v="281305.15900000004"/>
    <n v="192874.49269999997"/>
    <n v="115.65873063374681"/>
    <n v="79.300426187028648"/>
    <s v="no"/>
    <n v="16.309999465942383"/>
    <n v="1484.739990234375"/>
    <n v="91.032497783628074"/>
    <n v="16.309999465942383"/>
    <n v="1580.1127482604982"/>
    <n v="947.4599609375"/>
    <n v="58.09074138328036"/>
    <m/>
    <m/>
    <s v="ZONA BAJA"/>
    <n v="3"/>
    <s v="1ER TERCIO"/>
    <m/>
    <s v=""/>
    <s v=""/>
    <d v="2019-12-18T00:00:00"/>
    <m/>
  </r>
  <r>
    <s v="10015302"/>
    <n v="10015"/>
    <x v="7"/>
    <n v="302"/>
    <n v="4340.02001953125"/>
    <n v="40.380001068115234"/>
    <n v="107.47944291061961"/>
    <n v="110.87999725341797"/>
    <n v="120.66306068711656"/>
    <x v="18"/>
    <n v="4"/>
    <s v="MECANICO"/>
    <n v="10.979618671926364"/>
    <x v="7"/>
    <x v="0"/>
    <s v="CG02-163"/>
    <s v="CG02-163"/>
    <s v="Soca"/>
    <n v="42"/>
    <n v="44120"/>
    <n v="1"/>
    <s v="Roundup 35.6 SL "/>
    <n v="110.88000000000001"/>
    <m/>
    <n v="600460.5025641208"/>
    <n v="493309.08509447949"/>
    <n v="0"/>
    <n v="589263.66613550461"/>
    <n v="490267.37022473977"/>
    <m/>
    <n v="523680.09899999999"/>
    <n v="419565.67980000004"/>
    <n v="120.66306068711656"/>
    <n v="96.673673833724806"/>
    <s v="no"/>
    <n v="40.380001068115234"/>
    <n v="4562.41015625"/>
    <n v="112.98687557124806"/>
    <n v="40.380001068115234"/>
    <n v="4477.3345184326172"/>
    <n v="-222.39013671875"/>
    <n v="-5.5074326606284529"/>
    <m/>
    <m/>
    <s v="ZONA BAJA"/>
    <n v="3"/>
    <s v="1ER TERCIO"/>
    <m/>
    <s v=""/>
    <s v=""/>
    <d v="2019-12-29T00:00:00"/>
    <m/>
  </r>
  <r>
    <s v="10015303"/>
    <n v="10015"/>
    <x v="7"/>
    <n v="303"/>
    <n v="1491.3399658203125"/>
    <n v="11.520000457763672"/>
    <n v="129.4565891110928"/>
    <n v="102.87999725341797"/>
    <n v="117.37438277778354"/>
    <x v="18"/>
    <n v="2"/>
    <s v="MECANICO"/>
    <n v="11.374095989480605"/>
    <x v="7"/>
    <x v="0"/>
    <s v="CP72-2086 "/>
    <s v="CP72-2086 "/>
    <s v="Soca"/>
    <n v="42"/>
    <n v="44120"/>
    <n v="1"/>
    <s v="Roundup 35.6 SL "/>
    <n v="102.88000000000001"/>
    <m/>
    <n v="155961.87658691406"/>
    <n v="134008.67354125978"/>
    <n v="0"/>
    <n v="159050.8402401123"/>
    <n v="132330.29907977342"/>
    <m/>
    <n v="175045.10799999998"/>
    <n v="137672.91379999998"/>
    <n v="117.37438277778354"/>
    <n v="92.31490938035239"/>
    <s v="no"/>
    <n v="11.520000457763672"/>
    <n v="1162.1600341796875"/>
    <n v="100.88194340274293"/>
    <n v="11.520000457763672"/>
    <n v="1185.1776470947266"/>
    <n v="329.179931640625"/>
    <n v="28.574645708349863"/>
    <m/>
    <m/>
    <s v="ZONA BAJA"/>
    <n v="3"/>
    <s v="1ER TERCIO"/>
    <m/>
    <s v=""/>
    <s v=""/>
    <d v="2019-12-17T00:00:00"/>
    <m/>
  </r>
  <r>
    <s v="10015401"/>
    <n v="10015"/>
    <x v="7"/>
    <n v="401"/>
    <n v="4266.16015625"/>
    <n v="38.490001678466797"/>
    <n v="110.8381390026465"/>
    <n v="110.87999725341797"/>
    <n v="112.16161149013355"/>
    <x v="66"/>
    <n v="3"/>
    <s v="MECANICO"/>
    <n v="11.439842209072978"/>
    <x v="12"/>
    <x v="0"/>
    <s v="CG02-163"/>
    <s v="CG02-163"/>
    <s v="Soca"/>
    <n v="47"/>
    <n v="44119"/>
    <n v="1.3"/>
    <s v="Moddus 25 EC"/>
    <n v="110.88000000000001"/>
    <m/>
    <n v="529358.83933818631"/>
    <n v="436954.96545724652"/>
    <n v="0"/>
    <n v="534488.76959062822"/>
    <n v="444694.65629940265"/>
    <m/>
    <n v="478499.39799999993"/>
    <n v="377940.23289999994"/>
    <n v="112.16161149013355"/>
    <n v="88.590258934913834"/>
    <s v="no"/>
    <n v="38.490001678466797"/>
    <n v="4226.81005859375"/>
    <n v="109.81579304420856"/>
    <n v="38.490001678466797"/>
    <n v="4267.7713861083985"/>
    <n v="39.35009765625"/>
    <n v="1.0223459584379384"/>
    <m/>
    <m/>
    <s v="ZONA BAJA"/>
    <n v="3"/>
    <s v="1ER TERCIO"/>
    <m/>
    <s v=""/>
    <s v=""/>
    <d v="2019-12-19T00:00:00"/>
    <m/>
  </r>
  <r>
    <s v="10015501"/>
    <n v="10015"/>
    <x v="7"/>
    <n v="501"/>
    <n v="15339.58984375"/>
    <n v="125.37999725341797"/>
    <n v="122.34479326670929"/>
    <n v="121.87999725341797"/>
    <n v="115.84952962246638"/>
    <x v="67"/>
    <n v="4"/>
    <s v="MECANICO"/>
    <n v="11.143984220907297"/>
    <x v="12"/>
    <x v="0"/>
    <s v="CG02-163"/>
    <s v="CG02-163"/>
    <s v="Soca"/>
    <n v="51"/>
    <n v="44119"/>
    <n v="1.4"/>
    <s v="Moddus 25 EC"/>
    <n v="121.88000000000001"/>
    <m/>
    <n v="1899070.5710471834"/>
    <n v="1564960.6046592153"/>
    <n v="0"/>
    <n v="1974466.5565806509"/>
    <n v="1642756.1750751014"/>
    <m/>
    <n v="1777084.2679999999"/>
    <n v="1418879.743"/>
    <n v="115.84952962246638"/>
    <n v="92.497893193546616"/>
    <s v="no"/>
    <n v="125.58000183105469"/>
    <n v="14697.7900390625"/>
    <n v="117.0392564481384"/>
    <n v="125.38000183105468"/>
    <n v="15281.314623168946"/>
    <n v="641.7998046875"/>
    <n v="5.3055368185708858"/>
    <m/>
    <m/>
    <s v="ZONA BAJA"/>
    <n v="3"/>
    <s v="1ER TERCIO"/>
    <m/>
    <s v=""/>
    <s v=""/>
    <d v="2020-01-01T00:00:00"/>
    <m/>
  </r>
  <r>
    <s v="10015601"/>
    <n v="10015"/>
    <x v="7"/>
    <n v="601"/>
    <n v="12502.419921875"/>
    <n v="91.019996643066406"/>
    <n v="137.3590461764469"/>
    <n v="124.87999725341797"/>
    <n v="111.99360657772658"/>
    <x v="33"/>
    <n v="2"/>
    <s v="MECANICO"/>
    <n v="11.867192636423406"/>
    <x v="6"/>
    <x v="0"/>
    <s v="CP72-2086 "/>
    <s v="CP72-2086 "/>
    <s v="Soca"/>
    <n v="57"/>
    <n v="44096"/>
    <n v="1.4"/>
    <s v="Moddus 25 EC"/>
    <n v="124.88000000000001"/>
    <m/>
    <n v="1343082.127502755"/>
    <n v="1054068.4478212043"/>
    <n v="0"/>
    <n v="1346003.2057970383"/>
    <n v="1119874.6672231357"/>
    <m/>
    <n v="1400191.0979999998"/>
    <n v="1014409.2026"/>
    <n v="111.99360657772658"/>
    <n v="81.137028586372111"/>
    <s v="no"/>
    <n v="91.209999084472656"/>
    <n v="11341.91015625"/>
    <n v="124.34941640275508"/>
    <n v="91.020001220703122"/>
    <n v="11366.577752441406"/>
    <n v="1160.509765625"/>
    <n v="13.009629773691813"/>
    <m/>
    <m/>
    <s v="ZONA BAJA"/>
    <n v="3"/>
    <s v="1ER TERCIO"/>
    <m/>
    <s v=""/>
    <s v=""/>
    <d v="2019-11-23T00:00:00"/>
    <m/>
  </r>
  <r>
    <s v="10015701"/>
    <n v="10015"/>
    <x v="7"/>
    <n v="701"/>
    <n v="9790.7197265625"/>
    <n v="81.010002136230469"/>
    <n v="120.85815909618094"/>
    <n v="114.87999725341797"/>
    <n v="112.8805083656528"/>
    <x v="13"/>
    <n v="3"/>
    <s v="MECANICO"/>
    <n v="11.900065746219592"/>
    <x v="6"/>
    <x v="0"/>
    <s v="CP72-2086 "/>
    <s v="CP72-2086 "/>
    <s v="Soca"/>
    <n v="55"/>
    <n v="44096"/>
    <n v="1.2"/>
    <s v="Roundup 35.6 SL "/>
    <n v="114.88000000000001"/>
    <m/>
    <n v="1182240.5182164235"/>
    <n v="932772.57016633369"/>
    <n v="0"/>
    <n v="1185493.8076015785"/>
    <n v="986330.84792451328"/>
    <m/>
    <n v="1105181.4200000002"/>
    <n v="739412.06759999995"/>
    <n v="112.8805083656528"/>
    <n v="75.521727538983072"/>
    <s v="no"/>
    <n v="81.209999084472656"/>
    <n v="9280.8896484375"/>
    <n v="114.28259762426232"/>
    <n v="81.009999999999991"/>
    <n v="9306.4287999999997"/>
    <n v="509.830078125"/>
    <n v="6.5755614719186184"/>
    <m/>
    <m/>
    <s v="ZONA BAJA"/>
    <n v="3"/>
    <s v="1ER TERCIO"/>
    <m/>
    <s v=""/>
    <s v=""/>
    <d v="2019-11-20T00:00:00"/>
    <m/>
  </r>
  <r>
    <s v="10016101"/>
    <n v="10016"/>
    <x v="8"/>
    <n v="101"/>
    <n v="1312.9200439453125"/>
    <n v="17.010000228881836"/>
    <n v="77.185186730101421"/>
    <n v="90.879997253417969"/>
    <n v="128.59999569557397"/>
    <x v="14"/>
    <n v="2"/>
    <s v="MANUAL"/>
    <n v="9.1387245233399081"/>
    <x v="4"/>
    <x v="3"/>
    <s v=""/>
    <s v="CG02-163"/>
    <s v="Soca"/>
    <n v="76"/>
    <n v="44127"/>
    <n v="1"/>
    <s v="Moddus 25 EC"/>
    <n v="90.88000000000001"/>
    <m/>
    <s v=""/>
    <s v=""/>
    <n v="0"/>
    <n v="213453.9558288538"/>
    <n v="177593.69124960635"/>
    <m/>
    <n v="168841.51199999999"/>
    <n v="136819.39319999999"/>
    <n v="128.59999569557397"/>
    <n v="104.20999651194218"/>
    <s v="no"/>
    <s v=""/>
    <s v=""/>
    <s v=""/>
    <n v="17.010000228881836"/>
    <n v="1545.8688208007814"/>
    <n v="0"/>
    <n v="0"/>
    <m/>
    <m/>
    <s v="ZONA ALTA"/>
    <n v="8"/>
    <s v="1ER TERCIO"/>
    <m/>
    <s v=""/>
    <s v=""/>
    <d v="2020-04-04T00:00:00"/>
    <m/>
  </r>
  <r>
    <s v="10016102"/>
    <n v="10016"/>
    <x v="8"/>
    <n v="102"/>
    <n v="1572.6500244140625"/>
    <n v="14.560000419616699"/>
    <n v="108.01167438808793"/>
    <n v="105.87999725341797"/>
    <n v="118.27418504590764"/>
    <x v="59"/>
    <n v="1"/>
    <s v="MECANICO"/>
    <n v="10.289283366206442"/>
    <x v="7"/>
    <x v="3"/>
    <s v=""/>
    <s v="CG03-025 "/>
    <s v="Plantía"/>
    <n v="32"/>
    <n v="44127"/>
    <n v="1.2"/>
    <s v="Moddus 25 EC"/>
    <n v="105.88000000000001"/>
    <m/>
    <s v=""/>
    <s v=""/>
    <n v="0"/>
    <n v="218573.26279712302"/>
    <n v="181852.95464720635"/>
    <m/>
    <n v="186003.9"/>
    <n v="149248.72950000002"/>
    <n v="118.27418504590764"/>
    <n v="94.902697474351967"/>
    <s v="no"/>
    <s v=""/>
    <s v=""/>
    <s v=""/>
    <n v="14.560000419616699"/>
    <n v="1541.6128444290161"/>
    <n v="0"/>
    <n v="0"/>
    <m/>
    <m/>
    <s v="ZONA MEDIA"/>
    <n v="8"/>
    <s v="1ER TERCIO"/>
    <m/>
    <s v=""/>
    <s v=""/>
    <d v="2020-01-16T00:00:00"/>
    <m/>
  </r>
  <r>
    <s v="10016103"/>
    <n v="10016"/>
    <x v="8"/>
    <n v="103"/>
    <n v="927.08001708984375"/>
    <n v="8.1599998474121094"/>
    <n v="113.61274931688401"/>
    <n v="85"/>
    <n v="120.09119811414352"/>
    <x v="59"/>
    <n v="2"/>
    <s v="MECANICO"/>
    <n v="6.7718606180144638"/>
    <x v="7"/>
    <x v="3"/>
    <s v="CP88-1165 "/>
    <s v="CG03-025 "/>
    <s v="Soca"/>
    <n v="32"/>
    <n v="44127"/>
    <n v="1"/>
    <s v="Moddus 25 EC"/>
    <n v="85"/>
    <m/>
    <n v="24268.784139267489"/>
    <n v="19113.247909682214"/>
    <n v="0"/>
    <n v="117921.28216622789"/>
    <n v="98110.506762301593"/>
    <m/>
    <n v="111334.15"/>
    <n v="89604.491800000003"/>
    <n v="120.09119811414352"/>
    <n v="96.652381831369354"/>
    <s v="no"/>
    <n v="3.1600000858306885"/>
    <n v="212.72000122070313"/>
    <n v="67.316454254077698"/>
    <n v="12.16"/>
    <n v="1033.5999999999999"/>
    <n v="714.36001586914063"/>
    <n v="46.296295062806308"/>
    <m/>
    <m/>
    <s v="ZONA MEDIA"/>
    <n v="8"/>
    <s v="1ER TERCIO"/>
    <m/>
    <s v=""/>
    <s v=""/>
    <d v="2020-05-02T00:00:00"/>
    <m/>
  </r>
  <r>
    <s v="10016104"/>
    <n v="10016"/>
    <x v="8"/>
    <n v="104"/>
    <n v="591.0999755859375"/>
    <n v="5.1100001335144043"/>
    <n v="115.67513897096677"/>
    <n v="105.87999725341797"/>
    <n v="117.90000486959582"/>
    <x v="68"/>
    <n v="1"/>
    <s v="MECANICO"/>
    <n v="10.289283366206442"/>
    <x v="7"/>
    <x v="3"/>
    <s v=""/>
    <s v="CG03-025 "/>
    <s v="Plantía"/>
    <n v="33"/>
    <n v="44127"/>
    <n v="1.2"/>
    <s v="Moddus 25 EC"/>
    <n v="105.88000000000001"/>
    <m/>
    <s v=""/>
    <s v=""/>
    <n v="0"/>
    <n v="74496.735838455395"/>
    <n v="61981.28421759489"/>
    <m/>
    <n v="69690.69"/>
    <n v="55971.258999999998"/>
    <n v="117.90000486959582"/>
    <n v="94.69000391095868"/>
    <s v="no"/>
    <s v=""/>
    <s v=""/>
    <s v=""/>
    <n v="5.1100001335144043"/>
    <n v="541.04681413650519"/>
    <n v="0"/>
    <n v="0"/>
    <m/>
    <m/>
    <s v="ZONA ALTA"/>
    <n v="8"/>
    <s v="1ER TERCIO"/>
    <m/>
    <s v=""/>
    <s v=""/>
    <d v="2020-01-17T00:00:00"/>
    <m/>
  </r>
  <r>
    <s v="10016201"/>
    <n v="10016"/>
    <x v="8"/>
    <n v="201"/>
    <n v="755.72998046875"/>
    <n v="8.3000001907348633"/>
    <n v="91.05180278337312"/>
    <n v="96.879997253417969"/>
    <n v="127.66875801348424"/>
    <x v="19"/>
    <n v="3"/>
    <s v="MANUAL"/>
    <n v="11.604207758053912"/>
    <x v="6"/>
    <x v="3"/>
    <s v="CG98-46 "/>
    <s v="CG98-46 "/>
    <s v="Soca"/>
    <n v="58"/>
    <n v="44096"/>
    <n v="1"/>
    <s v="Tronnuspac 25 EC"/>
    <n v="97"/>
    <m/>
    <n v="117620.15820312499"/>
    <n v="101423.41495056154"/>
    <n v="0"/>
    <n v="118364.11152001953"/>
    <n v="98478.940784656254"/>
    <m/>
    <n v="96483.108000000007"/>
    <n v="78292.876400000008"/>
    <n v="127.66875801348424"/>
    <n v="103.59900814234996"/>
    <s v="no"/>
    <n v="8.3000001907348633"/>
    <n v="799.04998779296875"/>
    <n v="96.27108065430329"/>
    <n v="8.3000001907348633"/>
    <n v="804.10401847839364"/>
    <n v="-43.32000732421875"/>
    <n v="-5.2192778709301706"/>
    <m/>
    <m/>
    <s v="ZONA MEDIA"/>
    <n v="8"/>
    <s v="1ER TERCIO"/>
    <m/>
    <s v=""/>
    <s v=""/>
    <d v="2019-12-02T00:00:00"/>
    <m/>
  </r>
  <r>
    <s v="10016501"/>
    <n v="10016"/>
    <x v="8"/>
    <n v="501"/>
    <n v="1241.6600341796875"/>
    <n v="16.260000228881836"/>
    <n v="76.362854655696012"/>
    <n v="89.879997253417969"/>
    <n v="128.50206627244137"/>
    <x v="19"/>
    <n v="3"/>
    <s v="MANUAL"/>
    <n v="11.571334648257725"/>
    <x v="6"/>
    <x v="3"/>
    <s v="CG98-46 "/>
    <s v="CG98-46 "/>
    <s v="Soca"/>
    <n v="58"/>
    <n v="44096"/>
    <n v="1"/>
    <s v="Tronnuspac 25 EC"/>
    <n v="90"/>
    <m/>
    <n v="215158.89082031252"/>
    <n v="188144.82786621092"/>
    <n v="0"/>
    <n v="211033.20969058233"/>
    <n v="175579.63046256447"/>
    <m/>
    <n v="159555.88"/>
    <n v="130314.31600000001"/>
    <n v="128.50206627244137"/>
    <n v="104.95168758982662"/>
    <s v="no"/>
    <n v="15.859999656677246"/>
    <n v="1490.02001953125"/>
    <n v="93.948300869220645"/>
    <n v="16.260000228881836"/>
    <n v="1461.4488205718997"/>
    <n v="-248.3599853515625"/>
    <n v="-17.585446213524634"/>
    <m/>
    <m/>
    <s v="ZONA MEDIA"/>
    <n v="8"/>
    <s v="1ER TERCIO"/>
    <m/>
    <s v=""/>
    <s v=""/>
    <d v="2019-12-03T00:00:00"/>
    <m/>
  </r>
  <r>
    <s v="10017101"/>
    <n v="10017"/>
    <x v="9"/>
    <n v="101"/>
    <n v="4079"/>
    <n v="31.390000000000004"/>
    <n v="129.9458426250398"/>
    <n v="113"/>
    <n v="128.10242142682029"/>
    <x v="69"/>
    <n v="9"/>
    <s v="MECANICO"/>
    <n v="12.195923734385271"/>
    <x v="12"/>
    <x v="2"/>
    <s v="MEZ.VARCOM "/>
    <s v="CP72-2086 "/>
    <s v="Soca"/>
    <n v="48"/>
    <n v="44120"/>
    <n v="0.8"/>
    <s v="Roundup 35.6 SL "/>
    <n v="113"/>
    <m/>
    <n v="466634.32364583301"/>
    <n v="372212.79364799365"/>
    <n v="0"/>
    <n v="416194.23573044647"/>
    <n v="346273.60412773147"/>
    <m/>
    <n v="522529.777"/>
    <n v="435080.82179999998"/>
    <n v="128.10242142682029"/>
    <n v="106.66359936258887"/>
    <s v="no"/>
    <n v="32.340000152587891"/>
    <n v="4094.8798828125"/>
    <n v="126.61966182720695"/>
    <n v="32.3208001525878"/>
    <n v="3652.2504172424215"/>
    <n v="-15.8798828125"/>
    <n v="3.3261807978328477"/>
    <m/>
    <m/>
    <s v="LITORAL"/>
    <n v="3"/>
    <s v="1ER TERCIO"/>
    <m/>
    <s v=""/>
    <s v=""/>
    <d v="2019-11-28T00:00:00"/>
    <m/>
  </r>
  <r>
    <s v="10018101"/>
    <n v="10018"/>
    <x v="10"/>
    <n v="101"/>
    <n v="1867.5"/>
    <n v="17.510000228881836"/>
    <n v="106.65333955391135"/>
    <n v="100.87999725341797"/>
    <n v="118.11419598393574"/>
    <x v="70"/>
    <n v="6"/>
    <s v="MECANICO"/>
    <n v="11.637080867850099"/>
    <x v="12"/>
    <x v="1"/>
    <s v="CP73-1547 "/>
    <s v="CP73-1547 "/>
    <s v="Soca"/>
    <n v="33"/>
    <n v="44132"/>
    <n v="0.85"/>
    <s v="Roundup 35.6 SL "/>
    <n v="100.88000000000001"/>
    <m/>
    <n v="218259.80177654818"/>
    <n v="175505.28660387243"/>
    <n v="0"/>
    <n v="218268.31020314572"/>
    <n v="181599.23408901723"/>
    <m/>
    <n v="220578.261"/>
    <n v="174518.22939999998"/>
    <n v="118.11419598393574"/>
    <n v="93.450189772423016"/>
    <s v="no"/>
    <n v="17.510000228881836"/>
    <n v="1766.3399658203125"/>
    <n v="100.87606754606584"/>
    <n v="17.510000228881836"/>
    <n v="1766.4088230895998"/>
    <n v="101.1600341796875"/>
    <n v="5.7772720078455109"/>
    <m/>
    <m/>
    <s v="ZONA BAJA"/>
    <n v="1"/>
    <s v="1ER TERCIO"/>
    <m/>
    <s v=""/>
    <s v=""/>
    <d v="2019-12-12T00:00:00"/>
    <m/>
  </r>
  <r>
    <s v="10019101"/>
    <n v="10019"/>
    <x v="11"/>
    <n v="101"/>
    <n v="1688.3900146484375"/>
    <n v="15.460000038146973"/>
    <n v="109.21022060041386"/>
    <n v="118.87999725341797"/>
    <n v="124.87703798929545"/>
    <x v="71"/>
    <n v="2"/>
    <s v="MECANICO"/>
    <n v="11.932938856015779"/>
    <x v="3"/>
    <x v="1"/>
    <s v="CG02-163"/>
    <s v="CG02-163"/>
    <s v="Soca"/>
    <n v="0"/>
    <n v="0"/>
    <n v="0"/>
    <s v="Madurez Natural"/>
    <n v="118.88000000000001"/>
    <m/>
    <n v="208272.35105204838"/>
    <n v="175114.30762137767"/>
    <n v="0"/>
    <n v="221921.0914695863"/>
    <n v="184638.3481026958"/>
    <m/>
    <n v="210841.14400000003"/>
    <n v="166027.43949999998"/>
    <n v="124.87703798929545"/>
    <n v="98.334767476441627"/>
    <s v="no"/>
    <n v="15.460000038146973"/>
    <n v="1724.8499755859375"/>
    <n v="111.56856218175515"/>
    <n v="15.460000038146973"/>
    <n v="1837.8848045349123"/>
    <n v="-36.4599609375"/>
    <n v="-2.3583415813412927"/>
    <m/>
    <m/>
    <s v="ZONA BAJA"/>
    <n v="2"/>
    <s v="1ER TERCIO"/>
    <m/>
    <s v=""/>
    <s v=""/>
    <d v="2020-01-03T00:00:00"/>
    <m/>
  </r>
  <r>
    <s v="10019201"/>
    <n v="10019"/>
    <x v="11"/>
    <n v="201"/>
    <n v="7047.009765625"/>
    <n v="62.139999389648438"/>
    <n v="113.40537230193348"/>
    <n v="133.94000244140625"/>
    <n v="125.28286469909527"/>
    <x v="72"/>
    <n v="2"/>
    <s v="MECANICO"/>
    <n v="11.867192636423406"/>
    <x v="3"/>
    <x v="1"/>
    <s v="CG02-163"/>
    <s v="CG02-163"/>
    <s v="Soca"/>
    <n v="53"/>
    <n v="44142"/>
    <n v="0.77"/>
    <s v="Roundup 35.6 SL "/>
    <n v="133.9406697709733"/>
    <m/>
    <n v="932624.68913293467"/>
    <n v="757985.36831883201"/>
    <n v="0"/>
    <n v="975446.83883673593"/>
    <n v="811571.76991216431"/>
    <m/>
    <n v="882869.571"/>
    <n v="725165.59100000013"/>
    <n v="125.28286469909527"/>
    <n v="102.90401391769394"/>
    <s v="no"/>
    <n v="62.139999389648438"/>
    <n v="7957.68994140625"/>
    <n v="128.06066977097328"/>
    <n v="62.139999389648438"/>
    <n v="8323.0731378173841"/>
    <n v="-910.68017578125"/>
    <n v="-14.655297469039795"/>
    <m/>
    <m/>
    <s v="ZONA BAJA"/>
    <n v="2"/>
    <s v="1ER TERCIO"/>
    <m/>
    <s v=""/>
    <s v=""/>
    <d v="2020-01-04T00:00:00"/>
    <m/>
  </r>
  <r>
    <s v="10019301"/>
    <n v="10019"/>
    <x v="11"/>
    <n v="301"/>
    <n v="8269.6201171875"/>
    <n v="71.160003662109375"/>
    <n v="116.21163141663568"/>
    <n v="130.8800048828125"/>
    <n v="118.66601658768192"/>
    <x v="22"/>
    <n v="2"/>
    <s v="MECANICO"/>
    <n v="11.900065746219592"/>
    <x v="3"/>
    <x v="1"/>
    <s v="CG02-163"/>
    <s v="CG02-163"/>
    <s v="Soca"/>
    <n v="58"/>
    <n v="44139"/>
    <n v="1.3"/>
    <s v="Moddus 25 EC + Boro"/>
    <n v="130.88000000000002"/>
    <m/>
    <n v="1110083.3428068762"/>
    <n v="898796.96356261894"/>
    <n v="0"/>
    <n v="1117419.0060337896"/>
    <n v="929692.61302011285"/>
    <m/>
    <n v="981322.87800000003"/>
    <n v="790078.26099999994"/>
    <n v="118.66601658768192"/>
    <n v="95.539849449421354"/>
    <s v="no"/>
    <n v="71.160003662109375"/>
    <n v="9252.2802734375"/>
    <n v="130.02079535254535"/>
    <n v="71.160003662109375"/>
    <n v="9313.4212792968774"/>
    <n v="-982.66015625"/>
    <n v="-13.809163935909666"/>
    <m/>
    <m/>
    <s v="ZONA BAJA"/>
    <n v="2"/>
    <s v="1ER TERCIO"/>
    <m/>
    <s v=""/>
    <s v=""/>
    <d v="2020-01-05T00:00:00"/>
    <m/>
  </r>
  <r>
    <s v="10021101"/>
    <n v="10021"/>
    <x v="12"/>
    <n v="101"/>
    <n v="1454.4100341796875"/>
    <n v="15.539999961853027"/>
    <n v="93.591379520586571"/>
    <n v="106.87999725341797"/>
    <n v="118.02226948799562"/>
    <x v="7"/>
    <n v="10"/>
    <s v="MANUAL"/>
    <n v="11.965811965811966"/>
    <x v="3"/>
    <x v="1"/>
    <s v="CP88-1165 "/>
    <s v="CP88-1165 "/>
    <s v="Soca"/>
    <n v="38"/>
    <n v="44161"/>
    <n v="1.1000000000000001"/>
    <s v="Roundup 35.6 SL "/>
    <n v="106.88000000000001"/>
    <m/>
    <n v="161849.25125495272"/>
    <n v="131040.99898712515"/>
    <n v="0"/>
    <n v="197862.43569270222"/>
    <n v="164621.54649632826"/>
    <m/>
    <n v="171652.77299999999"/>
    <n v="142442.4889"/>
    <n v="118.02226948799562"/>
    <n v="97.938329324261048"/>
    <s v="no"/>
    <n v="15.539999961853027"/>
    <n v="1358.6099853515625"/>
    <n v="87.426640198624469"/>
    <n v="15.539999961853027"/>
    <n v="1660.9151959228518"/>
    <n v="95.800048828125"/>
    <n v="6.1647393219621023"/>
    <m/>
    <m/>
    <s v="ZONA BAJA"/>
    <n v="2"/>
    <s v="1ER TERCIO"/>
    <m/>
    <s v=""/>
    <s v=""/>
    <d v="2020-01-05T00:00:00"/>
    <m/>
  </r>
  <r>
    <s v="10022101"/>
    <n v="10022"/>
    <x v="13"/>
    <n v="101"/>
    <n v="6745.31005859375"/>
    <n v="55.12"/>
    <n v="122.3750010630216"/>
    <n v="125.87999725341797"/>
    <n v="125.97528528987336"/>
    <x v="73"/>
    <n v="2"/>
    <s v="MECANICO"/>
    <n v="12.426035502958579"/>
    <x v="15"/>
    <x v="1"/>
    <s v="CG02-163"/>
    <s v="CG02-163"/>
    <s v="Soca"/>
    <n v="47"/>
    <n v="44208"/>
    <s v="3 + 3 + 3 + 1"/>
    <s v="Megasun + Megasilix + Megamax + Megaboro"/>
    <n v="125.88000000000001"/>
    <m/>
    <n v="928439.01157237857"/>
    <n v="793681.68276016507"/>
    <n v="0"/>
    <n v="964085.26747845463"/>
    <n v="802118.94254207425"/>
    <m/>
    <n v="849742.35900000005"/>
    <n v="703785.28229999996"/>
    <n v="125.97528528987336"/>
    <n v="104.3369802405679"/>
    <s v="no"/>
    <n v="55.119998931884766"/>
    <n v="6681.9599609375"/>
    <n v="121.2256910453648"/>
    <n v="55.119998931884766"/>
    <n v="6938.5054655456552"/>
    <n v="63.35009765625"/>
    <n v="1.1493100176568021"/>
    <m/>
    <m/>
    <s v="LITORAL"/>
    <n v="99"/>
    <s v="2DO TERCIO"/>
    <m/>
    <s v=""/>
    <s v=""/>
    <d v="2020-02-16T00:00:00"/>
    <m/>
  </r>
  <r>
    <s v="10023501"/>
    <n v="10023"/>
    <x v="14"/>
    <n v="501"/>
    <n v="5537.91015625"/>
    <n v="42.15"/>
    <n v="131.38576883155397"/>
    <n v="105.87999725341797"/>
    <n v="126.96198706049566"/>
    <x v="74"/>
    <n v="4"/>
    <s v="MECANICO"/>
    <n v="12.491781722550952"/>
    <x v="16"/>
    <x v="1"/>
    <s v="CG02-163"/>
    <s v="CG02-163"/>
    <s v="Soca"/>
    <n v="54"/>
    <n v="44208"/>
    <s v="3+3+3+1+3"/>
    <s v="Megasun + Megamax + Megasilix + Megaboro + Magnesio"/>
    <n v="105.88000000000001"/>
    <m/>
    <n v="696173.91872551839"/>
    <n v="595910.59185360326"/>
    <n v="0"/>
    <n v="623215.14010960958"/>
    <n v="518514.99657119514"/>
    <m/>
    <n v="703104.07759999996"/>
    <n v="583895.56939999992"/>
    <n v="126.96198706049566"/>
    <n v="105.43608562176192"/>
    <s v="no"/>
    <n v="42.150001525878906"/>
    <n v="4985.2998046875"/>
    <n v="118.27519867648563"/>
    <n v="42.150001525878906"/>
    <n v="4462.8421615600591"/>
    <n v="552.6103515625"/>
    <n v="13.110570155068345"/>
    <m/>
    <m/>
    <s v="LITORAL"/>
    <n v="99"/>
    <s v="2DO TERCIO"/>
    <m/>
    <s v=""/>
    <s v=""/>
    <d v="2020-02-21T00:00:00"/>
    <m/>
  </r>
  <r>
    <s v="10023503"/>
    <n v="10023"/>
    <x v="14"/>
    <n v="503"/>
    <n v="3077.429931640625"/>
    <n v="24.62"/>
    <n v="124.99715400652416"/>
    <n v="110.87999725341797"/>
    <n v="130.49813162956451"/>
    <x v="75"/>
    <n v="4"/>
    <s v="MECANICO"/>
    <n v="12.393162393162392"/>
    <x v="16"/>
    <x v="1"/>
    <s v="CG02-163"/>
    <s v="CG02-163"/>
    <s v="Soca"/>
    <n v="52"/>
    <n v="44208"/>
    <n v="1.2"/>
    <s v="Megasun + Megasilix + Megamax + Megaboro"/>
    <n v="110.88000000000001"/>
    <m/>
    <n v="407676.38413860288"/>
    <n v="356204.31121104572"/>
    <n v="0"/>
    <n v="379175.12851903006"/>
    <n v="315473.70692783303"/>
    <m/>
    <n v="401598.85629999998"/>
    <n v="343217.64899999998"/>
    <n v="130.49813162956451"/>
    <n v="111.52736426951739"/>
    <s v="no"/>
    <n v="24.620000839233398"/>
    <n v="2935.06005859375"/>
    <n v="119.21445810499574"/>
    <n v="24.620000839233398"/>
    <n v="2729.8656930541993"/>
    <n v="142.369873046875"/>
    <n v="5.7826959015284132"/>
    <m/>
    <m/>
    <s v="LITORAL"/>
    <n v="99"/>
    <s v="2DO TERCIO"/>
    <m/>
    <s v=""/>
    <s v=""/>
    <d v="2020-02-22T00:00:00"/>
    <m/>
  </r>
  <r>
    <s v="10025201"/>
    <n v="10025"/>
    <x v="15"/>
    <n v="201"/>
    <n v="1507.550048828125"/>
    <n v="13.899999618530273"/>
    <n v="108.45684102166378"/>
    <n v="125.70999908447266"/>
    <n v="122.61900103661178"/>
    <x v="6"/>
    <n v="5"/>
    <s v="MECANICO"/>
    <n v="12.294543063773832"/>
    <x v="1"/>
    <x v="3"/>
    <s v="CG02-163"/>
    <s v="CG02-163"/>
    <s v="Soca"/>
    <n v="42"/>
    <n v="44130"/>
    <n v="1.2"/>
    <s v="Moddus 25 EC"/>
    <n v="125.712"/>
    <m/>
    <n v="233334.77684326173"/>
    <n v="188075.40945556641"/>
    <n v="0"/>
    <n v="225938.40003937684"/>
    <n v="187980.74883276151"/>
    <m/>
    <n v="184854.28099999999"/>
    <n v="152768.2273"/>
    <n v="122.61900103661178"/>
    <n v="101.33542658749701"/>
    <s v="no"/>
    <n v="13.899999618530273"/>
    <n v="1804.5999755859375"/>
    <n v="129.82733993605305"/>
    <n v="13.899999618530273"/>
    <n v="1747.3967520446777"/>
    <n v="-297.0499267578125"/>
    <n v="-21.370498914389273"/>
    <m/>
    <m/>
    <s v="ZONA BAJA"/>
    <n v="3"/>
    <s v="1ER TERCIO"/>
    <m/>
    <s v=""/>
    <s v=""/>
    <d v="2019-11-29T00:00:00"/>
    <m/>
  </r>
  <r>
    <s v="10025401"/>
    <n v="10025"/>
    <x v="15"/>
    <n v="401"/>
    <n v="3614.06005859375"/>
    <n v="30.139999389648438"/>
    <n v="119.90909528136874"/>
    <n v="116.70999908447266"/>
    <n v="122.5122164052478"/>
    <x v="1"/>
    <n v="5"/>
    <s v="MECANICO"/>
    <n v="12.360289283366205"/>
    <x v="1"/>
    <x v="3"/>
    <s v="CG02-163"/>
    <s v="CG02-163"/>
    <s v="Soca"/>
    <n v="45"/>
    <n v="44130"/>
    <n v="1.2"/>
    <s v="Moddus 25 EC"/>
    <n v="116.712"/>
    <m/>
    <n v="438611.76931981422"/>
    <n v="366074.79078624549"/>
    <n v="0"/>
    <n v="459865.63683128369"/>
    <n v="382608.20984362799"/>
    <m/>
    <n v="442766.50800000003"/>
    <n v="379115.90730000002"/>
    <n v="122.5122164052478"/>
    <n v="104.90027867647447"/>
    <s v="no"/>
    <n v="30.139999389648438"/>
    <n v="3355.1201171875"/>
    <n v="111.31785617553177"/>
    <n v="30.139999389648438"/>
    <n v="3517.6996087646485"/>
    <n v="258.93994140625"/>
    <n v="8.5912391058369622"/>
    <m/>
    <m/>
    <s v="ZONA BAJA"/>
    <n v="3"/>
    <s v="1ER TERCIO"/>
    <m/>
    <s v=""/>
    <s v=""/>
    <d v="2019-11-30T00:00:00"/>
    <m/>
  </r>
  <r>
    <s v="10025402"/>
    <n v="10025"/>
    <x v="15"/>
    <n v="402"/>
    <n v="1923.6700439453125"/>
    <n v="13.829999923706055"/>
    <n v="139.09400249872326"/>
    <n v="88.709999084472656"/>
    <n v="116.93792327224857"/>
    <x v="1"/>
    <n v="3"/>
    <s v="MECANICO"/>
    <n v="12.261669953977645"/>
    <x v="1"/>
    <x v="3"/>
    <s v="CP72-2086 "/>
    <s v="CP72-2086 "/>
    <s v="Soca"/>
    <n v="45"/>
    <n v="44130"/>
    <n v="1.2"/>
    <s v="Roundup 35.6 SL "/>
    <n v="88.712000000000003"/>
    <m/>
    <n v="145850.85411532433"/>
    <n v="122088.81402237595"/>
    <n v="0"/>
    <n v="157851.91762960068"/>
    <n v="131332.79546782776"/>
    <m/>
    <n v="224949.97999999998"/>
    <n v="184484.00350000002"/>
    <n v="116.93792327224857"/>
    <n v="95.902103419792439"/>
    <s v="no"/>
    <n v="13.829999923706055"/>
    <n v="1133.6099853515625"/>
    <n v="81.967461432045084"/>
    <n v="13.829999923706055"/>
    <n v="1226.8869532318115"/>
    <n v="790.06005859375"/>
    <n v="57.126541066678172"/>
    <m/>
    <m/>
    <s v="ZONA BAJA"/>
    <n v="3"/>
    <s v="1ER TERCIO"/>
    <m/>
    <s v=""/>
    <s v=""/>
    <d v="2019-12-03T00:00:00"/>
    <m/>
  </r>
  <r>
    <s v="10025405"/>
    <n v="10025"/>
    <x v="15"/>
    <n v="405"/>
    <n v="2403.860107421875"/>
    <n v="24.440000534057617"/>
    <n v="98.357612720672776"/>
    <n v="110.70999908447266"/>
    <n v="120.85109366516726"/>
    <x v="1"/>
    <n v="5"/>
    <s v="MECANICO"/>
    <n v="12.294543063773832"/>
    <x v="1"/>
    <x v="3"/>
    <s v="CG02-163"/>
    <s v="CG02-163"/>
    <s v="Soca"/>
    <n v="45"/>
    <n v="44130"/>
    <n v="1.2"/>
    <s v="Moddus 25 EC"/>
    <n v="110.712"/>
    <m/>
    <n v="401903.48539750872"/>
    <n v="332581.85510411242"/>
    <n v="0"/>
    <n v="360109.98536058248"/>
    <n v="299611.50782000466"/>
    <m/>
    <n v="290509.12300000002"/>
    <n v="235525.55120000002"/>
    <n v="120.85109366516726"/>
    <n v="97.978060567176556"/>
    <s v="no"/>
    <n v="29.649999618530273"/>
    <n v="3019.830078125"/>
    <n v="101.84924509198663"/>
    <n v="24.44"/>
    <n v="2705.8012800000001"/>
    <n v="-615.969970703125"/>
    <n v="-3.4916323713138553"/>
    <m/>
    <m/>
    <s v="ZONA BAJA"/>
    <n v="3"/>
    <s v="1ER TERCIO"/>
    <m/>
    <s v=""/>
    <s v=""/>
    <d v="2019-12-02T00:00:00"/>
    <m/>
  </r>
  <r>
    <s v="10025406"/>
    <n v="10025"/>
    <x v="15"/>
    <n v="406"/>
    <n v="2536.5"/>
    <n v="20.950000762939453"/>
    <n v="121.07398127102067"/>
    <n v="101.70999908447266"/>
    <n v="114.32976700177412"/>
    <x v="15"/>
    <n v="3"/>
    <s v="MECANICO"/>
    <n v="12.327416173570018"/>
    <x v="1"/>
    <x v="3"/>
    <s v="CG02-163"/>
    <s v="CG02-163"/>
    <s v="Soca"/>
    <n v="46"/>
    <n v="44130"/>
    <n v="1.2"/>
    <s v="Moddus 25 EC"/>
    <n v="101.712"/>
    <m/>
    <n v="253949.06763240311"/>
    <n v="214486.40884635848"/>
    <n v="0"/>
    <n v="277565.98359222384"/>
    <n v="230934.89834873023"/>
    <m/>
    <n v="289997.45400000003"/>
    <n v="238287.72399999999"/>
    <n v="114.32976700177412"/>
    <n v="93.943514291346332"/>
    <s v="no"/>
    <n v="20.950000762939453"/>
    <n v="1949.56005859375"/>
    <n v="93.057755971184562"/>
    <n v="20.950000762939453"/>
    <n v="2130.8664776000978"/>
    <n v="586.93994140625"/>
    <n v="28.016225299836108"/>
    <m/>
    <m/>
    <s v="ZONA BAJA"/>
    <n v="3"/>
    <s v="1ER TERCIO"/>
    <m/>
    <s v=""/>
    <s v=""/>
    <d v="2019-12-02T00:00:00"/>
    <m/>
  </r>
  <r>
    <s v="10025407"/>
    <n v="10025"/>
    <x v="15"/>
    <n v="407"/>
    <n v="5217.39013671875"/>
    <n v="39.299999237060547"/>
    <n v="132.75802132328454"/>
    <n v="130.71000671386719"/>
    <n v="123.37448266899639"/>
    <x v="76"/>
    <n v="2"/>
    <s v="MECANICO"/>
    <n v="12.327416173570018"/>
    <x v="0"/>
    <x v="3"/>
    <s v="CG02-163"/>
    <s v="CG02-163"/>
    <s v="Soca"/>
    <n v="46"/>
    <n v="44169"/>
    <n v="1.2"/>
    <s v="Moddus 25 EC"/>
    <n v="130.71200000000002"/>
    <m/>
    <n v="633548.01039985917"/>
    <n v="543411.70627480268"/>
    <n v="0"/>
    <n v="666297.65907932655"/>
    <n v="554359.65235399967"/>
    <m/>
    <n v="643692.80900000012"/>
    <n v="529860.31359999999"/>
    <n v="123.37448266899639"/>
    <n v="101.55658283458031"/>
    <s v="no"/>
    <n v="39.299999237060547"/>
    <n v="4884.490234375"/>
    <n v="124.28728573024615"/>
    <n v="39.299999237060547"/>
    <n v="5136.9815002746591"/>
    <n v="332.89990234375"/>
    <n v="8.4707355930383841"/>
    <m/>
    <m/>
    <s v="ZONA BAJA"/>
    <n v="3"/>
    <s v="2DO TERCIO"/>
    <m/>
    <s v=""/>
    <s v=""/>
    <d v="2020-01-10T00:00:00"/>
    <m/>
  </r>
  <r>
    <s v="10025501"/>
    <n v="10025"/>
    <x v="15"/>
    <n v="501"/>
    <n v="1551.1600341796875"/>
    <n v="15.029999732971191"/>
    <n v="103.20426225803052"/>
    <n v="100.70999908447266"/>
    <n v="113.72823893911932"/>
    <x v="10"/>
    <n v="8"/>
    <s v="MECANICO"/>
    <n v="10.782380013149243"/>
    <x v="1"/>
    <x v="3"/>
    <s v="CP72-2086 "/>
    <s v="CP72-2086 "/>
    <s v="Soca"/>
    <n v="43"/>
    <n v="44130"/>
    <n v="1.2"/>
    <s v="Roundup 35.6 SL "/>
    <n v="100.712"/>
    <m/>
    <n v="160637.83896452165"/>
    <n v="131388.26857847805"/>
    <n v="0"/>
    <n v="184903.7694076414"/>
    <n v="153839.93614715763"/>
    <m/>
    <n v="176410.69899999999"/>
    <n v="140248.98879999999"/>
    <n v="113.72823893911932"/>
    <n v="90.415550755321647"/>
    <s v="no"/>
    <n v="15.029999732971191"/>
    <n v="1315.050048828125"/>
    <n v="87.495014783221194"/>
    <n v="15.029999732971191"/>
    <n v="1513.7013331069948"/>
    <n v="236.1099853515625"/>
    <n v="15.709247474809331"/>
    <m/>
    <m/>
    <s v="ZONA BAJA"/>
    <n v="3"/>
    <s v="1ER TERCIO"/>
    <m/>
    <s v=""/>
    <s v=""/>
    <d v="2020-01-15T00:00:00"/>
    <m/>
  </r>
  <r>
    <s v="10031101"/>
    <n v="10031"/>
    <x v="16"/>
    <n v="101"/>
    <n v="17460.23046875"/>
    <n v="123.37999725341797"/>
    <n v="141.51589283056418"/>
    <n v="138"/>
    <n v="119.99623766420967"/>
    <x v="14"/>
    <n v="2"/>
    <s v="MECANICO"/>
    <n v="12.261669953977645"/>
    <x v="4"/>
    <x v="2"/>
    <s v="CG02-163"/>
    <s v="CG02-163"/>
    <s v="Soca"/>
    <n v="59"/>
    <n v="44144"/>
    <n v="1.4"/>
    <s v="Tronnuspac 25 EC"/>
    <n v="138"/>
    <m/>
    <n v="2055331.18702274"/>
    <n v="1695704.0055929741"/>
    <n v="0"/>
    <n v="2105135.6025000098"/>
    <n v="1751472.8212800082"/>
    <m/>
    <n v="2095161.9650000001"/>
    <n v="1723382.8852000001"/>
    <n v="119.99623766420967"/>
    <n v="98.703329734649216"/>
    <s v="no"/>
    <n v="124.44999694824219"/>
    <n v="16624.009765625"/>
    <n v="133.57983264988587"/>
    <n v="123.38289694824219"/>
    <n v="17026.839778857422"/>
    <n v="836.220703125"/>
    <n v="7.9360601806783109"/>
    <m/>
    <m/>
    <s v="LITORAL"/>
    <n v="3"/>
    <s v="1ER TERCIO"/>
    <m/>
    <s v=""/>
    <s v=""/>
    <d v="2019-12-31T00:00:00"/>
    <m/>
  </r>
  <r>
    <s v="10031102"/>
    <n v="10031"/>
    <x v="16"/>
    <n v="102"/>
    <n v="16864.060546875"/>
    <n v="116.83999633789063"/>
    <n v="144.33465487371015"/>
    <n v="143"/>
    <n v="122.05287233633747"/>
    <x v="51"/>
    <n v="2"/>
    <s v="MECANICO"/>
    <n v="12.195923734385271"/>
    <x v="4"/>
    <x v="2"/>
    <s v="CG02-163"/>
    <s v="CG02-163"/>
    <s v="Soca"/>
    <n v="60"/>
    <n v="44145"/>
    <n v="1.4"/>
    <s v="Tronnuspac 25 EC"/>
    <n v="143"/>
    <m/>
    <n v="2080649.5226331786"/>
    <n v="1727397.772070688"/>
    <n v="0"/>
    <n v="2058190.5573370897"/>
    <n v="1712414.5437044585"/>
    <m/>
    <n v="2058307.0289999999"/>
    <n v="1710712.1993"/>
    <n v="122.05287233633747"/>
    <n v="101.44129846693441"/>
    <s v="no"/>
    <n v="116.91000366210938"/>
    <n v="16890.439453125"/>
    <n v="144.47385958468843"/>
    <n v="116.84000366210901"/>
    <n v="16708.120523681588"/>
    <n v="-26.37890625"/>
    <n v="-0.13920471097827658"/>
    <m/>
    <m/>
    <s v="LITORAL"/>
    <n v="3"/>
    <s v="1ER TERCIO"/>
    <m/>
    <s v=""/>
    <s v=""/>
    <d v="2020-01-04T00:00:00"/>
    <m/>
  </r>
  <r>
    <s v="10031103"/>
    <n v="10031"/>
    <x v="16"/>
    <n v="103"/>
    <n v="3738.139892578125"/>
    <n v="27.739999771118164"/>
    <n v="134.75630581908419"/>
    <n v="121"/>
    <n v="115.00049659819295"/>
    <x v="9"/>
    <n v="2"/>
    <s v="MECANICO"/>
    <n v="11.932938856015779"/>
    <x v="4"/>
    <x v="2"/>
    <s v="CP72-2086 "/>
    <s v="CP72-2086 "/>
    <s v="Soca"/>
    <n v="52"/>
    <n v="44148"/>
    <s v="0.5+1"/>
    <s v="Roundup 35.6 SL + Boro"/>
    <n v="121"/>
    <m/>
    <n v="384587.51807325124"/>
    <n v="326141.75933772902"/>
    <n v="0"/>
    <n v="444354.5445157169"/>
    <n v="369702.98103707645"/>
    <m/>
    <n v="429887.94400000002"/>
    <n v="351133.0209"/>
    <n v="115.00049659819295"/>
    <n v="93.932552282795967"/>
    <s v="no"/>
    <n v="27.920000076293945"/>
    <n v="2905.39990234375"/>
    <n v="104.06160080245272"/>
    <n v="27.743100076293945"/>
    <n v="3356.9151092315674"/>
    <n v="832.739990234375"/>
    <n v="30.694705016631474"/>
    <m/>
    <m/>
    <s v="LITORAL"/>
    <n v="3"/>
    <s v="1ER TERCIO"/>
    <m/>
    <s v=""/>
    <s v=""/>
    <d v="2020-01-07T00:00:00"/>
    <m/>
  </r>
  <r>
    <s v="10031104"/>
    <n v="10031"/>
    <x v="16"/>
    <n v="104"/>
    <n v="4647.93017578125"/>
    <n v="40.229999542236328"/>
    <n v="115.53393558708646"/>
    <n v="121"/>
    <n v="136.35959018972764"/>
    <x v="28"/>
    <n v="2"/>
    <s v="MECANICO"/>
    <n v="11.571334648257725"/>
    <x v="2"/>
    <x v="2"/>
    <s v="CP72-2086 "/>
    <s v="CP72-2086 "/>
    <s v="Soca"/>
    <n v="41"/>
    <n v="44148"/>
    <s v="0.5+1"/>
    <s v="Roundup 35.6 SL + Boro"/>
    <n v="121"/>
    <m/>
    <n v="561533.03488492186"/>
    <n v="473527.96216136654"/>
    <n v="0"/>
    <n v="646193.57616920257"/>
    <n v="537633.05537277658"/>
    <m/>
    <n v="633789.85400000005"/>
    <n v="551099.88189999992"/>
    <n v="136.35959018972764"/>
    <n v="118.56888142846681"/>
    <s v="no"/>
    <n v="40.380001068115234"/>
    <n v="4229.759765625"/>
    <n v="104.74887701191503"/>
    <n v="40.227001068115236"/>
    <n v="4867.4671292419434"/>
    <n v="418.17041015625"/>
    <n v="10.785058575171433"/>
    <m/>
    <m/>
    <s v="LITORAL"/>
    <n v="3"/>
    <s v="1ER TERCIO"/>
    <m/>
    <s v=""/>
    <s v=""/>
    <d v="2020-01-07T00:00:00"/>
    <m/>
  </r>
  <r>
    <s v="10032101"/>
    <n v="10032"/>
    <x v="17"/>
    <n v="101"/>
    <n v="5776.93994140625"/>
    <n v="68.360000610351563"/>
    <n v="84.507605175934771"/>
    <n v="60.880001068115234"/>
    <n v="131.57391382105561"/>
    <x v="77"/>
    <n v="4"/>
    <s v="MANUAL"/>
    <n v="60.486522024983557"/>
    <x v="11"/>
    <x v="3"/>
    <s v=""/>
    <s v="CP72-2086 "/>
    <s v="Soca"/>
    <n v="0"/>
    <n v="0"/>
    <n v="0"/>
    <s v="Madurez Natural"/>
    <n v="60.879999999999995"/>
    <m/>
    <s v=""/>
    <s v=""/>
    <n v="0"/>
    <n v="570077.45155393053"/>
    <n v="474304.43969287025"/>
    <m/>
    <n v="760094.598"/>
    <n v="634691.63809999998"/>
    <n v="131.57391382105561"/>
    <n v="109.86640756827747"/>
    <s v="no"/>
    <s v=""/>
    <s v=""/>
    <s v=""/>
    <n v="68.360000610351563"/>
    <n v="4161.7568371582029"/>
    <n v="0"/>
    <n v="0"/>
    <m/>
    <m/>
    <s v="ZONA MEDIA"/>
    <n v="99"/>
    <s v="2DO TERCIO"/>
    <m/>
    <s v=""/>
    <s v=""/>
    <d v="2016-02-01T00:00:00"/>
    <m/>
  </r>
  <r>
    <s v="10032102"/>
    <n v="10032"/>
    <x v="17"/>
    <n v="102"/>
    <n v="1828.5"/>
    <n v="37.64"/>
    <n v="48.578639744952177"/>
    <n v="50.880001068115234"/>
    <n v="125.85999671862182"/>
    <x v="78"/>
    <n v="4"/>
    <s v="MANUAL"/>
    <n v="60.420775805391187"/>
    <x v="11"/>
    <x v="3"/>
    <s v=""/>
    <s v="CP72-2086 "/>
    <s v="Soca"/>
    <n v="0"/>
    <n v="0"/>
    <n v="0"/>
    <s v="Madurez Natural"/>
    <n v="50.879999999999995"/>
    <m/>
    <s v=""/>
    <s v=""/>
    <n v="0"/>
    <n v="262333.57593599992"/>
    <n v="218261.53517875195"/>
    <m/>
    <n v="230135.00399999999"/>
    <n v="188443.09529999999"/>
    <n v="125.85999671862182"/>
    <n v="103.05884347826087"/>
    <s v="no"/>
    <s v=""/>
    <s v=""/>
    <s v=""/>
    <n v="37.64"/>
    <n v="1915.1231999999998"/>
    <n v="0"/>
    <n v="0"/>
    <m/>
    <m/>
    <s v="ZONA MEDIA"/>
    <n v="99"/>
    <s v="2DO TERCIO"/>
    <m/>
    <s v=""/>
    <s v=""/>
    <d v="2016-02-01T00:00:00"/>
    <m/>
  </r>
  <r>
    <s v="10032103"/>
    <n v="10032"/>
    <x v="17"/>
    <n v="103"/>
    <n v="3807.47998046875"/>
    <n v="79.659998168945307"/>
    <n v="47.796636555197161"/>
    <n v="50.880001068115234"/>
    <n v="138.80606036303692"/>
    <x v="79"/>
    <n v="4"/>
    <s v="MANUAL"/>
    <n v="60.519395134779749"/>
    <x v="14"/>
    <x v="3"/>
    <s v=""/>
    <s v="CP72-2086 "/>
    <s v="Soca"/>
    <n v="0"/>
    <n v="0"/>
    <n v="0"/>
    <s v="Madurez Natural"/>
    <n v="50.879999999999995"/>
    <m/>
    <s v=""/>
    <s v=""/>
    <n v="0"/>
    <n v="555193.73482238653"/>
    <n v="461921.18737222563"/>
    <m/>
    <n v="528501.29599999997"/>
    <n v="448572.24620000005"/>
    <n v="138.80606036303692"/>
    <n v="117.81342213249799"/>
    <s v="no"/>
    <s v=""/>
    <s v=""/>
    <s v=""/>
    <n v="79.659998168945307"/>
    <n v="4053.1007068359368"/>
    <n v="0"/>
    <n v="0"/>
    <m/>
    <m/>
    <s v="ZONA MEDIA"/>
    <n v="99"/>
    <s v="2DO TERCIO"/>
    <m/>
    <s v=""/>
    <s v=""/>
    <d v="2016-02-01T00:00:00"/>
    <m/>
  </r>
  <r>
    <s v="10032104"/>
    <n v="10032"/>
    <x v="17"/>
    <n v="104"/>
    <n v="2910.43994140625"/>
    <n v="56.289998474121091"/>
    <n v="51.704388351410294"/>
    <n v="50.880001068115234"/>
    <n v="129.94791255416209"/>
    <x v="80"/>
    <n v="4"/>
    <s v="MANUAL"/>
    <n v="60.552268244575934"/>
    <x v="14"/>
    <x v="3"/>
    <s v=""/>
    <s v="CP72-2086 "/>
    <s v="Soca"/>
    <n v="0"/>
    <n v="0"/>
    <n v="0"/>
    <s v="Madurez Natural"/>
    <n v="50.879999999999995"/>
    <m/>
    <s v=""/>
    <s v=""/>
    <n v="0"/>
    <n v="392315.5310613222"/>
    <n v="326406.52184302005"/>
    <m/>
    <n v="378205.59499999997"/>
    <n v="317703.97149999999"/>
    <n v="129.94791255416209"/>
    <n v="109.16011939641454"/>
    <s v="no"/>
    <s v=""/>
    <s v=""/>
    <s v=""/>
    <n v="56.289998474121091"/>
    <n v="2864.0351223632811"/>
    <n v="0"/>
    <n v="0"/>
    <m/>
    <m/>
    <s v="ZONA MEDIA"/>
    <n v="99"/>
    <s v="2DO TERCIO"/>
    <m/>
    <s v=""/>
    <s v=""/>
    <d v="2016-02-01T00:00:00"/>
    <m/>
  </r>
  <r>
    <s v="10032105"/>
    <n v="10032"/>
    <x v="17"/>
    <n v="105"/>
    <n v="2344.760009765625"/>
    <n v="55.789996643066409"/>
    <n v="42.028323191466477"/>
    <n v="50.880001068115234"/>
    <n v="130.38292308241751"/>
    <x v="40"/>
    <n v="4"/>
    <s v="MANUAL"/>
    <n v="60.585141354372119"/>
    <x v="14"/>
    <x v="3"/>
    <s v=""/>
    <s v="CP72-2086 "/>
    <s v="Soca"/>
    <n v="0"/>
    <n v="0"/>
    <n v="0"/>
    <s v="Madurez Natural"/>
    <n v="50.879999999999995"/>
    <m/>
    <s v=""/>
    <s v=""/>
    <n v="0"/>
    <n v="388830.74709970894"/>
    <n v="323507.18158695783"/>
    <m/>
    <n v="305716.66399999999"/>
    <n v="246867.11199999999"/>
    <n v="130.38292308241751"/>
    <n v="105.28459670577377"/>
    <s v="no"/>
    <s v=""/>
    <s v=""/>
    <s v=""/>
    <n v="55.789996643066409"/>
    <n v="2838.5950291992185"/>
    <n v="0"/>
    <n v="0"/>
    <m/>
    <m/>
    <s v="ZONA MEDIA"/>
    <n v="99"/>
    <s v="2DO TERCIO"/>
    <m/>
    <s v=""/>
    <s v=""/>
    <d v="2016-02-01T00:00:00"/>
    <m/>
  </r>
  <r>
    <s v="10051301"/>
    <n v="10051"/>
    <x v="18"/>
    <n v="301"/>
    <n v="1791.0699462890625"/>
    <n v="16.599999959468839"/>
    <n v="107.89578016037372"/>
    <n v="115.87999725341797"/>
    <n v="135.72924134184862"/>
    <x v="81"/>
    <n v="1"/>
    <s v="MANUAL"/>
    <n v="13.872452333990795"/>
    <x v="14"/>
    <x v="4"/>
    <s v=""/>
    <s v="RB845210 "/>
    <s v="Plantía"/>
    <n v="120"/>
    <n v="44127"/>
    <n v="1.2"/>
    <s v="Moddus 25 EC"/>
    <n v="115.88000000000001"/>
    <m/>
    <s v=""/>
    <s v=""/>
    <n v="0"/>
    <n v="277493.22260767675"/>
    <n v="230874.36120958702"/>
    <m/>
    <n v="243100.565"/>
    <n v="212061.6961"/>
    <n v="135.72924134184862"/>
    <n v="118.39944974755059"/>
    <s v="no"/>
    <s v=""/>
    <s v=""/>
    <s v=""/>
    <n v="18.430000305175781"/>
    <n v="2135.6684353637697"/>
    <n v="0"/>
    <n v="0"/>
    <m/>
    <m/>
    <s v="ZONA ALTA"/>
    <n v="6"/>
    <s v="2DO TERCIO"/>
    <m/>
    <s v=""/>
    <s v=""/>
    <d v="2019-12-26T00:00:00"/>
    <m/>
  </r>
  <r>
    <s v="10051401"/>
    <n v="10051"/>
    <x v="18"/>
    <n v="401"/>
    <n v="384.3800048828125"/>
    <n v="9.52"/>
    <n v="40.376050933068541"/>
    <n v="85.879997253417969"/>
    <n v="119.90623709485489"/>
    <x v="82"/>
    <n v="3"/>
    <s v="MANUAL"/>
    <n v="12.261669953977645"/>
    <x v="14"/>
    <x v="4"/>
    <s v="RB845210 "/>
    <s v="RB845210 "/>
    <s v="Soca"/>
    <n v="0"/>
    <n v="0"/>
    <n v="0"/>
    <s v="Madurez Natural"/>
    <n v="85.88000000000001"/>
    <m/>
    <n v="111508.98467620363"/>
    <n v="93730.173749514084"/>
    <n v="0"/>
    <n v="128029.50548495576"/>
    <n v="106520.5485634832"/>
    <m/>
    <n v="46089.56"/>
    <n v="38113.26"/>
    <n v="119.90623709485489"/>
    <n v="99.155157697705292"/>
    <s v="no"/>
    <n v="9.5200004577636719"/>
    <n v="712.08001708984375"/>
    <n v="74.798317526249079"/>
    <n v="9.5200004577636719"/>
    <n v="817.57763931274428"/>
    <n v="-327.70001220703125"/>
    <n v="-34.422266593180538"/>
    <m/>
    <m/>
    <s v="ZONA ALTA"/>
    <n v="6"/>
    <s v="2DO TERCIO"/>
    <m/>
    <s v=""/>
    <s v=""/>
    <d v="2020-02-12T00:00:00"/>
    <m/>
  </r>
  <r>
    <s v="10051402"/>
    <n v="10051"/>
    <x v="18"/>
    <n v="402"/>
    <n v="571.66998291015625"/>
    <n v="11"/>
    <n v="51.969998446377843"/>
    <n v="85.879997253417969"/>
    <n v="144.72827063407826"/>
    <x v="82"/>
    <n v="3"/>
    <s v="MANUAL"/>
    <n v="11.341222879684418"/>
    <x v="14"/>
    <x v="4"/>
    <s v="RB845210 "/>
    <s v="RB845210 "/>
    <s v="Soca"/>
    <n v="0"/>
    <n v="0"/>
    <n v="0"/>
    <s v="Madurez Natural"/>
    <n v="85.88000000000001"/>
    <m/>
    <n v="142203.10233342557"/>
    <n v="118283.49882133237"/>
    <n v="0"/>
    <n v="148916.87382978198"/>
    <n v="123898.8390263786"/>
    <m/>
    <n v="82736.80799999999"/>
    <n v="70078.963799999998"/>
    <n v="144.72827063407826"/>
    <n v="122.5863975632487"/>
    <s v="no"/>
    <n v="11"/>
    <n v="902.09002685546875"/>
    <n v="82.008184259588063"/>
    <n v="11"/>
    <n v="944.68000000000006"/>
    <n v="-330.4200439453125"/>
    <n v="-30.03818581321022"/>
    <m/>
    <m/>
    <s v="ZONA ALTA"/>
    <n v="6"/>
    <s v="2DO TERCIO"/>
    <m/>
    <s v=""/>
    <s v=""/>
    <d v="2020-03-11T00:00:00"/>
    <m/>
  </r>
  <r>
    <s v="10051601"/>
    <n v="10051"/>
    <x v="18"/>
    <n v="601"/>
    <n v="289.3599853515625"/>
    <n v="5.13"/>
    <n v="56.405455234222714"/>
    <n v="80.879997253417969"/>
    <n v="142.58522286650097"/>
    <x v="82"/>
    <n v="3"/>
    <s v="MANUAL"/>
    <n v="11.374095989480605"/>
    <x v="14"/>
    <x v="4"/>
    <s v="VAR.REPROD "/>
    <s v="VAR.REPROD "/>
    <s v="Soca"/>
    <n v="0"/>
    <n v="0"/>
    <n v="0"/>
    <s v="Madurez Natural"/>
    <n v="80.88000000000001"/>
    <m/>
    <n v="67012.668587036125"/>
    <n v="58690.67236511231"/>
    <n v="0"/>
    <n v="67489.977809577933"/>
    <n v="56151.661537568842"/>
    <m/>
    <n v="41258.457999999999"/>
    <n v="34884.518099999994"/>
    <n v="142.58522286650097"/>
    <n v="120.55750575746158"/>
    <s v="no"/>
    <n v="4.630000114440918"/>
    <n v="411.98001098632813"/>
    <n v="88.980561728576888"/>
    <n v="5.130000114440918"/>
    <n v="414.91440925598147"/>
    <n v="-122.62002563476563"/>
    <n v="-32.575106494354173"/>
    <m/>
    <m/>
    <s v="ZONA ALTA"/>
    <n v="6"/>
    <s v="2DO TERCIO"/>
    <m/>
    <s v=""/>
    <s v=""/>
    <d v="2020-03-10T00:00:00"/>
    <m/>
  </r>
  <r>
    <s v="10051602"/>
    <n v="10051"/>
    <x v="18"/>
    <n v="602"/>
    <n v="357.70999145507813"/>
    <n v="11.08"/>
    <n v="32.284295257678529"/>
    <n v="60.880001068115234"/>
    <n v="143.28879042909486"/>
    <x v="82"/>
    <n v="3"/>
    <s v="MANUAL"/>
    <n v="11.374095989480605"/>
    <x v="14"/>
    <x v="4"/>
    <s v="RB845210 "/>
    <s v="RB845210 "/>
    <s v="Soca"/>
    <n v="0"/>
    <n v="0"/>
    <n v="0"/>
    <s v="Madurez Natural"/>
    <n v="60.879999999999995"/>
    <m/>
    <n v="104937.25"/>
    <n v="84095"/>
    <n v="0"/>
    <n v="93600.612859490953"/>
    <n v="77875.709899096459"/>
    <m/>
    <n v="51255.832000000002"/>
    <n v="42666.287200000006"/>
    <n v="143.28879042909486"/>
    <n v="119.27619641387098"/>
    <s v="no"/>
    <n v="11.079999923706055"/>
    <n v="756.25"/>
    <n v="68.253610578279535"/>
    <n v="11.079999923706055"/>
    <n v="674.55039535522451"/>
    <n v="-398.54000854492188"/>
    <n v="-35.969315320601005"/>
    <m/>
    <m/>
    <s v="ZONA ALTA"/>
    <n v="6"/>
    <s v="2DO TERCIO"/>
    <m/>
    <s v=""/>
    <s v=""/>
    <d v="2020-03-10T00:00:00"/>
    <m/>
  </r>
  <r>
    <s v="10051603"/>
    <n v="10051"/>
    <x v="18"/>
    <n v="603"/>
    <n v="1484.1199951171875"/>
    <n v="13.210000038146973"/>
    <n v="112.34822035060128"/>
    <n v="115.87999725341797"/>
    <n v="122.77758981719803"/>
    <x v="83"/>
    <n v="1"/>
    <s v="MANUAL"/>
    <n v="11.932938856015779"/>
    <x v="13"/>
    <x v="4"/>
    <s v=""/>
    <s v="RB845210 "/>
    <s v="Plantía"/>
    <n v="54"/>
    <n v="44127"/>
    <n v="1.2"/>
    <s v="Moddus 25 EC"/>
    <n v="115.88000000000001"/>
    <m/>
    <s v=""/>
    <s v=""/>
    <n v="0"/>
    <n v="206924.69194066114"/>
    <n v="172161.34369463005"/>
    <m/>
    <n v="182216.67600000001"/>
    <n v="152133.63320000001"/>
    <n v="122.77758981719803"/>
    <n v="102.50763664698648"/>
    <s v="no"/>
    <s v=""/>
    <s v=""/>
    <s v=""/>
    <n v="13.210000038146973"/>
    <n v="1530.7748044204714"/>
    <n v="0"/>
    <n v="0"/>
    <m/>
    <m/>
    <s v="ZONA ALTA"/>
    <n v="6"/>
    <s v="1ER TERCIO"/>
    <m/>
    <s v=""/>
    <s v=""/>
    <d v="2019-12-19T00:00:00"/>
    <m/>
  </r>
  <r>
    <s v="10051604"/>
    <n v="10051"/>
    <x v="18"/>
    <n v="604"/>
    <n v="255.77000427246094"/>
    <n v="2.7699999809265137"/>
    <n v="92.335742250406298"/>
    <n v="110.87999725341797"/>
    <n v="89.789465599476159"/>
    <x v="84"/>
    <n v="1"/>
    <s v="MANUAL"/>
    <n v="11.669953977646285"/>
    <x v="13"/>
    <x v="4"/>
    <s v=""/>
    <s v="CGMEX1026315"/>
    <s v="Plantía"/>
    <n v="53"/>
    <n v="44127"/>
    <n v="1.2"/>
    <s v="Moddus 25 EC"/>
    <n v="110.88000000000001"/>
    <m/>
    <s v=""/>
    <s v=""/>
    <n v="0"/>
    <n v="42806.647353664564"/>
    <n v="35615.130598248914"/>
    <m/>
    <n v="22965.452000000001"/>
    <n v="17446.5828"/>
    <n v="89.789465599476159"/>
    <n v="68.211997140270185"/>
    <s v="no"/>
    <s v=""/>
    <s v=""/>
    <s v=""/>
    <n v="2.7699999809265137"/>
    <n v="307.13759788513187"/>
    <n v="0"/>
    <n v="0"/>
    <m/>
    <m/>
    <s v="ZONA ALTA"/>
    <n v="6"/>
    <s v="1ER TERCIO"/>
    <m/>
    <s v=""/>
    <s v=""/>
    <d v="2019-12-26T00:00:00"/>
    <m/>
  </r>
  <r>
    <s v="10051701"/>
    <n v="10051"/>
    <x v="18"/>
    <n v="701"/>
    <n v="896.760009765625"/>
    <n v="9.8199996948242188"/>
    <n v="91.319759433218323"/>
    <n v="110.87999725341797"/>
    <n v="131.99999856253345"/>
    <x v="39"/>
    <n v="2"/>
    <s v="MANUAL"/>
    <n v="11.801446416831032"/>
    <x v="13"/>
    <x v="4"/>
    <s v="SP80-1842"/>
    <s v="SP80-1842"/>
    <s v="Soca"/>
    <n v="52"/>
    <n v="44127"/>
    <n v="1.2"/>
    <s v="Moddus 25 EC"/>
    <n v="110.88000000000001"/>
    <m/>
    <n v="133513.61717203041"/>
    <n v="112072.55956775406"/>
    <n v="0"/>
    <n v="141828.054985339"/>
    <n v="118000.94174780203"/>
    <m/>
    <n v="118372.31999999999"/>
    <n v="100410.2172"/>
    <n v="131.99999856253345"/>
    <n v="111.96999878065813"/>
    <s v="no"/>
    <n v="9.8199996948242188"/>
    <n v="1025.010009765625"/>
    <n v="104.37984130548112"/>
    <n v="9.8199996948242188"/>
    <n v="1088.8415661621095"/>
    <n v="-128.25"/>
    <n v="-13.060081872262799"/>
    <m/>
    <m/>
    <s v="ZONA ALTA"/>
    <n v="6"/>
    <s v="1ER TERCIO"/>
    <m/>
    <s v=""/>
    <s v=""/>
    <d v="2019-12-21T00:00:00"/>
    <m/>
  </r>
  <r>
    <s v="10051702"/>
    <n v="10051"/>
    <x v="18"/>
    <n v="702"/>
    <n v="624.84002685546875"/>
    <n v="7.1100001335144043"/>
    <n v="87.88185866694441"/>
    <n v="105.87999725341797"/>
    <n v="119.2999948725157"/>
    <x v="37"/>
    <n v="2"/>
    <s v="MANUAL"/>
    <n v="11.768573307034845"/>
    <x v="1"/>
    <x v="4"/>
    <s v="SP80-1842"/>
    <s v="SP80-1842"/>
    <s v="Soca"/>
    <n v="50"/>
    <n v="44127"/>
    <n v="1.2"/>
    <s v="Moddus 25 EC"/>
    <n v="105.88000000000001"/>
    <m/>
    <n v="101586.41247131347"/>
    <n v="85106.822124633807"/>
    <n v="0"/>
    <n v="101350.38138719769"/>
    <n v="84323.51731414847"/>
    <m/>
    <n v="74543.411999999997"/>
    <n v="58909.915200000003"/>
    <n v="119.2999948725157"/>
    <n v="94.279995947869082"/>
    <s v="no"/>
    <n v="7.1100001335144043"/>
    <n v="754.55999755859375"/>
    <n v="106.12657994221753"/>
    <n v="7.1100001335144043"/>
    <n v="752.80681413650518"/>
    <n v="-129.719970703125"/>
    <n v="-18.244721275273122"/>
    <m/>
    <m/>
    <s v="ZONA ALTA"/>
    <n v="6"/>
    <s v="1ER TERCIO"/>
    <m/>
    <s v=""/>
    <s v=""/>
    <d v="2019-12-20T00:00:00"/>
    <m/>
  </r>
  <r>
    <s v="10051801"/>
    <n v="10051"/>
    <x v="18"/>
    <n v="801"/>
    <n v="3700.6201171875"/>
    <n v="36.86"/>
    <n v="100.3966390989555"/>
    <n v="110.87999725341797"/>
    <n v="142.32796242817201"/>
    <x v="42"/>
    <n v="2"/>
    <s v="MANUAL"/>
    <n v="13.510848126232741"/>
    <x v="15"/>
    <x v="4"/>
    <s v="RB845210 "/>
    <s v="RB845210 "/>
    <s v="Soca"/>
    <n v="69"/>
    <n v="44180"/>
    <n v="1.1000000000000001"/>
    <s v="Moddus 25 EC"/>
    <n v="110.88000000000001"/>
    <m/>
    <n v="654740.29445904936"/>
    <n v="560587.78679634212"/>
    <n v="0"/>
    <n v="636338.02066367574"/>
    <n v="529433.23319217819"/>
    <m/>
    <n v="526701.72100000002"/>
    <n v="455893.83870000002"/>
    <n v="142.32796242817201"/>
    <n v="123.19390379536792"/>
    <s v="no"/>
    <n v="36.860000610351563"/>
    <n v="4205.22998046875"/>
    <n v="114.08654125978978"/>
    <n v="36.860000610351563"/>
    <n v="4087.0368676757817"/>
    <n v="-504.60986328125"/>
    <n v="-13.689902160834279"/>
    <m/>
    <m/>
    <s v="ZONA ALTA"/>
    <n v="6"/>
    <s v="2DO TERCIO"/>
    <m/>
    <s v=""/>
    <s v=""/>
    <d v="2020-01-08T00:00:00"/>
    <m/>
  </r>
  <r>
    <s v="100511201"/>
    <n v="10051"/>
    <x v="18"/>
    <n v="1201"/>
    <n v="320.760009765625"/>
    <n v="8.8900003433227539"/>
    <n v="36.080989581349861"/>
    <n v="75.879997253417969"/>
    <n v="111.39999660839698"/>
    <x v="76"/>
    <n v="3"/>
    <s v="MECANICO"/>
    <n v="10.420775805391189"/>
    <x v="0"/>
    <x v="4"/>
    <s v="RB845210 "/>
    <s v="RB845210 "/>
    <s v="Soca"/>
    <n v="0"/>
    <n v="0"/>
    <n v="0"/>
    <s v="Madurez Natural"/>
    <n v="75.88000000000001"/>
    <m/>
    <n v="120163.36915198942"/>
    <n v="93614.372090548481"/>
    <n v="0"/>
    <n v="97812.282131055908"/>
    <n v="81379.818733038512"/>
    <m/>
    <n v="35732.664000000004"/>
    <n v="30196.346399999999"/>
    <n v="111.39999660839698"/>
    <n v="94.139997133882304"/>
    <s v="no"/>
    <n v="8.8900003433227539"/>
    <n v="828.719970703125"/>
    <n v="93.219340686029724"/>
    <n v="8.8900003433227539"/>
    <n v="674.57322605133061"/>
    <n v="-507.9599609375"/>
    <n v="-57.138351104679863"/>
    <m/>
    <m/>
    <s v="ZONA ALTA"/>
    <n v="6"/>
    <s v="2DO TERCIO"/>
    <m/>
    <s v=""/>
    <s v=""/>
    <d v="2020-03-08T00:00:00"/>
    <m/>
  </r>
  <r>
    <s v="100511202"/>
    <n v="10051"/>
    <x v="18"/>
    <n v="1202"/>
    <n v="246.83000183105469"/>
    <n v="7.3600001335144043"/>
    <n v="33.536684423019601"/>
    <n v="70.879997253417969"/>
    <n v="128.39479708666738"/>
    <x v="85"/>
    <n v="3"/>
    <s v="MANUAL"/>
    <n v="9.4017094017094021"/>
    <x v="13"/>
    <x v="4"/>
    <s v="RB845210 "/>
    <s v="RB845210 "/>
    <s v="Soca"/>
    <n v="0"/>
    <n v="0"/>
    <n v="0"/>
    <s v="Madurez Natural"/>
    <n v="70.88000000000001"/>
    <m/>
    <n v="77647.206445144897"/>
    <n v="58738.260279227128"/>
    <n v="0"/>
    <n v="74672.317371433513"/>
    <n v="62127.368053032682"/>
    <m/>
    <n v="31691.688000000002"/>
    <n v="25585.361199999999"/>
    <n v="128.39479708666738"/>
    <n v="103.65579957946993"/>
    <s v="no"/>
    <n v="7.3600001335144043"/>
    <n v="542.46002197265625"/>
    <n v="73.7038059962142"/>
    <n v="7.3600001335144043"/>
    <n v="521.67680946350106"/>
    <n v="-295.63002014160156"/>
    <n v="-40.167121573194599"/>
    <m/>
    <m/>
    <s v="ZONA ALTA"/>
    <n v="6"/>
    <s v="1ER TERCIO"/>
    <m/>
    <s v=""/>
    <s v=""/>
    <d v="2020-03-07T00:00:00"/>
    <m/>
  </r>
  <r>
    <s v="100511301"/>
    <n v="10051"/>
    <x v="18"/>
    <n v="1301"/>
    <n v="831.57000732421875"/>
    <n v="9.5100002288818359"/>
    <n v="87.441639044207761"/>
    <n v="75.879997253417969"/>
    <n v="111.79999901529919"/>
    <x v="76"/>
    <n v="3"/>
    <s v="MECANICO"/>
    <n v="10.486522024983563"/>
    <x v="0"/>
    <x v="4"/>
    <s v="RB845210 "/>
    <s v="RB845210 "/>
    <s v="Soca"/>
    <n v="28"/>
    <n v="44187"/>
    <s v="3 + 1 + 1 + 1"/>
    <s v="Megasun + Megamax + Megasilix + Megaboro"/>
    <n v="75.88000000000001"/>
    <m/>
    <n v="129917.31667491865"/>
    <n v="100924.29949379577"/>
    <n v="0"/>
    <n v="98176.582428206792"/>
    <n v="81682.916580268051"/>
    <m/>
    <n v="92969.525999999998"/>
    <n v="73984.782900000006"/>
    <n v="111.79999901529919"/>
    <n v="88.96999921637898"/>
    <s v="no"/>
    <n v="9.5100002288818359"/>
    <n v="954.91998291015625"/>
    <n v="100.41219347293681"/>
    <n v="9.5100002288818359"/>
    <n v="721.61881736755379"/>
    <n v="-123.3499755859375"/>
    <n v="-12.970554428729045"/>
    <m/>
    <m/>
    <s v="ZONA ALTA"/>
    <n v="6"/>
    <s v="2DO TERCIO"/>
    <m/>
    <s v=""/>
    <s v=""/>
    <d v="2020-03-06T00:00:00"/>
    <m/>
  </r>
  <r>
    <s v="100511302"/>
    <n v="10051"/>
    <x v="18"/>
    <n v="1302"/>
    <n v="1095.760009765625"/>
    <n v="13.430000305175781"/>
    <n v="81.590467972166067"/>
    <n v="75.879997253417969"/>
    <n v="122.33990180812805"/>
    <x v="76"/>
    <n v="3"/>
    <s v="MECANICO"/>
    <n v="10.519395134779749"/>
    <x v="0"/>
    <x v="4"/>
    <s v="RB845210 "/>
    <s v="RB845210 "/>
    <s v="Soca"/>
    <n v="28"/>
    <n v="44187"/>
    <s v="3 + 1 + 1 + 1"/>
    <s v="Megasun + Megamax + Megasilix + Megaboro"/>
    <n v="75.88000000000001"/>
    <m/>
    <n v="192895.37280936228"/>
    <n v="155019.34986866335"/>
    <n v="0"/>
    <n v="134716.02176780658"/>
    <n v="112083.73011081506"/>
    <m/>
    <n v="134055.17199999999"/>
    <n v="112448.94439999999"/>
    <n v="122.33990180812805"/>
    <n v="102.6218728533924"/>
    <s v="no"/>
    <n v="13.430000305175781"/>
    <n v="1459.1700439453125"/>
    <n v="108.6500380333546"/>
    <n v="13.430000305175781"/>
    <n v="1019.0684231567384"/>
    <n v="-363.4100341796875"/>
    <n v="-27.059570061188538"/>
    <m/>
    <m/>
    <s v="ZONA ALTA"/>
    <n v="6"/>
    <s v="2DO TERCIO"/>
    <m/>
    <s v=""/>
    <s v=""/>
    <d v="2020-03-05T00:00:00"/>
    <m/>
  </r>
  <r>
    <s v="100511303"/>
    <n v="10051"/>
    <x v="18"/>
    <n v="1303"/>
    <n v="1364.56005859375"/>
    <n v="12.529999732971191"/>
    <n v="108.90343876090228"/>
    <n v="80.879997253417969"/>
    <n v="115.27708949806753"/>
    <x v="3"/>
    <n v="3"/>
    <s v="MECANICO"/>
    <n v="10.519395134779749"/>
    <x v="0"/>
    <x v="4"/>
    <s v="RB845210 "/>
    <s v="RB845210 "/>
    <s v="Soca"/>
    <n v="27"/>
    <n v="44187"/>
    <s v="3 + 1 + 1 + 1"/>
    <s v="Megasun + Megamax + Megasilix + Megaboro"/>
    <n v="80.88000000000001"/>
    <m/>
    <n v="178415.42141604505"/>
    <n v="137574.05732805218"/>
    <n v="0"/>
    <n v="127970.5642984068"/>
    <n v="106471.50949627445"/>
    <m/>
    <n v="157302.51199999999"/>
    <n v="126694.0208"/>
    <n v="115.27708949806753"/>
    <n v="92.846056868002393"/>
    <s v="no"/>
    <n v="12.529999732971191"/>
    <n v="1412.9100341796875"/>
    <n v="112.76217592102451"/>
    <n v="12.529999732971191"/>
    <n v="1013.42637840271"/>
    <n v="-48.3499755859375"/>
    <n v="-3.8587371601222316"/>
    <m/>
    <m/>
    <s v="ZONA ALTA"/>
    <n v="6"/>
    <s v="2DO TERCIO"/>
    <m/>
    <s v=""/>
    <s v=""/>
    <d v="2020-03-04T00:00:00"/>
    <m/>
  </r>
  <r>
    <s v="100511501"/>
    <n v="10051"/>
    <x v="18"/>
    <n v="1501"/>
    <n v="1809.0999755859375"/>
    <n v="18.870000839233398"/>
    <n v="95.871748549399271"/>
    <n v="110.87999725341797"/>
    <n v="134.70824624883949"/>
    <x v="10"/>
    <n v="1"/>
    <s v="MANUAL"/>
    <n v="11.900065746219592"/>
    <x v="1"/>
    <x v="4"/>
    <s v=""/>
    <s v="RB845210 "/>
    <s v="Plantía"/>
    <n v="53"/>
    <n v="44120"/>
    <n v="1.2"/>
    <s v="Moddus 25 EC"/>
    <n v="111"/>
    <m/>
    <s v=""/>
    <s v=""/>
    <n v="0"/>
    <n v="328031.69916203688"/>
    <n v="272922.37370281469"/>
    <m/>
    <n v="243700.685"/>
    <n v="210495.55739999999"/>
    <n v="134.70824624883949"/>
    <n v="116.35374508908717"/>
    <s v="no"/>
    <s v=""/>
    <s v=""/>
    <s v=""/>
    <n v="18.870000839233398"/>
    <n v="2092.3056930541993"/>
    <n v="0"/>
    <n v="0"/>
    <m/>
    <m/>
    <s v="ZONA ALTA"/>
    <n v="6"/>
    <s v="1ER TERCIO"/>
    <m/>
    <s v=""/>
    <s v=""/>
    <d v="2019-12-12T00:00:00"/>
    <m/>
  </r>
  <r>
    <s v="100511502"/>
    <n v="10051"/>
    <x v="18"/>
    <n v="1502"/>
    <n v="1319.4599609375"/>
    <n v="13.199999809265137"/>
    <n v="99.959089394180552"/>
    <n v="110.87999725341797"/>
    <n v="133.54265473489909"/>
    <x v="6"/>
    <n v="1"/>
    <s v="MANUAL"/>
    <n v="11.735700197238659"/>
    <x v="1"/>
    <x v="4"/>
    <s v=""/>
    <s v="RB845210 "/>
    <s v="Plantía"/>
    <n v="45"/>
    <n v="44127"/>
    <n v="1.2"/>
    <s v="Moddus 25 EC"/>
    <n v="110.88000000000001"/>
    <m/>
    <s v=""/>
    <s v=""/>
    <n v="0"/>
    <n v="247687.72448489963"/>
    <n v="206076.18677143648"/>
    <m/>
    <n v="176204.18599999999"/>
    <n v="153257.0981"/>
    <n v="133.54265473489909"/>
    <n v="116.15138210871369"/>
    <s v="no"/>
    <s v=""/>
    <s v=""/>
    <s v=""/>
    <n v="13.199999809265137"/>
    <n v="1463.6159788513185"/>
    <n v="0"/>
    <n v="0"/>
    <m/>
    <m/>
    <s v="ZONA ALTA"/>
    <n v="6"/>
    <s v="1ER TERCIO"/>
    <m/>
    <s v=""/>
    <s v=""/>
    <d v="2019-12-16T00:00:00"/>
    <m/>
  </r>
  <r>
    <s v="100511601"/>
    <n v="10051"/>
    <x v="18"/>
    <n v="1601"/>
    <n v="1015.1500244140625"/>
    <n v="11.340000152587891"/>
    <n v="89.519401301101041"/>
    <n v="90.879997253417969"/>
    <n v="134.23418088242954"/>
    <x v="37"/>
    <n v="1"/>
    <s v="MANUAL"/>
    <n v="11.867192636423406"/>
    <x v="1"/>
    <x v="4"/>
    <s v=""/>
    <s v="RB845210 "/>
    <s v="Plantía"/>
    <n v="50"/>
    <n v="44127"/>
    <n v="1.2"/>
    <s v="Moddus 25 EC"/>
    <n v="90.88000000000001"/>
    <m/>
    <s v=""/>
    <s v=""/>
    <n v="0"/>
    <n v="174404.92668859885"/>
    <n v="145104.89900491422"/>
    <m/>
    <n v="136267.83200000002"/>
    <n v="116054.57340000001"/>
    <n v="134.23418088242954"/>
    <n v="114.3225834693605"/>
    <s v="no"/>
    <s v=""/>
    <s v=""/>
    <s v=""/>
    <n v="11.340000152587891"/>
    <n v="1030.5792138671877"/>
    <n v="0"/>
    <n v="0"/>
    <m/>
    <m/>
    <s v="ZONA ALTA"/>
    <n v="6"/>
    <s v="1ER TERCIO"/>
    <m/>
    <s v=""/>
    <s v=""/>
    <d v="2019-12-17T00:00:00"/>
    <m/>
  </r>
  <r>
    <s v="100511602"/>
    <n v="10051"/>
    <x v="18"/>
    <n v="1602"/>
    <n v="749.3800048828125"/>
    <n v="8.2100000381469727"/>
    <n v="91.276492253458059"/>
    <n v="90.879997253417969"/>
    <n v="131.90175926225473"/>
    <x v="15"/>
    <n v="1"/>
    <s v="MANUAL"/>
    <n v="11.834319526627219"/>
    <x v="1"/>
    <x v="4"/>
    <s v=""/>
    <s v="RB845210 "/>
    <s v="Plantía"/>
    <n v="49"/>
    <n v="44127"/>
    <n v="1.2"/>
    <s v="Moddus 25 EC"/>
    <n v="90.88000000000001"/>
    <m/>
    <s v=""/>
    <s v=""/>
    <n v="0"/>
    <n v="122441.43282126672"/>
    <n v="101871.27210729392"/>
    <m/>
    <n v="98844.540999999997"/>
    <n v="83152.314399999988"/>
    <n v="131.90175926225473"/>
    <n v="110.96147996770115"/>
    <s v="no"/>
    <s v=""/>
    <s v=""/>
    <s v=""/>
    <n v="8.2100000381469727"/>
    <n v="746.12480346679695"/>
    <n v="0"/>
    <n v="0"/>
    <m/>
    <m/>
    <s v="ZONA ALTA"/>
    <n v="6"/>
    <s v="1ER TERCIO"/>
    <m/>
    <s v=""/>
    <s v=""/>
    <d v="2019-12-17T00:00:00"/>
    <m/>
  </r>
  <r>
    <s v="100511703"/>
    <n v="10051"/>
    <x v="18"/>
    <n v="1703"/>
    <n v="161.69999694824219"/>
    <n v="2.46"/>
    <n v="65.73170607652122"/>
    <n v="90.879997253417969"/>
    <n v="153.08946980328997"/>
    <x v="86"/>
    <n v="5"/>
    <s v="MANUAL"/>
    <n v="11.538461538461538"/>
    <x v="16"/>
    <x v="4"/>
    <s v="RB845210 "/>
    <s v="RB845210 "/>
    <s v="Soca"/>
    <n v="0"/>
    <n v="0"/>
    <n v="0"/>
    <s v="Madurez Natural"/>
    <n v="90.88000000000001"/>
    <m/>
    <n v="35786.075916137692"/>
    <n v="27137.90119140625"/>
    <n v="0"/>
    <n v="31509.223400610354"/>
    <n v="26215.673869307815"/>
    <m/>
    <n v="24754.566800000004"/>
    <n v="21790.422500000001"/>
    <n v="153.08946980328997"/>
    <n v="134.75833587662217"/>
    <s v="no"/>
    <n v="2.4600000381469727"/>
    <n v="253.91000366210938"/>
    <n v="103.21544704258233"/>
    <n v="2.4600000381469727"/>
    <n v="223.56480346679689"/>
    <n v="-92.210006713867188"/>
    <n v="-37.483740966061106"/>
    <m/>
    <m/>
    <s v="ZONA ALTA"/>
    <n v="6"/>
    <s v="2DO TERCIO"/>
    <m/>
    <s v=""/>
    <s v=""/>
    <d v="2020-03-18T00:00:00"/>
    <m/>
  </r>
  <r>
    <s v="100511704"/>
    <n v="10051"/>
    <x v="18"/>
    <n v="1704"/>
    <n v="1306.52001953125"/>
    <n v="14.26"/>
    <n v="91.62131974272441"/>
    <n v="90.879997253417969"/>
    <n v="133.7359921684849"/>
    <x v="86"/>
    <n v="4"/>
    <s v="MANUAL"/>
    <n v="11.538461538461538"/>
    <x v="16"/>
    <x v="4"/>
    <s v="RB845210 "/>
    <s v="RB845210 "/>
    <s v="Soca"/>
    <n v="30"/>
    <n v="44229"/>
    <s v="3 + 3 + 3 + 1"/>
    <s v="Megasun + Megamax + Megasilix + Megaboro"/>
    <n v="90.88000000000001"/>
    <m/>
    <n v="182464.74174790792"/>
    <n v="145852.6197214954"/>
    <n v="0"/>
    <n v="183970.7573046691"/>
    <n v="153063.67007748468"/>
    <m/>
    <n v="174728.75109999999"/>
    <n v="148880.9142"/>
    <n v="133.7359921684849"/>
    <n v="113.95226401001887"/>
    <s v="no"/>
    <n v="14.260000228881836"/>
    <n v="1285.3399658203125"/>
    <n v="90.136041037153575"/>
    <n v="14.260000228881836"/>
    <n v="1295.9488208007813"/>
    <n v="21.1800537109375"/>
    <n v="1.4852787055708347"/>
    <m/>
    <m/>
    <s v="ZONA ALTA"/>
    <n v="6"/>
    <s v="2DO TERCIO"/>
    <m/>
    <s v=""/>
    <s v=""/>
    <d v="2020-03-18T00:00:00"/>
    <m/>
  </r>
  <r>
    <s v="100511901"/>
    <n v="10051"/>
    <x v="18"/>
    <n v="1901"/>
    <n v="1246.3399658203125"/>
    <n v="14.430000305175781"/>
    <n v="86.371444176149652"/>
    <n v="90.879997253417969"/>
    <n v="124.000003400582"/>
    <x v="64"/>
    <n v="3"/>
    <s v="MECANICO"/>
    <n v="10.519395134779749"/>
    <x v="5"/>
    <x v="4"/>
    <s v="RB845210 "/>
    <s v="RB845210 "/>
    <s v="Soca"/>
    <n v="26"/>
    <n v="44187"/>
    <s v="3 + 1 + 1 + 1"/>
    <s v="Megasun + Megamax + Megasilix + Megaboro"/>
    <n v="90.88000000000001"/>
    <m/>
    <n v="204090.47560677063"/>
    <n v="158273.3714787119"/>
    <n v="0"/>
    <n v="170703.25490037177"/>
    <n v="142025.1080771093"/>
    <m/>
    <n v="154546.16"/>
    <n v="127400.87479999999"/>
    <n v="124.000003400582"/>
    <n v="102.22000280328622"/>
    <s v="no"/>
    <n v="14.430000305175781"/>
    <n v="1567.8900146484375"/>
    <n v="108.65488437211353"/>
    <n v="14.430000305175781"/>
    <n v="1311.3984277343752"/>
    <n v="-321.550048828125"/>
    <n v="-22.283440195963877"/>
    <m/>
    <m/>
    <s v="ZONA ALTA"/>
    <n v="6"/>
    <s v="2DO TERCIO"/>
    <m/>
    <s v=""/>
    <s v=""/>
    <d v="2020-03-03T00:00:00"/>
    <m/>
  </r>
  <r>
    <s v="100512001"/>
    <n v="10051"/>
    <x v="18"/>
    <n v="2001"/>
    <n v="1678.489990234375"/>
    <n v="20.809999465942383"/>
    <n v="80.657858400303638"/>
    <n v="95.879997253417969"/>
    <n v="135.03079274744564"/>
    <x v="87"/>
    <n v="2"/>
    <s v="MANUAL"/>
    <n v="11.669953977646285"/>
    <x v="13"/>
    <x v="4"/>
    <s v="CG03-025 "/>
    <s v="CG03-025 "/>
    <s v="Soca"/>
    <n v="55"/>
    <n v="44127"/>
    <n v="1"/>
    <s v="Tronnuspac 25 EC"/>
    <n v="95.88000000000001"/>
    <m/>
    <n v="305852.43348268734"/>
    <n v="264221.99181864271"/>
    <n v="0"/>
    <n v="289419.72114692489"/>
    <n v="240797.2079942415"/>
    <m/>
    <n v="226647.83399999997"/>
    <n v="199341.1863"/>
    <n v="135.03079274744564"/>
    <n v="118.76221333447756"/>
    <s v="no"/>
    <n v="20.809999465942383"/>
    <n v="2108.550048828125"/>
    <n v="101.32388769538294"/>
    <n v="20.809999465942383"/>
    <n v="1995.2627487945558"/>
    <n v="-430.06005859375"/>
    <n v="-20.666029295079298"/>
    <m/>
    <m/>
    <s v="ZONA ALTA"/>
    <n v="6"/>
    <s v="1ER TERCIO"/>
    <m/>
    <s v=""/>
    <s v=""/>
    <d v="2019-12-28T00:00:00"/>
    <m/>
  </r>
  <r>
    <s v="100512002"/>
    <n v="10051"/>
    <x v="18"/>
    <n v="2002"/>
    <n v="1424.52001953125"/>
    <n v="14.819999694824219"/>
    <n v="96.12146078712496"/>
    <n v="115.87999725341797"/>
    <n v="137.60495136074138"/>
    <x v="85"/>
    <n v="2"/>
    <s v="MANUAL"/>
    <n v="11.669953977646285"/>
    <x v="13"/>
    <x v="4"/>
    <s v="CG03-025 "/>
    <s v="CG03-025 "/>
    <s v="Soca"/>
    <n v="56"/>
    <n v="44127"/>
    <n v="1"/>
    <s v="Tronnuspac 25 EC"/>
    <n v="115.88000000000001"/>
    <m/>
    <n v="250200.21879999994"/>
    <n v="207759.06199999998"/>
    <n v="0"/>
    <n v="238478.83181702188"/>
    <n v="198414.38807176219"/>
    <m/>
    <n v="196021.00800000003"/>
    <n v="166617.4596"/>
    <n v="137.60495136074138"/>
    <n v="116.96392982586994"/>
    <s v="no"/>
    <n v="14.819999694824219"/>
    <n v="1801.75"/>
    <n v="121.57557605276124"/>
    <n v="14.819999694824219"/>
    <n v="1717.3415646362307"/>
    <n v="-377.22998046875"/>
    <n v="-25.454115265636275"/>
    <m/>
    <m/>
    <s v="ZONA ALTA"/>
    <n v="6"/>
    <s v="1ER TERCIO"/>
    <m/>
    <s v=""/>
    <s v=""/>
    <d v="2019-12-29T00:00:00"/>
    <m/>
  </r>
  <r>
    <s v="100512101"/>
    <n v="10051"/>
    <x v="18"/>
    <n v="2101"/>
    <n v="909.75"/>
    <n v="11.020000457763672"/>
    <n v="82.554443031721874"/>
    <n v="115.87999725341797"/>
    <n v="125.11690024732069"/>
    <x v="88"/>
    <n v="2"/>
    <s v="MANUAL"/>
    <n v="11.472715318869165"/>
    <x v="12"/>
    <x v="4"/>
    <s v="SP80-1842"/>
    <s v="SP80-1842"/>
    <s v="Soca"/>
    <n v="42"/>
    <n v="44127"/>
    <n v="1.2"/>
    <s v="Moddus 25 EC"/>
    <n v="115.88000000000001"/>
    <m/>
    <n v="174629.6450753675"/>
    <n v="145699.86218819098"/>
    <n v="0"/>
    <n v="172710.17978235352"/>
    <n v="143694.86957891812"/>
    <m/>
    <n v="113825.09999999999"/>
    <n v="93579.779999999984"/>
    <n v="125.11690024732069"/>
    <n v="102.86318219291012"/>
    <s v="no"/>
    <n v="11.020000457763672"/>
    <n v="1291.18994140625"/>
    <n v="117.1678664039072"/>
    <n v="11.020000457763672"/>
    <n v="1276.9976530456545"/>
    <n v="-381.43994140625"/>
    <n v="-34.613423372185324"/>
    <m/>
    <m/>
    <s v="ZONA ALTA"/>
    <n v="6"/>
    <s v="1ER TERCIO"/>
    <m/>
    <s v=""/>
    <s v=""/>
    <d v="2019-12-21T00:00:00"/>
    <m/>
  </r>
  <r>
    <s v="100512102"/>
    <n v="10051"/>
    <x v="18"/>
    <n v="2102"/>
    <n v="930.1500244140625"/>
    <n v="9.8100004196166992"/>
    <n v="94.816512194441444"/>
    <n v="120.87999725341797"/>
    <n v="123.30132235630145"/>
    <x v="69"/>
    <n v="2"/>
    <s v="MANUAL"/>
    <n v="11.374095989480605"/>
    <x v="12"/>
    <x v="4"/>
    <s v="SP80-1842"/>
    <s v="SP80-1842"/>
    <s v="Soca"/>
    <n v="41"/>
    <n v="44127"/>
    <n v="1.2"/>
    <s v="Moddus 25 EC"/>
    <n v="120.88000000000001"/>
    <m/>
    <n v="159321.24590676054"/>
    <n v="129237.56758448314"/>
    <n v="0"/>
    <n v="138167.13972638658"/>
    <n v="114955.06025235362"/>
    <m/>
    <n v="114688.72799999999"/>
    <n v="92364.887999999992"/>
    <n v="123.30132235630145"/>
    <n v="99.3010649633474"/>
    <s v="no"/>
    <n v="9.8100004196166992"/>
    <n v="1367.3900146484375"/>
    <n v="139.38735536790779"/>
    <n v="9.8100004196166992"/>
    <n v="1185.8328507232668"/>
    <n v="-437.239990234375"/>
    <n v="-44.570843173466344"/>
    <m/>
    <m/>
    <s v="ZONA ALTA"/>
    <n v="6"/>
    <s v="1ER TERCIO"/>
    <m/>
    <s v=""/>
    <s v=""/>
    <d v="2019-12-23T00:00:00"/>
    <m/>
  </r>
  <r>
    <s v="100512303"/>
    <n v="10051"/>
    <x v="18"/>
    <n v="2303"/>
    <n v="2122.169921875"/>
    <n v="18.78"/>
    <n v="113.00159328407879"/>
    <n v="110.87999725341797"/>
    <n v="141.37601937874982"/>
    <x v="89"/>
    <n v="2"/>
    <s v="MANUAL"/>
    <n v="13.642340565417488"/>
    <x v="15"/>
    <x v="4"/>
    <s v="RB845210 "/>
    <s v="RB845210 "/>
    <s v="Soca"/>
    <n v="70"/>
    <n v="44180"/>
    <n v="1.1000000000000001"/>
    <s v="Moddus 25 EC"/>
    <n v="110.88000000000001"/>
    <m/>
    <n v="329435.41024047253"/>
    <n v="278879.11483923666"/>
    <n v="0"/>
    <n v="308958.10991365893"/>
    <n v="257053.14744816421"/>
    <m/>
    <n v="300023.93599999999"/>
    <n v="255830.7746"/>
    <n v="141.37601937874982"/>
    <n v="120.55150342248086"/>
    <s v="no"/>
    <n v="18.780000686645508"/>
    <n v="2220.340087890625"/>
    <n v="118.22896734340978"/>
    <n v="18.780000686645508"/>
    <n v="2082.3264761352539"/>
    <n v="-98.170166015625"/>
    <n v="-5.2273740593309839"/>
    <m/>
    <m/>
    <s v="ZONA ALTA"/>
    <n v="6"/>
    <s v="2DO TERCIO"/>
    <m/>
    <s v=""/>
    <s v=""/>
    <d v="2020-01-05T00:00:00"/>
    <m/>
  </r>
  <r>
    <s v="100512304"/>
    <n v="10051"/>
    <x v="18"/>
    <n v="2304"/>
    <n v="2002.9100341796875"/>
    <n v="17.340000152587891"/>
    <n v="115.50807477246563"/>
    <n v="90.879997253417969"/>
    <n v="116.41244090900697"/>
    <x v="31"/>
    <n v="2"/>
    <s v="MANUAL"/>
    <n v="11.669953977646285"/>
    <x v="6"/>
    <x v="4"/>
    <s v="RB845210 "/>
    <s v="RB845210 "/>
    <s v="Soca"/>
    <n v="57"/>
    <n v="44095"/>
    <n v="1.1000000000000001"/>
    <s v="Moddus 25 EC"/>
    <n v="91"/>
    <m/>
    <n v="267121.22954589623"/>
    <n v="222781.03449090599"/>
    <n v="0"/>
    <n v="212247.10811446476"/>
    <n v="176589.59395123468"/>
    <m/>
    <n v="233163.64600000001"/>
    <n v="171214.011"/>
    <n v="116.41244090900697"/>
    <n v="85.482626817096389"/>
    <s v="no"/>
    <n v="17.340000152587891"/>
    <n v="1983.280029296875"/>
    <n v="114.37600991029302"/>
    <n v="17.340000152587891"/>
    <n v="1575.8592138671877"/>
    <n v="19.6300048828125"/>
    <n v="1.1320648621726122"/>
    <m/>
    <m/>
    <s v="ZONA ALTA"/>
    <n v="6"/>
    <s v="1ER TERCIO"/>
    <m/>
    <s v=""/>
    <s v=""/>
    <d v="2019-11-28T00:00:00"/>
    <m/>
  </r>
  <r>
    <s v="100512501"/>
    <n v="10051"/>
    <x v="18"/>
    <n v="2501"/>
    <n v="526.3499755859375"/>
    <n v="3.940000057220459"/>
    <n v="133.59136242177118"/>
    <n v="100.87999725341797"/>
    <n v="132.54839600274499"/>
    <x v="90"/>
    <n v="1"/>
    <s v="MANUAL"/>
    <n v="11.505588428665352"/>
    <x v="13"/>
    <x v="4"/>
    <s v="CP88-1165 "/>
    <s v="RB845210 "/>
    <s v="Plantía"/>
    <n v="0"/>
    <n v="0"/>
    <n v="0"/>
    <s v="Madurez Natural"/>
    <n v="100.88000000000001"/>
    <m/>
    <n v="48776.712929540721"/>
    <n v="34484.610031100063"/>
    <n v="0"/>
    <n v="49580.953249398146"/>
    <n v="41251.353103499256"/>
    <m/>
    <n v="69766.845000000001"/>
    <n v="57673.337"/>
    <n v="132.54839600274499"/>
    <n v="109.57222318818867"/>
    <s v="no"/>
    <n v="3.940000057220459"/>
    <n v="391.01998901367188"/>
    <n v="99.243650592615396"/>
    <n v="3.940000057220459"/>
    <n v="397.46720577239995"/>
    <n v="135.32998657226563"/>
    <n v="34.347711829155784"/>
    <m/>
    <m/>
    <s v="ZONA ALTA"/>
    <n v="8"/>
    <s v="1ER TERCIO"/>
    <m/>
    <s v=""/>
    <s v=""/>
    <d v="2020-01-04T00:00:00"/>
    <m/>
  </r>
  <r>
    <s v="100512502"/>
    <n v="10051"/>
    <x v="18"/>
    <n v="2502"/>
    <n v="847.030029296875"/>
    <n v="7.9600000381469727"/>
    <n v="106.41080719065639"/>
    <n v="110.87999725341797"/>
    <n v="131.69454227330962"/>
    <x v="85"/>
    <n v="2"/>
    <s v="MANUAL"/>
    <n v="11.735700197238659"/>
    <x v="13"/>
    <x v="4"/>
    <s v="RB845210 "/>
    <s v="RB845210 "/>
    <s v="Soca"/>
    <n v="56"/>
    <n v="44127"/>
    <n v="1.2"/>
    <s v="Moddus 25 EC"/>
    <n v="110.88000000000001"/>
    <m/>
    <n v="126873.43532226562"/>
    <n v="105318.24125976562"/>
    <n v="0"/>
    <n v="123017.45761354065"/>
    <n v="102350.52473446581"/>
    <m/>
    <n v="111549.23199999999"/>
    <n v="92363.437699999995"/>
    <n v="131.69454227330962"/>
    <n v="109.04387625627804"/>
    <s v="no"/>
    <n v="7.9600000381469727"/>
    <n v="910.27001953125"/>
    <n v="114.35552954383577"/>
    <n v="7.9600000381469727"/>
    <n v="882.60480422973637"/>
    <n v="-63.239990234375"/>
    <n v="-7.9447223531793867"/>
    <m/>
    <m/>
    <s v="ZONA ALTA"/>
    <n v="8"/>
    <s v="1ER TERCIO"/>
    <m/>
    <s v=""/>
    <s v=""/>
    <d v="2019-12-27T00:00:00"/>
    <m/>
  </r>
  <r>
    <s v="100512503"/>
    <n v="10051"/>
    <x v="18"/>
    <n v="2503"/>
    <n v="1287.31005859375"/>
    <n v="13.060000419616699"/>
    <n v="98.568914030060313"/>
    <n v="85.879997253417969"/>
    <n v="98.699995507528982"/>
    <x v="91"/>
    <n v="3"/>
    <s v="MANUAL"/>
    <n v="11.801446416831032"/>
    <x v="9"/>
    <x v="4"/>
    <s v="RB845210 "/>
    <s v="RB845210 "/>
    <s v="Soca"/>
    <n v="50"/>
    <n v="44095"/>
    <n v="1.1000000000000001"/>
    <s v="Moddus 25 EC"/>
    <n v="86"/>
    <m/>
    <n v="164488.68013994297"/>
    <n v="103807.39228553782"/>
    <n v="0"/>
    <n v="134144.78201414319"/>
    <n v="111608.45863576714"/>
    <m/>
    <n v="127057.497"/>
    <n v="86069.546600000001"/>
    <n v="98.699995507528982"/>
    <n v="66.859996956771923"/>
    <s v="no"/>
    <n v="13.060000419616699"/>
    <n v="1375.300048828125"/>
    <n v="105.30627906890136"/>
    <n v="13.060000419616699"/>
    <n v="1121.5928360366822"/>
    <n v="-87.989990234375"/>
    <n v="-6.7373650388410482"/>
    <m/>
    <m/>
    <s v="ZONA ALTA"/>
    <n v="8"/>
    <s v="1ER TERCIO"/>
    <m/>
    <s v=""/>
    <s v=""/>
    <d v="2019-11-17T00:00:00"/>
    <m/>
  </r>
  <r>
    <s v="100512504"/>
    <n v="10051"/>
    <x v="18"/>
    <n v="2504"/>
    <n v="1778.6600341796875"/>
    <n v="15.470000267028809"/>
    <n v="114.97479014079549"/>
    <n v="115.87999725341797"/>
    <n v="119.81048536815079"/>
    <x v="92"/>
    <n v="2"/>
    <s v="MANUAL"/>
    <n v="11.669953977646285"/>
    <x v="13"/>
    <x v="4"/>
    <s v="RB845210 "/>
    <s v="RB845210 "/>
    <s v="Soca"/>
    <n v="58"/>
    <n v="44127"/>
    <n v="1.2"/>
    <s v="Tronnuspac 25 EC"/>
    <n v="115.88000000000001"/>
    <m/>
    <n v="261719.79553431951"/>
    <n v="216914.38986811865"/>
    <n v="0"/>
    <n v="250696.26949676283"/>
    <n v="208579.29622130666"/>
    <m/>
    <n v="213102.12200000003"/>
    <n v="172071.63380000001"/>
    <n v="119.81048536815079"/>
    <n v="96.742283794192815"/>
    <s v="no"/>
    <n v="15.470000267028809"/>
    <n v="1871.489990234375"/>
    <n v="120.97543360894952"/>
    <n v="15.470000267028809"/>
    <n v="1792.6636309432986"/>
    <n v="-92.8299560546875"/>
    <n v="-6.0006434681540242"/>
    <m/>
    <m/>
    <s v="ZONA ALTA"/>
    <n v="99"/>
    <s v="1ER TERCIO"/>
    <m/>
    <s v=""/>
    <s v=""/>
    <d v="2019-12-31T00:00:00"/>
    <m/>
  </r>
  <r>
    <s v="100512603"/>
    <n v="10051"/>
    <x v="18"/>
    <n v="2603"/>
    <n v="470.07998657226563"/>
    <n v="4.54"/>
    <n v="103.54184726261357"/>
    <n v="110.87999725341797"/>
    <n v="149.78319054469216"/>
    <x v="86"/>
    <n v="1"/>
    <s v="MANUAL"/>
    <n v="12.458908612754765"/>
    <x v="16"/>
    <x v="4"/>
    <s v="CG98-78 "/>
    <s v="CG03-138"/>
    <s v="Plantía"/>
    <n v="71"/>
    <n v="44188"/>
    <s v="3 + 1 + 1 + 1"/>
    <s v="Megasun + Megamax + Megasilix + Megaboro"/>
    <n v="110.88000000000001"/>
    <m/>
    <n v="71018.548395097532"/>
    <n v="57206.821659914574"/>
    <n v="0"/>
    <n v="71661.312786163631"/>
    <n v="59622.212238088141"/>
    <m/>
    <n v="70410.080199999997"/>
    <n v="61849.741299999994"/>
    <n v="149.78319054469216"/>
    <n v="131.57280264364499"/>
    <s v="no"/>
    <n v="4.9600000381469727"/>
    <n v="498.8800048828125"/>
    <n v="100.58064537217044"/>
    <n v="4.5399999618530273"/>
    <n v="503.39519577026374"/>
    <n v="-28.800018310546875"/>
    <n v="2.9612018904431352"/>
    <m/>
    <m/>
    <s v="ZONA ALTA"/>
    <n v="8"/>
    <s v="2DO TERCIO"/>
    <m/>
    <s v=""/>
    <s v=""/>
    <d v="2020-02-19T00:00:00"/>
    <m/>
  </r>
  <r>
    <s v="100512604"/>
    <n v="10051"/>
    <x v="18"/>
    <n v="2604"/>
    <n v="1044.18994140625"/>
    <n v="9.8300000500679019"/>
    <n v="106.22481547180024"/>
    <n v="105.87999725341797"/>
    <n v="131.40587756975563"/>
    <x v="75"/>
    <n v="5"/>
    <s v="MANUAL"/>
    <n v="13.050624589086127"/>
    <x v="16"/>
    <x v="4"/>
    <s v="CG03-138"/>
    <s v="CG03-138"/>
    <s v="Soca"/>
    <n v="80"/>
    <n v="44180"/>
    <s v="3 + 3 + 3 + 1"/>
    <s v="Megasun + Megamax + Megasilix + Megaboro"/>
    <n v="105.88000000000001"/>
    <m/>
    <n v="144182.68327796331"/>
    <n v="117333.44482063114"/>
    <n v="0"/>
    <n v="134476.83288626687"/>
    <n v="111884.72496137404"/>
    <m/>
    <n v="137212.69560000001"/>
    <n v="116847.18900000001"/>
    <n v="131.40587756975563"/>
    <n v="111.90223575859915"/>
    <s v="no"/>
    <n v="9.8299999237060547"/>
    <n v="1115.9200439453125"/>
    <n v="113.5218771725681"/>
    <n v="9.8299999237060547"/>
    <n v="1040.8003919219971"/>
    <n v="-71.7301025390625"/>
    <n v="-7.2970617007678555"/>
    <m/>
    <m/>
    <s v="ZONA ALTA"/>
    <n v="8"/>
    <s v="2DO TERCIO"/>
    <m/>
    <s v=""/>
    <s v=""/>
    <d v="2020-02-02T00:00:00"/>
    <m/>
  </r>
  <r>
    <s v="100512904"/>
    <n v="10051"/>
    <x v="18"/>
    <n v="2904"/>
    <n v="3386.760009765625"/>
    <n v="26.940000534057617"/>
    <n v="125.71491991932496"/>
    <n v="130.8800048828125"/>
    <n v="121.67281762268036"/>
    <x v="38"/>
    <n v="1"/>
    <s v="MANUAL"/>
    <n v="11.834319526627219"/>
    <x v="12"/>
    <x v="4"/>
    <s v=""/>
    <s v="RB845210 "/>
    <s v="Plantía"/>
    <n v="51"/>
    <n v="44120"/>
    <n v="1.3"/>
    <s v="Moddus 25 EC"/>
    <n v="131"/>
    <m/>
    <s v=""/>
    <s v=""/>
    <n v="0"/>
    <n v="529834.10375121853"/>
    <n v="440821.97432101378"/>
    <m/>
    <n v="412076.63300000003"/>
    <n v="348393.32569999999"/>
    <n v="121.67281762268036"/>
    <n v="102.8692097153084"/>
    <s v="no"/>
    <s v=""/>
    <s v=""/>
    <s v=""/>
    <n v="26.940000534057617"/>
    <n v="3525.9072698974614"/>
    <n v="0"/>
    <n v="0"/>
    <m/>
    <m/>
    <s v="ZONA ALTA"/>
    <n v="8"/>
    <s v="1ER TERCIO"/>
    <m/>
    <s v=""/>
    <s v=""/>
    <d v="2019-12-12T00:00:00"/>
    <m/>
  </r>
  <r>
    <s v="100513302"/>
    <n v="10051"/>
    <x v="18"/>
    <n v="3302"/>
    <n v="143.02000427246094"/>
    <n v="1.91"/>
    <n v="74.879583388723006"/>
    <n v="90.879997253417969"/>
    <n v="138.80970078968659"/>
    <x v="93"/>
    <n v="3"/>
    <s v="MANUAL"/>
    <n v="12.327416173570018"/>
    <x v="15"/>
    <x v="4"/>
    <s v="RB845210 "/>
    <s v="RB845210 "/>
    <s v="Soca"/>
    <n v="63"/>
    <n v="44188"/>
    <s v="3 + 1 + 1 + 1"/>
    <s v="Megasun + Megamax + Megasilix + Megaboro"/>
    <n v="90.88000000000001"/>
    <m/>
    <n v="31518.739951171876"/>
    <n v="26867.963840332028"/>
    <n v="0"/>
    <n v="33694.161071997078"/>
    <n v="28033.542011901565"/>
    <m/>
    <n v="19852.564000000002"/>
    <n v="16953.3459"/>
    <n v="138.80970078968659"/>
    <n v="118.53828411096218"/>
    <s v="no"/>
    <n v="2.4100000858306885"/>
    <n v="204.8800048828125"/>
    <n v="85.012447131176614"/>
    <n v="2.4100000858306885"/>
    <n v="219.020807800293"/>
    <n v="-61.860000610351563"/>
    <n v="-10.132863742453608"/>
    <m/>
    <m/>
    <s v="ZONA ALTA"/>
    <n v="8"/>
    <s v="2DO TERCIO"/>
    <m/>
    <s v=""/>
    <s v=""/>
    <d v="2020-02-15T00:00:00"/>
    <m/>
  </r>
  <r>
    <s v="100513303"/>
    <n v="10051"/>
    <x v="18"/>
    <n v="3303"/>
    <n v="432.8800048828125"/>
    <n v="5.56"/>
    <n v="77.856115986117359"/>
    <n v="90.879997253417969"/>
    <n v="122.40044216027904"/>
    <x v="44"/>
    <n v="6"/>
    <s v="MANUAL"/>
    <n v="12.360289283366205"/>
    <x v="15"/>
    <x v="4"/>
    <s v="CP88-1165 "/>
    <s v="CP88-1165 "/>
    <s v="Soca"/>
    <n v="64"/>
    <n v="44188"/>
    <s v="3 + 1 + 1 + 1"/>
    <s v="Megasun + Megamax + Megasilix + Megaboro"/>
    <n v="90.88000000000001"/>
    <m/>
    <n v="68337.917936096201"/>
    <n v="56056.057345275884"/>
    <n v="0"/>
    <n v="68825.931579681404"/>
    <n v="57263.17507429493"/>
    <m/>
    <n v="52984.703999999998"/>
    <n v="41071.252800000002"/>
    <n v="122.40044216027904"/>
    <n v="94.879071189990967"/>
    <s v="no"/>
    <n v="5.059999942779541"/>
    <n v="501.70999145507813"/>
    <n v="99.152173345575292"/>
    <n v="5.559999942779541"/>
    <n v="505.29279479980477"/>
    <n v="-68.829986572265625"/>
    <n v="-21.296057359457933"/>
    <m/>
    <m/>
    <s v="ZONA ALTA"/>
    <n v="8"/>
    <s v="2DO TERCIO"/>
    <m/>
    <s v=""/>
    <s v=""/>
    <d v="2020-02-15T00:00:00"/>
    <m/>
  </r>
  <r>
    <s v="100513403"/>
    <n v="10051"/>
    <x v="18"/>
    <n v="3403"/>
    <n v="1047.010009765625"/>
    <n v="7.42"/>
    <n v="141.1064703188174"/>
    <n v="115.87999725341797"/>
    <n v="121.79999886395248"/>
    <x v="93"/>
    <n v="1"/>
    <s v="MANUAL"/>
    <n v="13.675213675213675"/>
    <x v="15"/>
    <x v="4"/>
    <s v=""/>
    <s v="CGMEX1026315"/>
    <s v="Plantía"/>
    <n v="71"/>
    <n v="44180"/>
    <n v="1.1000000000000001"/>
    <s v="Moddus 25 EC"/>
    <n v="115.88000000000001"/>
    <m/>
    <s v=""/>
    <s v=""/>
    <n v="0"/>
    <n v="145399.7389850211"/>
    <n v="120972.58283553757"/>
    <m/>
    <n v="127525.818"/>
    <n v="104428.77739999999"/>
    <n v="121.79999886395248"/>
    <n v="99.739999069709512"/>
    <s v="no"/>
    <s v=""/>
    <s v=""/>
    <s v=""/>
    <n v="9.4200000762939453"/>
    <n v="1091.5896088409424"/>
    <n v="0"/>
    <n v="0"/>
    <m/>
    <m/>
    <s v="ZONA ALTA"/>
    <n v="8"/>
    <s v="2DO TERCIO"/>
    <m/>
    <s v=""/>
    <s v=""/>
    <d v="2020-01-05T00:00:00"/>
    <m/>
  </r>
  <r>
    <s v="100513407"/>
    <n v="10051"/>
    <x v="18"/>
    <n v="3407"/>
    <n v="602.72998046875"/>
    <n v="9.5299999999999994"/>
    <n v="63.245538349291714"/>
    <n v="90.879997253417969"/>
    <n v="132.79000430301258"/>
    <x v="94"/>
    <n v="3"/>
    <s v="MANUAL"/>
    <n v="11.538461538461538"/>
    <x v="16"/>
    <x v="4"/>
    <s v="RB845210 "/>
    <s v="RB845210 "/>
    <s v="Soca"/>
    <n v="0"/>
    <n v="0"/>
    <n v="0"/>
    <s v="Madurez Natural"/>
    <n v="90.88000000000001"/>
    <m/>
    <n v="113360.58232177734"/>
    <n v="88260.699837646476"/>
    <n v="0"/>
    <n v="111049.59509641114"/>
    <n v="92393.263120214076"/>
    <m/>
    <n v="80036.516699999993"/>
    <n v="67614.251400000008"/>
    <n v="132.79000430301258"/>
    <n v="112.1800036351529"/>
    <s v="no"/>
    <n v="9.5299997329711914"/>
    <n v="884.1099853515625"/>
    <n v="92.771249750698715"/>
    <n v="9.5299997329711914"/>
    <n v="866.08637573242197"/>
    <n v="-281.3800048828125"/>
    <n v="-29.525711401407001"/>
    <m/>
    <m/>
    <s v="ZONA ALTA"/>
    <n v="8"/>
    <s v="2DO TERCIO"/>
    <m/>
    <s v=""/>
    <s v=""/>
    <d v="2020-03-17T00:00:00"/>
    <m/>
  </r>
  <r>
    <s v="100513501"/>
    <n v="10051"/>
    <x v="18"/>
    <n v="3501"/>
    <n v="3480.590087890625"/>
    <n v="30.729999542236328"/>
    <n v="113.26359061954383"/>
    <n v="120.87999725341797"/>
    <n v="119.94675082609706"/>
    <x v="3"/>
    <n v="2"/>
    <s v="MANUAL"/>
    <n v="12.130177514792898"/>
    <x v="0"/>
    <x v="4"/>
    <s v="MEZ.VARCOM "/>
    <s v="RB845210 "/>
    <s v="Soca"/>
    <n v="34"/>
    <n v="44180"/>
    <n v="1.2"/>
    <s v="Moddus 25 EC"/>
    <n v="120.88000000000001"/>
    <m/>
    <n v="451489.29569721426"/>
    <n v="357924.62955402542"/>
    <n v="0"/>
    <n v="506010.53143108217"/>
    <n v="421000.76215066033"/>
    <m/>
    <n v="417485.47200000007"/>
    <n v="344637.66960000002"/>
    <n v="119.94675082609706"/>
    <n v="99.017023233800003"/>
    <s v="no"/>
    <n v="25.729999542236328"/>
    <n v="3314.39990234375"/>
    <n v="128.81461178820052"/>
    <n v="30.729999542236328"/>
    <n v="3714.6423446655276"/>
    <n v="166.190185546875"/>
    <n v="-15.551021168656689"/>
    <m/>
    <m/>
    <s v="ZONA ALTA"/>
    <n v="8"/>
    <s v="2DO TERCIO"/>
    <m/>
    <s v=""/>
    <s v=""/>
    <d v="2020-01-15T00:00:00"/>
    <m/>
  </r>
  <r>
    <s v="100513503"/>
    <n v="10051"/>
    <x v="18"/>
    <n v="3503"/>
    <n v="588.97998046875"/>
    <n v="9.2299995422363281"/>
    <n v="63.811485339038988"/>
    <n v="90.879997253417969"/>
    <n v="117.94058763205388"/>
    <x v="76"/>
    <n v="3"/>
    <s v="MANUAL"/>
    <n v="10.124917817225509"/>
    <x v="0"/>
    <x v="4"/>
    <s v="RB845210 "/>
    <s v="RB845210 "/>
    <s v="Soca"/>
    <n v="0"/>
    <n v="0"/>
    <n v="0"/>
    <s v="Madurez Natural"/>
    <n v="90.88000000000001"/>
    <m/>
    <n v="91688.745518696014"/>
    <n v="70623.133846798446"/>
    <n v="0"/>
    <n v="111230.84589889125"/>
    <n v="92544.063787877531"/>
    <m/>
    <n v="69464.64499999999"/>
    <n v="57172.3321"/>
    <n v="117.94058763205388"/>
    <n v="97.070077075452375"/>
    <s v="no"/>
    <n v="9.2299995422363281"/>
    <n v="691.45001220703125"/>
    <n v="74.913331148389247"/>
    <n v="9.2299995422363281"/>
    <n v="838.82235839843759"/>
    <n v="-102.47003173828125"/>
    <n v="-11.101845809350259"/>
    <m/>
    <m/>
    <s v="ZONA ALTA"/>
    <n v="8"/>
    <s v="2DO TERCIO"/>
    <m/>
    <s v=""/>
    <s v=""/>
    <d v="2020-03-17T00:00:00"/>
    <m/>
  </r>
  <r>
    <s v="100513602"/>
    <n v="10051"/>
    <x v="18"/>
    <n v="3602"/>
    <n v="1381.06005859375"/>
    <n v="16.049999237060547"/>
    <n v="86.04735976589879"/>
    <n v="90.879997253417969"/>
    <n v="122.4965771381882"/>
    <x v="4"/>
    <n v="3"/>
    <s v="MANUAL"/>
    <n v="12.294543063773832"/>
    <x v="0"/>
    <x v="4"/>
    <s v="RB845210 "/>
    <s v="RB845210 "/>
    <s v="Soca"/>
    <n v="36"/>
    <n v="44180"/>
    <n v="1.1000000000000001"/>
    <s v="Moddus 25 EC"/>
    <n v="90.88000000000001"/>
    <m/>
    <n v="233778.07785526785"/>
    <n v="196219.68360900614"/>
    <n v="0"/>
    <n v="214611.64440623001"/>
    <n v="178556.88814598336"/>
    <m/>
    <n v="169175.13"/>
    <n v="143838.7714"/>
    <n v="122.4965771381882"/>
    <n v="104.15098931067656"/>
    <s v="no"/>
    <n v="16.049999237060547"/>
    <n v="1588.8900146484375"/>
    <n v="98.996267300722465"/>
    <n v="16.049999237060547"/>
    <n v="1458.6239306640628"/>
    <n v="-207.8299560546875"/>
    <n v="-12.948907534823675"/>
    <m/>
    <m/>
    <s v="ZONA ALTA"/>
    <n v="8"/>
    <s v="2DO TERCIO"/>
    <m/>
    <s v=""/>
    <s v=""/>
    <d v="2020-01-12T00:00:00"/>
    <m/>
  </r>
  <r>
    <s v="100513701"/>
    <n v="10051"/>
    <x v="18"/>
    <n v="3701"/>
    <n v="962.21002197265625"/>
    <n v="10.73"/>
    <n v="89.674745757004303"/>
    <n v="110.87999725341797"/>
    <n v="128.16533312256908"/>
    <x v="93"/>
    <n v="1"/>
    <s v="MANUAL"/>
    <n v="13.642340565417488"/>
    <x v="15"/>
    <x v="4"/>
    <s v=""/>
    <s v="CG04-10267"/>
    <s v="Plantía"/>
    <n v="71"/>
    <n v="44180"/>
    <s v="3 + 3 + 3 + 1"/>
    <s v="Megasun + Megamax + Megasilix + Megaboro"/>
    <n v="110.88000000000001"/>
    <m/>
    <s v=""/>
    <s v=""/>
    <n v="0"/>
    <n v="176579.63315517054"/>
    <n v="146914.25478510189"/>
    <m/>
    <n v="123321.96800000001"/>
    <n v="100910.289"/>
    <n v="128.16533312256908"/>
    <n v="104.87345454282499"/>
    <s v="no"/>
    <s v=""/>
    <s v=""/>
    <s v=""/>
    <n v="10.729999542236328"/>
    <n v="1189.7423492431642"/>
    <n v="0"/>
    <n v="0"/>
    <m/>
    <m/>
    <s v="ZONA ALTA"/>
    <n v="8"/>
    <s v="2DO TERCIO"/>
    <m/>
    <s v=""/>
    <s v=""/>
    <d v="2020-01-06T00:00:00"/>
    <m/>
  </r>
  <r>
    <s v="100513703"/>
    <n v="10051"/>
    <x v="18"/>
    <n v="3703"/>
    <n v="1591.6600341796875"/>
    <n v="11.279999732971191"/>
    <n v="141.10461629952883"/>
    <n v="100.87999725341797"/>
    <n v="107.08292495880973"/>
    <x v="95"/>
    <n v="1"/>
    <s v="MANUAL"/>
    <n v="16.633793556870479"/>
    <x v="9"/>
    <x v="4"/>
    <s v=""/>
    <s v="RB845210 "/>
    <s v="Plantía"/>
    <n v="53"/>
    <n v="44095"/>
    <n v="1.1000000000000001"/>
    <s v="Moddus 25 EC"/>
    <n v="101"/>
    <m/>
    <s v=""/>
    <s v=""/>
    <n v="0"/>
    <n v="158596.06020726563"/>
    <n v="131951.92209244499"/>
    <m/>
    <n v="170439.61199999999"/>
    <n v="114214.75439999999"/>
    <n v="107.08292495880973"/>
    <n v="71.758259896790207"/>
    <s v="no"/>
    <s v=""/>
    <s v=""/>
    <s v=""/>
    <n v="11.279999732971191"/>
    <n v="1137.926373062134"/>
    <n v="0"/>
    <n v="0"/>
    <m/>
    <m/>
    <s v="ZONA ALTA"/>
    <n v="8"/>
    <s v="1ER TERCIO"/>
    <m/>
    <s v=""/>
    <s v=""/>
    <d v="2019-06-26T00:00:00"/>
    <m/>
  </r>
  <r>
    <s v="100513704"/>
    <n v="10051"/>
    <x v="18"/>
    <n v="3704"/>
    <n v="1458.300048828125"/>
    <n v="13.149999618530273"/>
    <n v="110.89734533323993"/>
    <n v="95.879997253417969"/>
    <n v="118.93137776370008"/>
    <x v="27"/>
    <n v="3"/>
    <s v="MANUAL"/>
    <n v="11.834319526627219"/>
    <x v="9"/>
    <x v="4"/>
    <s v="CG98-46 "/>
    <s v="CG98-46 "/>
    <s v="Soca"/>
    <n v="54"/>
    <n v="44095"/>
    <n v="1.1000000000000001"/>
    <s v="Moddus 25 EC"/>
    <n v="96"/>
    <m/>
    <n v="187063.27557233258"/>
    <n v="136638.69695546658"/>
    <n v="0"/>
    <n v="162346.31646603139"/>
    <n v="135072.13529973812"/>
    <m/>
    <n v="173437.63400000002"/>
    <n v="118468.014"/>
    <n v="118.93137776370008"/>
    <n v="81.23706372717993"/>
    <s v="no"/>
    <n v="13.149999618530273"/>
    <n v="1452.780029296875"/>
    <n v="110.47757197267865"/>
    <n v="13.149999618530273"/>
    <n v="1260.8219634246827"/>
    <n v="5.52001953125"/>
    <n v="0.41977336056127967"/>
    <m/>
    <m/>
    <s v="ZONA ALTA"/>
    <n v="8"/>
    <s v="1ER TERCIO"/>
    <m/>
    <s v=""/>
    <s v=""/>
    <d v="2019-11-20T00:00:00"/>
    <m/>
  </r>
  <r>
    <s v="100513705"/>
    <n v="10051"/>
    <x v="18"/>
    <n v="3705"/>
    <n v="461.82000732421875"/>
    <n v="4.5"/>
    <n v="102.62666829427083"/>
    <n v="100.87999725341797"/>
    <n v="118.14999379551254"/>
    <x v="26"/>
    <n v="1"/>
    <s v="MANUAL"/>
    <n v="12.656147271531886"/>
    <x v="10"/>
    <x v="4"/>
    <s v="CG98-78 "/>
    <s v="RB845210 "/>
    <s v="Plantía"/>
    <n v="0"/>
    <n v="0"/>
    <n v="0"/>
    <s v="Madurez Natural"/>
    <n v="100.88000000000001"/>
    <m/>
    <n v="85258.787400000001"/>
    <n v="64470.672699999996"/>
    <n v="0"/>
    <n v="89170.445755380468"/>
    <n v="74189.810868476547"/>
    <m/>
    <n v="54564.031000000003"/>
    <n v="44586.491000000009"/>
    <n v="118.14999379551254"/>
    <n v="96.545169747698381"/>
    <s v="no"/>
    <n v="7.0799999237060547"/>
    <n v="659.75"/>
    <n v="93.185029252747668"/>
    <n v="6.8400001525878906"/>
    <n v="690.01921539306647"/>
    <n v="-197.92999267578125"/>
    <n v="9.4416390415231604"/>
    <m/>
    <m/>
    <s v="ZONA ALTA"/>
    <n v="8"/>
    <s v="2DO TERCIO"/>
    <m/>
    <s v=""/>
    <s v=""/>
    <d v="2020-01-13T00:00:00"/>
    <m/>
  </r>
  <r>
    <s v="100513706"/>
    <n v="10051"/>
    <x v="18"/>
    <n v="3706"/>
    <n v="547.739990234375"/>
    <n v="5.5500001907348633"/>
    <n v="98.691886740611082"/>
    <n v="75.879997253417969"/>
    <n v="108.27248705106165"/>
    <x v="68"/>
    <n v="3"/>
    <s v="MANUAL"/>
    <n v="12.163050624589085"/>
    <x v="7"/>
    <x v="4"/>
    <s v="CG98-46 "/>
    <s v="CG98-46 "/>
    <s v="Soca"/>
    <n v="63.938724762570928"/>
    <n v="44096.061275237429"/>
    <n v="0"/>
    <s v="Madurez Natural"/>
    <n v="75.88000000000001"/>
    <m/>
    <n v="64206.449933737989"/>
    <n v="50082.194698359752"/>
    <n v="0"/>
    <n v="52476.408466866771"/>
    <n v="43660.371844433146"/>
    <m/>
    <n v="59305.171000000002"/>
    <n v="47159.406600000002"/>
    <n v="108.27248705106165"/>
    <n v="86.09816234126113"/>
    <s v="no"/>
    <n v="5.5500001907348633"/>
    <n v="515.27001953125"/>
    <n v="92.841441769936992"/>
    <n v="5.5500001907348633"/>
    <n v="421.1340144729615"/>
    <n v="32.469970703125"/>
    <n v="5.85044497067409"/>
    <m/>
    <m/>
    <s v="ZONA ALTA"/>
    <n v="8"/>
    <s v="1ER TERCIO"/>
    <m/>
    <s v=""/>
    <s v=""/>
    <d v="2019-11-21T00:00:00"/>
    <m/>
  </r>
  <r>
    <s v="100513802"/>
    <n v="10051"/>
    <x v="18"/>
    <n v="3802"/>
    <n v="1097.9599609375"/>
    <n v="12.060000419616699"/>
    <n v="91.041452963099999"/>
    <n v="100.87999725341797"/>
    <n v="123.75071481111544"/>
    <x v="29"/>
    <n v="4"/>
    <s v="MANUAL"/>
    <n v="11.275476660092044"/>
    <x v="1"/>
    <x v="4"/>
    <s v="CG04-10295"/>
    <s v="CG04-10295"/>
    <s v="Soca"/>
    <s v=""/>
    <s v=""/>
    <s v=""/>
    <s v=""/>
    <s v=""/>
    <m/>
    <n v="155959.90064599202"/>
    <n v="126359.20749848195"/>
    <n v="0"/>
    <n v="150643.33345952025"/>
    <n v="125335.25343832084"/>
    <m/>
    <n v="135873.33000000002"/>
    <n v="114001.21219999999"/>
    <n v="123.75071481111544"/>
    <n v="103.83002682780831"/>
    <s v="no"/>
    <n v="12.060000419616699"/>
    <n v="1259.550048828125"/>
    <n v="104.44029892232433"/>
    <n v="12.060000419616699"/>
    <n v="1216.6128423309328"/>
    <n v="-161.590087890625"/>
    <n v="-13.398845959224332"/>
    <m/>
    <m/>
    <s v="ZONA ALTA"/>
    <n v="8"/>
    <s v="1ER TERCIO"/>
    <m/>
    <s v=""/>
    <s v=""/>
    <d v="2020-01-01T00:00:00"/>
    <m/>
  </r>
  <r>
    <s v="100513804"/>
    <n v="10051"/>
    <x v="18"/>
    <n v="3804"/>
    <n v="315.1300048828125"/>
    <n v="3.0399999618530273"/>
    <n v="103.66118711749111"/>
    <n v="100.87999725341797"/>
    <n v="117.30372045577357"/>
    <x v="29"/>
    <n v="4"/>
    <s v="MANUAL"/>
    <n v="11.242603550295858"/>
    <x v="1"/>
    <x v="4"/>
    <s v="CG04-10295"/>
    <s v="CG04-10295"/>
    <s v="Soca"/>
    <s v=""/>
    <s v=""/>
    <s v=""/>
    <s v=""/>
    <s v=""/>
    <m/>
    <n v="39749.537565937826"/>
    <n v="32777.054935028296"/>
    <n v="0"/>
    <n v="38539.986406681943"/>
    <n v="32065.268690359371"/>
    <m/>
    <n v="36965.921999999999"/>
    <n v="30874.265799999997"/>
    <n v="117.30372045577357"/>
    <n v="97.973107357648217"/>
    <s v="no"/>
    <n v="3.0399999618530273"/>
    <n v="316.29998779296875"/>
    <n v="104.046049921714"/>
    <n v="3.0399999618530273"/>
    <n v="306.67519615173342"/>
    <n v="-1.16998291015625"/>
    <n v="-0.38486280422289099"/>
    <m/>
    <m/>
    <s v="ZONA ALTA"/>
    <n v="8"/>
    <s v="1ER TERCIO"/>
    <m/>
    <s v=""/>
    <s v=""/>
    <d v="2020-01-02T00:00:00"/>
    <m/>
  </r>
  <r>
    <s v="100513805"/>
    <n v="10051"/>
    <x v="18"/>
    <n v="3805"/>
    <n v="615.28997802734375"/>
    <n v="10.920000076293945"/>
    <n v="56.345235689427057"/>
    <n v="90.879997253417969"/>
    <n v="108.40000387107872"/>
    <x v="29"/>
    <n v="3"/>
    <s v="MANUAL"/>
    <n v="9.8290598290598279"/>
    <x v="1"/>
    <x v="4"/>
    <s v="CG98-46 "/>
    <s v="CG98-46 "/>
    <s v="Soca"/>
    <s v=""/>
    <s v=""/>
    <s v=""/>
    <s v=""/>
    <s v=""/>
    <m/>
    <n v="139821.87830984057"/>
    <n v="116681.48166136435"/>
    <n v="0"/>
    <n v="137690.71574358622"/>
    <n v="114558.67549866371"/>
    <m/>
    <n v="66697.436000000002"/>
    <n v="51505.925899999995"/>
    <n v="108.40000387107872"/>
    <n v="83.710002989372683"/>
    <s v="no"/>
    <n v="10.920000076293945"/>
    <n v="1007.77001953125"/>
    <n v="92.286631180433957"/>
    <n v="10.920000076293945"/>
    <n v="992.40960693359386"/>
    <n v="-392.48004150390625"/>
    <n v="-35.941395491006901"/>
    <m/>
    <m/>
    <s v="ZONA ALTA"/>
    <n v="8"/>
    <s v="1ER TERCIO"/>
    <m/>
    <s v=""/>
    <s v=""/>
    <d v="2020-02-14T00:00:00"/>
    <m/>
  </r>
  <r>
    <s v="100513806"/>
    <n v="10051"/>
    <x v="18"/>
    <n v="3806"/>
    <n v="847.010009765625"/>
    <n v="10.689999580383301"/>
    <n v="79.233867447472306"/>
    <n v="110.87999725341797"/>
    <n v="113.99865277473927"/>
    <x v="1"/>
    <n v="3"/>
    <s v="MANUAL"/>
    <n v="11.308349769888231"/>
    <x v="1"/>
    <x v="4"/>
    <s v="RB845210 "/>
    <s v="RB845210 "/>
    <s v="Soca"/>
    <s v=""/>
    <s v=""/>
    <s v=""/>
    <s v=""/>
    <s v=""/>
    <m/>
    <n v="162283.85974731448"/>
    <n v="134285.37146728515"/>
    <n v="0"/>
    <n v="164816.9596904068"/>
    <n v="137127.71046241844"/>
    <m/>
    <n v="96558"/>
    <n v="78313.62"/>
    <n v="113.99865277473927"/>
    <n v="92.458907329406941"/>
    <s v="no"/>
    <n v="10.689999580383301"/>
    <n v="1167.0899658203125"/>
    <n v="109.17586638281844"/>
    <n v="10.689999580383301"/>
    <n v="1185.3071534729004"/>
    <n v="-320.0799560546875"/>
    <n v="-29.941998935346135"/>
    <m/>
    <m/>
    <s v="ZONA ALTA"/>
    <n v="8"/>
    <s v="1ER TERCIO"/>
    <m/>
    <s v=""/>
    <s v=""/>
    <d v="2020-01-01T00:00:00"/>
    <m/>
  </r>
  <r>
    <s v="100513807"/>
    <n v="10051"/>
    <x v="18"/>
    <n v="3807"/>
    <n v="602.8900146484375"/>
    <n v="6.440000057220459"/>
    <n v="93.616461070133639"/>
    <n v="100.87999725341797"/>
    <n v="126.80038007359977"/>
    <x v="1"/>
    <n v="4"/>
    <s v="MANUAL"/>
    <n v="11.275476660092044"/>
    <x v="1"/>
    <x v="4"/>
    <s v="CG04-10295"/>
    <s v="CG04-10295"/>
    <s v="Soca"/>
    <s v=""/>
    <s v=""/>
    <s v=""/>
    <s v=""/>
    <s v=""/>
    <m/>
    <n v="93405.510272216794"/>
    <n v="77334.995709228519"/>
    <n v="0"/>
    <n v="87074.895589674765"/>
    <n v="72446.3131306094"/>
    <m/>
    <n v="76446.683000000005"/>
    <n v="66500.832299999995"/>
    <n v="126.80038007359977"/>
    <n v="110.30342298632785"/>
    <s v="no"/>
    <n v="6.440000057220459"/>
    <n v="696.9000244140625"/>
    <n v="108.21428854378746"/>
    <n v="6.440000057220459"/>
    <n v="649.66720577239994"/>
    <n v="-94.010009765625"/>
    <n v="-14.597827473653822"/>
    <m/>
    <m/>
    <s v="ZONA ALTA"/>
    <n v="8"/>
    <s v="1ER TERCIO"/>
    <m/>
    <s v=""/>
    <s v=""/>
    <d v="2020-01-02T00:00:00"/>
    <m/>
  </r>
  <r>
    <s v="100513808"/>
    <n v="10051"/>
    <x v="18"/>
    <n v="3808"/>
    <n v="1002.8699951171875"/>
    <n v="10.420000076293945"/>
    <n v="96.244720515767568"/>
    <n v="100.87999725341797"/>
    <n v="115.57187129370286"/>
    <x v="15"/>
    <n v="4"/>
    <s v="MANUAL"/>
    <n v="11.275476660092044"/>
    <x v="1"/>
    <x v="4"/>
    <s v="CG04-10295"/>
    <s v="CG04-10295"/>
    <s v="Soca"/>
    <s v=""/>
    <s v=""/>
    <s v=""/>
    <s v=""/>
    <s v=""/>
    <m/>
    <n v="154067.91591025903"/>
    <n v="128505.23487178086"/>
    <n v="0"/>
    <n v="141153.89993428774"/>
    <n v="117440.04474532738"/>
    <m/>
    <n v="115903.56200000001"/>
    <n v="94114.548999999999"/>
    <n v="115.57187129370286"/>
    <n v="93.845213694924155"/>
    <s v="no"/>
    <n v="10.420000076293945"/>
    <n v="1147.3399658203125"/>
    <n v="110.10940090399538"/>
    <n v="10.420000076293945"/>
    <n v="1051.1696076965334"/>
    <n v="-144.469970703125"/>
    <n v="-13.864680388227811"/>
    <m/>
    <m/>
    <s v="ZONA ALTA"/>
    <n v="8"/>
    <s v="1ER TERCIO"/>
    <m/>
    <s v=""/>
    <s v=""/>
    <d v="2020-01-03T00:00:00"/>
    <m/>
  </r>
  <r>
    <s v="100513809"/>
    <n v="10051"/>
    <x v="18"/>
    <n v="3809"/>
    <n v="256.83999633789063"/>
    <n v="4.3000001907348633"/>
    <n v="59.730229057035707"/>
    <n v="90.879997253417969"/>
    <n v="119.74089097688926"/>
    <x v="1"/>
    <n v="2"/>
    <s v="MANUAL"/>
    <n v="10.946745562130177"/>
    <x v="1"/>
    <x v="4"/>
    <s v="CG98-46 "/>
    <s v="CG98-46 "/>
    <s v="Soca"/>
    <s v=""/>
    <s v=""/>
    <s v=""/>
    <s v=""/>
    <s v=""/>
    <m/>
    <n v="36223.447797693101"/>
    <n v="28944.255898632917"/>
    <n v="0"/>
    <n v="53601.21416321666"/>
    <n v="44596.210183796262"/>
    <m/>
    <n v="30754.25"/>
    <n v="25661.188000000002"/>
    <n v="119.74089097688926"/>
    <n v="99.911183483435934"/>
    <s v="no"/>
    <n v="2.8499999046325684"/>
    <n v="264.08999633789063"/>
    <n v="92.66315971050463"/>
    <n v="4.3000001907348633"/>
    <n v="390.78401733398442"/>
    <n v="-7.25"/>
    <n v="-32.932930653468922"/>
    <m/>
    <m/>
    <s v="ZONA ALTA"/>
    <n v="8"/>
    <s v="1ER TERCIO"/>
    <m/>
    <s v=""/>
    <s v=""/>
    <d v="2020-01-12T00:00:00"/>
    <m/>
  </r>
  <r>
    <s v="100513901"/>
    <n v="10051"/>
    <x v="18"/>
    <n v="3901"/>
    <n v="890.97998046875"/>
    <n v="8.1599998474121094"/>
    <n v="109.18872513843471"/>
    <n v="100.87999725341797"/>
    <n v="128.69855834434409"/>
    <x v="96"/>
    <n v="5"/>
    <s v="MANUAL"/>
    <n v="11.143984220907297"/>
    <x v="7"/>
    <x v="4"/>
    <s v="CG98-78 "/>
    <s v="CG98-78 "/>
    <s v="Soca"/>
    <n v="32"/>
    <n v="44131"/>
    <n v="1.2"/>
    <s v="Moddus 25 EC"/>
    <n v="100.88000000000001"/>
    <m/>
    <n v="118191.62620607986"/>
    <n v="98937.446063483643"/>
    <n v="0"/>
    <n v="105676.3850242575"/>
    <n v="87922.75234018224"/>
    <m/>
    <n v="114667.83899999999"/>
    <n v="94398.271500000003"/>
    <n v="128.69855834434409"/>
    <n v="105.9488131824651"/>
    <s v="no"/>
    <n v="8.1599998474121094"/>
    <n v="920.66998291015625"/>
    <n v="112.82720589782127"/>
    <n v="8.1599998474121094"/>
    <n v="823.18078460693368"/>
    <n v="-29.69000244140625"/>
    <n v="-3.6384807593865673"/>
    <m/>
    <m/>
    <s v="ZONA ALTA"/>
    <n v="8"/>
    <s v="1ER TERCIO"/>
    <m/>
    <s v=""/>
    <s v=""/>
    <d v="2019-12-25T00:00:00"/>
    <m/>
  </r>
  <r>
    <s v="100513902"/>
    <n v="10051"/>
    <x v="18"/>
    <n v="3902"/>
    <n v="2069.929931640625"/>
    <n v="15.619999885559082"/>
    <n v="132.5179223307361"/>
    <n v="115.87999725341797"/>
    <n v="101.26149431245138"/>
    <x v="13"/>
    <n v="2"/>
    <s v="MANUAL"/>
    <n v="11.01249178172255"/>
    <x v="6"/>
    <x v="4"/>
    <s v="RB845210 "/>
    <s v="RB845210 "/>
    <s v="Soca"/>
    <n v="21"/>
    <n v="44130"/>
    <n v="1.2"/>
    <s v="Moddus 25 EC"/>
    <n v="115.88000000000001"/>
    <m/>
    <n v="214678.69511147315"/>
    <n v="163454.93452133369"/>
    <n v="0"/>
    <n v="204592.38167063473"/>
    <n v="170220.86154996807"/>
    <m/>
    <n v="209604.198"/>
    <n v="135349.45970000001"/>
    <n v="101.26149431245138"/>
    <n v="65.388425777640748"/>
    <s v="no"/>
    <n v="15.619999885559082"/>
    <n v="1899.280029296875"/>
    <n v="121.59283247196353"/>
    <n v="15.619999885559082"/>
    <n v="1810.0455867385865"/>
    <n v="170.64990234375"/>
    <n v="10.925089858772566"/>
    <m/>
    <m/>
    <s v="ZONA ALTA"/>
    <n v="8"/>
    <s v="1ER TERCIO"/>
    <m/>
    <s v=""/>
    <s v=""/>
    <d v="2019-12-17T00:00:00"/>
    <m/>
  </r>
  <r>
    <s v="100513908"/>
    <n v="10051"/>
    <x v="18"/>
    <n v="3908"/>
    <n v="2032.1400146484375"/>
    <n v="17.200000762939453"/>
    <n v="118.1476700295883"/>
    <n v="110.87999725341797"/>
    <n v="109.076282343836"/>
    <x v="97"/>
    <n v="4"/>
    <s v="MANUAL"/>
    <n v="11.932938856015779"/>
    <x v="1"/>
    <x v="4"/>
    <s v="CG98-78 "/>
    <s v="CG98-78 "/>
    <s v="Soca"/>
    <n v="47"/>
    <n v="44131"/>
    <n v="1.2"/>
    <s v="Moddus 25 EC"/>
    <n v="110.88000000000001"/>
    <m/>
    <n v="237168.44934311375"/>
    <n v="183045.40177609579"/>
    <n v="0"/>
    <n v="216022.6252029578"/>
    <n v="179730.82416886088"/>
    <m/>
    <n v="221658.27799999999"/>
    <n v="173959.61980000001"/>
    <n v="109.076282343836"/>
    <n v="85.6041505733035"/>
    <s v="no"/>
    <n v="17.200000762939453"/>
    <n v="2093.820068359375"/>
    <n v="121.73371950487893"/>
    <n v="17.200000762939453"/>
    <n v="1907.1360845947268"/>
    <n v="-61.6800537109375"/>
    <n v="-3.5860494752906362"/>
    <m/>
    <m/>
    <s v="ZONA ALTA"/>
    <n v="8"/>
    <s v="1ER TERCIO"/>
    <m/>
    <s v=""/>
    <s v=""/>
    <d v="2019-12-16T00:00:00"/>
    <m/>
  </r>
  <r>
    <s v="10056201"/>
    <n v="10056"/>
    <x v="19"/>
    <n v="201"/>
    <n v="2892.81005859375"/>
    <n v="26.600000381469727"/>
    <n v="108.75225628225776"/>
    <n v="126.87999725341797"/>
    <n v="128.0659495425333"/>
    <x v="79"/>
    <n v="3"/>
    <s v="MECANICO"/>
    <n v="12.853385930309006"/>
    <x v="14"/>
    <x v="4"/>
    <s v="CP73-1547 "/>
    <s v="CP73-1547 "/>
    <s v="Soca"/>
    <n v="42"/>
    <n v="44200"/>
    <s v="1.3 + 3"/>
    <s v="Moddus 25 EC + Megamax"/>
    <n v="126.88000000000001"/>
    <m/>
    <n v="458867.21877612791"/>
    <n v="358675.55565072567"/>
    <n v="0"/>
    <n v="457976.77564260166"/>
    <n v="381036.67733464454"/>
    <m/>
    <n v="370470.467"/>
    <n v="307405.99219999998"/>
    <n v="128.0659495425333"/>
    <n v="106.26552935502301"/>
    <s v="no"/>
    <n v="26.600000381469727"/>
    <n v="3381.570068359375"/>
    <n v="127.12669247610491"/>
    <n v="26.600000381469727"/>
    <n v="3375.008048400879"/>
    <n v="-488.760009765625"/>
    <n v="-18.374436193847146"/>
    <m/>
    <m/>
    <s v="LITORAL"/>
    <n v="10"/>
    <s v="2DO TERCIO"/>
    <m/>
    <s v=""/>
    <s v=""/>
    <d v="2020-01-21T00:00:00"/>
    <m/>
  </r>
  <r>
    <s v="10056202"/>
    <n v="10056"/>
    <x v="19"/>
    <n v="202"/>
    <n v="3014.330078125"/>
    <n v="24.639999389648438"/>
    <n v="122.33482762955573"/>
    <n v="145.8800048828125"/>
    <n v="130.81889566828244"/>
    <x v="77"/>
    <n v="3"/>
    <s v="MECANICO"/>
    <n v="12.886259040105193"/>
    <x v="11"/>
    <x v="4"/>
    <s v="CG02-163"/>
    <s v="CG02-163"/>
    <s v="Soca"/>
    <n v="41"/>
    <n v="44200"/>
    <s v="1.3 + 3"/>
    <s v="Moddus 25 EC + Megamax"/>
    <n v="145.88000000000002"/>
    <m/>
    <n v="474241.56301045459"/>
    <n v="365855.14595071349"/>
    <n v="0"/>
    <n v="446398.5773284976"/>
    <n v="371403.61633731"/>
    <m/>
    <n v="394331.33199999999"/>
    <n v="325938.06480000005"/>
    <n v="130.81889566828244"/>
    <n v="108.12952010973626"/>
    <s v="no"/>
    <n v="24.639999389648438"/>
    <n v="3818.679931640625"/>
    <n v="154.97889716851611"/>
    <n v="24.639999389648438"/>
    <n v="3594.4831109619145"/>
    <n v="-804.349853515625"/>
    <n v="-32.64406953896038"/>
    <m/>
    <m/>
    <s v="LITORAL"/>
    <n v="10"/>
    <s v="2DO TERCIO"/>
    <m/>
    <s v=""/>
    <s v=""/>
    <d v="2020-01-19T00:00:00"/>
    <m/>
  </r>
  <r>
    <s v="10056301"/>
    <n v="10056"/>
    <x v="19"/>
    <n v="301"/>
    <n v="1020.6500244140625"/>
    <n v="8.6800003051757813"/>
    <n v="117.58640420847232"/>
    <n v="132.8800048828125"/>
    <n v="138.49999668706454"/>
    <x v="45"/>
    <n v="3"/>
    <s v="MECANICO"/>
    <n v="12.853385930309006"/>
    <x v="11"/>
    <x v="4"/>
    <s v="CG02-163"/>
    <s v="CG02-163"/>
    <s v="Soca"/>
    <n v="38"/>
    <n v="44200"/>
    <s v="1.3 + 3"/>
    <s v="Moddus 25 EC + Megamax"/>
    <n v="132.88000000000002"/>
    <m/>
    <n v="173289.32657004427"/>
    <n v="142436.7080590585"/>
    <n v="0"/>
    <n v="169487.59463044832"/>
    <n v="141013.67873253301"/>
    <m/>
    <n v="141360.02499999999"/>
    <n v="118722.00799999999"/>
    <n v="138.49999668706454"/>
    <n v="116.31999721761261"/>
    <s v="no"/>
    <n v="8.6800003051757813"/>
    <n v="1179.27001953125"/>
    <n v="135.86059655183021"/>
    <n v="8.6800003051757813"/>
    <n v="1153.3984405517581"/>
    <n v="-158.6199951171875"/>
    <n v="-18.274192343357896"/>
    <m/>
    <m/>
    <s v="LITORAL"/>
    <n v="10"/>
    <s v="2DO TERCIO"/>
    <m/>
    <s v=""/>
    <s v=""/>
    <d v="2020-01-17T00:00:00"/>
    <m/>
  </r>
  <r>
    <s v="10056302"/>
    <n v="10056"/>
    <x v="19"/>
    <n v="302"/>
    <n v="1377.4599609375"/>
    <n v="12.840000152587891"/>
    <n v="107.27881188224707"/>
    <n v="125.87999725341797"/>
    <n v="136.0027552978726"/>
    <x v="78"/>
    <n v="3"/>
    <s v="MECANICO"/>
    <n v="12.886259040105193"/>
    <x v="11"/>
    <x v="4"/>
    <s v="CG02-163"/>
    <s v="CG02-163"/>
    <s v="Soca"/>
    <n v="39"/>
    <n v="44200"/>
    <s v="1.3 + 3"/>
    <s v="Moddus 25 EC + Megamax"/>
    <n v="125.88000000000001"/>
    <m/>
    <n v="197377.58630586744"/>
    <n v="159230.75985511389"/>
    <n v="0"/>
    <n v="242422.88634050897"/>
    <n v="201695.84143530345"/>
    <m/>
    <n v="187338.34999999998"/>
    <n v="159174.16379999998"/>
    <n v="136.0027552978726"/>
    <n v="115.5562907916873"/>
    <s v="no"/>
    <n v="12.840000152587891"/>
    <n v="1315.969970703125"/>
    <n v="102.48987188975168"/>
    <n v="12.840000152587891"/>
    <n v="1616.2992192077638"/>
    <n v="61.489990234375"/>
    <n v="4.7889399924953864"/>
    <m/>
    <m/>
    <s v="LITORAL"/>
    <n v="10"/>
    <s v="2DO TERCIO"/>
    <m/>
    <s v=""/>
    <s v=""/>
    <d v="2020-01-17T00:00:00"/>
    <m/>
  </r>
  <r>
    <s v="10056303"/>
    <n v="10056"/>
    <x v="19"/>
    <n v="303"/>
    <n v="2452.550048828125"/>
    <n v="22.579999923706055"/>
    <n v="108.61603441607045"/>
    <n v="123.87999725341797"/>
    <n v="131.23818091043432"/>
    <x v="45"/>
    <n v="3"/>
    <s v="MECANICO"/>
    <n v="12.886259040105193"/>
    <x v="11"/>
    <x v="4"/>
    <s v="CG02-163"/>
    <s v="CG02-163"/>
    <s v="Soca"/>
    <n v="38"/>
    <n v="44200"/>
    <s v="1.3 + 3"/>
    <s v="Moddus 25 EC + Megamax"/>
    <n v="123.88000000000001"/>
    <m/>
    <n v="381426.30264814297"/>
    <n v="303294.41349861503"/>
    <n v="0"/>
    <n v="396411.48837236856"/>
    <n v="329814.35832581058"/>
    <m/>
    <n v="321868.20699999999"/>
    <n v="270498.11200000002"/>
    <n v="131.23818091043432"/>
    <n v="110.29259612020931"/>
    <s v="no"/>
    <n v="22.579999923706055"/>
    <n v="2691.469970703125"/>
    <n v="119.19707616462091"/>
    <n v="22.579999923706055"/>
    <n v="2797.2103905487061"/>
    <n v="-238.919921875"/>
    <n v="-10.581041748550462"/>
    <m/>
    <m/>
    <s v="LITORAL"/>
    <n v="10"/>
    <s v="2DO TERCIO"/>
    <m/>
    <s v=""/>
    <s v=""/>
    <d v="2020-01-16T00:00:00"/>
    <m/>
  </r>
  <r>
    <s v="10056304"/>
    <n v="10056"/>
    <x v="19"/>
    <n v="304"/>
    <n v="1890.9100341796875"/>
    <n v="22.229999542236328"/>
    <n v="85.061181876635473"/>
    <n v="135.8800048828125"/>
    <n v="125.49746508852131"/>
    <x v="78"/>
    <n v="3"/>
    <s v="MECANICO"/>
    <n v="12.952005259697566"/>
    <x v="11"/>
    <x v="4"/>
    <s v="CG02-163"/>
    <s v="CG02-163"/>
    <s v="Soca"/>
    <n v="39"/>
    <n v="44200"/>
    <s v="1.3 + 3"/>
    <s v="Moddus 25 EC + Megamax"/>
    <n v="135.88000000000002"/>
    <m/>
    <n v="401451.73341056646"/>
    <n v="311873.30575360695"/>
    <n v="0"/>
    <n v="370875.72295755707"/>
    <n v="308568.60150068748"/>
    <m/>
    <n v="237304.41599999997"/>
    <n v="197036.46579999998"/>
    <n v="125.49746508852131"/>
    <n v="104.20192512515706"/>
    <s v="no"/>
    <n v="22.229999542236328"/>
    <n v="3269.639892578125"/>
    <n v="147.08231938403364"/>
    <n v="22.229999542236328"/>
    <n v="3020.612337799073"/>
    <n v="-1378.7298583984375"/>
    <n v="-62.021137507398166"/>
    <m/>
    <m/>
    <s v="LITORAL"/>
    <n v="10"/>
    <s v="2DO TERCIO"/>
    <m/>
    <s v=""/>
    <s v=""/>
    <d v="2020-01-15T00:00:00"/>
    <m/>
  </r>
  <r>
    <s v="10056601"/>
    <n v="10056"/>
    <x v="19"/>
    <n v="601"/>
    <n v="3166.81005859375"/>
    <n v="24.610000610351563"/>
    <n v="128.67980414684399"/>
    <n v="130.8800048828125"/>
    <n v="122.10122263275393"/>
    <x v="64"/>
    <n v="1"/>
    <s v="MECANICO"/>
    <n v="13.083497698882313"/>
    <x v="5"/>
    <x v="4"/>
    <s v=""/>
    <s v="CG02-163"/>
    <s v="Plantía"/>
    <n v="61"/>
    <n v="44152"/>
    <n v="1.4"/>
    <s v="Tronnuspac 25 EC + Phosmax"/>
    <n v="130.88000000000002"/>
    <m/>
    <s v=""/>
    <s v=""/>
    <n v="0"/>
    <n v="465700.2884281585"/>
    <n v="387462.6399722278"/>
    <m/>
    <n v="386671.38"/>
    <n v="319902.67989999999"/>
    <n v="122.10122263275393"/>
    <n v="101.01732468351942"/>
    <s v="no"/>
    <s v=""/>
    <s v=""/>
    <s v=""/>
    <n v="27.110000610351563"/>
    <n v="3548.156879882813"/>
    <n v="0"/>
    <n v="0"/>
    <m/>
    <m/>
    <s v="LITORAL"/>
    <n v="10"/>
    <s v="2DO TERCIO"/>
    <m/>
    <s v=""/>
    <s v=""/>
    <d v="2019-12-16T00:00:00"/>
    <m/>
  </r>
  <r>
    <s v="10056602"/>
    <n v="10056"/>
    <x v="19"/>
    <n v="602"/>
    <n v="6987.02978515625"/>
    <n v="43.889999389648438"/>
    <n v="159.19411898657165"/>
    <n v="140.8800048828125"/>
    <n v="118.29861234540533"/>
    <x v="0"/>
    <n v="1"/>
    <s v="MECANICO"/>
    <n v="12.984878369493753"/>
    <x v="0"/>
    <x v="4"/>
    <s v=""/>
    <s v="CG02-163"/>
    <s v="Plantía"/>
    <n v="65"/>
    <n v="44152"/>
    <n v="1.4"/>
    <s v="Tronnuspac 25 EC + Phosmax"/>
    <n v="140.88000000000002"/>
    <m/>
    <s v=""/>
    <s v=""/>
    <n v="0"/>
    <n v="789206.55553725874"/>
    <n v="656619.85420699918"/>
    <m/>
    <n v="826555.92799999996"/>
    <n v="687696.70039999997"/>
    <n v="118.29861234540533"/>
    <n v="98.424755804103256"/>
    <s v="no"/>
    <s v=""/>
    <s v=""/>
    <s v=""/>
    <n v="43.889999389648438"/>
    <n v="6183.2231140136728"/>
    <n v="0"/>
    <n v="0"/>
    <m/>
    <m/>
    <s v="LITORAL"/>
    <n v="10"/>
    <s v="2DO TERCIO"/>
    <m/>
    <s v=""/>
    <s v=""/>
    <d v="2019-12-23T00:00:00"/>
    <m/>
  </r>
  <r>
    <s v="10056701"/>
    <n v="10056"/>
    <x v="19"/>
    <n v="701"/>
    <n v="11543.3701171875"/>
    <n v="89.449996948242188"/>
    <n v="129.04830084976703"/>
    <n v="160.8800048828125"/>
    <n v="120.14995204346108"/>
    <x v="36"/>
    <n v="1"/>
    <s v="MECANICO"/>
    <n v="12.787639710716633"/>
    <x v="8"/>
    <x v="4"/>
    <s v=""/>
    <s v="CG02-163"/>
    <s v="Plantía"/>
    <n v="69"/>
    <n v="44152"/>
    <n v="1.4"/>
    <s v="Moddus 25 EC"/>
    <n v="160.88000000000002"/>
    <m/>
    <s v=""/>
    <s v=""/>
    <n v="0"/>
    <n v="1781947.9216611653"/>
    <n v="1482580.6708220895"/>
    <m/>
    <n v="1386935.3659999999"/>
    <n v="1148338.7690999999"/>
    <n v="120.14995204346108"/>
    <n v="99.480373360824757"/>
    <s v="no"/>
    <s v=""/>
    <s v=""/>
    <s v=""/>
    <n v="89.449996948242188"/>
    <n v="14390.715509033205"/>
    <n v="0"/>
    <n v="0"/>
    <m/>
    <m/>
    <s v="LITORAL"/>
    <n v="10"/>
    <s v="2DO TERCIO"/>
    <m/>
    <s v=""/>
    <s v=""/>
    <d v="2020-01-02T00:00:00"/>
    <m/>
  </r>
  <r>
    <s v="10056702"/>
    <n v="10056"/>
    <x v="19"/>
    <n v="702"/>
    <n v="8663.5302734375"/>
    <n v="53.490001678466797"/>
    <n v="161.96541412570443"/>
    <n v="162.8800048828125"/>
    <n v="113.54925035769217"/>
    <x v="8"/>
    <n v="2"/>
    <s v="MECANICO"/>
    <n v="12.623274161735699"/>
    <x v="0"/>
    <x v="4"/>
    <s v="CG02-163"/>
    <s v="CG02-163"/>
    <s v="Soca"/>
    <n v="52"/>
    <n v="44166"/>
    <n v="1.4"/>
    <s v="Tronnuspac 25 EC"/>
    <n v="162.88000000000002"/>
    <m/>
    <n v="260346.28460693359"/>
    <n v="209421.89083984375"/>
    <n v="0"/>
    <n v="1030247.3867282106"/>
    <n v="857165.82575787127"/>
    <m/>
    <n v="983737.36800000002"/>
    <n v="816085.77399999998"/>
    <n v="113.54925035769217"/>
    <n v="94.197832551255686"/>
    <s v="no"/>
    <n v="9.8900003433227539"/>
    <n v="2201.659912109375"/>
    <n v="222.61474577155383"/>
    <n v="53.490001678466797"/>
    <n v="8712.4514733886735"/>
    <n v="6461.870361328125"/>
    <n v="-60.649331645849401"/>
    <m/>
    <m/>
    <s v="LITORAL"/>
    <n v="10"/>
    <s v="2DO TERCIO"/>
    <m/>
    <s v=""/>
    <s v=""/>
    <d v="2020-01-04T00:00:00"/>
    <m/>
  </r>
  <r>
    <s v="10056703"/>
    <n v="10056"/>
    <x v="19"/>
    <n v="703"/>
    <n v="15361.83984375"/>
    <n v="110.73999786376953"/>
    <n v="138.71988567895653"/>
    <n v="148.8800048828125"/>
    <n v="115.64459355581543"/>
    <x v="56"/>
    <n v="1"/>
    <s v="MECANICO"/>
    <n v="12.787639710716633"/>
    <x v="8"/>
    <x v="4"/>
    <s v=""/>
    <s v="CG02-163"/>
    <s v="Plantía"/>
    <n v="56"/>
    <n v="44166"/>
    <n v="1.4"/>
    <s v="Tronnuspac 25 EC"/>
    <n v="148.88000000000002"/>
    <m/>
    <s v=""/>
    <s v=""/>
    <n v="0"/>
    <n v="2048481.3828698569"/>
    <n v="1704336.5105477208"/>
    <m/>
    <n v="1776513.7250000001"/>
    <n v="1435597.3276"/>
    <n v="115.64459355581543"/>
    <n v="93.452173841278267"/>
    <s v="no"/>
    <s v=""/>
    <s v=""/>
    <s v=""/>
    <n v="110.73999786376953"/>
    <n v="16486.970881958012"/>
    <n v="0"/>
    <n v="0"/>
    <m/>
    <m/>
    <s v="LITORAL"/>
    <n v="10"/>
    <s v="2DO TERCIO"/>
    <m/>
    <s v=""/>
    <s v=""/>
    <d v="2020-01-03T00:00:00"/>
    <m/>
  </r>
  <r>
    <s v="10056901"/>
    <n v="10056"/>
    <x v="19"/>
    <n v="901"/>
    <n v="9317.0595703125"/>
    <n v="83.550003051757813"/>
    <n v="111.51477235184228"/>
    <n v="130.8800048828125"/>
    <n v="134.56867518535651"/>
    <x v="22"/>
    <n v="5"/>
    <s v="MECANICO"/>
    <n v="12.064431295200526"/>
    <x v="3"/>
    <x v="4"/>
    <s v="CP73-1547 "/>
    <s v="CP73-1547 "/>
    <s v="Soca"/>
    <n v="55"/>
    <n v="44142"/>
    <s v="1.1 + 1"/>
    <s v="Roundup 35.6 SL + Boro"/>
    <n v="130.88000000000002"/>
    <m/>
    <n v="1484382.6980117087"/>
    <n v="1202118.8437942935"/>
    <n v="0"/>
    <n v="1506714.5699688499"/>
    <n v="1253586.522214083"/>
    <m/>
    <n v="1253784.3630000001"/>
    <n v="1041174.9801"/>
    <n v="134.56867518535651"/>
    <n v="111.74931020271221"/>
    <s v="no"/>
    <n v="83.550003051757813"/>
    <n v="10772.9501953125"/>
    <n v="128.94015322343961"/>
    <n v="83.550003051757813"/>
    <n v="10935.024399414064"/>
    <n v="-1455.890625"/>
    <n v="-17.425380871597326"/>
    <m/>
    <m/>
    <s v="LITORAL"/>
    <n v="10"/>
    <s v="1ER TERCIO"/>
    <m/>
    <s v=""/>
    <s v=""/>
    <d v="2019-12-31T00:00:00"/>
    <m/>
  </r>
  <r>
    <s v="10056902"/>
    <n v="10056"/>
    <x v="19"/>
    <n v="902"/>
    <n v="10883.66015625"/>
    <n v="77.150001525878906"/>
    <n v="141.07141854818013"/>
    <n v="135.8800048828125"/>
    <n v="114.6258055736506"/>
    <x v="47"/>
    <n v="3"/>
    <s v="MECANICO"/>
    <n v="12.163050624589085"/>
    <x v="5"/>
    <x v="4"/>
    <s v="CP73-1547 "/>
    <s v="CP73-1547 "/>
    <s v="Soca"/>
    <n v="64"/>
    <n v="44145"/>
    <n v="0"/>
    <s v="Madurante Organico"/>
    <n v="135.88000000000002"/>
    <m/>
    <n v="1255335.4245482865"/>
    <n v="994651.97172376816"/>
    <n v="0"/>
    <n v="1254545.8209081024"/>
    <n v="1043782.1229955412"/>
    <m/>
    <n v="1247548.3130000001"/>
    <n v="1013163.5244999999"/>
    <n v="114.6258055736506"/>
    <n v="93.09033082204293"/>
    <s v="no"/>
    <n v="76.900001525878906"/>
    <n v="10489.740234375"/>
    <n v="136.40754260381806"/>
    <n v="77.150001525878906"/>
    <n v="10483.142207336428"/>
    <n v="393.919921875"/>
    <n v="4.6638759443620756"/>
    <m/>
    <m/>
    <s v="LITORAL"/>
    <n v="10"/>
    <s v="1ER TERCIO"/>
    <m/>
    <s v=""/>
    <s v=""/>
    <d v="2020-01-09T00:00:00"/>
    <m/>
  </r>
  <r>
    <s v="10056904"/>
    <n v="10056"/>
    <x v="19"/>
    <n v="904"/>
    <n v="9412.080078125"/>
    <n v="83.480003356933594"/>
    <n v="112.74652251608063"/>
    <n v="125.87999725341797"/>
    <n v="129.4950013050466"/>
    <x v="21"/>
    <n v="4"/>
    <s v="MECANICO"/>
    <n v="12.097304404996713"/>
    <x v="3"/>
    <x v="4"/>
    <s v="CP73-1547 "/>
    <s v="CG02-163"/>
    <s v="Soca"/>
    <n v="52"/>
    <n v="44142"/>
    <s v="1.1 + 1"/>
    <s v="Roundup 35.6 SL + Boro"/>
    <n v="125.88000000000001"/>
    <m/>
    <n v="1442994.5390024385"/>
    <n v="1168900.0735659753"/>
    <n v="0"/>
    <n v="1420956.6708628358"/>
    <n v="1182235.9501578794"/>
    <m/>
    <n v="1218817.3219999999"/>
    <n v="1008135.8586"/>
    <n v="129.4950013050466"/>
    <n v="107.11084587380952"/>
    <s v="no"/>
    <n v="83.480003356933594"/>
    <n v="10671.4404296875"/>
    <n v="127.83229516726131"/>
    <n v="83.480003356933594"/>
    <n v="10508.462822570802"/>
    <n v="-1259.3603515625"/>
    <n v="-15.085772651180676"/>
    <m/>
    <m/>
    <s v="LITORAL"/>
    <n v="10"/>
    <s v="1ER TERCIO"/>
    <m/>
    <s v=""/>
    <s v=""/>
    <d v="2019-12-27T00:00:00"/>
    <m/>
  </r>
  <r>
    <s v="100561003"/>
    <n v="10056"/>
    <x v="19"/>
    <n v="1003"/>
    <n v="10155.8896484375"/>
    <n v="81.25"/>
    <n v="124.99556490384616"/>
    <n v="130.8800048828125"/>
    <n v="126.0004565131205"/>
    <x v="9"/>
    <n v="1"/>
    <s v="MECANICO"/>
    <n v="11.867192636423406"/>
    <x v="4"/>
    <x v="4"/>
    <s v="CP73-1547 "/>
    <s v="CP73-1547 "/>
    <s v="Plantía"/>
    <n v="52"/>
    <n v="44148"/>
    <n v="1.1000000000000001"/>
    <s v="Roundup 35.6 SL + Boro"/>
    <n v="130.88000000000002"/>
    <m/>
    <n v="1127707.9298952515"/>
    <n v="906917.30199160916"/>
    <n v="0"/>
    <n v="1424780.146584949"/>
    <n v="1185417.0819586776"/>
    <m/>
    <n v="1279646.7319999998"/>
    <n v="1032549.2682"/>
    <n v="126.0004565131205"/>
    <n v="101.66999681400235"/>
    <s v="no"/>
    <n v="81.230003356933594"/>
    <n v="8416.76953125"/>
    <n v="103.61651093704609"/>
    <n v="81.25"/>
    <n v="10634.000000000002"/>
    <n v="1739.1201171875"/>
    <n v="21.379053966800072"/>
    <m/>
    <m/>
    <s v="LITORAL"/>
    <n v="10"/>
    <s v="1ER TERCIO"/>
    <m/>
    <s v=""/>
    <s v=""/>
    <d v="2020-01-09T00:00:00"/>
    <m/>
  </r>
  <r>
    <s v="100561201"/>
    <n v="10056"/>
    <x v="19"/>
    <n v="1201"/>
    <n v="2730.3798828125"/>
    <n v="23.629999160766602"/>
    <n v="115.54718492524573"/>
    <n v="117.87999725341797"/>
    <n v="121.21485148765572"/>
    <x v="2"/>
    <n v="4"/>
    <s v="MECANICO"/>
    <n v="13.149243918474687"/>
    <x v="2"/>
    <x v="4"/>
    <s v="CP73-1547 "/>
    <s v="CG02-163"/>
    <s v="Soca"/>
    <n v="72"/>
    <n v="44119"/>
    <s v="0.6 + 0.6"/>
    <s v="Roundup 35.6 SL + Moddus 25 EC"/>
    <n v="118"/>
    <m/>
    <n v="330492.38690620346"/>
    <n v="255945.25185518063"/>
    <n v="0"/>
    <n v="334385.95543887047"/>
    <n v="278209.11492514022"/>
    <m/>
    <n v="330962.592"/>
    <n v="270153.45260000002"/>
    <n v="121.21485148765572"/>
    <n v="98.943540530968647"/>
    <s v="no"/>
    <n v="23.629999160766602"/>
    <n v="2753.070068359375"/>
    <n v="116.50741287076966"/>
    <n v="23.629999160766602"/>
    <n v="2785.5043010711674"/>
    <n v="-22.690185546875"/>
    <n v="-0.96022794552392554"/>
    <m/>
    <m/>
    <s v="LITORAL"/>
    <n v="10"/>
    <s v="1ER TERCIO"/>
    <m/>
    <s v=""/>
    <s v=""/>
    <d v="2019-11-22T00:00:00"/>
    <m/>
  </r>
  <r>
    <s v="100561301"/>
    <n v="10056"/>
    <x v="19"/>
    <n v="1301"/>
    <n v="4986.64013671875"/>
    <n v="38.690001068115237"/>
    <n v="128.88705089306092"/>
    <n v="135.8800048828125"/>
    <n v="118.27928341107526"/>
    <x v="63"/>
    <n v="1"/>
    <s v="MECANICO"/>
    <n v="12.426035502958579"/>
    <x v="10"/>
    <x v="4"/>
    <s v="CP73-1547 "/>
    <s v="CG02-163"/>
    <s v="Plantía"/>
    <n v="51"/>
    <n v="44182"/>
    <n v="3"/>
    <s v="Megasun + Megamax + Megasilix + Megaboro"/>
    <n v="135.88000000000002"/>
    <m/>
    <n v="589989.70135654521"/>
    <n v="356204.0506998428"/>
    <n v="0"/>
    <n v="659815.18814551376"/>
    <n v="548966.23653706745"/>
    <m/>
    <n v="589816.22200000007"/>
    <n v="480992.647"/>
    <n v="118.27928341107526"/>
    <n v="96.456257883589146"/>
    <s v="no"/>
    <n v="39.590000152587891"/>
    <n v="4700.85009765625"/>
    <n v="118.7383197660576"/>
    <n v="38.690001068115237"/>
    <n v="5257.1973451354988"/>
    <n v="285.7900390625"/>
    <n v="10.148731127003316"/>
    <m/>
    <m/>
    <s v="LITORAL"/>
    <n v="10"/>
    <s v="2DO TERCIO"/>
    <m/>
    <s v=""/>
    <s v=""/>
    <d v="2020-01-25T00:00:00"/>
    <m/>
  </r>
  <r>
    <s v="100561401"/>
    <n v="10056"/>
    <x v="19"/>
    <n v="1401"/>
    <n v="4299.31005859375"/>
    <n v="42.349998474121094"/>
    <n v="101.51854105073791"/>
    <n v="122.87999725341797"/>
    <n v="132.55147784954139"/>
    <x v="52"/>
    <n v="3"/>
    <s v="MECANICO"/>
    <n v="13.280736357659434"/>
    <x v="2"/>
    <x v="4"/>
    <s v="CP73-1547 "/>
    <s v="CP73-1547 "/>
    <s v="Soca"/>
    <n v="71"/>
    <n v="44119"/>
    <s v="1.2 +1"/>
    <s v="Roundup 35.6 SL + Boro"/>
    <n v="123"/>
    <m/>
    <n v="615483.8375921438"/>
    <n v="424995.08895178902"/>
    <n v="0"/>
    <n v="637370.34378149919"/>
    <n v="530292.12602620723"/>
    <m/>
    <n v="569879.90199999989"/>
    <n v="479727.85169999994"/>
    <n v="132.55147784954139"/>
    <n v="111.58252025603217"/>
    <s v="no"/>
    <n v="42.200000762939453"/>
    <n v="5025.27001953125"/>
    <n v="119.08222579807398"/>
    <n v="42.349998474121094"/>
    <n v="5203.9678125"/>
    <n v="-725.9599609375"/>
    <n v="-17.563684747336069"/>
    <m/>
    <m/>
    <s v="LITORAL"/>
    <n v="10"/>
    <s v="1ER TERCIO"/>
    <m/>
    <s v=""/>
    <s v=""/>
    <d v="2019-11-17T00:00:00"/>
    <m/>
  </r>
  <r>
    <s v="100561501"/>
    <n v="10056"/>
    <x v="19"/>
    <n v="1501"/>
    <n v="5381.6201171875"/>
    <n v="42.25"/>
    <n v="127.37562407544378"/>
    <n v="122.87999725341797"/>
    <n v="127.32925124378966"/>
    <x v="98"/>
    <n v="3"/>
    <s v="MECANICO"/>
    <n v="13.083497698882313"/>
    <x v="2"/>
    <x v="4"/>
    <s v="CP73-1547 "/>
    <s v="CG02-163"/>
    <s v="Soca"/>
    <n v="69"/>
    <n v="44119"/>
    <s v="1.2 +1"/>
    <s v="Roundup 35.6 SL + Boro"/>
    <n v="123"/>
    <m/>
    <n v="652543.52762493945"/>
    <n v="499189.4967223662"/>
    <n v="0"/>
    <n v="659552.36845298309"/>
    <n v="548747.57055288181"/>
    <m/>
    <n v="685237.65999999992"/>
    <n v="569212.02679999999"/>
    <n v="127.32925124378966"/>
    <n v="105.76964081542737"/>
    <s v="no"/>
    <n v="42.099998474121094"/>
    <n v="5136.509765625"/>
    <n v="122.00736227537911"/>
    <n v="42.25"/>
    <n v="5191.68"/>
    <n v="245.1103515625"/>
    <n v="5.3682618000646727"/>
    <m/>
    <m/>
    <s v="LITORAL"/>
    <n v="10"/>
    <s v="1ER TERCIO"/>
    <m/>
    <s v=""/>
    <s v=""/>
    <d v="2019-11-21T00:00:00"/>
    <m/>
  </r>
  <r>
    <s v="100561601"/>
    <n v="10056"/>
    <x v="19"/>
    <n v="1601"/>
    <n v="5485.25"/>
    <n v="43.080001831054688"/>
    <n v="127.32706051200532"/>
    <n v="145.8800048828125"/>
    <n v="119.48448110842715"/>
    <x v="99"/>
    <n v="2"/>
    <s v="MECANICO"/>
    <n v="12.524654832347139"/>
    <x v="8"/>
    <x v="4"/>
    <s v="CG02-163"/>
    <s v="CG02-163"/>
    <s v="Soca"/>
    <n v="57"/>
    <n v="44166"/>
    <n v="1.3"/>
    <s v="Tronnuspac 25 EC + Fosforo"/>
    <n v="145.88000000000002"/>
    <m/>
    <n v="776192.49052673532"/>
    <n v="624699.87741867732"/>
    <n v="0"/>
    <n v="828736.02000158001"/>
    <n v="689508.36864131456"/>
    <m/>
    <n v="655402.25"/>
    <n v="524061.2341"/>
    <n v="119.48448110842715"/>
    <n v="95.54008187411695"/>
    <s v="no"/>
    <n v="43.080001831054688"/>
    <n v="5886.06005859375"/>
    <n v="136.63091477286613"/>
    <n v="43.080001831054688"/>
    <n v="6284.5106671142585"/>
    <n v="-400.81005859375"/>
    <n v="-9.3038542608608168"/>
    <m/>
    <m/>
    <s v="LITORAL"/>
    <n v="10"/>
    <s v="2DO TERCIO"/>
    <m/>
    <s v=""/>
    <s v=""/>
    <d v="2020-01-12T00:00:00"/>
    <m/>
  </r>
  <r>
    <s v="10057201"/>
    <n v="10057"/>
    <x v="20"/>
    <n v="201"/>
    <n v="244.36000061035156"/>
    <n v="3"/>
    <n v="81.453333536783859"/>
    <n v="80.879997253417969"/>
    <n v="122.6999996935254"/>
    <x v="100"/>
    <n v="2"/>
    <s v="MANUAL"/>
    <n v="11.834319526627219"/>
    <x v="12"/>
    <x v="4"/>
    <s v="CG04-10295"/>
    <s v="CG04-10295"/>
    <s v="Soca"/>
    <n v="0"/>
    <n v="0"/>
    <n v="0"/>
    <s v="Madurez Natural"/>
    <n v="80.88000000000001"/>
    <m/>
    <n v="90195.59165409152"/>
    <n v="74493.472892041653"/>
    <n v="0"/>
    <n v="72978.522022866266"/>
    <n v="60718.130323024729"/>
    <m/>
    <n v="29982.972000000002"/>
    <n v="24162.316800000001"/>
    <n v="122.6999996935254"/>
    <n v="98.879999753021934"/>
    <s v="no"/>
    <n v="7.4699997901916504"/>
    <n v="746.71002197265625"/>
    <n v="99.961183794557869"/>
    <n v="7.4699997901916504"/>
    <n v="604.1735830307008"/>
    <n v="-502.35002136230469"/>
    <n v="-18.50785025777401"/>
    <m/>
    <m/>
    <s v="ZONA MEDIA"/>
    <n v="5"/>
    <s v="1ER TERCIO"/>
    <m/>
    <s v=""/>
    <s v=""/>
    <d v="2019-12-08T00:00:00"/>
    <m/>
  </r>
  <r>
    <s v="10057203"/>
    <n v="10057"/>
    <x v="20"/>
    <n v="203"/>
    <n v="940.53997802734375"/>
    <n v="10.689999580383301"/>
    <n v="87.983163231669621"/>
    <n v="100.87999725341797"/>
    <n v="106.00000247634509"/>
    <x v="70"/>
    <n v="2"/>
    <s v="MANUAL"/>
    <n v="11.867192636423406"/>
    <x v="12"/>
    <x v="4"/>
    <s v="CG04-09311"/>
    <s v="CG04-09311"/>
    <s v="Soca"/>
    <n v="52"/>
    <n v="44113"/>
    <n v="1.2"/>
    <s v="Moddus 25 EC"/>
    <n v="100.88000000000001"/>
    <m/>
    <n v="138088.54611465917"/>
    <n v="112417.61170426355"/>
    <n v="0"/>
    <n v="132109.97212827185"/>
    <n v="109915.49681072218"/>
    <m/>
    <n v="99697.239999999991"/>
    <n v="82363.087799999994"/>
    <n v="106.00000247634509"/>
    <n v="87.570002045788101"/>
    <s v="no"/>
    <n v="10.689999580383301"/>
    <n v="1127.2099609375"/>
    <n v="105.44527644378849"/>
    <n v="10.689999580383301"/>
    <n v="1078.4071576690674"/>
    <n v="-186.66998291015625"/>
    <n v="-17.462113212118865"/>
    <m/>
    <m/>
    <s v="ZONA MEDIA"/>
    <n v="5"/>
    <s v="1ER TERCIO"/>
    <m/>
    <s v=""/>
    <s v=""/>
    <d v="2019-12-05T00:00:00"/>
    <m/>
  </r>
  <r>
    <s v="10057301"/>
    <n v="10057"/>
    <x v="20"/>
    <n v="301"/>
    <n v="5224.080078125"/>
    <n v="50.799999830722811"/>
    <n v="102.8362223530084"/>
    <n v="90.879997253417969"/>
    <n v="111.80139761747824"/>
    <x v="79"/>
    <n v="6"/>
    <s v="MECANICO"/>
    <n v="11.998685075608153"/>
    <x v="14"/>
    <x v="4"/>
    <s v="CP72-2086 "/>
    <s v="CP72-2086 "/>
    <s v="Soca"/>
    <n v="48"/>
    <n v="44194"/>
    <s v="3 + 1 + 1 + 1"/>
    <s v="Megasun + Megamax + Megasilix + Megaboro"/>
    <n v="90.88000000000001"/>
    <m/>
    <n v="610628.91100026283"/>
    <n v="502563.36518737493"/>
    <n v="0"/>
    <n v="602763.07761786331"/>
    <n v="501498.88057806226"/>
    <m/>
    <n v="584059.45399999991"/>
    <n v="464307.61449999997"/>
    <n v="111.80139761747824"/>
    <n v="88.878349404369558"/>
    <s v="no"/>
    <n v="50.799999237060547"/>
    <n v="4676.9501953125"/>
    <n v="92.065950109315864"/>
    <n v="50.799999237060547"/>
    <n v="4616.7039306640627"/>
    <n v="547.1298828125"/>
    <n v="10.770272243692531"/>
    <m/>
    <m/>
    <s v="ZONA MEDIA"/>
    <n v="3"/>
    <s v="2DO TERCIO"/>
    <m/>
    <s v=""/>
    <s v=""/>
    <d v="2020-02-16T00:00:00"/>
    <m/>
  </r>
  <r>
    <s v="10057302"/>
    <n v="10057"/>
    <x v="20"/>
    <n v="302"/>
    <n v="7331.31005859375"/>
    <n v="52.469999829530714"/>
    <n v="139.72384376619732"/>
    <n v="120.87999725341797"/>
    <n v="114.32253271262762"/>
    <x v="23"/>
    <n v="1"/>
    <s v="MECANICO"/>
    <n v="13.543721236028928"/>
    <x v="8"/>
    <x v="4"/>
    <s v=""/>
    <s v="CG02-163"/>
    <s v="Plantía"/>
    <n v="33"/>
    <n v="44194"/>
    <s v="3 + 1 + 1 + 1"/>
    <s v="Megasun + Megamax + Megasilix + Megaboro"/>
    <n v="120.88000000000001"/>
    <m/>
    <s v=""/>
    <s v=""/>
    <n v="0"/>
    <n v="890411.66343694099"/>
    <n v="740822.50397953484"/>
    <m/>
    <n v="838133.93399999989"/>
    <n v="673713.35489999992"/>
    <n v="114.32253271262762"/>
    <n v="91.895356971060608"/>
    <s v="no"/>
    <s v=""/>
    <s v=""/>
    <s v=""/>
    <n v="52.470001220703125"/>
    <n v="6342.5737475585938"/>
    <n v="0"/>
    <n v="0"/>
    <m/>
    <m/>
    <s v="ZONA MEDIA"/>
    <n v="3"/>
    <s v="2DO TERCIO"/>
    <m/>
    <s v=""/>
    <s v=""/>
    <d v="2019-12-16T00:00:00"/>
    <m/>
  </r>
  <r>
    <s v="10061102"/>
    <n v="10061"/>
    <x v="21"/>
    <n v="102"/>
    <n v="2621.3798828125"/>
    <n v="25.420000076293945"/>
    <n v="103.12273308201651"/>
    <n v="100.87999725341797"/>
    <n v="128.82322864158269"/>
    <x v="74"/>
    <n v="6"/>
    <s v="MECANICO"/>
    <n v="12.426035502958579"/>
    <x v="16"/>
    <x v="4"/>
    <s v="CP72-2086 "/>
    <s v="CP72-2086 "/>
    <s v="Soca"/>
    <n v="0"/>
    <n v="0"/>
    <n v="0"/>
    <s v="Madurez Natural"/>
    <n v="100.88000000000001"/>
    <m/>
    <n v="226256.01996118794"/>
    <n v="179216.05932372308"/>
    <n v="0"/>
    <n v="347244.60131865862"/>
    <n v="288907.50829712395"/>
    <m/>
    <n v="337694.61999999994"/>
    <n v="270379.66139999998"/>
    <n v="128.82322864158269"/>
    <n v="103.14402089250316"/>
    <s v="no"/>
    <n v="15.369999885559082"/>
    <n v="1670.8800048828125"/>
    <n v="108.71047607831744"/>
    <n v="25.420000076293945"/>
    <n v="2564.3696076965334"/>
    <n v="950.4998779296875"/>
    <n v="-5.587742996300932"/>
    <m/>
    <m/>
    <s v="LITORAL"/>
    <n v="3"/>
    <s v="2DO TERCIO"/>
    <m/>
    <s v=""/>
    <s v=""/>
    <d v="2020-02-23T00:00:00"/>
    <m/>
  </r>
  <r>
    <s v="10061103"/>
    <n v="10061"/>
    <x v="21"/>
    <n v="103"/>
    <n v="1680.52001953125"/>
    <n v="15.370000228881835"/>
    <n v="109.33767042978812"/>
    <n v="105.87999725341797"/>
    <n v="131.46238035392344"/>
    <x v="101"/>
    <n v="6"/>
    <s v="MECANICO"/>
    <n v="11.505588428665352"/>
    <x v="16"/>
    <x v="4"/>
    <s v="CP72-2086 "/>
    <s v="CP72-2086 "/>
    <s v="Soca"/>
    <n v="0"/>
    <n v="0"/>
    <n v="0"/>
    <s v="Madurez Natural"/>
    <n v="105.88000000000001"/>
    <m/>
    <n v="182843.98826293097"/>
    <n v="143155.00519043053"/>
    <n v="0"/>
    <n v="213214.57253221096"/>
    <n v="177394.5243467995"/>
    <m/>
    <n v="220925.16200000001"/>
    <n v="179037.054"/>
    <n v="131.46238035392344"/>
    <n v="106.53669811677642"/>
    <s v="no"/>
    <n v="11.670000076293945"/>
    <n v="1395.5699462890625"/>
    <n v="119.58611286764062"/>
    <n v="15.370000228881835"/>
    <n v="1627.3756242340089"/>
    <n v="284.9500732421875"/>
    <n v="-10.248442437852503"/>
    <m/>
    <m/>
    <s v="LITORAL"/>
    <n v="3"/>
    <s v="2DO TERCIO"/>
    <m/>
    <s v=""/>
    <s v=""/>
    <d v="2020-03-21T00:00:00"/>
    <m/>
  </r>
  <r>
    <s v="10061104"/>
    <n v="10061"/>
    <x v="21"/>
    <n v="104"/>
    <n v="4492.990234375"/>
    <n v="42.619998931884766"/>
    <n v="105.41976412424815"/>
    <n v="100.87999725341797"/>
    <n v="127.81412666032287"/>
    <x v="86"/>
    <n v="6"/>
    <s v="MECANICO"/>
    <n v="12.294543063773832"/>
    <x v="16"/>
    <x v="4"/>
    <s v="CP72-2086 "/>
    <s v="CP72-2086 "/>
    <s v="Soca"/>
    <n v="0"/>
    <n v="0"/>
    <n v="0"/>
    <s v="Madurez Natural"/>
    <n v="100.88000000000001"/>
    <m/>
    <n v="219614.80216586569"/>
    <n v="170144.56024556237"/>
    <n v="0"/>
    <n v="547655.66605317162"/>
    <n v="455649.5141562387"/>
    <m/>
    <n v="574267.62289999996"/>
    <n v="471980.01429999998"/>
    <n v="127.81412666032287"/>
    <n v="105.04808372138717"/>
    <s v="no"/>
    <n v="15.640000343322754"/>
    <n v="1724.1400146484375"/>
    <n v="110.23912895146012"/>
    <n v="42.619998931884766"/>
    <n v="4299.5054922485351"/>
    <n v="2768.8502197265625"/>
    <n v="-4.8193648272119702"/>
    <m/>
    <m/>
    <s v="LITORAL"/>
    <n v="3"/>
    <s v="2DO TERCIO"/>
    <m/>
    <s v=""/>
    <s v=""/>
    <d v="2020-02-24T00:00:00"/>
    <m/>
  </r>
  <r>
    <s v="10061106"/>
    <n v="10061"/>
    <x v="21"/>
    <n v="106"/>
    <n v="3027.699951171875"/>
    <n v="23.989999771118164"/>
    <n v="126.20675198242218"/>
    <n v="120.87999725341797"/>
    <n v="124.46882355503493"/>
    <x v="51"/>
    <n v="6"/>
    <s v="MECANICO"/>
    <n v="12.721893491124259"/>
    <x v="4"/>
    <x v="4"/>
    <s v=""/>
    <s v="CG02-163"/>
    <s v="Soca"/>
    <n v="74"/>
    <n v="44131"/>
    <n v="1.4"/>
    <s v="Tronnuspac 25 EC + Boro"/>
    <n v="120.88000000000001"/>
    <m/>
    <s v=""/>
    <s v=""/>
    <n v="0"/>
    <n v="380366.39142299851"/>
    <n v="316464.8376639348"/>
    <m/>
    <n v="376854.25099999999"/>
    <n v="311465.20389999996"/>
    <n v="124.46882355503493"/>
    <n v="102.87188589458707"/>
    <s v="no"/>
    <s v=""/>
    <s v=""/>
    <s v=""/>
    <n v="23.989999771118164"/>
    <n v="2899.9111723327637"/>
    <n v="0"/>
    <n v="0"/>
    <m/>
    <m/>
    <s v="LITORAL"/>
    <n v="3"/>
    <s v="1ER TERCIO"/>
    <m/>
    <s v=""/>
    <s v=""/>
    <d v="2019-12-19T00:00:00"/>
    <m/>
  </r>
  <r>
    <s v="10101101"/>
    <n v="10101"/>
    <x v="22"/>
    <n v="101"/>
    <n v="3457.6201171875"/>
    <n v="33.939999976158141"/>
    <n v="101.87448790855561"/>
    <n v="105.87999725341797"/>
    <n v="122.205569634325"/>
    <x v="80"/>
    <n v="2"/>
    <s v="MECANICO"/>
    <n v="11.538461538461538"/>
    <x v="14"/>
    <x v="0"/>
    <s v="CP72-2086 "/>
    <s v="CG02-163"/>
    <s v="Soca"/>
    <n v="61"/>
    <n v="44182"/>
    <n v="1"/>
    <s v="Megaboro"/>
    <n v="105.88000000000001"/>
    <m/>
    <n v="399830.30674641446"/>
    <n v="325259.15588021692"/>
    <n v="0"/>
    <n v="461295.97406452871"/>
    <n v="383798.25042168784"/>
    <m/>
    <n v="422540.43599999999"/>
    <n v="347428.45340000006"/>
    <n v="122.205569634325"/>
    <n v="100.48196205041911"/>
    <s v="no"/>
    <n v="33.939998626708984"/>
    <n v="3114.739990234375"/>
    <n v="91.771953926457712"/>
    <n v="33.939998626708984"/>
    <n v="3593.5670545959474"/>
    <n v="342.880126953125"/>
    <n v="10.102533982097896"/>
    <m/>
    <m/>
    <s v="ZONA MEDIA"/>
    <n v="10"/>
    <s v="2DO TERCIO"/>
    <m/>
    <s v=""/>
    <s v=""/>
    <d v="2020-03-02T00:00:00"/>
    <m/>
  </r>
  <r>
    <s v="10101103"/>
    <n v="10101"/>
    <x v="22"/>
    <n v="103"/>
    <n v="7411.740234375"/>
    <n v="82.580000100135805"/>
    <n v="89.752242981201107"/>
    <n v="104.87999725341797"/>
    <n v="125.74728829235498"/>
    <x v="45"/>
    <n v="4"/>
    <s v="MECANICO"/>
    <n v="10.782380013149243"/>
    <x v="11"/>
    <x v="0"/>
    <s v="CG02-163"/>
    <s v="CG02-163"/>
    <s v="Soca"/>
    <n v="56"/>
    <n v="44182"/>
    <n v="1"/>
    <s v="Megaboro"/>
    <n v="104.88000000000001"/>
    <m/>
    <n v="1011039.5675438507"/>
    <n v="845772.19912032329"/>
    <n v="0"/>
    <n v="1168898.4587994812"/>
    <n v="972523.51772116823"/>
    <m/>
    <n v="932006.2359999998"/>
    <n v="771733.67469999986"/>
    <n v="125.74728829235498"/>
    <n v="104.12314116471148"/>
    <s v="no"/>
    <n v="82.580001831054688"/>
    <n v="7491.330078125"/>
    <n v="90.716031872353895"/>
    <n v="82.580001831054688"/>
    <n v="8660.9905920410165"/>
    <n v="-79.58984375"/>
    <n v="-0.9637888911527881"/>
    <m/>
    <m/>
    <s v="ZONA MEDIA"/>
    <n v="10"/>
    <s v="2DO TERCIO"/>
    <m/>
    <s v=""/>
    <s v=""/>
    <d v="2020-03-20T00:00:00"/>
    <m/>
  </r>
  <r>
    <s v="10101104"/>
    <n v="10101"/>
    <x v="22"/>
    <n v="104"/>
    <n v="6644.18994140625"/>
    <n v="68.050000240802774"/>
    <n v="97.636883437105325"/>
    <n v="103.87999725341797"/>
    <n v="129.72595449575198"/>
    <x v="45"/>
    <n v="2"/>
    <s v="MECANICO"/>
    <n v="10.81525312294543"/>
    <x v="11"/>
    <x v="0"/>
    <s v="CG02-163"/>
    <s v="CG02-163"/>
    <s v="Soca"/>
    <n v="56"/>
    <n v="44182"/>
    <n v="1"/>
    <s v="Megaboro"/>
    <n v="103.88000000000001"/>
    <m/>
    <n v="752624.66376325861"/>
    <n v="626209.54421946907"/>
    <n v="0"/>
    <n v="923892.87079353374"/>
    <n v="768678.86850022001"/>
    <m/>
    <n v="861923.8820000001"/>
    <n v="721148.06630000006"/>
    <n v="129.72595449575198"/>
    <n v="108.5381472624439"/>
    <s v="no"/>
    <n v="68.040000915527344"/>
    <n v="5758.60009765625"/>
    <n v="84.63550882084256"/>
    <n v="68.050003051757813"/>
    <n v="7069.0343170166025"/>
    <n v="885.58984375"/>
    <n v="13.001374616262765"/>
    <m/>
    <m/>
    <s v="ZONA MEDIA"/>
    <n v="10"/>
    <s v="2DO TERCIO"/>
    <m/>
    <s v=""/>
    <s v=""/>
    <d v="2020-03-19T00:00:00"/>
    <m/>
  </r>
  <r>
    <s v="10101105"/>
    <n v="10101"/>
    <x v="22"/>
    <n v="105"/>
    <n v="567.260009765625"/>
    <n v="5.8699999427795415"/>
    <n v="96.637140595442332"/>
    <n v="92.879997253417969"/>
    <n v="131.49778710968855"/>
    <x v="40"/>
    <n v="4"/>
    <s v="MANUAL"/>
    <n v="11.604207758053912"/>
    <x v="14"/>
    <x v="0"/>
    <s v="CG02-163"/>
    <s v="CG02-163"/>
    <s v="Soca"/>
    <s v=""/>
    <s v=""/>
    <s v=""/>
    <s v=""/>
    <s v=""/>
    <m/>
    <n v="76568.908581996933"/>
    <n v="66227.747408564988"/>
    <n v="0"/>
    <n v="77139.897350610321"/>
    <n v="64180.394595707781"/>
    <m/>
    <n v="74593.436000000002"/>
    <n v="61621.392200000002"/>
    <n v="131.49778710968855"/>
    <n v="108.62988953770976"/>
    <s v="no"/>
    <n v="5.869999885559082"/>
    <n v="541.16998291015625"/>
    <n v="92.192503144932019"/>
    <n v="5.869999885559082"/>
    <n v="545.20558937072758"/>
    <n v="26.09002685546875"/>
    <n v="4.4446374505103137"/>
    <m/>
    <m/>
    <s v="ZONA BAJA"/>
    <n v="10"/>
    <s v="2DO TERCIO"/>
    <m/>
    <s v=""/>
    <s v=""/>
    <d v="2020-03-01T00:00:00"/>
    <m/>
  </r>
  <r>
    <s v="10101106"/>
    <n v="10101"/>
    <x v="22"/>
    <n v="106"/>
    <n v="7029.14990234375"/>
    <n v="64.079999995231631"/>
    <n v="109.69335054411374"/>
    <n v="100.87999725341797"/>
    <n v="116.49238860690267"/>
    <x v="40"/>
    <n v="4"/>
    <s v="MECANICO"/>
    <n v="10.91387245233399"/>
    <x v="14"/>
    <x v="0"/>
    <s v="CG02-163"/>
    <s v="CG02-163"/>
    <s v="Soca"/>
    <n v="28"/>
    <n v="44216"/>
    <n v="3"/>
    <s v="Megasun + Megasilix + Megaboro"/>
    <n v="100.88000000000001"/>
    <m/>
    <n v="919736.83449277037"/>
    <n v="728804.82033099653"/>
    <n v="0"/>
    <n v="790400.92026176385"/>
    <n v="657613.56565778737"/>
    <m/>
    <n v="818842.46200000006"/>
    <n v="667045.47620000003"/>
    <n v="116.49238860690267"/>
    <n v="94.897033847234511"/>
    <s v="no"/>
    <n v="63.779998779296875"/>
    <n v="7522.18017578125"/>
    <n v="117.93948447397848"/>
    <n v="64.080001831054688"/>
    <n v="6464.3905847167971"/>
    <n v="-493.0302734375"/>
    <n v="-8.2461339298647403"/>
    <m/>
    <m/>
    <s v="ZONA MEDIA"/>
    <n v="10"/>
    <s v="2DO TERCIO"/>
    <m/>
    <s v=""/>
    <s v=""/>
    <d v="2020-03-22T00:00:00"/>
    <m/>
  </r>
  <r>
    <s v="10101107"/>
    <n v="10101"/>
    <x v="22"/>
    <n v="107"/>
    <n v="3550.7900390625"/>
    <n v="35.580001831054688"/>
    <n v="99.797354028332975"/>
    <n v="90.879997253417969"/>
    <n v="126.49946013664982"/>
    <x v="71"/>
    <n v="5"/>
    <s v="MANUAL"/>
    <n v="11.735700197238659"/>
    <x v="3"/>
    <x v="0"/>
    <s v="CG98-78 "/>
    <s v="CG98-78 "/>
    <s v="Soca"/>
    <n v="38"/>
    <n v="44158"/>
    <n v="0.8"/>
    <s v="Roundup 35.6 SL + Boro"/>
    <n v="90.88000000000001"/>
    <m/>
    <n v="456810.94032329047"/>
    <n v="387640.28172859986"/>
    <n v="0"/>
    <n v="443144.64079601574"/>
    <n v="368696.34114228509"/>
    <m/>
    <n v="449173.02299999999"/>
    <n v="373074.47729999997"/>
    <n v="126.49946013664982"/>
    <n v="105.0680195662882"/>
    <s v="no"/>
    <n v="35.580001831054688"/>
    <n v="3333.22998046875"/>
    <n v="93.682681532620478"/>
    <n v="35.580001831054688"/>
    <n v="3233.5105664062503"/>
    <n v="217.56005859375"/>
    <n v="6.1146724957124974"/>
    <m/>
    <m/>
    <s v="ZONA MEDIA"/>
    <n v="10"/>
    <s v="1ER TERCIO"/>
    <m/>
    <s v=""/>
    <s v=""/>
    <d v="2020-01-09T00:00:00"/>
    <m/>
  </r>
  <r>
    <s v="10101109"/>
    <n v="10101"/>
    <x v="22"/>
    <n v="109"/>
    <n v="8089.740234375"/>
    <n v="59.909999847412109"/>
    <n v="135.03155157701852"/>
    <n v="119.87999725341797"/>
    <n v="117.21051993374131"/>
    <x v="102"/>
    <n v="2"/>
    <s v="MECANICO"/>
    <n v="11.768573307034845"/>
    <x v="16"/>
    <x v="0"/>
    <s v="CP72-2086 "/>
    <s v="CG02-163"/>
    <s v="Soca"/>
    <n v="42"/>
    <n v="44215"/>
    <s v="3+1+1+1"/>
    <s v="Megasun + Megasilix + Megaboro + Megamax"/>
    <n v="119.88000000000001"/>
    <m/>
    <n v="903354.73408794671"/>
    <n v="741846.50493284129"/>
    <n v="0"/>
    <n v="897651.69781568612"/>
    <n v="746846.21258265083"/>
    <m/>
    <n v="948202.65899999999"/>
    <n v="779704.29599999997"/>
    <n v="117.21051993374131"/>
    <n v="96.381870543490777"/>
    <s v="no"/>
    <n v="59.900001525878906"/>
    <n v="7227.64013671875"/>
    <n v="120.66176882476631"/>
    <n v="59.909999847412109"/>
    <n v="7182.0107817077642"/>
    <n v="862.10009765625"/>
    <n v="14.369782752252206"/>
    <m/>
    <m/>
    <s v="ZONA BAJA"/>
    <n v="10"/>
    <s v="2DO TERCIO"/>
    <m/>
    <s v=""/>
    <s v=""/>
    <d v="2020-03-09T00:00:00"/>
    <m/>
  </r>
  <r>
    <s v="10101110"/>
    <n v="10101"/>
    <x v="22"/>
    <n v="110"/>
    <n v="4800.259765625"/>
    <n v="41.810001373291016"/>
    <n v="114.8112797884645"/>
    <n v="114.87999725341797"/>
    <n v="123.31686135800756"/>
    <x v="47"/>
    <n v="6"/>
    <s v="MANUAL"/>
    <n v="11.472715318869165"/>
    <x v="5"/>
    <x v="0"/>
    <s v="CG02-163"/>
    <s v="CG02-163"/>
    <s v="Soca"/>
    <n v="51"/>
    <n v="44158"/>
    <n v="1.2"/>
    <s v="Moddus 25 EC"/>
    <n v="114.88000000000001"/>
    <m/>
    <n v="662684.14739739022"/>
    <n v="560769.35836732085"/>
    <n v="0"/>
    <n v="663664.19859457831"/>
    <n v="552168.61323068908"/>
    <m/>
    <n v="591952.96799999999"/>
    <n v="505091.23280000006"/>
    <n v="123.31686135800756"/>
    <n v="105.22164579862826"/>
    <s v="no"/>
    <n v="41.810001373291016"/>
    <n v="4796.0400390625"/>
    <n v="114.71035354058364"/>
    <n v="41.810001373291016"/>
    <n v="4803.1329577636725"/>
    <n v="4.2197265625"/>
    <n v="0.10092624788086368"/>
    <m/>
    <m/>
    <s v="ZONA BAJA"/>
    <n v="10"/>
    <s v="1ER TERCIO"/>
    <m/>
    <s v=""/>
    <s v=""/>
    <d v="2020-01-30T00:00:00"/>
    <m/>
  </r>
  <r>
    <s v="10101111"/>
    <n v="10101"/>
    <x v="22"/>
    <n v="111"/>
    <n v="1333.530029296875"/>
    <n v="12.460000038146973"/>
    <n v="107.02488163837879"/>
    <n v="100.87999725341797"/>
    <n v="132.80198878864124"/>
    <x v="71"/>
    <n v="4"/>
    <s v="MANUAL"/>
    <n v="11.045364891518737"/>
    <x v="3"/>
    <x v="0"/>
    <s v="CG02-163"/>
    <s v="CG02-163"/>
    <s v="Soca"/>
    <n v="38"/>
    <n v="44158"/>
    <n v="1.2"/>
    <s v="Moddus 25 EC"/>
    <n v="100.88000000000001"/>
    <m/>
    <n v="184024.85027541468"/>
    <n v="158559.01444436281"/>
    <n v="0"/>
    <n v="180773.82991096628"/>
    <n v="150403.82648592396"/>
    <m/>
    <n v="177095.44"/>
    <n v="149410.94200000001"/>
    <n v="132.80198878864124"/>
    <n v="112.04167789065787"/>
    <s v="no"/>
    <n v="12.460000038146973"/>
    <n v="1279.5699462890625"/>
    <n v="102.69421688375513"/>
    <n v="12.460000038146973"/>
    <n v="1256.9648038482667"/>
    <n v="53.9600830078125"/>
    <n v="4.3306647546236547"/>
    <m/>
    <m/>
    <s v="ZONA BAJA"/>
    <n v="10"/>
    <s v="1ER TERCIO"/>
    <m/>
    <s v=""/>
    <s v=""/>
    <d v="2020-01-30T00:00:00"/>
    <m/>
  </r>
  <r>
    <s v="10101113"/>
    <n v="10101"/>
    <x v="22"/>
    <n v="113"/>
    <n v="5089.93017578125"/>
    <n v="47.580001831054688"/>
    <n v="106.97625010302409"/>
    <n v="98.879997253417969"/>
    <n v="113.05353023073188"/>
    <x v="55"/>
    <n v="6"/>
    <s v="MECANICO"/>
    <n v="12.327416173570018"/>
    <x v="8"/>
    <x v="0"/>
    <s v="CP72-2086 "/>
    <s v="CP72-2086 "/>
    <s v="Soca"/>
    <n v="43"/>
    <n v="44183"/>
    <n v="1.2"/>
    <s v="Moddus 25 EC"/>
    <n v="98.88000000000001"/>
    <m/>
    <n v="589438.54374919331"/>
    <n v="469984.7080478468"/>
    <n v="0"/>
    <n v="549534.48232244747"/>
    <n v="457212.68929227628"/>
    <m/>
    <n v="575434.57499999995"/>
    <n v="466604.29759999999"/>
    <n v="113.05353023073188"/>
    <n v="91.672042932962469"/>
    <s v="no"/>
    <n v="47.580001831054688"/>
    <n v="5046.33984375"/>
    <n v="106.06010192408897"/>
    <n v="47.580001831054688"/>
    <n v="4704.7105810546882"/>
    <n v="43.59033203125"/>
    <n v="0.91614817893511713"/>
    <m/>
    <m/>
    <s v="ZONA BAJA"/>
    <n v="10"/>
    <s v="2DO TERCIO"/>
    <m/>
    <s v=""/>
    <s v=""/>
    <d v="2020-01-21T00:00:00"/>
    <m/>
  </r>
  <r>
    <s v="10101115"/>
    <n v="10101"/>
    <x v="22"/>
    <n v="115"/>
    <n v="3690.97998046875"/>
    <n v="26.229999542236328"/>
    <n v="140.71597578663406"/>
    <n v="111.87999725341797"/>
    <n v="121.59474241932965"/>
    <x v="42"/>
    <n v="4"/>
    <s v="MECANICO"/>
    <n v="12.820512820512819"/>
    <x v="15"/>
    <x v="0"/>
    <s v="CG02-163"/>
    <s v="CG02-163"/>
    <s v="Soca"/>
    <n v="66"/>
    <n v="44183"/>
    <n v="1.2"/>
    <s v="Moddus 25 EC"/>
    <n v="111.88000000000001"/>
    <m/>
    <n v="422870.78690178104"/>
    <n v="352275.41658595059"/>
    <n v="0"/>
    <n v="410510.80401368521"/>
    <n v="341544.98893938609"/>
    <m/>
    <n v="448803.76"/>
    <n v="367885.14740000002"/>
    <n v="121.59474241932965"/>
    <n v="99.671401456173456"/>
    <s v="no"/>
    <n v="26.229999542236328"/>
    <n v="3022.969970703125"/>
    <n v="115.24857123369173"/>
    <n v="26.229999542236328"/>
    <n v="2934.6123487854006"/>
    <n v="668.010009765625"/>
    <n v="25.467404552942327"/>
    <m/>
    <m/>
    <s v="ZONA MEDIA"/>
    <n v="10"/>
    <s v="2DO TERCIO"/>
    <m/>
    <s v=""/>
    <s v=""/>
    <d v="2020-01-29T00:00:00"/>
    <m/>
  </r>
  <r>
    <s v="10101116"/>
    <n v="10101"/>
    <x v="22"/>
    <n v="116"/>
    <n v="9522.7197265625"/>
    <n v="73.839999883174897"/>
    <n v="128.96424352151627"/>
    <n v="112.87999725341797"/>
    <n v="120.33786532680631"/>
    <x v="103"/>
    <n v="4"/>
    <s v="MECANICO"/>
    <n v="12.984878369493753"/>
    <x v="15"/>
    <x v="0"/>
    <s v="CG02-163"/>
    <s v="CG02-163"/>
    <s v="Soca"/>
    <n v="72"/>
    <n v="44181"/>
    <n v="1.2"/>
    <s v="Moddus 25 EC"/>
    <n v="112.88000000000001"/>
    <m/>
    <n v="952461.69903781894"/>
    <n v="759025.56634977949"/>
    <n v="0"/>
    <n v="1010160.8781377813"/>
    <n v="840453.85061063396"/>
    <m/>
    <n v="1145943.764"/>
    <n v="945791.22460000007"/>
    <n v="120.33786532680631"/>
    <n v="99.319443578899765"/>
    <s v="no"/>
    <n v="73.839996337890625"/>
    <n v="7858.97021484375"/>
    <n v="106.43242963990991"/>
    <n v="73.839996337890625"/>
    <n v="8335.0587866210954"/>
    <n v="1663.74951171875"/>
    <n v="22.531813881606354"/>
    <m/>
    <m/>
    <s v="ZONA MEDIA"/>
    <n v="10"/>
    <s v="2DO TERCIO"/>
    <m/>
    <s v=""/>
    <s v=""/>
    <d v="2020-01-28T00:00:00"/>
    <m/>
  </r>
  <r>
    <s v="10103201"/>
    <n v="10103"/>
    <x v="23"/>
    <n v="201"/>
    <n v="4353.10009765625"/>
    <n v="40.819999694824219"/>
    <n v="106.64135546792281"/>
    <n v="110.87999725341797"/>
    <n v="119.38844417563855"/>
    <x v="22"/>
    <n v="5"/>
    <s v="MECANICO"/>
    <n v="11.998685075608153"/>
    <x v="3"/>
    <x v="1"/>
    <s v="CG02-163"/>
    <s v="CG02-163"/>
    <s v="Soca"/>
    <n v="52"/>
    <n v="44145"/>
    <n v="0.6"/>
    <s v="Roundup 35.6 SL "/>
    <n v="110.88000000000001"/>
    <m/>
    <n v="608428.02180007577"/>
    <n v="540999.1796928494"/>
    <n v="0"/>
    <n v="648862.83802684548"/>
    <n v="539853.88123833551"/>
    <m/>
    <n v="519709.84799999994"/>
    <n v="422667.70650000003"/>
    <n v="119.38844417563855"/>
    <n v="97.095793117086444"/>
    <s v="no"/>
    <n v="40.819999694824219"/>
    <n v="4244.06982421875"/>
    <n v="103.97035413885311"/>
    <n v="40.819999694824219"/>
    <n v="4526.12156616211"/>
    <n v="109.0302734375"/>
    <n v="2.6710013290696963"/>
    <m/>
    <m/>
    <s v="ZONA MEDIA"/>
    <n v="2"/>
    <s v="1ER TERCIO"/>
    <m/>
    <s v=""/>
    <s v=""/>
    <d v="2020-01-02T00:00:00"/>
    <m/>
  </r>
  <r>
    <s v="10103301"/>
    <n v="10103"/>
    <x v="23"/>
    <n v="301"/>
    <n v="3121.9599609375"/>
    <n v="34.130001068115234"/>
    <n v="91.472600739356039"/>
    <n v="112.87999725341797"/>
    <n v="137.80892080076651"/>
    <x v="87"/>
    <n v="3"/>
    <s v="MECANICO"/>
    <n v="11.669953977646285"/>
    <x v="13"/>
    <x v="1"/>
    <s v="CG02-163"/>
    <s v="CG02-163"/>
    <s v="Soca"/>
    <n v="49"/>
    <n v="44133"/>
    <n v="1.2"/>
    <s v="Moddus 25 EC + Boro"/>
    <n v="112.88000000000001"/>
    <m/>
    <n v="378018.95192316262"/>
    <n v="327870.15499263938"/>
    <n v="0"/>
    <n v="546234.40572991152"/>
    <n v="454467.02556728636"/>
    <m/>
    <n v="430233.93300000002"/>
    <n v="365321.76439999999"/>
    <n v="137.80892080076651"/>
    <n v="117.01680001376339"/>
    <s v="no"/>
    <n v="34.130001068115234"/>
    <n v="2666.169921875"/>
    <n v="78.118073203512921"/>
    <n v="34.130001068115234"/>
    <n v="3852.5945205688481"/>
    <n v="455.7900390625"/>
    <n v="13.354527535843118"/>
    <m/>
    <m/>
    <s v="ZONA MEDIA"/>
    <n v="2"/>
    <s v="1ER TERCIO"/>
    <m/>
    <s v=""/>
    <s v=""/>
    <d v="2019-12-28T00:00:00"/>
    <m/>
  </r>
  <r>
    <s v="10103302"/>
    <n v="10103"/>
    <x v="23"/>
    <n v="302"/>
    <n v="2104.14990234375"/>
    <n v="17.690000534057617"/>
    <n v="118.94572294063768"/>
    <n v="125.87999725341797"/>
    <n v="127.82913788623162"/>
    <x v="25"/>
    <n v="5"/>
    <s v="MECANICO"/>
    <n v="11.867192636423406"/>
    <x v="2"/>
    <x v="1"/>
    <s v="CG02-163"/>
    <s v="CG02-163"/>
    <s v="Soca"/>
    <n v="54"/>
    <n v="44133"/>
    <n v="1.3"/>
    <s v="Moddus 25 EC + Boro"/>
    <n v="125.88000000000001"/>
    <m/>
    <n v="289333.01139175851"/>
    <n v="241379.89988977669"/>
    <n v="0"/>
    <n v="274257.73396314465"/>
    <n v="228182.43465733636"/>
    <m/>
    <n v="268971.66800000001"/>
    <n v="226993.50650000002"/>
    <n v="127.82913788623162"/>
    <n v="107.87896159259314"/>
    <s v="no"/>
    <n v="17.690000534057617"/>
    <n v="2349.219970703125"/>
    <n v="132.79931598533855"/>
    <n v="17.690000534057617"/>
    <n v="2226.817267227173"/>
    <n v="-245.070068359375"/>
    <n v="-13.853593044700872"/>
    <m/>
    <m/>
    <s v="ZONA MEDIA"/>
    <n v="2"/>
    <s v="1ER TERCIO"/>
    <m/>
    <s v=""/>
    <s v=""/>
    <d v="2019-12-27T00:00:00"/>
    <m/>
  </r>
  <r>
    <s v="10103401"/>
    <n v="10103"/>
    <x v="23"/>
    <n v="401"/>
    <n v="4204.97021484375"/>
    <n v="32.450000762939453"/>
    <n v="129.58305442156319"/>
    <n v="125.87999725341797"/>
    <n v="125.43024779061329"/>
    <x v="20"/>
    <n v="3"/>
    <s v="MECANICO"/>
    <n v="11.867192636423406"/>
    <x v="2"/>
    <x v="1"/>
    <s v="CG02-163"/>
    <s v="CG02-163"/>
    <s v="Soca"/>
    <n v="53"/>
    <n v="44133"/>
    <n v="1.3"/>
    <s v="Moddus 25 EC"/>
    <n v="125.88000000000001"/>
    <m/>
    <n v="523150.50595825294"/>
    <n v="438850.87939864059"/>
    <n v="0"/>
    <n v="503687.18255624798"/>
    <n v="419067.7358867983"/>
    <m/>
    <n v="527430.45600000001"/>
    <n v="438710.57020000002"/>
    <n v="125.43024779061329"/>
    <n v="104.33143346683653"/>
    <s v="no"/>
    <n v="32.450000762939453"/>
    <n v="4242.64990234375"/>
    <n v="130.74421579642001"/>
    <n v="32.450000762939453"/>
    <n v="4084.8060960388189"/>
    <n v="-37.6796875"/>
    <n v="-1.1611613748568175"/>
    <m/>
    <m/>
    <s v="ZONA MEDIA"/>
    <n v="2"/>
    <s v="1ER TERCIO"/>
    <m/>
    <s v=""/>
    <s v=""/>
    <d v="2019-12-26T00:00:00"/>
    <m/>
  </r>
  <r>
    <s v="10103501"/>
    <n v="10103"/>
    <x v="23"/>
    <n v="501"/>
    <n v="6859.0498046875"/>
    <n v="55.229999542236328"/>
    <n v="124.1906547444771"/>
    <n v="130.8800048828125"/>
    <n v="118.67406596810468"/>
    <x v="92"/>
    <n v="3"/>
    <s v="MECANICO"/>
    <n v="11.900065746219592"/>
    <x v="13"/>
    <x v="1"/>
    <s v="CG02-163"/>
    <s v="CG02-163"/>
    <s v="Soca"/>
    <n v="52"/>
    <n v="44133"/>
    <n v="1.3"/>
    <s v="Moddus 25 EC + Boro"/>
    <n v="130.88000000000002"/>
    <m/>
    <n v="930073.94758281717"/>
    <n v="776685.65241495043"/>
    <n v="0"/>
    <n v="880720.53591849341"/>
    <n v="732759.48588418646"/>
    <m/>
    <n v="813991.32899999991"/>
    <n v="662938.21580000001"/>
    <n v="118.67406596810468"/>
    <n v="96.651611327701048"/>
    <s v="no"/>
    <n v="55.229999542236328"/>
    <n v="7633.56982421875"/>
    <n v="138.2141931466266"/>
    <n v="55.229999542236328"/>
    <n v="7228.5023400878918"/>
    <n v="-774.52001953125"/>
    <n v="-14.023538402149498"/>
    <m/>
    <m/>
    <s v="ZONA MEDIA"/>
    <n v="2"/>
    <s v="1ER TERCIO"/>
    <m/>
    <s v=""/>
    <s v=""/>
    <d v="2019-12-24T00:00:00"/>
    <m/>
  </r>
  <r>
    <s v="10103601"/>
    <n v="10103"/>
    <x v="23"/>
    <n v="601"/>
    <n v="1485.6099853515625"/>
    <n v="18.469999313354492"/>
    <n v="80.433678428856879"/>
    <n v="100.87999725341797"/>
    <n v="122.0249310299975"/>
    <x v="82"/>
    <n v="3"/>
    <s v="MECANICO"/>
    <n v="10.979618671926364"/>
    <x v="14"/>
    <x v="1"/>
    <s v="CG02-163"/>
    <s v="CG02-163"/>
    <s v="Soca"/>
    <n v="44"/>
    <n v="44202"/>
    <s v="1.1 + 1 + 3"/>
    <s v="Tronnuspac 25 EC  + Boro + Fósforo"/>
    <n v="100.88000000000001"/>
    <m/>
    <n v="300511.5889375917"/>
    <n v="256756.95670987686"/>
    <n v="0"/>
    <n v="280242.07647577761"/>
    <n v="233161.40762784696"/>
    <m/>
    <n v="181281.45600000001"/>
    <n v="149956.76699999999"/>
    <n v="122.0249310299975"/>
    <n v="100.9395255003711"/>
    <s v="no"/>
    <n v="18.469999313354492"/>
    <n v="1998.02001953125"/>
    <n v="108.17650751543925"/>
    <n v="18.469999313354492"/>
    <n v="1863.2535307312014"/>
    <n v="-512.4100341796875"/>
    <n v="-27.742829086582375"/>
    <m/>
    <m/>
    <s v="ZONA MEDIA"/>
    <n v="2"/>
    <s v="2DO TERCIO"/>
    <m/>
    <s v=""/>
    <s v=""/>
    <d v="2020-03-22T00:00:00"/>
    <m/>
  </r>
  <r>
    <s v="10103602"/>
    <n v="10103"/>
    <x v="23"/>
    <n v="602"/>
    <n v="1837.2099609375"/>
    <n v="16.690000534057617"/>
    <n v="110.07848425100342"/>
    <n v="100.87999725341797"/>
    <n v="128.35488703733529"/>
    <x v="81"/>
    <n v="3"/>
    <s v="MECANICO"/>
    <n v="11.01249178172255"/>
    <x v="14"/>
    <x v="1"/>
    <s v="CG02-163"/>
    <s v="CG02-163"/>
    <s v="Soca"/>
    <n v="45"/>
    <n v="44202"/>
    <s v="1.1 + 1 + 3"/>
    <s v="Tronnuspac 25 EC  + Boro + Fósforo"/>
    <n v="100.88000000000001"/>
    <m/>
    <n v="208894.50494557671"/>
    <n v="176556.83657037484"/>
    <n v="0"/>
    <n v="239496.78505149277"/>
    <n v="199261.325162842"/>
    <m/>
    <n v="235814.87700000001"/>
    <n v="195564.83600000001"/>
    <n v="128.35488703733529"/>
    <n v="106.44664472655388"/>
    <s v="no"/>
    <n v="14.689999580383301"/>
    <n v="1468.550048828125"/>
    <n v="99.96937309577558"/>
    <n v="16.690000534057617"/>
    <n v="1683.6872538757325"/>
    <n v="368.659912109375"/>
    <n v="10.109111155227836"/>
    <m/>
    <m/>
    <s v="ZONA MEDIA"/>
    <n v="2"/>
    <s v="2DO TERCIO"/>
    <m/>
    <s v=""/>
    <s v=""/>
    <d v="2020-03-22T00:00:00"/>
    <m/>
  </r>
  <r>
    <s v="10103701"/>
    <n v="10103"/>
    <x v="23"/>
    <n v="701"/>
    <n v="1973.6300048828125"/>
    <n v="26.5"/>
    <n v="74.476603957841988"/>
    <n v="100.87999725341797"/>
    <n v="129.94498480743758"/>
    <x v="98"/>
    <n v="4"/>
    <s v="MECANICO"/>
    <n v="11.735700197238659"/>
    <x v="2"/>
    <x v="1"/>
    <s v="CG02-163"/>
    <s v="CG02-163"/>
    <s v="Soca"/>
    <n v="55"/>
    <n v="44133"/>
    <n v="1.2"/>
    <s v="Moddus 25 EC + Boro"/>
    <n v="100.88000000000001"/>
    <m/>
    <n v="292255.57723541732"/>
    <n v="256250.70027600433"/>
    <n v="0"/>
    <n v="378399.44550890429"/>
    <n v="314828.33866340836"/>
    <m/>
    <n v="256463.321"/>
    <n v="215236.3983"/>
    <n v="129.94498480743758"/>
    <n v="109.05610360984556"/>
    <s v="no"/>
    <n v="26.5"/>
    <n v="2064.72998046875"/>
    <n v="77.914338885613205"/>
    <n v="26.5"/>
    <n v="2673.32"/>
    <n v="-91.0999755859375"/>
    <n v="-3.437734927771217"/>
    <m/>
    <m/>
    <s v="ZONA MEDIA"/>
    <n v="2"/>
    <s v="1ER TERCIO"/>
    <m/>
    <s v=""/>
    <s v=""/>
    <d v="2020-01-01T00:00:00"/>
    <m/>
  </r>
  <r>
    <s v="10104103"/>
    <n v="10104"/>
    <x v="24"/>
    <n v="103"/>
    <n v="4796.419921875"/>
    <n v="45.330000029802321"/>
    <n v="105.8111607924461"/>
    <n v="119.97000122070313"/>
    <n v="125.54877133539135"/>
    <x v="103"/>
    <n v="3"/>
    <s v="MECANICO"/>
    <n v="12.426035502958579"/>
    <x v="15"/>
    <x v="1"/>
    <s v="CG04-10267"/>
    <s v="CG04-10267"/>
    <s v="Soca"/>
    <n v="51"/>
    <n v="44202"/>
    <s v="3 + 3 + 3 + 1"/>
    <s v="Megasun + Megamax + Megasilix + Megaboro"/>
    <n v="119.97287394719241"/>
    <m/>
    <n v="599514.87831034069"/>
    <n v="497170.37517240556"/>
    <n v="0"/>
    <n v="659305.41860881983"/>
    <n v="548542.10828253813"/>
    <m/>
    <n v="602184.62800000003"/>
    <n v="495561.65029999998"/>
    <n v="125.54877133539135"/>
    <n v="103.31907096788905"/>
    <s v="no"/>
    <n v="45.330001831054688"/>
    <n v="4945.18017578125"/>
    <n v="109.0928739471924"/>
    <n v="45.330001831054688"/>
    <n v="5438.3705957031252"/>
    <n v="-148.76025390625"/>
    <n v="-3.2817131547462992"/>
    <m/>
    <m/>
    <s v="ZONA MEDIA"/>
    <n v="2"/>
    <s v="2DO TERCIO"/>
    <m/>
    <s v=""/>
    <s v=""/>
    <d v="2020-02-14T00:00:00"/>
    <m/>
  </r>
  <r>
    <s v="10104104"/>
    <n v="10104"/>
    <x v="24"/>
    <n v="104"/>
    <n v="2399.820068359375"/>
    <n v="18.639999389648438"/>
    <n v="128.7457160375281"/>
    <n v="131.58000183105469"/>
    <n v="130.41791262874423"/>
    <x v="73"/>
    <n v="3"/>
    <s v="MECANICO"/>
    <n v="11.308349769888231"/>
    <x v="15"/>
    <x v="1"/>
    <s v="CG04-10267"/>
    <s v="CG04-10267"/>
    <s v="Soca"/>
    <n v="53"/>
    <n v="44202"/>
    <s v="3 + 3 + 3 + 1"/>
    <s v="Megasun + Megamax + Megasilix + Megaboro"/>
    <n v="131.57957948282203"/>
    <m/>
    <n v="292498.18742652255"/>
    <n v="240024.51777662412"/>
    <n v="0"/>
    <n v="318864.31308194372"/>
    <n v="265295.10848417715"/>
    <m/>
    <n v="312979.52399999998"/>
    <n v="264429.08189999999"/>
    <n v="130.41791262874423"/>
    <n v="110.18704501491048"/>
    <s v="no"/>
    <n v="18.639999389648438"/>
    <n v="2249.840087890625"/>
    <n v="120.69957948282199"/>
    <n v="18.639999389648438"/>
    <n v="2452.6432812500007"/>
    <n v="149.97998046875"/>
    <n v="8.0461365547061092"/>
    <m/>
    <m/>
    <s v="ZONA MEDIA"/>
    <n v="2"/>
    <s v="2DO TERCIO"/>
    <m/>
    <s v=""/>
    <s v=""/>
    <d v="2020-03-21T00:00:00"/>
    <m/>
  </r>
  <r>
    <s v="10104107"/>
    <n v="10104"/>
    <x v="24"/>
    <n v="107"/>
    <n v="814.47998046875"/>
    <n v="9.0900001525878906"/>
    <n v="89.601756523279093"/>
    <n v="119.08000183105469"/>
    <n v="124.60000298791107"/>
    <x v="4"/>
    <n v="5"/>
    <s v="MANUAL"/>
    <n v="11.834319526627219"/>
    <x v="0"/>
    <x v="1"/>
    <s v="CP73-1547 "/>
    <s v="CP73-1547 "/>
    <s v="Soca"/>
    <n v="48"/>
    <n v="44168"/>
    <n v="0.9"/>
    <s v="Roundup 35.6 SL "/>
    <n v="119.07802013438311"/>
    <m/>
    <n v="126225.88250665898"/>
    <n v="105181.96978875804"/>
    <n v="0"/>
    <n v="138918.69888136483"/>
    <n v="115580.35746929554"/>
    <m/>
    <n v="101484.208"/>
    <n v="85333.069600000003"/>
    <n v="124.60000298791107"/>
    <n v="104.77000251238718"/>
    <s v="no"/>
    <n v="9.0900001525878906"/>
    <n v="983.52001953125"/>
    <n v="108.1980201343831"/>
    <n v="9.0900001525878906"/>
    <n v="1082.4192211914065"/>
    <n v="-169.0400390625"/>
    <n v="-18.596263611104007"/>
    <m/>
    <m/>
    <s v="ZONA BAJA"/>
    <n v="2"/>
    <s v="2DO TERCIO"/>
    <m/>
    <s v=""/>
    <s v=""/>
    <d v="2020-01-26T00:00:00"/>
    <m/>
  </r>
  <r>
    <s v="10104301"/>
    <n v="10104"/>
    <x v="24"/>
    <n v="301"/>
    <n v="2383.5"/>
    <n v="18.489999771118164"/>
    <n v="128.9075191727739"/>
    <n v="130.8800048828125"/>
    <n v="110.04347975666036"/>
    <x v="4"/>
    <n v="7"/>
    <s v="MANUAL"/>
    <n v="11.867192636423406"/>
    <x v="0"/>
    <x v="1"/>
    <s v="SP79-1287 "/>
    <s v="SP79-1287 "/>
    <s v="Soca"/>
    <n v="48"/>
    <n v="44168"/>
    <n v="0.9"/>
    <s v="Roundup 35.6 SL "/>
    <n v="130.88000000000002"/>
    <m/>
    <n v="276525.52989570727"/>
    <n v="226800.35455660598"/>
    <n v="0"/>
    <n v="294781.63135609363"/>
    <n v="245258.3172882699"/>
    <m/>
    <n v="262288.63399999996"/>
    <n v="210062.2714"/>
    <n v="110.04347975666036"/>
    <n v="88.131852905391227"/>
    <s v="no"/>
    <n v="18.489999771118164"/>
    <n v="2270.10009765625"/>
    <n v="122.77447948929682"/>
    <n v="18.489999771118164"/>
    <n v="2419.9711700439457"/>
    <n v="113.39990234375"/>
    <n v="6.1330396834770795"/>
    <m/>
    <m/>
    <s v="ZONA MEDIA"/>
    <n v="12"/>
    <s v="2DO TERCIO"/>
    <m/>
    <s v=""/>
    <s v=""/>
    <d v="2020-01-25T00:00:00"/>
    <m/>
  </r>
  <r>
    <s v="10104302"/>
    <n v="10104"/>
    <x v="24"/>
    <n v="302"/>
    <n v="1485"/>
    <n v="11.239999771118164"/>
    <n v="132.11744041274753"/>
    <n v="136.8800048828125"/>
    <n v="112.7561239057239"/>
    <x v="76"/>
    <n v="7"/>
    <s v="MANUAL"/>
    <n v="11.867192636423406"/>
    <x v="0"/>
    <x v="1"/>
    <s v="SP79-1287 "/>
    <s v="SP79-1287 "/>
    <s v="Soca"/>
    <n v="47"/>
    <n v="44168"/>
    <n v="0.9"/>
    <s v="Roundup 35.6 SL "/>
    <n v="136.88000000000002"/>
    <m/>
    <n v="181667.54336323155"/>
    <n v="155274.03823688286"/>
    <n v="0"/>
    <n v="182625.60598380369"/>
    <n v="151944.50417852469"/>
    <m/>
    <n v="167442.84399999998"/>
    <n v="131723.8316"/>
    <n v="112.7561239057239"/>
    <n v="88.702916902356904"/>
    <s v="no"/>
    <n v="11.239999771118164"/>
    <n v="1530.4599609375"/>
    <n v="136.16192100555966"/>
    <n v="11.239999771118164"/>
    <n v="1538.5311686706546"/>
    <n v="-45.4599609375"/>
    <n v="-4.0444805928121355"/>
    <m/>
    <m/>
    <s v="ZONA MEDIA"/>
    <n v="12"/>
    <s v="2DO TERCIO"/>
    <m/>
    <s v=""/>
    <s v=""/>
    <d v="2020-01-24T00:00:00"/>
    <m/>
  </r>
  <r>
    <s v="10104303"/>
    <n v="10104"/>
    <x v="24"/>
    <n v="303"/>
    <n v="973.69000244140625"/>
    <n v="9.3299999237060547"/>
    <n v="104.36120154378715"/>
    <n v="114.58999633789063"/>
    <n v="126.09999968381999"/>
    <x v="3"/>
    <n v="7"/>
    <s v="MANUAL"/>
    <n v="11.834319526627219"/>
    <x v="0"/>
    <x v="1"/>
    <s v="SP79-1287 "/>
    <s v="SP79-1287 "/>
    <s v="Soca"/>
    <n v="46"/>
    <n v="44168"/>
    <n v="0.9"/>
    <s v="Roundup 35.6 SL "/>
    <n v="114.59061125720035"/>
    <m/>
    <n v="133796.47132483509"/>
    <n v="113882.99522532264"/>
    <n v="0"/>
    <n v="147832.69761226949"/>
    <n v="122996.80441340822"/>
    <m/>
    <n v="122782.30900000001"/>
    <n v="105051.41410000001"/>
    <n v="126.09999968381999"/>
    <n v="107.88999972947929"/>
    <s v="no"/>
    <n v="9.3299999237060547"/>
    <n v="967.6199951171875"/>
    <n v="103.71061125720034"/>
    <n v="9.3299999237060547"/>
    <n v="1069.1303942871095"/>
    <n v="6.07000732421875"/>
    <n v="0.65059028658680518"/>
    <m/>
    <m/>
    <s v="ZONA MEDIA"/>
    <n v="12"/>
    <s v="2DO TERCIO"/>
    <m/>
    <s v=""/>
    <s v=""/>
    <d v="2020-01-24T00:00:00"/>
    <m/>
  </r>
  <r>
    <s v="10104401"/>
    <n v="10104"/>
    <x v="24"/>
    <n v="401"/>
    <n v="2405.840087890625"/>
    <n v="27.149999618530273"/>
    <n v="88.612895826657905"/>
    <n v="90.800003051757813"/>
    <n v="135.64034353011232"/>
    <x v="11"/>
    <n v="7"/>
    <s v="MANUAL"/>
    <n v="11.900065746219592"/>
    <x v="3"/>
    <x v="1"/>
    <s v="CG00-102"/>
    <s v="CG00-102"/>
    <s v="Soca"/>
    <n v="52"/>
    <n v="44146"/>
    <n v="0.5"/>
    <s v="Roundup 35.6 SL "/>
    <n v="90.804861562667227"/>
    <m/>
    <n v="302193.6345600661"/>
    <n v="253610.91643462711"/>
    <n v="0"/>
    <n v="343330.60595707729"/>
    <n v="285651.06415628828"/>
    <m/>
    <n v="326328.97599999997"/>
    <n v="280268.47230000002"/>
    <n v="135.64034353011232"/>
    <n v="116.49505455939583"/>
    <s v="no"/>
    <n v="27.149999618530273"/>
    <n v="2169.9599609375"/>
    <n v="79.924861562667218"/>
    <n v="27.149999618530273"/>
    <n v="2465.3519567871094"/>
    <n v="235.880126953125"/>
    <n v="8.6880342639906871"/>
    <m/>
    <m/>
    <s v="ZONA MEDIA"/>
    <n v="2"/>
    <s v="1ER TERCIO"/>
    <m/>
    <s v=""/>
    <s v=""/>
    <d v="2020-01-06T00:00:00"/>
    <m/>
  </r>
  <r>
    <s v="10104601"/>
    <n v="10104"/>
    <x v="24"/>
    <n v="601"/>
    <n v="1287.699951171875"/>
    <n v="14.310000419616699"/>
    <n v="89.986017708751874"/>
    <n v="124.12000274658203"/>
    <n v="113.9663862427312"/>
    <x v="3"/>
    <n v="7"/>
    <s v="MANUAL"/>
    <n v="11.867192636423406"/>
    <x v="0"/>
    <x v="1"/>
    <s v="CG98-78 "/>
    <s v="CG98-78 "/>
    <s v="Soca"/>
    <n v="46"/>
    <n v="44168"/>
    <n v="0.9"/>
    <s v="Roundup 35.6 SL "/>
    <n v="124.1210854612788"/>
    <m/>
    <n v="192566.82967903899"/>
    <n v="149945.80079273984"/>
    <n v="0"/>
    <n v="211068.30463729825"/>
    <n v="175608.82945823213"/>
    <m/>
    <n v="146754.51"/>
    <n v="119126.9325"/>
    <n v="113.9663862427312"/>
    <n v="92.511405620220913"/>
    <s v="no"/>
    <n v="14.310000419616699"/>
    <n v="1620.47998046875"/>
    <n v="113.24108546127879"/>
    <n v="14.310000419616699"/>
    <n v="1776.1727850341797"/>
    <n v="-332.780029296875"/>
    <n v="-23.255067752526912"/>
    <m/>
    <m/>
    <s v="ZONA MEDIA"/>
    <n v="12"/>
    <s v="2DO TERCIO"/>
    <m/>
    <s v=""/>
    <s v=""/>
    <d v="2020-01-23T00:00:00"/>
    <m/>
  </r>
  <r>
    <s v="10104701"/>
    <n v="10104"/>
    <x v="24"/>
    <n v="701"/>
    <n v="855.17999267578125"/>
    <n v="7.380000114440918"/>
    <n v="115.87804599113703"/>
    <n v="99.239997863769531"/>
    <n v="113.30132583765254"/>
    <x v="64"/>
    <n v="7"/>
    <s v="MANUAL"/>
    <n v="11.834319526627219"/>
    <x v="5"/>
    <x v="1"/>
    <s v="CG98-78 "/>
    <s v="CG98-78 "/>
    <s v="Soca"/>
    <n v="45"/>
    <n v="44168"/>
    <n v="0.7"/>
    <s v="Roundup 35.6 SL "/>
    <n v="99.239080859562947"/>
    <m/>
    <n v="74182.06005509042"/>
    <n v="58383.354404441554"/>
    <n v="0"/>
    <n v="83316.387908525008"/>
    <n v="69319.23473989281"/>
    <m/>
    <n v="96893.027000000002"/>
    <n v="77976.224200000011"/>
    <n v="113.30132583765254"/>
    <n v="91.181066989207054"/>
    <s v="no"/>
    <n v="7.380000114440918"/>
    <n v="652.09002685546875"/>
    <n v="88.359080859562937"/>
    <n v="7.380000114440918"/>
    <n v="732.38442810058609"/>
    <n v="203.0899658203125"/>
    <n v="27.518965131574092"/>
    <m/>
    <m/>
    <s v="ZONA MEDIA"/>
    <n v="12"/>
    <s v="2DO TERCIO"/>
    <m/>
    <s v=""/>
    <s v=""/>
    <d v="2020-01-23T00:00:00"/>
    <m/>
  </r>
  <r>
    <s v="10104801"/>
    <n v="10104"/>
    <x v="24"/>
    <n v="801"/>
    <n v="1310.5999755859375"/>
    <n v="11.840000152587891"/>
    <n v="110.69256407901965"/>
    <n v="115.59999847412109"/>
    <n v="128.19902421017775"/>
    <x v="64"/>
    <n v="7"/>
    <s v="MANUAL"/>
    <n v="11.735700197238659"/>
    <x v="5"/>
    <x v="1"/>
    <s v="SP79-1287 "/>
    <s v="SP79-1287 "/>
    <s v="Soca"/>
    <n v="45"/>
    <n v="44168"/>
    <n v="0.9"/>
    <s v="Roundup 35.6 SL "/>
    <n v="115.59536656050597"/>
    <m/>
    <n v="153956.92254305404"/>
    <n v="124838.55557514376"/>
    <n v="0"/>
    <n v="169953.15473215267"/>
    <n v="141401.02473715102"/>
    <m/>
    <n v="168017.63799999998"/>
    <n v="143037.79259999999"/>
    <n v="128.19902421017775"/>
    <n v="109.13916928470204"/>
    <s v="no"/>
    <n v="11.840000152587891"/>
    <n v="1239.8299560546875"/>
    <n v="104.71536656050596"/>
    <n v="11.840000152587891"/>
    <n v="1368.6491577148438"/>
    <n v="70.77001953125"/>
    <n v="5.977197518513691"/>
    <m/>
    <m/>
    <s v="ZONA MEDIA"/>
    <n v="12"/>
    <s v="2DO TERCIO"/>
    <m/>
    <s v=""/>
    <s v=""/>
    <d v="2020-01-26T00:00:00"/>
    <m/>
  </r>
  <r>
    <s v="10105101"/>
    <n v="10105"/>
    <x v="25"/>
    <n v="101"/>
    <n v="973.030029296875"/>
    <n v="12.630000114440918"/>
    <n v="77.041173434696148"/>
    <n v="85.879997253417969"/>
    <n v="126.09691305073275"/>
    <x v="64"/>
    <n v="8"/>
    <s v="MANUAL"/>
    <n v="11.867192636423406"/>
    <x v="5"/>
    <x v="3"/>
    <s v="CP73-1547 "/>
    <s v="CP73-1547 "/>
    <s v="Soca"/>
    <n v="62"/>
    <n v="44151"/>
    <n v="1"/>
    <s v="Moddus 25 EC"/>
    <n v="85.88000000000001"/>
    <m/>
    <n v="149253.28931717301"/>
    <n v="122389.9278401464"/>
    <n v="0"/>
    <n v="137001.9517369151"/>
    <n v="113985.62384511334"/>
    <m/>
    <n v="122696.08299999998"/>
    <n v="102519.20039999999"/>
    <n v="126.09691305073275"/>
    <n v="105.36077748194656"/>
    <s v="no"/>
    <n v="12.630000114440918"/>
    <n v="1181.6600341796875"/>
    <n v="93.55978016410296"/>
    <n v="12.630000114440918"/>
    <n v="1084.6644098281861"/>
    <n v="-208.6300048828125"/>
    <n v="-16.518606729406812"/>
    <m/>
    <m/>
    <s v="ZONA ALTA"/>
    <n v="6"/>
    <s v="2DO TERCIO"/>
    <m/>
    <s v=""/>
    <s v=""/>
    <d v="2020-01-22T00:00:00"/>
    <m/>
  </r>
  <r>
    <s v="10105102"/>
    <n v="10105"/>
    <x v="25"/>
    <n v="102"/>
    <n v="1614.9000244140625"/>
    <n v="17.129999160766602"/>
    <n v="94.273210947535887"/>
    <n v="100.87999725341797"/>
    <n v="122.46386216493877"/>
    <x v="64"/>
    <n v="8"/>
    <s v="MANUAL"/>
    <n v="11.834319526627219"/>
    <x v="5"/>
    <x v="3"/>
    <s v="CP88-1165 "/>
    <s v="CP88-1165 "/>
    <s v="Soca"/>
    <n v="62"/>
    <n v="44151"/>
    <n v="1"/>
    <s v="Moddus 25 EC"/>
    <n v="100.88000000000001"/>
    <m/>
    <n v="279464.10565037822"/>
    <n v="239347.51280540385"/>
    <n v="0"/>
    <n v="236463.80377906215"/>
    <n v="196737.8847441797"/>
    <m/>
    <n v="197766.894"/>
    <n v="168620.0687"/>
    <n v="122.46386216493877"/>
    <n v="104.41517502681367"/>
    <s v="no"/>
    <n v="17.129999160766602"/>
    <n v="2042.3199462890625"/>
    <n v="119.22475460282887"/>
    <n v="17.129999160766602"/>
    <n v="1728.074315338135"/>
    <n v="-427.419921875"/>
    <n v="-24.95154365529298"/>
    <m/>
    <m/>
    <s v="ZONA ALTA"/>
    <n v="6"/>
    <s v="2DO TERCIO"/>
    <m/>
    <s v=""/>
    <s v=""/>
    <d v="2020-01-23T00:00:00"/>
    <m/>
  </r>
  <r>
    <s v="10105201"/>
    <n v="10105"/>
    <x v="25"/>
    <n v="201"/>
    <n v="867.67999267578125"/>
    <n v="11.640000343322754"/>
    <n v="74.54295249858157"/>
    <n v="95.879997253417969"/>
    <n v="115.59581855828075"/>
    <x v="64"/>
    <n v="8"/>
    <s v="MANUAL"/>
    <n v="11.900065746219592"/>
    <x v="5"/>
    <x v="3"/>
    <s v="CP73-1547 "/>
    <s v="CP73-1547 "/>
    <s v="Soca"/>
    <n v="62"/>
    <n v="44151"/>
    <n v="1"/>
    <s v="Moddus 25 EC"/>
    <n v="95.88000000000001"/>
    <m/>
    <n v="147422.60800000001"/>
    <n v="123555.3365"/>
    <n v="0"/>
    <n v="140025.53535105652"/>
    <n v="116501.24541207902"/>
    <m/>
    <n v="100300.17899999999"/>
    <n v="81994.263299999991"/>
    <n v="115.59581855828075"/>
    <n v="94.498275852994226"/>
    <s v="no"/>
    <n v="11.640000343322754"/>
    <n v="1175"/>
    <n v="100.94501420474911"/>
    <n v="11.640000343322754"/>
    <n v="1116.0432329177856"/>
    <n v="-307.32000732421875"/>
    <n v="-26.402061706167544"/>
    <m/>
    <m/>
    <s v="ZONA ALTA"/>
    <n v="6"/>
    <s v="2DO TERCIO"/>
    <m/>
    <s v=""/>
    <s v=""/>
    <d v="2020-01-21T00:00:00"/>
    <m/>
  </r>
  <r>
    <s v="10105301"/>
    <n v="10105"/>
    <x v="25"/>
    <n v="301"/>
    <n v="1713.469970703125"/>
    <n v="18.399999618530273"/>
    <n v="93.123369903634313"/>
    <n v="105.87999725341797"/>
    <n v="120.17403836701185"/>
    <x v="61"/>
    <n v="5"/>
    <s v="MANUAL"/>
    <n v="9.9934253780407616"/>
    <x v="6"/>
    <x v="3"/>
    <s v="CP88-1165 "/>
    <s v="CP88-1165 "/>
    <s v="Soca"/>
    <n v="51"/>
    <n v="44104"/>
    <n v="1.1000000000000001"/>
    <s v="Moddus 25 EC"/>
    <n v="105.88000000000001"/>
    <m/>
    <n v="264370.13609943533"/>
    <n v="225301.84768029841"/>
    <n v="0"/>
    <n v="252768.57554320121"/>
    <n v="210303.45485194339"/>
    <m/>
    <n v="205914.606"/>
    <n v="167240.715"/>
    <n v="120.17403836701185"/>
    <n v="97.603528430307136"/>
    <s v="no"/>
    <n v="18.399999618530273"/>
    <n v="2037.6099853515625"/>
    <n v="110.73967541279328"/>
    <n v="18.399999618530273"/>
    <n v="1948.1919596099856"/>
    <n v="-324.1400146484375"/>
    <n v="-17.616305509158963"/>
    <m/>
    <m/>
    <s v="ZONA ALTA"/>
    <n v="6"/>
    <s v="1ER TERCIO"/>
    <m/>
    <s v=""/>
    <s v=""/>
    <d v="2020-01-21T00:00:00"/>
    <m/>
  </r>
  <r>
    <s v="10105401"/>
    <n v="10105"/>
    <x v="25"/>
    <n v="401"/>
    <n v="1637.5"/>
    <n v="17.690000534057617"/>
    <n v="92.566418912617237"/>
    <n v="108.87999725341797"/>
    <n v="129.22333251908395"/>
    <x v="12"/>
    <n v="8"/>
    <s v="MANUAL"/>
    <n v="11.768573307034845"/>
    <x v="5"/>
    <x v="3"/>
    <s v="CP88-1165 "/>
    <s v="CP88-1165 "/>
    <s v="Soca"/>
    <n v="61"/>
    <n v="44151"/>
    <n v="1"/>
    <s v="Moddus 25 EC"/>
    <n v="108.88000000000001"/>
    <m/>
    <n v="271265.97976538219"/>
    <n v="237196.58609627452"/>
    <n v="0"/>
    <n v="259814.59401371077"/>
    <n v="216165.74221940734"/>
    <m/>
    <n v="211603.20699999999"/>
    <n v="180044.7309"/>
    <n v="129.22333251908395"/>
    <n v="109.95098070229007"/>
    <s v="no"/>
    <n v="17.690000534057617"/>
    <n v="2010.97998046875"/>
    <n v="113.67891010501199"/>
    <n v="17.690000534057617"/>
    <n v="1926.0872581481935"/>
    <n v="-373.47998046875"/>
    <n v="-21.112491192394756"/>
    <m/>
    <m/>
    <s v="ZONA ALTA"/>
    <n v="6"/>
    <s v="2DO TERCIO"/>
    <m/>
    <s v=""/>
    <s v=""/>
    <d v="2020-01-24T00:00:00"/>
    <m/>
  </r>
  <r>
    <s v="10105501"/>
    <n v="10105"/>
    <x v="25"/>
    <n v="501"/>
    <n v="1003.02001953125"/>
    <n v="12.039999961853027"/>
    <n v="83.307310856243504"/>
    <n v="95.879997253417969"/>
    <n v="128.98675847014752"/>
    <x v="9"/>
    <n v="10"/>
    <s v="MANUAL"/>
    <n v="11.374095989480605"/>
    <x v="4"/>
    <x v="3"/>
    <s v="CG96-135 "/>
    <s v="CG96-135 "/>
    <s v="Soca"/>
    <n v="49"/>
    <n v="44151"/>
    <n v="1"/>
    <s v="Moddus 25 EC"/>
    <n v="95.88000000000001"/>
    <m/>
    <n v="150033.3316982782"/>
    <n v="131265.9871109321"/>
    <n v="0"/>
    <n v="165087.03077565174"/>
    <n v="137352.40960534225"/>
    <m/>
    <n v="129376.30099999999"/>
    <n v="110223.61899999999"/>
    <n v="128.98675847014752"/>
    <n v="109.8917437874388"/>
    <s v="no"/>
    <n v="10.489999771118164"/>
    <n v="1049.1300048828125"/>
    <n v="100.01239540265331"/>
    <n v="12.039999961853027"/>
    <n v="1154.3951963424684"/>
    <n v="-46.1099853515625"/>
    <n v="-16.705084546409807"/>
    <m/>
    <m/>
    <s v="ZONA ALTA"/>
    <n v="6"/>
    <s v="1ER TERCIO"/>
    <m/>
    <s v=""/>
    <s v=""/>
    <d v="2020-01-24T00:00:00"/>
    <m/>
  </r>
  <r>
    <s v="10105601"/>
    <n v="10105"/>
    <x v="25"/>
    <n v="601"/>
    <n v="704.8900146484375"/>
    <n v="7.5"/>
    <n v="93.985335286458337"/>
    <n v="110.87999725341797"/>
    <n v="124.49871210584402"/>
    <x v="17"/>
    <n v="5"/>
    <s v="MANUAL"/>
    <n v="12.130177514792898"/>
    <x v="7"/>
    <x v="3"/>
    <s v="CP73-1547 "/>
    <s v="CP73-1547 "/>
    <s v="Soca"/>
    <n v="57"/>
    <n v="44104"/>
    <n v="1.2"/>
    <s v="Moddus 25 EC"/>
    <n v="110.88000000000001"/>
    <m/>
    <n v="111769.15123403538"/>
    <n v="87253.586221383972"/>
    <n v="0"/>
    <n v="100254.80000733462"/>
    <n v="83411.993606102391"/>
    <m/>
    <n v="87757.89899999999"/>
    <n v="70148.65419999999"/>
    <n v="124.49871210584402"/>
    <n v="99.517162595907237"/>
    <s v="no"/>
    <n v="7.5"/>
    <n v="927.1099853515625"/>
    <n v="123.61466471354167"/>
    <n v="7.5"/>
    <n v="831.6"/>
    <n v="-222.219970703125"/>
    <n v="-29.629329427083334"/>
    <m/>
    <m/>
    <s v="ZONA ALTA"/>
    <n v="6"/>
    <s v="1ER TERCIO"/>
    <m/>
    <s v=""/>
    <s v=""/>
    <d v="2019-11-23T00:00:00"/>
    <m/>
  </r>
  <r>
    <s v="10105701"/>
    <n v="10105"/>
    <x v="25"/>
    <n v="701"/>
    <n v="637.719970703125"/>
    <n v="6.3499999046325684"/>
    <n v="100.4283433512942"/>
    <n v="98.879997253417969"/>
    <n v="122.0777795529346"/>
    <x v="19"/>
    <n v="4"/>
    <s v="MANUAL"/>
    <n v="11.932938856015779"/>
    <x v="6"/>
    <x v="3"/>
    <s v="CG04-09311"/>
    <s v="CG04-09311"/>
    <s v="Soca"/>
    <n v="50"/>
    <n v="44104"/>
    <n v="1"/>
    <s v="Moddus 25 EC"/>
    <n v="98.88000000000001"/>
    <m/>
    <n v="66331.984206988738"/>
    <n v="52762.571355509077"/>
    <n v="0"/>
    <n v="70949.975960801938"/>
    <n v="59030.379999387209"/>
    <m/>
    <n v="77851.438000000009"/>
    <n v="63016.158000000003"/>
    <n v="122.0777795529346"/>
    <n v="98.814779048742764"/>
    <s v="no"/>
    <n v="6.3499999046325684"/>
    <n v="587.02001953125"/>
    <n v="92.444098952347446"/>
    <n v="6.3499999046325684"/>
    <n v="627.88799057006838"/>
    <n v="50.699951171875"/>
    <n v="7.9842443989467569"/>
    <m/>
    <m/>
    <s v="ZONA ALTA"/>
    <n v="6"/>
    <s v="1ER TERCIO"/>
    <m/>
    <s v=""/>
    <s v=""/>
    <d v="2019-11-22T00:00:00"/>
    <m/>
  </r>
  <r>
    <s v="10105801"/>
    <n v="10105"/>
    <x v="25"/>
    <n v="801"/>
    <n v="1060.989990234375"/>
    <n v="11.130000114440918"/>
    <n v="95.327042167570596"/>
    <n v="91.879997253417969"/>
    <n v="120.57580389777291"/>
    <x v="33"/>
    <n v="5"/>
    <s v="MANUAL"/>
    <n v="11.932938856015779"/>
    <x v="6"/>
    <x v="3"/>
    <s v="CP73-1547 "/>
    <s v="CP73-1547 "/>
    <s v="Soca"/>
    <n v="49"/>
    <n v="44104"/>
    <n v="1"/>
    <s v="Moddus 25 EC"/>
    <n v="91.88000000000001"/>
    <m/>
    <n v="122241.36427426006"/>
    <n v="97768.376519756959"/>
    <n v="0"/>
    <n v="120475.9060208342"/>
    <n v="100235.95380933405"/>
    <m/>
    <n v="127929.72100000001"/>
    <n v="99692.440900000001"/>
    <n v="120.57580389777291"/>
    <n v="93.961716715138593"/>
    <s v="no"/>
    <n v="10.979999542236328"/>
    <n v="1037.6099853515625"/>
    <n v="94.500002605667646"/>
    <n v="11.130000114440918"/>
    <n v="1022.6244105148317"/>
    <n v="23.3800048828125"/>
    <n v="0.82703956190295003"/>
    <m/>
    <m/>
    <s v="ZONA ALTA"/>
    <n v="6"/>
    <s v="1ER TERCIO"/>
    <m/>
    <s v=""/>
    <s v=""/>
    <d v="2019-11-21T00:00:00"/>
    <m/>
  </r>
  <r>
    <s v="10105802"/>
    <n v="10105"/>
    <x v="25"/>
    <n v="802"/>
    <n v="925.989990234375"/>
    <n v="11"/>
    <n v="84.180908203125"/>
    <n v="80.879997253417969"/>
    <n v="131.80000138998199"/>
    <x v="104"/>
    <n v="4"/>
    <s v="MANUAL"/>
    <n v="11.900065746219592"/>
    <x v="9"/>
    <x v="3"/>
    <s v="CG98-46 "/>
    <s v="CG98-46 "/>
    <s v="Soca"/>
    <n v="52"/>
    <n v="44098"/>
    <n v="0.85"/>
    <s v="Moddus 25 EC"/>
    <n v="80.88000000000001"/>
    <m/>
    <n v="130980.95801951781"/>
    <n v="106696.0337013071"/>
    <n v="0"/>
    <n v="129927.41388452932"/>
    <n v="108099.6083519284"/>
    <m/>
    <n v="122045.48200000002"/>
    <n v="85765.193800000008"/>
    <n v="131.80000138998199"/>
    <n v="92.620000976783984"/>
    <s v="no"/>
    <n v="12"/>
    <n v="978.42999267578125"/>
    <n v="81.535832722981766"/>
    <n v="12"/>
    <n v="970.56000000000017"/>
    <n v="-52.44000244140625"/>
    <n v="2.6450754801432339"/>
    <m/>
    <m/>
    <s v="ZONA ALTA"/>
    <n v="6"/>
    <s v="1ER TERCIO"/>
    <m/>
    <s v=""/>
    <s v=""/>
    <d v="2019-11-19T00:00:00"/>
    <m/>
  </r>
  <r>
    <s v="10105803"/>
    <n v="10105"/>
    <x v="25"/>
    <n v="803"/>
    <n v="2463.830078125"/>
    <n v="26.969999313354492"/>
    <n v="91.354473149912437"/>
    <n v="84.879997253417969"/>
    <n v="111.65991983073864"/>
    <x v="31"/>
    <n v="6"/>
    <s v="MANUAL"/>
    <n v="11.637080867850099"/>
    <x v="6"/>
    <x v="3"/>
    <s v="CP73-1547 "/>
    <s v="CP73-1547 "/>
    <s v="Soca"/>
    <n v="54"/>
    <n v="44098"/>
    <n v="0.8"/>
    <s v="Roundup 35.6 SL "/>
    <n v="84.88000000000001"/>
    <m/>
    <n v="258997.89988943396"/>
    <n v="208149.33273317257"/>
    <n v="0"/>
    <n v="276114.88204774429"/>
    <n v="229727.58186372323"/>
    <m/>
    <n v="275111.06900000002"/>
    <n v="194619.77780000001"/>
    <n v="111.65991983073864"/>
    <n v="78.990746775892788"/>
    <s v="no"/>
    <n v="24.540000915527344"/>
    <n v="2147.300048828125"/>
    <n v="87.502036215061864"/>
    <n v="26.969999313354492"/>
    <n v="2289.2135417175296"/>
    <n v="316.530029296875"/>
    <n v="3.8524369348505729"/>
    <m/>
    <m/>
    <s v="ZONA ALTA"/>
    <n v="6"/>
    <s v="1ER TERCIO"/>
    <m/>
    <s v=""/>
    <s v=""/>
    <d v="2019-11-29T00:00:00"/>
    <m/>
  </r>
  <r>
    <s v="10105804"/>
    <n v="10105"/>
    <x v="25"/>
    <n v="804"/>
    <n v="1633.7099609375"/>
    <n v="17.850000381469727"/>
    <n v="91.524365603570047"/>
    <n v="100.87999725341797"/>
    <n v="123.00109738247937"/>
    <x v="104"/>
    <n v="5"/>
    <s v="MANUAL"/>
    <n v="11.932938856015779"/>
    <x v="9"/>
    <x v="3"/>
    <s v="CP73-1547 "/>
    <s v="CP73-1547 "/>
    <s v="Soca"/>
    <n v="52"/>
    <n v="44098"/>
    <n v="0.8"/>
    <s v="Roundup 35.6 SL "/>
    <n v="100.88000000000001"/>
    <m/>
    <n v="236943.660501495"/>
    <n v="189593.39560079036"/>
    <n v="0"/>
    <n v="230352.79562021341"/>
    <n v="191653.52595601755"/>
    <m/>
    <n v="200948.11800000002"/>
    <n v="129836.48820000001"/>
    <n v="123.00109738247937"/>
    <n v="79.473401830453241"/>
    <s v="no"/>
    <n v="17.850000381469727"/>
    <n v="1852.22998046875"/>
    <n v="103.76638324285805"/>
    <n v="17.850000381469727"/>
    <n v="1800.7080384826661"/>
    <n v="-218.52001953125"/>
    <n v="-12.242017639288008"/>
    <m/>
    <m/>
    <s v="ZONA ALTA"/>
    <n v="6"/>
    <s v="1ER TERCIO"/>
    <m/>
    <s v=""/>
    <s v=""/>
    <d v="2019-11-18T00:00:00"/>
    <m/>
  </r>
  <r>
    <s v="10105901"/>
    <n v="10105"/>
    <x v="25"/>
    <n v="901"/>
    <n v="329.75"/>
    <n v="3.5899999141693115"/>
    <n v="91.852369884053516"/>
    <n v="105.87999725341797"/>
    <n v="120.80685974222898"/>
    <x v="58"/>
    <n v="4"/>
    <s v="MANUAL"/>
    <n v="11.998685075608153"/>
    <x v="6"/>
    <x v="3"/>
    <s v="CG98-46 "/>
    <s v="CG98-46 "/>
    <s v="Soca"/>
    <n v="52"/>
    <n v="44104"/>
    <n v="1.1000000000000001"/>
    <s v="Moddus 25 EC"/>
    <n v="105.88000000000001"/>
    <m/>
    <n v="54447.741161561105"/>
    <n v="42999.724117334779"/>
    <n v="0"/>
    <n v="45211.653264593617"/>
    <n v="37616.09551614189"/>
    <m/>
    <n v="39836.062000000005"/>
    <n v="32234.912900000003"/>
    <n v="120.80685974222898"/>
    <n v="97.75561152388174"/>
    <s v="no"/>
    <n v="3.5899999141693115"/>
    <n v="457.760009765625"/>
    <n v="127.5097550723886"/>
    <n v="3.5899999141693115"/>
    <n v="380.10919091224673"/>
    <n v="-128.010009765625"/>
    <n v="-35.657385188335084"/>
    <m/>
    <m/>
    <s v="ZONA ALTA"/>
    <n v="6"/>
    <s v="1ER TERCIO"/>
    <m/>
    <s v=""/>
    <s v=""/>
    <d v="2019-11-22T00:00:00"/>
    <m/>
  </r>
  <r>
    <s v="101051001"/>
    <n v="10105"/>
    <x v="25"/>
    <n v="1001"/>
    <n v="1563.7900390625"/>
    <n v="17.520000457763672"/>
    <n v="89.257419988795419"/>
    <n v="89.529998779296875"/>
    <n v="120.24485532132533"/>
    <x v="95"/>
    <n v="4"/>
    <s v="MANUAL"/>
    <n v="11.669953977646285"/>
    <x v="9"/>
    <x v="3"/>
    <s v="CG98-46 "/>
    <s v="CG98-46 "/>
    <s v="Soca"/>
    <n v="50"/>
    <n v="44098"/>
    <n v="0.8"/>
    <s v="Roundup 35.6 SL "/>
    <n v="89.530001525878916"/>
    <m/>
    <n v="214805.82724712454"/>
    <n v="171014.66802379227"/>
    <n v="0"/>
    <n v="216930.88877009589"/>
    <n v="180486.49945671979"/>
    <m/>
    <n v="188037.70699999999"/>
    <n v="130526.71579999998"/>
    <n v="120.24485532132533"/>
    <n v="83.468184692013637"/>
    <s v="no"/>
    <n v="17.520000457763672"/>
    <n v="1553.199951171875"/>
    <n v="88.652962933205998"/>
    <n v="17.520000457763672"/>
    <n v="1568.5656677169809"/>
    <n v="10.590087890625"/>
    <n v="0.60445705558942109"/>
    <m/>
    <m/>
    <s v="ZONA ALTA"/>
    <n v="6"/>
    <s v="1ER TERCIO"/>
    <m/>
    <s v=""/>
    <s v=""/>
    <d v="2019-11-24T00:00:00"/>
    <m/>
  </r>
  <r>
    <s v="101051101"/>
    <n v="10105"/>
    <x v="25"/>
    <n v="1101"/>
    <n v="1313.8399658203125"/>
    <n v="12.520000457763672"/>
    <n v="104.93929055774102"/>
    <n v="103.06999969482422"/>
    <n v="138.31693564484993"/>
    <x v="95"/>
    <n v="4"/>
    <s v="MANUAL"/>
    <n v="11.669953977646285"/>
    <x v="9"/>
    <x v="3"/>
    <s v="CG98-46 "/>
    <s v="CG98-46 "/>
    <s v="Soca"/>
    <n v="44"/>
    <n v="44104"/>
    <n v="0.8"/>
    <s v="Roundup 35.6 SL "/>
    <n v="103.07000244140626"/>
    <m/>
    <n v="175653.07701114836"/>
    <n v="140640.20361026676"/>
    <n v="0"/>
    <n v="177169.69447050896"/>
    <n v="147405.18579946345"/>
    <m/>
    <n v="181726.318"/>
    <n v="132618.4203"/>
    <n v="138.31693564484993"/>
    <n v="100.93955409340742"/>
    <s v="no"/>
    <n v="12.520000457763672"/>
    <n v="1279.3900146484375"/>
    <n v="102.18769711426694"/>
    <n v="12.520000457763672"/>
    <n v="1290.4364777481092"/>
    <n v="34.449951171875"/>
    <n v="2.7515934434740785"/>
    <m/>
    <m/>
    <s v="ZONA ALTA"/>
    <n v="8"/>
    <s v="1ER TERCIO"/>
    <m/>
    <s v=""/>
    <s v=""/>
    <d v="2019-11-24T00:00:00"/>
    <m/>
  </r>
  <r>
    <s v="101051201"/>
    <n v="10105"/>
    <x v="25"/>
    <n v="1201"/>
    <n v="866.44000244140625"/>
    <n v="9.9799995422363281"/>
    <n v="86.817639497331427"/>
    <n v="86.029998779296875"/>
    <n v="145.72815618417704"/>
    <x v="27"/>
    <n v="5"/>
    <s v="MANUAL"/>
    <n v="9.6975673898750809"/>
    <x v="9"/>
    <x v="3"/>
    <s v="CG98-78 "/>
    <s v="CG98-78 "/>
    <s v="Soca"/>
    <n v="51"/>
    <n v="44098"/>
    <n v="0.8"/>
    <s v="Roundup 35.6 SL "/>
    <n v="86.030001525878916"/>
    <m/>
    <n v="121862.75364990236"/>
    <n v="106957.08629272461"/>
    <n v="0"/>
    <n v="123120.28249644004"/>
    <n v="102436.07503703811"/>
    <m/>
    <n v="126264.70399999998"/>
    <n v="89302.603199999998"/>
    <n v="145.72815618417704"/>
    <n v="103.0684212967639"/>
    <s v="no"/>
    <n v="9.9799995422363281"/>
    <n v="849.80999755859375"/>
    <n v="85.151306266309462"/>
    <n v="9.9799995422363281"/>
    <n v="858.57937584686215"/>
    <n v="16.6300048828125"/>
    <n v="1.6663332310219658"/>
    <m/>
    <m/>
    <s v="ZONA ALTA"/>
    <n v="8"/>
    <s v="1ER TERCIO"/>
    <m/>
    <s v=""/>
    <s v=""/>
    <d v="2020-01-24T00:00:00"/>
    <m/>
  </r>
  <r>
    <s v="10106404"/>
    <n v="10106"/>
    <x v="26"/>
    <n v="404"/>
    <n v="433.23001098632813"/>
    <n v="6.130000114440918"/>
    <n v="70.673736198753815"/>
    <n v="70.879997253417969"/>
    <n v="122.9999968808293"/>
    <x v="71"/>
    <n v="4"/>
    <s v="MANUAL"/>
    <n v="12.294543063773832"/>
    <x v="3"/>
    <x v="3"/>
    <s v="CG98-46 "/>
    <s v="CG98-46 "/>
    <s v="Soca"/>
    <n v="41"/>
    <n v="44155"/>
    <n v="1"/>
    <s v="Moddus 25 EC"/>
    <n v="70.88000000000001"/>
    <m/>
    <n v="64604.313372046461"/>
    <n v="56954.051527989759"/>
    <n v="0"/>
    <n v="66212.701652096439"/>
    <n v="55088.967774544231"/>
    <m/>
    <n v="53287.29"/>
    <n v="43444.304400000001"/>
    <n v="122.9999968808293"/>
    <n v="100.27999745698831"/>
    <s v="no"/>
    <n v="6.130000114440918"/>
    <n v="423.94000244140625"/>
    <n v="69.158237280077344"/>
    <n v="6.130000114440918"/>
    <n v="434.49440811157234"/>
    <n v="9.290008544921875"/>
    <n v="1.5154989186764709"/>
    <m/>
    <m/>
    <s v="ZONA MEDIA"/>
    <n v="8"/>
    <s v="1ER TERCIO"/>
    <m/>
    <s v=""/>
    <s v=""/>
    <d v="2019-12-23T00:00:00"/>
    <m/>
  </r>
  <r>
    <s v="10106501"/>
    <n v="10106"/>
    <x v="26"/>
    <n v="501"/>
    <n v="2377.419921875"/>
    <n v="24.010000228881836"/>
    <n v="99.01790500673053"/>
    <n v="100.87999725341797"/>
    <n v="131.2979154956422"/>
    <x v="32"/>
    <n v="4"/>
    <s v="MANUAL"/>
    <n v="10.124917817225509"/>
    <x v="3"/>
    <x v="3"/>
    <s v="CG98-78 "/>
    <s v="CG98-78 "/>
    <s v="Soca"/>
    <n v="38"/>
    <n v="44155"/>
    <n v="1"/>
    <s v="Moddus 25 EC"/>
    <n v="100.88000000000001"/>
    <m/>
    <n v="357633.31069468206"/>
    <n v="305767.95962427015"/>
    <n v="0"/>
    <n v="366673.85515543097"/>
    <n v="305072.64748931857"/>
    <m/>
    <n v="312150.28000000003"/>
    <n v="267929.69059999997"/>
    <n v="131.2979154956422"/>
    <n v="112.69767201609542"/>
    <s v="no"/>
    <n v="23.510000228881836"/>
    <n v="2362.409912109375"/>
    <n v="100.485320676738"/>
    <n v="24.010000228881836"/>
    <n v="2422.1288230895998"/>
    <n v="15.010009765625"/>
    <n v="-1.467415670007469"/>
    <m/>
    <m/>
    <s v="ZONA MEDIA"/>
    <n v="8"/>
    <s v="1ER TERCIO"/>
    <m/>
    <s v=""/>
    <s v=""/>
    <d v="2020-02-24T00:00:00"/>
    <m/>
  </r>
  <r>
    <s v="10106502"/>
    <n v="10106"/>
    <x v="26"/>
    <n v="502"/>
    <n v="109.44999694824219"/>
    <n v="1.3799999952316284"/>
    <n v="79.311592265528503"/>
    <n v="90.879997253417969"/>
    <n v="131.59559983186753"/>
    <x v="22"/>
    <n v="4"/>
    <s v="MANUAL"/>
    <n v="12.458908612754765"/>
    <x v="3"/>
    <x v="3"/>
    <s v=""/>
    <s v="CG98-78 "/>
    <s v="Soca"/>
    <n v="42"/>
    <n v="44155"/>
    <n v="1"/>
    <s v="Moddus 25 EC"/>
    <n v="90.88000000000001"/>
    <m/>
    <s v=""/>
    <s v=""/>
    <n v="0"/>
    <n v="16169.623483458981"/>
    <n v="13453.126738237872"/>
    <m/>
    <n v="14403.138000000001"/>
    <n v="12139.168600000001"/>
    <n v="131.59559983186753"/>
    <n v="110.91063443099493"/>
    <s v="no"/>
    <s v=""/>
    <s v=""/>
    <s v=""/>
    <n v="1.3799999952316284"/>
    <n v="125.4143995666504"/>
    <n v="0"/>
    <n v="0"/>
    <m/>
    <m/>
    <s v="ZONA MEDIA"/>
    <n v="8"/>
    <s v="1ER TERCIO"/>
    <m/>
    <s v=""/>
    <s v=""/>
    <d v="2019-12-19T00:00:00"/>
    <m/>
  </r>
  <r>
    <s v="10106503"/>
    <n v="10106"/>
    <x v="26"/>
    <n v="503"/>
    <n v="1850.3900146484375"/>
    <n v="20.700000762939453"/>
    <n v="89.390818669017165"/>
    <n v="95.879997253417969"/>
    <n v="130.90770004291355"/>
    <x v="21"/>
    <n v="4"/>
    <s v="MANUAL"/>
    <n v="11.867192636423406"/>
    <x v="3"/>
    <x v="3"/>
    <s v="CP88-1165 "/>
    <s v="CP88-1165 "/>
    <s v="Soca"/>
    <n v="39"/>
    <n v="44155"/>
    <n v="1"/>
    <s v="Moddus 25 EC"/>
    <n v="95.88000000000001"/>
    <m/>
    <n v="256906.67745871897"/>
    <n v="221977.42100423377"/>
    <n v="0"/>
    <n v="258238.5322189978"/>
    <n v="214854.45880620615"/>
    <m/>
    <n v="242230.30100000004"/>
    <n v="205928.75840000002"/>
    <n v="130.90770004291355"/>
    <n v="111.28938049264451"/>
    <s v="no"/>
    <n v="20.700000762939453"/>
    <n v="1974.47998046875"/>
    <n v="95.385502787216751"/>
    <n v="20.700000762939453"/>
    <n v="1984.7160731506349"/>
    <n v="-124.0899658203125"/>
    <n v="-5.9946841181995865"/>
    <m/>
    <m/>
    <s v="ZONA MEDIA"/>
    <n v="8"/>
    <s v="1ER TERCIO"/>
    <m/>
    <s v=""/>
    <s v=""/>
    <d v="2020-01-03T00:00:00"/>
    <m/>
  </r>
  <r>
    <s v="10106504"/>
    <n v="10106"/>
    <x v="26"/>
    <n v="504"/>
    <n v="407.95999145507813"/>
    <n v="5.940000057220459"/>
    <n v="68.680132579994847"/>
    <n v="97.879997253417969"/>
    <n v="135.39668388311131"/>
    <x v="22"/>
    <n v="5"/>
    <s v="MANUAL"/>
    <n v="9.9276791584483881"/>
    <x v="3"/>
    <x v="3"/>
    <s v="CP72-2086 "/>
    <s v="CP72-2086 "/>
    <s v="Soca"/>
    <n v="42"/>
    <n v="44155"/>
    <n v="1"/>
    <s v="Moddus 25 EC"/>
    <n v="97.88000000000001"/>
    <m/>
    <n v="77711.520988461969"/>
    <n v="66145.933241351944"/>
    <n v="0"/>
    <n v="78465.558136545995"/>
    <n v="65283.344369606268"/>
    <m/>
    <n v="55236.43"/>
    <n v="47159.02"/>
    <n v="135.39668388311131"/>
    <n v="115.59716881010092"/>
    <s v="no"/>
    <n v="5.940000057220459"/>
    <n v="575.82000732421875"/>
    <n v="96.939394238603043"/>
    <n v="5.940000057220459"/>
    <n v="581.40720560073862"/>
    <n v="-167.86001586914063"/>
    <n v="-28.259261658608196"/>
    <m/>
    <m/>
    <s v="ZONA MEDIA"/>
    <n v="8"/>
    <s v="1ER TERCIO"/>
    <m/>
    <s v=""/>
    <s v=""/>
    <d v="2020-03-05T00:00:00"/>
    <m/>
  </r>
  <r>
    <s v="10106601"/>
    <n v="10106"/>
    <x v="26"/>
    <n v="601"/>
    <n v="1487.0699462890625"/>
    <n v="14.949999809265137"/>
    <n v="99.469562893737518"/>
    <n v="98.879997253417969"/>
    <n v="127.72697308151967"/>
    <x v="29"/>
    <n v="4"/>
    <s v="MANUAL"/>
    <n v="11.143984220907297"/>
    <x v="1"/>
    <x v="3"/>
    <s v="CG04-10295"/>
    <s v="CG04-10295"/>
    <s v="Soca"/>
    <n v="19"/>
    <n v="44155"/>
    <n v="1"/>
    <s v="Moddus 25 EC"/>
    <n v="98.88000000000001"/>
    <m/>
    <n v="206273.26687017371"/>
    <n v="179858.99394652477"/>
    <n v="0"/>
    <n v="210632.80279954307"/>
    <n v="175246.49192921983"/>
    <m/>
    <n v="189938.943"/>
    <n v="156729.9123"/>
    <n v="127.72697308151967"/>
    <n v="105.39511789012661"/>
    <s v="no"/>
    <n v="14.949999809265137"/>
    <n v="1447.6600341796875"/>
    <n v="96.83344833773927"/>
    <n v="14.949999809265137"/>
    <n v="1478.2559811401368"/>
    <n v="39.409912109375"/>
    <n v="2.6361145559982475"/>
    <m/>
    <m/>
    <s v="ZONA ALTA"/>
    <n v="8"/>
    <s v="1ER TERCIO"/>
    <m/>
    <s v=""/>
    <s v=""/>
    <d v="2020-01-05T00:00:00"/>
    <m/>
  </r>
  <r>
    <s v="10106602"/>
    <n v="10106"/>
    <x v="26"/>
    <n v="602"/>
    <n v="1277.030029296875"/>
    <n v="12.979999542236328"/>
    <n v="98.3844433230893"/>
    <n v="105.87999725341797"/>
    <n v="118.89667628536442"/>
    <x v="29"/>
    <n v="4"/>
    <s v="MANUAL"/>
    <n v="11.078238001314924"/>
    <x v="1"/>
    <x v="3"/>
    <s v="CG98-46 "/>
    <s v="CG98-46 "/>
    <s v="Soca"/>
    <n v="19"/>
    <n v="44155"/>
    <n v="1"/>
    <s v="Moddus 25 EC"/>
    <n v="105.88000000000001"/>
    <m/>
    <n v="178187.88562230126"/>
    <n v="148956.59602021423"/>
    <n v="0"/>
    <n v="175153.66462897623"/>
    <n v="145727.84897130821"/>
    <m/>
    <n v="151834.62599999999"/>
    <n v="121351.1348"/>
    <n v="118.89667628536442"/>
    <n v="95.026062047119751"/>
    <s v="no"/>
    <n v="12.979999542236328"/>
    <n v="1398.1300048828125"/>
    <n v="107.7141798297728"/>
    <n v="12.979999542236328"/>
    <n v="1374.3223515319826"/>
    <n v="-121.0999755859375"/>
    <n v="-9.3297365066835027"/>
    <m/>
    <m/>
    <s v="ZONA ALTA"/>
    <n v="8"/>
    <s v="1ER TERCIO"/>
    <m/>
    <s v=""/>
    <s v=""/>
    <d v="2020-01-07T00:00:00"/>
    <m/>
  </r>
  <r>
    <s v="10108103"/>
    <n v="10108"/>
    <x v="27"/>
    <n v="103"/>
    <n v="3715.889892578125"/>
    <n v="29.280000686645508"/>
    <n v="126.90880483049058"/>
    <n v="108"/>
    <n v="114.41494912138636"/>
    <x v="61"/>
    <n v="4"/>
    <s v="MECANICO"/>
    <n v="11.637080867850099"/>
    <x v="6"/>
    <x v="2"/>
    <s v="CG02-163"/>
    <s v="CG02-163"/>
    <s v="Soca"/>
    <n v="50"/>
    <n v="44105"/>
    <n v="1"/>
    <s v="Tronnuspac 25 EC"/>
    <n v="108"/>
    <m/>
    <n v="447526.12504801829"/>
    <n v="370512.52037931798"/>
    <n v="0"/>
    <n v="408849.33949354396"/>
    <n v="340162.65045862854"/>
    <m/>
    <n v="425153.353"/>
    <n v="334572.45540000004"/>
    <n v="114.41494912138636"/>
    <n v="90.038312509811746"/>
    <s v="no"/>
    <n v="29.379999160766602"/>
    <n v="3463.0400390625"/>
    <n v="117.87066500964939"/>
    <n v="29.293999160766603"/>
    <n v="3163.751909362793"/>
    <n v="252.849853515625"/>
    <n v="9.0381398208411952"/>
    <m/>
    <m/>
    <s v="ZONA BAJA"/>
    <n v="10"/>
    <s v="1ER TERCIO"/>
    <m/>
    <s v=""/>
    <s v=""/>
    <d v="2019-12-02T00:00:00"/>
    <m/>
  </r>
  <r>
    <s v="10108104"/>
    <n v="10108"/>
    <x v="27"/>
    <n v="104"/>
    <n v="7561.9599609375"/>
    <n v="65.339996337890625"/>
    <n v="115.732482166552"/>
    <n v="133"/>
    <n v="124.93207473725847"/>
    <x v="33"/>
    <n v="3"/>
    <s v="MECANICO"/>
    <n v="11.669953977646285"/>
    <x v="6"/>
    <x v="2"/>
    <s v="CG02-163"/>
    <s v="CG02-163"/>
    <s v="Soca"/>
    <n v="48"/>
    <n v="44105"/>
    <n v="1.2"/>
    <s v="Roundup 35.6 SL "/>
    <n v="133"/>
    <m/>
    <n v="1104798.7709094256"/>
    <n v="924851.96691050136"/>
    <n v="0"/>
    <n v="1115706.4514404347"/>
    <n v="928267.76759844145"/>
    <m/>
    <n v="944731.34699999995"/>
    <n v="729418.59440000006"/>
    <n v="124.93207473725847"/>
    <n v="96.458933684908033"/>
    <s v="no"/>
    <n v="65.339996337890625"/>
    <n v="8605.259765625"/>
    <n v="131.69972831227133"/>
    <n v="65.339996337890625"/>
    <n v="8690.2195129394531"/>
    <n v="-1043.2998046875"/>
    <n v="-15.967246145719329"/>
    <m/>
    <m/>
    <s v="ZONA BAJA"/>
    <n v="10"/>
    <s v="1ER TERCIO"/>
    <m/>
    <s v=""/>
    <s v=""/>
    <d v="2019-11-29T00:00:00"/>
    <m/>
  </r>
  <r>
    <s v="10108105"/>
    <n v="10108"/>
    <x v="27"/>
    <n v="105"/>
    <n v="6462.7099609375"/>
    <n v="51.340000152587891"/>
    <n v="125.88059878709865"/>
    <n v="128"/>
    <n v="119.68980221538379"/>
    <x v="76"/>
    <n v="1"/>
    <s v="MECANICO"/>
    <n v="11.965811965811966"/>
    <x v="0"/>
    <x v="2"/>
    <s v="MEZ.VARCOM "/>
    <s v="CG02-163"/>
    <s v="Plantía"/>
    <n v="50"/>
    <n v="44165"/>
    <n v="1.3"/>
    <s v="Moddus 25 EC"/>
    <n v="128"/>
    <m/>
    <n v="604509.64641200833"/>
    <n v="489191.97615188808"/>
    <n v="0"/>
    <n v="811542.39713935938"/>
    <n v="675203.27441994695"/>
    <m/>
    <n v="773520.47700000007"/>
    <n v="634062.09030000004"/>
    <n v="119.68980221538379"/>
    <n v="98.110868990323851"/>
    <s v="no"/>
    <n v="51.75"/>
    <n v="4895.02001953125"/>
    <n v="94.589758831521735"/>
    <n v="51.339599999999997"/>
    <n v="6571.4687999999996"/>
    <n v="1567.68994140625"/>
    <n v="31.290839955576914"/>
    <m/>
    <m/>
    <s v="ZONA BAJA"/>
    <n v="10"/>
    <s v="2DO TERCIO"/>
    <m/>
    <s v=""/>
    <s v=""/>
    <d v="2020-01-21T00:00:00"/>
    <m/>
  </r>
  <r>
    <s v="10108106"/>
    <n v="10108"/>
    <x v="27"/>
    <n v="106"/>
    <n v="5210.06982421875"/>
    <n v="40.909999847412109"/>
    <n v="127.35443274630883"/>
    <n v="123"/>
    <n v="112.86145979591994"/>
    <x v="18"/>
    <n v="1"/>
    <s v="MECANICO"/>
    <n v="11.867192636423406"/>
    <x v="7"/>
    <x v="2"/>
    <s v=""/>
    <s v="CG02-163"/>
    <s v="Plantía"/>
    <n v="42"/>
    <n v="44120"/>
    <n v="1.3"/>
    <s v="Tronnuspac 25 EC"/>
    <n v="123"/>
    <m/>
    <s v=""/>
    <s v=""/>
    <n v="0"/>
    <n v="671168.60684944503"/>
    <n v="558412.2808987383"/>
    <m/>
    <n v="588016.08600000013"/>
    <n v="452159.79620000004"/>
    <n v="112.86145979591994"/>
    <n v="86.785745960285936"/>
    <s v="no"/>
    <s v=""/>
    <s v=""/>
    <s v=""/>
    <n v="40.905029084472602"/>
    <n v="5031.3185773901305"/>
    <n v="0"/>
    <n v="0"/>
    <m/>
    <m/>
    <s v="ZONA BAJA"/>
    <n v="10"/>
    <s v="1ER TERCIO"/>
    <m/>
    <s v=""/>
    <s v=""/>
    <d v="2019-12-02T00:00:00"/>
    <m/>
  </r>
  <r>
    <s v="10108107"/>
    <n v="10108"/>
    <x v="27"/>
    <n v="107"/>
    <n v="3167.2900390625"/>
    <n v="17.969999313354492"/>
    <n v="176.25432165201659"/>
    <n v="114.30000305175781"/>
    <n v="117.26610143665179"/>
    <x v="8"/>
    <n v="1"/>
    <s v="MECANICO"/>
    <n v="12.393162393162392"/>
    <x v="0"/>
    <x v="2"/>
    <s v="CP72-2086 "/>
    <s v="CG02-163"/>
    <s v="Plantía"/>
    <n v="53"/>
    <n v="44165"/>
    <n v="1.3"/>
    <s v="Moddus 25 EC"/>
    <n v="114.3"/>
    <m/>
    <n v="199516.86806535965"/>
    <n v="164609.56997863832"/>
    <n v="0"/>
    <n v="519605.17044244875"/>
    <n v="432311.50180811732"/>
    <m/>
    <n v="371415.75499999995"/>
    <n v="313709.59950000001"/>
    <n v="117.26610143665179"/>
    <n v="99.046691534715364"/>
    <s v="no"/>
    <n v="17.510000228881836"/>
    <n v="1545.3199462890625"/>
    <n v="88.253565167871187"/>
    <n v="35.21"/>
    <n v="4024.5030000000002"/>
    <n v="1621.9700927734375"/>
    <n v="88.000756484145398"/>
    <m/>
    <m/>
    <s v="ZONA BAJA"/>
    <n v="10"/>
    <s v="2DO TERCIO"/>
    <m/>
    <s v=""/>
    <s v=""/>
    <d v="2020-01-11T00:00:00"/>
    <m/>
  </r>
  <r>
    <s v="10108108"/>
    <n v="10108"/>
    <x v="27"/>
    <n v="108"/>
    <n v="6052.47021484375"/>
    <n v="46.440000000000005"/>
    <n v="130.32881599577411"/>
    <n v="123"/>
    <n v="119.03465253460965"/>
    <x v="62"/>
    <n v="3"/>
    <s v="MECANICO"/>
    <n v="11.867192636423406"/>
    <x v="6"/>
    <x v="2"/>
    <s v="CG02-163"/>
    <s v="CG02-163"/>
    <s v="Soca"/>
    <n v="52"/>
    <n v="44105"/>
    <n v="1.2"/>
    <s v="Moddus 25 EC"/>
    <n v="123"/>
    <m/>
    <n v="726445.84600000002"/>
    <n v="603672.42519999994"/>
    <n v="0"/>
    <n v="743646.53890932153"/>
    <n v="618713.9203725555"/>
    <m/>
    <n v="720453.68900000001"/>
    <n v="577579.71459999995"/>
    <n v="119.03465253460965"/>
    <n v="95.428757862117081"/>
    <s v="no"/>
    <n v="47.099998474121094"/>
    <n v="5614"/>
    <n v="119.19320980625064"/>
    <n v="46.722988474121095"/>
    <n v="5746.9275823168946"/>
    <n v="438.47021484375"/>
    <n v="11.135606189523472"/>
    <m/>
    <m/>
    <s v="ZONA BAJA"/>
    <n v="10"/>
    <s v="1ER TERCIO"/>
    <m/>
    <s v=""/>
    <s v=""/>
    <d v="2019-11-27T00:00:00"/>
    <m/>
  </r>
  <r>
    <s v="10108109"/>
    <n v="10108"/>
    <x v="27"/>
    <n v="109"/>
    <n v="7258.740234375"/>
    <n v="57.873230305175781"/>
    <n v="125.42483279572228"/>
    <n v="123"/>
    <n v="126.26249161799822"/>
    <x v="35"/>
    <n v="1"/>
    <s v="MECANICO"/>
    <n v="12.426035502958579"/>
    <x v="10"/>
    <x v="2"/>
    <s v="CP72-2086 "/>
    <s v="CG02-163"/>
    <s v="Plantía"/>
    <n v="64"/>
    <n v="44165"/>
    <n v="1.3"/>
    <s v="Moddus 25 EC"/>
    <n v="123"/>
    <m/>
    <n v="853999.03536621435"/>
    <n v="682512.46759911033"/>
    <n v="0"/>
    <n v="927409.41113121714"/>
    <n v="771604.63006117276"/>
    <m/>
    <n v="916506.62799999991"/>
    <n v="771622.82259999996"/>
    <n v="126.26249161799822"/>
    <n v="106.30258112087394"/>
    <s v="no"/>
    <n v="58.180000305175781"/>
    <n v="6554.93994140625"/>
    <n v="112.6665504816629"/>
    <n v="57.873230305175781"/>
    <n v="7118.4073275366209"/>
    <n v="703.80029296875"/>
    <n v="12.758282314059386"/>
    <m/>
    <m/>
    <s v="ZONA BAJA"/>
    <n v="10"/>
    <s v="2DO TERCIO"/>
    <m/>
    <s v=""/>
    <s v=""/>
    <d v="2020-01-21T00:00:00"/>
    <m/>
  </r>
  <r>
    <s v="10108201"/>
    <n v="10108"/>
    <x v="27"/>
    <n v="201"/>
    <n v="2616.449951171875"/>
    <n v="25.069999694824219"/>
    <n v="104.36577515045002"/>
    <n v="98"/>
    <n v="117.52717030275045"/>
    <x v="105"/>
    <n v="4"/>
    <s v="MECANICO"/>
    <n v="11.998685075608153"/>
    <x v="0"/>
    <x v="2"/>
    <s v="CG02-163"/>
    <s v="CG02-163"/>
    <s v="Soca"/>
    <n v="54"/>
    <n v="44165"/>
    <n v="1.2"/>
    <s v="Tronnuspac 25 EC"/>
    <n v="98"/>
    <m/>
    <n v="328666.85360231233"/>
    <n v="269609.79613001173"/>
    <n v="0"/>
    <n v="311950.10674315022"/>
    <n v="259542.48881030094"/>
    <m/>
    <n v="307503.95900000003"/>
    <n v="251644.54610000001"/>
    <n v="117.52717030275045"/>
    <n v="96.177855795518497"/>
    <s v="no"/>
    <n v="25.139999389648438"/>
    <n v="2588.89990234375"/>
    <n v="102.97931444699027"/>
    <n v="25.0736993896484"/>
    <n v="2457.222540185543"/>
    <n v="27.550048828125"/>
    <n v="1.3864607034597469"/>
    <m/>
    <m/>
    <s v="ZONA BAJA"/>
    <n v="10"/>
    <s v="2DO TERCIO"/>
    <m/>
    <s v=""/>
    <s v=""/>
    <d v="2020-01-24T00:00:00"/>
    <m/>
  </r>
  <r>
    <s v="10108202"/>
    <n v="10108"/>
    <x v="27"/>
    <n v="202"/>
    <n v="672.510009765625"/>
    <n v="8.6000003814697266"/>
    <n v="78.198834876178708"/>
    <n v="98"/>
    <n v="127.49999814855218"/>
    <x v="55"/>
    <n v="4"/>
    <s v="MECANICO"/>
    <n v="11.341222879684418"/>
    <x v="8"/>
    <x v="2"/>
    <s v="CP72-2086 "/>
    <s v="CP72-2086 "/>
    <s v="Soca"/>
    <n v="61"/>
    <n v="44165"/>
    <n v="1.2"/>
    <s v="Tronnuspac 25 EC"/>
    <n v="98"/>
    <m/>
    <n v="104562.64981933437"/>
    <n v="89236.034352659437"/>
    <n v="0"/>
    <n v="104690.51784900975"/>
    <n v="87102.510850376115"/>
    <m/>
    <n v="85745.024999999994"/>
    <n v="73202.713499999998"/>
    <n v="127.49999814855218"/>
    <n v="108.8499984193718"/>
    <s v="no"/>
    <n v="8.619999885559082"/>
    <n v="841.8900146484375"/>
    <n v="97.667056360272056"/>
    <n v="8.6012198855590807"/>
    <n v="842.91954878478987"/>
    <n v="-169.3800048828125"/>
    <n v="-19.468221484093348"/>
    <m/>
    <m/>
    <s v="ZONA BAJA"/>
    <n v="10"/>
    <s v="2DO TERCIO"/>
    <m/>
    <s v=""/>
    <s v=""/>
    <d v="2020-02-20T00:00:00"/>
    <m/>
  </r>
  <r>
    <s v="10108204"/>
    <n v="10108"/>
    <x v="27"/>
    <n v="204"/>
    <n v="5233.2900390625"/>
    <n v="42.950518474121097"/>
    <n v="121.84463016938213"/>
    <n v="103"/>
    <n v="120.70999508622029"/>
    <x v="86"/>
    <n v="2"/>
    <s v="MECANICO"/>
    <n v="12.393162393162392"/>
    <x v="16"/>
    <x v="2"/>
    <s v="CG02-163"/>
    <s v="CG02-163"/>
    <s v="Soca"/>
    <n v="54"/>
    <n v="44205"/>
    <s v="3 + 3 + 3 + 1 "/>
    <s v="Megasun + Megamax + Megasilix + Megaboro"/>
    <n v="103"/>
    <m/>
    <n v="231893.63156918224"/>
    <n v="192518.75758192813"/>
    <n v="0"/>
    <n v="550589.58719441597"/>
    <n v="458090.53654575412"/>
    <m/>
    <n v="631710.41489999997"/>
    <n v="536669.59039999999"/>
    <n v="120.70999508622029"/>
    <n v="102.54917774367037"/>
    <s v="no"/>
    <n v="17.5"/>
    <n v="1863.22998046875"/>
    <n v="106.47028459821429"/>
    <n v="42.950518474121097"/>
    <n v="4423.9034028344731"/>
    <n v="3370.06005859375"/>
    <n v="15.374345571167837"/>
    <m/>
    <m/>
    <s v="ZONA BAJA"/>
    <n v="10"/>
    <s v="2DO TERCIO"/>
    <m/>
    <s v=""/>
    <s v=""/>
    <d v="2020-02-21T00:00:00"/>
    <m/>
  </r>
  <r>
    <s v="10108206"/>
    <n v="10108"/>
    <x v="27"/>
    <n v="206"/>
    <n v="5545.77978515625"/>
    <n v="46.689998626708984"/>
    <n v="118.77875237254324"/>
    <n v="93"/>
    <n v="123.71483029967976"/>
    <x v="68"/>
    <n v="3"/>
    <s v="MECANICO"/>
    <n v="11.111111111111111"/>
    <x v="7"/>
    <x v="2"/>
    <s v="CG02-163"/>
    <s v="CG02-163"/>
    <s v="Soca"/>
    <n v="41"/>
    <n v="44119"/>
    <n v="0.9"/>
    <s v="Tronnuspac 25 EC"/>
    <n v="93"/>
    <m/>
    <n v="612230.00775573868"/>
    <n v="512816.54837354075"/>
    <n v="0"/>
    <n v="572618.89490734902"/>
    <n v="476418.92056291434"/>
    <m/>
    <n v="686095.20499999996"/>
    <n v="553065.50080000004"/>
    <n v="123.71483029967976"/>
    <n v="99.727274112168459"/>
    <s v="no"/>
    <n v="49.529998779296875"/>
    <n v="4642.7001953125"/>
    <n v="93.735116287810399"/>
    <n v="46.69159969482422"/>
    <n v="4342.3187716186521"/>
    <n v="903.07958984375"/>
    <n v="25.043636084732839"/>
    <m/>
    <m/>
    <s v="ZONA BAJA"/>
    <n v="10"/>
    <s v="1ER TERCIO"/>
    <m/>
    <s v=""/>
    <s v=""/>
    <d v="2019-12-23T00:00:00"/>
    <m/>
  </r>
  <r>
    <s v="10108207"/>
    <n v="10108"/>
    <x v="27"/>
    <n v="207"/>
    <n v="7101.56982421875"/>
    <n v="58.622918474121093"/>
    <n v="121.13982055249802"/>
    <n v="128"/>
    <n v="122.62366512685803"/>
    <x v="44"/>
    <n v="3"/>
    <s v="MECANICO"/>
    <n v="13.346482577251807"/>
    <x v="15"/>
    <x v="2"/>
    <s v="CG02-163"/>
    <s v="CG02-163"/>
    <s v="Soca"/>
    <n v="47"/>
    <n v="44205"/>
    <s v="3 + 3 + 3 + 1"/>
    <s v="Megasun + Megamax + Megasilix + Megaboro"/>
    <n v="128"/>
    <m/>
    <n v="830548.2351144132"/>
    <n v="674767.44691935705"/>
    <n v="0"/>
    <n v="936002.91307547805"/>
    <n v="778754.42367879767"/>
    <m/>
    <n v="870820.52"/>
    <n v="715920.53700000001"/>
    <n v="122.62366512685803"/>
    <n v="100.8115888065297"/>
    <s v="no"/>
    <n v="50.729999542236328"/>
    <n v="6670.81982421875"/>
    <n v="131.49654808620329"/>
    <n v="58.732918474121092"/>
    <n v="7517.8135646874998"/>
    <n v="430.75"/>
    <n v="-10.356727533705268"/>
    <m/>
    <m/>
    <s v="ZONA BAJA"/>
    <n v="10"/>
    <s v="2DO TERCIO"/>
    <m/>
    <s v=""/>
    <s v=""/>
    <d v="2020-01-16T00:00:00"/>
    <m/>
  </r>
  <r>
    <s v="10108208"/>
    <n v="10108"/>
    <x v="27"/>
    <n v="208"/>
    <n v="2067.139892578125"/>
    <n v="21.379999160766602"/>
    <n v="96.685686329278866"/>
    <n v="93"/>
    <n v="123.66115709817107"/>
    <x v="5"/>
    <n v="5"/>
    <s v="MECANICO"/>
    <n v="11.341222879684418"/>
    <x v="0"/>
    <x v="2"/>
    <s v="MEZ.VARCOM "/>
    <s v="CG98-78 "/>
    <s v="Soca"/>
    <n v="55"/>
    <n v="44165"/>
    <n v="1.2"/>
    <s v="Moddus 25 EC"/>
    <n v="93"/>
    <m/>
    <n v="273404.22432453337"/>
    <n v="233617.91832208747"/>
    <n v="0"/>
    <n v="262715.52457085979"/>
    <n v="218579.31644295531"/>
    <m/>
    <n v="255624.91099999999"/>
    <n v="211877.82020000002"/>
    <n v="123.66115709817107"/>
    <n v="102.49805586972018"/>
    <s v="no"/>
    <n v="21.610000610351563"/>
    <n v="2068.830078125"/>
    <n v="95.734845890471419"/>
    <n v="21.375800610351561"/>
    <n v="1987.9494567626953"/>
    <n v="-1.690185546875"/>
    <n v="0.95084043880744673"/>
    <m/>
    <m/>
    <s v="LITORAL"/>
    <n v="10"/>
    <s v="2DO TERCIO"/>
    <m/>
    <s v=""/>
    <s v=""/>
    <d v="2020-02-14T00:00:00"/>
    <m/>
  </r>
  <r>
    <s v="10108209"/>
    <n v="10108"/>
    <x v="27"/>
    <n v="209"/>
    <n v="2928.7900390625"/>
    <n v="27.110000610351563"/>
    <n v="108.03356595809828"/>
    <n v="98"/>
    <n v="116.78672606708523"/>
    <x v="55"/>
    <n v="4"/>
    <s v="MECANICO"/>
    <n v="11.505588428665352"/>
    <x v="8"/>
    <x v="2"/>
    <s v="CP72-2086 "/>
    <s v="CP72-2086 "/>
    <s v="Soca"/>
    <n v="61"/>
    <n v="44165"/>
    <n v="1.2"/>
    <s v="Moddus 25 EC"/>
    <n v="98"/>
    <m/>
    <n v="357040.57124459429"/>
    <n v="303521.77165845287"/>
    <n v="0"/>
    <n v="356681.1963462308"/>
    <n v="296758.75536006398"/>
    <m/>
    <n v="342043.80000000005"/>
    <n v="278654.76009999996"/>
    <n v="116.78672606708523"/>
    <n v="95.143303679493798"/>
    <s v="no"/>
    <n v="27.399999618530273"/>
    <n v="2659.2900390625"/>
    <n v="97.054382338898122"/>
    <n v="27.108299618530275"/>
    <n v="2656.6133626159667"/>
    <n v="269.5"/>
    <n v="10.979183619200157"/>
    <m/>
    <m/>
    <s v="ZONA BAJA"/>
    <n v="10"/>
    <s v="2DO TERCIO"/>
    <m/>
    <s v=""/>
    <s v=""/>
    <d v="2020-02-15T00:00:00"/>
    <m/>
  </r>
  <r>
    <s v="10108215"/>
    <n v="10108"/>
    <x v="27"/>
    <n v="215"/>
    <n v="3843.919921875"/>
    <n v="29.871499465942382"/>
    <n v="128.68185362631687"/>
    <n v="123"/>
    <n v="109.85989499854428"/>
    <x v="102"/>
    <n v="6"/>
    <s v="MECANICO"/>
    <n v="12.590401051939512"/>
    <x v="16"/>
    <x v="2"/>
    <s v="CP72-2086 "/>
    <s v="CP72-2086 "/>
    <s v="Soca"/>
    <n v="52"/>
    <n v="44205"/>
    <s v="3 + 3 + 3 + 1 "/>
    <s v="Megasun + Megamax + Megasilix + Megaboro"/>
    <n v="123"/>
    <m/>
    <n v="421009.50441895972"/>
    <n v="352908.69321011862"/>
    <n v="0"/>
    <n v="467247.85002672166"/>
    <n v="388750.21122223244"/>
    <m/>
    <n v="422292.63900000002"/>
    <n v="347676.38130000001"/>
    <n v="109.85989499854428"/>
    <n v="90.448393402120942"/>
    <s v="no"/>
    <n v="30.059999465942383"/>
    <n v="3310.60009765625"/>
    <n v="110.13307240431325"/>
    <n v="29.871499465942382"/>
    <n v="3674.194434310913"/>
    <n v="533.31982421875"/>
    <n v="18.548781222003612"/>
    <m/>
    <m/>
    <s v="LITORAL"/>
    <n v="10"/>
    <s v="2DO TERCIO"/>
    <m/>
    <s v=""/>
    <s v=""/>
    <d v="2020-02-13T00:00:00"/>
    <m/>
  </r>
  <r>
    <s v="10108216"/>
    <n v="10108"/>
    <x v="27"/>
    <n v="216"/>
    <n v="6177.990234375"/>
    <n v="52.910099084472655"/>
    <n v="116.76391353022495"/>
    <n v="118"/>
    <n v="118.17009015940219"/>
    <x v="106"/>
    <n v="3"/>
    <s v="MECANICO"/>
    <n v="12.853385930309006"/>
    <x v="16"/>
    <x v="2"/>
    <s v="MEZ.VARCOM "/>
    <s v="CG02-163"/>
    <s v="Soca"/>
    <n v="51"/>
    <n v="44205"/>
    <s v="3 + 3 + 3 + 1 "/>
    <s v="Megasun + Megamax + Megasilix + Megaboro"/>
    <n v="118"/>
    <m/>
    <n v="771023.2080000001"/>
    <n v="644009.69709999999"/>
    <n v="0"/>
    <n v="791645.74947852502"/>
    <n v="658649.26356613275"/>
    <m/>
    <n v="730053.66300000006"/>
    <n v="610840.32510000002"/>
    <n v="118.17009015940219"/>
    <n v="98.873630732081608"/>
    <s v="no"/>
    <n v="53.810001373291016"/>
    <n v="6080.75"/>
    <n v="113.00408557540429"/>
    <n v="52.910099084472655"/>
    <n v="6243.3916919677731"/>
    <n v="97.240234375"/>
    <n v="3.7598279548206648"/>
    <m/>
    <m/>
    <s v="LITORAL"/>
    <n v="10"/>
    <s v="2DO TERCIO"/>
    <m/>
    <s v=""/>
    <s v=""/>
    <d v="2020-02-04T00:00:00"/>
    <m/>
  </r>
  <r>
    <s v="10108217"/>
    <n v="10108"/>
    <x v="27"/>
    <n v="217"/>
    <n v="2452.580078125"/>
    <n v="20.064499160766601"/>
    <n v="122.23480179962263"/>
    <n v="118"/>
    <n v="125.91309933337104"/>
    <x v="103"/>
    <n v="5"/>
    <s v="MECANICO"/>
    <n v="12.820512820512819"/>
    <x v="15"/>
    <x v="2"/>
    <s v="CG02-163"/>
    <s v="CG02-163"/>
    <s v="Soca"/>
    <n v="48"/>
    <n v="44205"/>
    <s v="3 + 3 + 3 + 1 "/>
    <s v="Megasun + Megamax + Megasilix + Megaboro"/>
    <n v="118"/>
    <m/>
    <n v="282841.51385586633"/>
    <n v="233952.85438938663"/>
    <n v="0"/>
    <n v="311609.72267625172"/>
    <n v="259259.2892666414"/>
    <m/>
    <n v="308811.95900000003"/>
    <n v="264737.15599999996"/>
    <n v="125.91309933337104"/>
    <n v="107.94230873896349"/>
    <s v="no"/>
    <n v="18.030000686645508"/>
    <n v="2149.030029296875"/>
    <n v="119.19189947056532"/>
    <n v="20.064499160766601"/>
    <n v="2367.6109009704592"/>
    <n v="303.550048828125"/>
    <n v="3.0429023290573127"/>
    <m/>
    <m/>
    <s v="LITORAL"/>
    <n v="10"/>
    <s v="2DO TERCIO"/>
    <m/>
    <s v=""/>
    <s v=""/>
    <d v="2020-02-02T00:00:00"/>
    <m/>
  </r>
  <r>
    <s v="10109101"/>
    <n v="10109"/>
    <x v="28"/>
    <n v="101"/>
    <n v="3343.320068359375"/>
    <n v="37.849998474121094"/>
    <n v="88.330784759351559"/>
    <n v="106.87999725341797"/>
    <n v="110.51169389872634"/>
    <x v="107"/>
    <n v="3"/>
    <s v="MECANICO"/>
    <n v="11.768573307034845"/>
    <x v="9"/>
    <x v="0"/>
    <s v="CG98-46 "/>
    <s v="CG98-46 "/>
    <s v="Soca"/>
    <n v="49"/>
    <n v="44098"/>
    <n v="1"/>
    <s v="Roundup 35.6 SL "/>
    <n v="106.88000000000001"/>
    <m/>
    <n v="445029.37062213116"/>
    <n v="344875.43170696986"/>
    <n v="0"/>
    <n v="500155.65613252419"/>
    <n v="416129.50590226008"/>
    <m/>
    <n v="369475.96400000004"/>
    <n v="243675.93969999999"/>
    <n v="110.51169389872634"/>
    <n v="72.88441869688414"/>
    <s v="no"/>
    <n v="37.25"/>
    <n v="3599.530029296875"/>
    <n v="96.631678638842288"/>
    <n v="37.849998474121094"/>
    <n v="4045.407836914063"/>
    <n v="-256.2099609375"/>
    <n v="-8.3008938794907294"/>
    <m/>
    <m/>
    <s v="ZONA BAJA"/>
    <n v="3"/>
    <s v="1ER TERCIO"/>
    <m/>
    <s v=""/>
    <s v=""/>
    <d v="2019-11-20T00:00:00"/>
    <m/>
  </r>
  <r>
    <s v="10110101"/>
    <n v="10110"/>
    <x v="29"/>
    <n v="101"/>
    <n v="2669.889892578125"/>
    <n v="23.299999237060547"/>
    <n v="114.58755278976351"/>
    <n v="103"/>
    <n v="120.20121911848067"/>
    <x v="96"/>
    <n v="2"/>
    <s v="MECANICO"/>
    <n v="12.228796844181458"/>
    <x v="7"/>
    <x v="2"/>
    <s v="CG02-163"/>
    <s v="CG02-163"/>
    <s v="Soca"/>
    <n v="44"/>
    <n v="44119"/>
    <n v="1"/>
    <s v="Moddus 25 EC"/>
    <n v="103"/>
    <m/>
    <n v="287092.94165132026"/>
    <n v="227971.79339940267"/>
    <n v="0"/>
    <n v="299131.93289150071"/>
    <n v="248877.7681657286"/>
    <m/>
    <n v="320924.02"/>
    <n v="256167.82130000001"/>
    <n v="120.20121911848067"/>
    <n v="95.946960963486305"/>
    <s v="no"/>
    <n v="23.309999465942383"/>
    <n v="2303.530029296875"/>
    <n v="98.821539342482666"/>
    <n v="23.302199465942302"/>
    <n v="2400.126544992057"/>
    <n v="366.35986328125"/>
    <n v="15.766013447280841"/>
    <m/>
    <m/>
    <s v="ZONA BAJA"/>
    <n v="3"/>
    <s v="1ER TERCIO"/>
    <m/>
    <s v=""/>
    <s v=""/>
    <d v="2019-11-22T00:00:00"/>
    <m/>
  </r>
  <r>
    <s v="10110201"/>
    <n v="10110"/>
    <x v="29"/>
    <n v="201"/>
    <n v="1161.3800048828125"/>
    <n v="8.2700004577636719"/>
    <n v="140.43288278086342"/>
    <n v="138"/>
    <n v="115.29999951524198"/>
    <x v="59"/>
    <n v="1"/>
    <s v="MECANICO"/>
    <n v="10.124917817225509"/>
    <x v="7"/>
    <x v="2"/>
    <s v="CP72-2086 "/>
    <s v="CG02-163"/>
    <s v="Plantía"/>
    <n v="33"/>
    <n v="44126"/>
    <n v="1.4"/>
    <s v="Moddus 25 EC"/>
    <n v="138"/>
    <m/>
    <n v="113805.81847913349"/>
    <n v="87773.744684500547"/>
    <n v="0"/>
    <n v="137203.47351229988"/>
    <n v="114153.28996223348"/>
    <m/>
    <n v="133907.114"/>
    <n v="107357.96720000001"/>
    <n v="115.29999951524198"/>
    <n v="92.439999611352732"/>
    <s v="no"/>
    <n v="8.2799997329711914"/>
    <n v="946.969970703125"/>
    <n v="114.36835763801585"/>
    <n v="8.2728997329711902"/>
    <n v="1141.6601631500243"/>
    <n v="214.4100341796875"/>
    <n v="26.064525142847572"/>
    <m/>
    <m/>
    <s v="ZONA BAJA"/>
    <n v="10"/>
    <s v="1ER TERCIO"/>
    <m/>
    <s v=""/>
    <s v=""/>
    <d v="2020-01-21T00:00:00"/>
    <m/>
  </r>
  <r>
    <s v="10110301"/>
    <n v="10110"/>
    <x v="29"/>
    <n v="301"/>
    <n v="974.91998291015625"/>
    <n v="9.2899999618530273"/>
    <n v="104.94294799929085"/>
    <n v="98"/>
    <n v="118.30000207373789"/>
    <x v="68"/>
    <n v="2"/>
    <s v="MECANICO"/>
    <n v="10.519395134779749"/>
    <x v="7"/>
    <x v="2"/>
    <s v="CG02-163"/>
    <s v="CG02-163"/>
    <s v="Soca"/>
    <n v="15"/>
    <n v="44145"/>
    <n v="1.1000000000000001"/>
    <s v="Tronnuspac 25 EC"/>
    <n v="98"/>
    <m/>
    <n v="117881.13695068361"/>
    <n v="100169.47505859376"/>
    <n v="0"/>
    <n v="127346.78662402615"/>
    <n v="105952.52647118975"/>
    <m/>
    <n v="115333.03599999999"/>
    <n v="93494.828000000009"/>
    <n v="118.30000207373789"/>
    <n v="95.90000168107747"/>
    <s v="no"/>
    <n v="9.3500003814697266"/>
    <n v="842.6099853515625"/>
    <n v="90.11871133411789"/>
    <n v="9.28847038146972"/>
    <n v="910.27009738403251"/>
    <n v="132.30999755859375"/>
    <n v="14.824236665172961"/>
    <m/>
    <m/>
    <s v="ZONA BAJA"/>
    <n v="10"/>
    <s v="1ER TERCIO"/>
    <m/>
    <s v=""/>
    <s v=""/>
    <d v="2020-01-10T00:00:00"/>
    <m/>
  </r>
  <r>
    <s v="10110401"/>
    <n v="10110"/>
    <x v="29"/>
    <n v="401"/>
    <n v="4308.47998046875"/>
    <n v="35.569999694824219"/>
    <n v="121.12679273077632"/>
    <n v="133"/>
    <n v="108.05764007503826"/>
    <x v="18"/>
    <n v="5"/>
    <s v="MECANICO"/>
    <n v="12.228796844181458"/>
    <x v="7"/>
    <x v="2"/>
    <s v="CG02-163"/>
    <s v="CG02-163"/>
    <s v="Soca"/>
    <n v="42"/>
    <n v="44120"/>
    <n v="1.4"/>
    <s v="Moddus 25 EC"/>
    <n v="133"/>
    <m/>
    <n v="571392.33843144705"/>
    <n v="449128.32324346952"/>
    <n v="0"/>
    <n v="582591.42974060739"/>
    <n v="484716.06954418536"/>
    <m/>
    <n v="465564.17900000006"/>
    <n v="358401.67819999997"/>
    <n v="108.05764007503826"/>
    <n v="83.18517895515599"/>
    <s v="no"/>
    <n v="35.569999694824219"/>
    <n v="4639.8701171875"/>
    <n v="130.44335555230961"/>
    <n v="35.569999694824219"/>
    <n v="4730.8099594116211"/>
    <n v="-331.39013671875"/>
    <n v="-9.3165628215332958"/>
    <m/>
    <m/>
    <s v="ZONA BAJA"/>
    <n v="3"/>
    <s v="1ER TERCIO"/>
    <m/>
    <s v=""/>
    <s v=""/>
    <d v="2019-11-21T00:00:00"/>
    <m/>
  </r>
  <r>
    <s v="10110501"/>
    <n v="10110"/>
    <x v="29"/>
    <n v="501"/>
    <n v="5250.47998046875"/>
    <n v="38.580001831054688"/>
    <n v="136.09330563179017"/>
    <n v="143"/>
    <n v="107.63367446447185"/>
    <x v="68"/>
    <n v="5"/>
    <s v="MECANICO"/>
    <n v="12.228796844181458"/>
    <x v="7"/>
    <x v="2"/>
    <s v="CG02-163"/>
    <s v="CG02-163"/>
    <s v="Soca"/>
    <n v="41"/>
    <n v="44119"/>
    <n v="1.4"/>
    <s v="Moddus 25 EC"/>
    <n v="143"/>
    <m/>
    <n v="683188.30028972647"/>
    <n v="541206.35836862761"/>
    <n v="0"/>
    <n v="665249.20376674505"/>
    <n v="553487.33753393183"/>
    <m/>
    <n v="565128.45299999998"/>
    <n v="436247.06609999994"/>
    <n v="107.63367446447185"/>
    <n v="83.087083032940711"/>
    <s v="no"/>
    <n v="38.580001831054688"/>
    <n v="5665.7099609375"/>
    <n v="146.85613509683478"/>
    <n v="38.580001831054688"/>
    <n v="5516.9402618408203"/>
    <n v="-415.22998046875"/>
    <n v="-10.762829465044604"/>
    <m/>
    <m/>
    <s v="ZONA BAJA"/>
    <n v="10"/>
    <s v="1ER TERCIO"/>
    <m/>
    <s v=""/>
    <s v=""/>
    <d v="2019-11-19T00:00:00"/>
    <m/>
  </r>
  <r>
    <s v="10110601"/>
    <n v="10110"/>
    <x v="29"/>
    <n v="601"/>
    <n v="952.3499755859375"/>
    <n v="6.559999942779541"/>
    <n v="145.17530242270351"/>
    <n v="148"/>
    <n v="114.30000293014901"/>
    <x v="61"/>
    <n v="1"/>
    <s v="MECANICO"/>
    <n v="9.9934253780407616"/>
    <x v="6"/>
    <x v="2"/>
    <s v="CP73-1547 "/>
    <s v="CG02-163"/>
    <s v="Plantía"/>
    <n v="35"/>
    <n v="44120"/>
    <n v="1.4"/>
    <s v="Moddus 25 EC"/>
    <n v="148"/>
    <m/>
    <n v="100447.42758833218"/>
    <n v="79215.659341231381"/>
    <n v="0"/>
    <n v="114367.59875379452"/>
    <n v="95153.842163157038"/>
    <m/>
    <n v="108853.605"/>
    <n v="86587.661999999997"/>
    <n v="114.30000293014901"/>
    <n v="90.920002330788691"/>
    <s v="no"/>
    <n v="6.559999942779541"/>
    <n v="852.71002197265625"/>
    <n v="129.98628497111756"/>
    <n v="6.559999942779541"/>
    <n v="970.87999153137207"/>
    <n v="99.63995361328125"/>
    <n v="15.189017451585954"/>
    <m/>
    <m/>
    <s v="ZONA BAJA"/>
    <n v="3"/>
    <s v="1ER TERCIO"/>
    <m/>
    <s v=""/>
    <s v=""/>
    <d v="2020-01-21T00:00:00"/>
    <m/>
  </r>
  <r>
    <s v="10110901"/>
    <n v="10110"/>
    <x v="29"/>
    <n v="901"/>
    <n v="1313.6500244140625"/>
    <n v="11.590000152587891"/>
    <n v="113.34340009656879"/>
    <n v="110"/>
    <n v="117.97829872467584"/>
    <x v="61"/>
    <n v="6"/>
    <s v="MECANICO"/>
    <n v="11.998685075608153"/>
    <x v="6"/>
    <x v="2"/>
    <s v="CG02-163"/>
    <s v="CG02-163"/>
    <s v="Soca"/>
    <n v="35"/>
    <n v="44120"/>
    <n v="1"/>
    <s v="Roundup 35.6 SL "/>
    <n v="110"/>
    <m/>
    <n v="151179.10640821146"/>
    <n v="120479.92112838301"/>
    <n v="0"/>
    <n v="154515.69786975082"/>
    <n v="128557.06062763266"/>
    <m/>
    <n v="154982.19499999998"/>
    <n v="123769.24899999998"/>
    <n v="117.97829872467584"/>
    <n v="94.217825676367454"/>
    <s v="no"/>
    <n v="11.590000152587891"/>
    <n v="1247.3699951171875"/>
    <n v="107.62467460698581"/>
    <n v="11.590000152587891"/>
    <n v="1274.900016784668"/>
    <n v="66.280029296875"/>
    <n v="5.7187254895829795"/>
    <m/>
    <m/>
    <s v="ZONA BAJA"/>
    <n v="3"/>
    <s v="1ER TERCIO"/>
    <m/>
    <s v=""/>
    <s v=""/>
    <d v="2019-11-21T00:00:00"/>
    <m/>
  </r>
  <r>
    <s v="101101001"/>
    <n v="10110"/>
    <x v="29"/>
    <n v="1001"/>
    <n v="2509.989990234375"/>
    <n v="21.100000381469727"/>
    <n v="118.95686942445168"/>
    <n v="135"/>
    <n v="119.07511430836094"/>
    <x v="18"/>
    <n v="3"/>
    <s v="MECANICO"/>
    <n v="12.031558185404339"/>
    <x v="7"/>
    <x v="2"/>
    <s v="CG02-163"/>
    <s v="CG02-163"/>
    <s v="Soca"/>
    <n v="43"/>
    <n v="44119"/>
    <n v="1.4"/>
    <s v="Moddus 25 EC"/>
    <n v="135"/>
    <m/>
    <n v="349794.80464042112"/>
    <n v="277828.26109144336"/>
    <n v="0"/>
    <n v="353953.77976873331"/>
    <n v="294489.54476758611"/>
    <m/>
    <n v="298877.34499999997"/>
    <n v="234319.74850000002"/>
    <n v="119.07511430836094"/>
    <n v="93.354853769006453"/>
    <s v="no"/>
    <n v="21.100000381469727"/>
    <n v="2815.030029296875"/>
    <n v="133.41374305230195"/>
    <n v="21.100000381469727"/>
    <n v="2848.5000514984131"/>
    <n v="-305.0400390625"/>
    <n v="-14.456873627850271"/>
    <m/>
    <m/>
    <s v="ZONA BAJA"/>
    <n v="10"/>
    <s v="1ER TERCIO"/>
    <m/>
    <s v=""/>
    <s v=""/>
    <d v="2019-11-27T00:00:00"/>
    <m/>
  </r>
  <r>
    <s v="101101101"/>
    <n v="10110"/>
    <x v="29"/>
    <n v="1101"/>
    <n v="1190.739990234375"/>
    <n v="11.090000152587891"/>
    <n v="107.37060178998389"/>
    <n v="128"/>
    <n v="119.26788397528043"/>
    <x v="108"/>
    <n v="2"/>
    <s v="MECANICO"/>
    <n v="12.228796844181458"/>
    <x v="7"/>
    <x v="2"/>
    <s v="CG02-163"/>
    <s v="CG02-163"/>
    <s v="Soca"/>
    <n v="44"/>
    <n v="44120"/>
    <n v="1.25"/>
    <s v="Roundup 35.6 SL "/>
    <n v="128"/>
    <m/>
    <n v="160625.55159237576"/>
    <n v="123985.94576967435"/>
    <n v="0"/>
    <n v="165109.44551352877"/>
    <n v="137371.05866725591"/>
    <m/>
    <n v="142017.03899999999"/>
    <n v="113846.56450000001"/>
    <n v="119.26788397528043"/>
    <n v="95.609927804298763"/>
    <s v="no"/>
    <n v="11.090000152587891"/>
    <n v="1380.969970703125"/>
    <n v="124.52389104619361"/>
    <n v="11.090000152587891"/>
    <n v="1419.52001953125"/>
    <n v="-190.22998046875"/>
    <n v="-17.153289256209717"/>
    <m/>
    <m/>
    <s v="ZONA BAJA"/>
    <n v="3"/>
    <s v="1ER TERCIO"/>
    <m/>
    <s v=""/>
    <s v=""/>
    <d v="2019-11-23T00:00:00"/>
    <m/>
  </r>
  <r>
    <s v="101101201"/>
    <n v="10110"/>
    <x v="29"/>
    <n v="1201"/>
    <n v="1134.9200439453125"/>
    <n v="9.3100004196166992"/>
    <n v="121.90332897880128"/>
    <n v="118"/>
    <n v="120.75456569044768"/>
    <x v="108"/>
    <n v="3"/>
    <s v="MECANICO"/>
    <n v="12.228796844181458"/>
    <x v="7"/>
    <x v="2"/>
    <s v="CG02-163"/>
    <s v="CG02-163"/>
    <s v="Soca"/>
    <n v="44"/>
    <n v="44120"/>
    <n v="1.25"/>
    <s v="Roundup 35.6 SL "/>
    <n v="118"/>
    <m/>
    <n v="127353.66274414062"/>
    <n v="98688.440327148448"/>
    <n v="0"/>
    <n v="131390.17392196655"/>
    <n v="109316.62470307617"/>
    <m/>
    <n v="137046.777"/>
    <n v="109201.91310000001"/>
    <n v="120.75456569044768"/>
    <n v="96.219917590302103"/>
    <s v="no"/>
    <n v="9.3100004196166992"/>
    <n v="1064.8299560546875"/>
    <n v="114.37485586048206"/>
    <n v="9.3100004196166992"/>
    <n v="1098.5800495147705"/>
    <n v="70.090087890625"/>
    <n v="7.5284731183192264"/>
    <m/>
    <m/>
    <s v="ZONA BAJA"/>
    <n v="3"/>
    <s v="1ER TERCIO"/>
    <m/>
    <s v=""/>
    <s v=""/>
    <d v="2019-11-23T00:00:00"/>
    <m/>
  </r>
  <r>
    <s v="10111501"/>
    <n v="10111"/>
    <x v="30"/>
    <n v="501"/>
    <n v="1959.239990234375"/>
    <n v="14.288800190734799"/>
    <n v="137.11718017477725"/>
    <n v="118"/>
    <n v="120.42336016823329"/>
    <x v="40"/>
    <n v="1"/>
    <s v="MECANICO"/>
    <n v="14.069690992767915"/>
    <x v="14"/>
    <x v="2"/>
    <s v=""/>
    <s v="CG02-163"/>
    <s v="Plantía"/>
    <n v="71"/>
    <n v="44173"/>
    <n v="1.3"/>
    <s v="Tronnuspac 25 EC"/>
    <n v="118"/>
    <m/>
    <s v=""/>
    <s v=""/>
    <n v="0"/>
    <n v="206442.44855982353"/>
    <n v="171760.11720177316"/>
    <m/>
    <n v="235938.26300000001"/>
    <n v="193662.30790000001"/>
    <n v="120.42336016823329"/>
    <n v="98.845628338176724"/>
    <s v="no"/>
    <s v=""/>
    <s v=""/>
    <s v=""/>
    <n v="14.288800190734799"/>
    <n v="1686.0784225067061"/>
    <n v="0"/>
    <n v="0"/>
    <m/>
    <m/>
    <s v="ZONA BAJA"/>
    <n v="3"/>
    <s v="2DO TERCIO"/>
    <m/>
    <s v=""/>
    <s v=""/>
    <d v="2019-12-17T00:00:00"/>
    <m/>
  </r>
  <r>
    <s v="10111502"/>
    <n v="10111"/>
    <x v="30"/>
    <n v="502"/>
    <n v="942.6500244140625"/>
    <n v="6.7899999618530273"/>
    <n v="138.82916490574004"/>
    <n v="113"/>
    <n v="121.78231265771922"/>
    <x v="40"/>
    <n v="1"/>
    <s v="MECANICO"/>
    <n v="13.642340565417488"/>
    <x v="14"/>
    <x v="2"/>
    <s v=""/>
    <s v="CG02-163"/>
    <s v="Plantía"/>
    <n v="71"/>
    <n v="44173"/>
    <n v="1.3"/>
    <s v="Tronnuspac 25 EC"/>
    <n v="113"/>
    <m/>
    <s v=""/>
    <s v=""/>
    <n v="0"/>
    <n v="88138.00932382168"/>
    <n v="73330.823757419639"/>
    <m/>
    <n v="114798.1"/>
    <n v="97508.984499999991"/>
    <n v="121.78231265771922"/>
    <n v="103.4413429953605"/>
    <s v="no"/>
    <s v=""/>
    <s v=""/>
    <s v=""/>
    <n v="6.7899999618530273"/>
    <n v="767.26999568939209"/>
    <n v="0"/>
    <n v="0"/>
    <m/>
    <m/>
    <s v="ZONA BAJA"/>
    <n v="3"/>
    <s v="2DO TERCIO"/>
    <m/>
    <s v=""/>
    <s v=""/>
    <d v="2019-12-30T00:00:00"/>
    <m/>
  </r>
  <r>
    <s v="10111801"/>
    <n v="10111"/>
    <x v="30"/>
    <n v="801"/>
    <n v="2682.8798828125"/>
    <n v="26.209999084472656"/>
    <n v="102.3609300468039"/>
    <n v="103"/>
    <n v="122.86754621844457"/>
    <x v="80"/>
    <n v="2"/>
    <s v="MECANICO"/>
    <n v="12.458908612754765"/>
    <x v="14"/>
    <x v="2"/>
    <s v=""/>
    <s v="CG02-163"/>
    <s v="Soca"/>
    <n v="70"/>
    <n v="44173"/>
    <n v="1.2"/>
    <s v="Tronnuspac 25 EC"/>
    <n v="103"/>
    <m/>
    <s v=""/>
    <s v=""/>
    <n v="0"/>
    <n v="350940.94154393871"/>
    <n v="291982.86336455698"/>
    <m/>
    <n v="329638.86800000002"/>
    <n v="270232.73210000002"/>
    <n v="122.86754621844457"/>
    <n v="100.72487174368437"/>
    <s v="no"/>
    <s v=""/>
    <s v=""/>
    <s v=""/>
    <n v="26.209999084472656"/>
    <n v="2699.6299057006836"/>
    <n v="0"/>
    <n v="0"/>
    <m/>
    <m/>
    <s v="ZONA BAJA"/>
    <n v="3"/>
    <s v="2DO TERCIO"/>
    <m/>
    <s v=""/>
    <s v=""/>
    <d v="2020-02-03T00:00:00"/>
    <m/>
  </r>
  <r>
    <s v="10112901"/>
    <n v="10112"/>
    <x v="31"/>
    <n v="901"/>
    <n v="1397.800048828125"/>
    <n v="12.760000228881836"/>
    <n v="109.54545640714419"/>
    <n v="103"/>
    <n v="111.8128448564805"/>
    <x v="69"/>
    <n v="4"/>
    <s v="MECANICO"/>
    <n v="11.900065746219592"/>
    <x v="12"/>
    <x v="2"/>
    <s v="CP72-2086 "/>
    <s v="CP72-2086 "/>
    <s v="Soca"/>
    <n v="52"/>
    <n v="44116"/>
    <n v="1"/>
    <s v="Roundup 35.6 SL "/>
    <n v="103"/>
    <m/>
    <n v="189823.15196428716"/>
    <n v="163669.62119587805"/>
    <n v="0"/>
    <n v="180511.10252032336"/>
    <n v="150185.23729690901"/>
    <m/>
    <n v="156292"/>
    <n v="120453.4889"/>
    <n v="111.8128448564805"/>
    <n v="86.173619038706363"/>
    <s v="no"/>
    <n v="12.760000228881836"/>
    <n v="1382.0799560546875"/>
    <n v="108.31347423696714"/>
    <n v="12.760000228881836"/>
    <n v="1314.2800235748291"/>
    <n v="15.7200927734375"/>
    <n v="1.2319821701770479"/>
    <m/>
    <m/>
    <s v="ZONA BAJA"/>
    <n v="1"/>
    <s v="1ER TERCIO"/>
    <m/>
    <s v=""/>
    <s v=""/>
    <d v="2019-12-07T00:00:00"/>
    <m/>
  </r>
  <r>
    <s v="101121301"/>
    <n v="10112"/>
    <x v="31"/>
    <n v="1301"/>
    <n v="2663.1298828125"/>
    <n v="22.559999465942383"/>
    <n v="118.04654015319831"/>
    <n v="118"/>
    <n v="116.76157179071117"/>
    <x v="67"/>
    <n v="4"/>
    <s v="MECANICO"/>
    <n v="11.965811965811966"/>
    <x v="12"/>
    <x v="2"/>
    <s v="CP72-2086 "/>
    <s v="CP72-2086 "/>
    <s v="Soca"/>
    <n v="54"/>
    <n v="44116"/>
    <n v="1.2"/>
    <s v="Roundup 35.6 SL "/>
    <n v="118"/>
    <m/>
    <n v="358025.64582984382"/>
    <n v="306698.67006129399"/>
    <n v="0"/>
    <n v="351139.69003989606"/>
    <n v="292148.22211319348"/>
    <m/>
    <n v="310951.23099999997"/>
    <n v="247763.23739999998"/>
    <n v="116.76157179071117"/>
    <n v="93.034605258659099"/>
    <s v="no"/>
    <n v="22.860000610351563"/>
    <n v="2714.139892578125"/>
    <n v="118.72877603288849"/>
    <n v="22.558800610351561"/>
    <n v="2661.9384720214844"/>
    <n v="-51.010009765625"/>
    <n v="-0.6822358796901824"/>
    <m/>
    <m/>
    <s v="ZONA BAJA"/>
    <n v="1"/>
    <s v="1ER TERCIO"/>
    <m/>
    <s v=""/>
    <s v=""/>
    <d v="2019-12-07T00:00:00"/>
    <m/>
  </r>
  <r>
    <s v="101121702"/>
    <n v="10112"/>
    <x v="31"/>
    <n v="1702"/>
    <n v="2168"/>
    <n v="16.670000076293945"/>
    <n v="130.0539886069387"/>
    <n v="113"/>
    <n v="128.05985332103324"/>
    <x v="96"/>
    <n v="2"/>
    <s v="MECANICO"/>
    <n v="11.669953977646285"/>
    <x v="7"/>
    <x v="2"/>
    <s v="CP72-2086 "/>
    <s v="CP72-2086 "/>
    <s v="Soca"/>
    <n v="47"/>
    <n v="44116"/>
    <n v="1.2"/>
    <s v="Roundup 35.6 SL "/>
    <n v="113"/>
    <m/>
    <n v="307122.59401383589"/>
    <n v="257915.8109094321"/>
    <n v="0"/>
    <n v="241448.48475610584"/>
    <n v="200885.13931708003"/>
    <m/>
    <n v="277633.76200000005"/>
    <n v="232423.4271"/>
    <n v="128.05985332103324"/>
    <n v="107.20637781365313"/>
    <s v="no"/>
    <n v="16.670000076293945"/>
    <n v="2396.080078125"/>
    <n v="143.73605681816491"/>
    <n v="16.670000076293945"/>
    <n v="1883.7100086212158"/>
    <n v="-228.080078125"/>
    <n v="-13.682068211226209"/>
    <m/>
    <m/>
    <s v="LITORAL"/>
    <n v="1"/>
    <s v="1ER TERCIO"/>
    <m/>
    <s v=""/>
    <s v=""/>
    <d v="2019-12-09T00:00:00"/>
    <m/>
  </r>
  <r>
    <s v="101121801"/>
    <n v="10112"/>
    <x v="31"/>
    <n v="1801"/>
    <n v="2189.1201171875"/>
    <n v="17.889999389648438"/>
    <n v="122.36557808124772"/>
    <n v="118"/>
    <n v="122.77239649384677"/>
    <x v="108"/>
    <n v="2"/>
    <s v="MECANICO"/>
    <n v="11.669953977646285"/>
    <x v="7"/>
    <x v="2"/>
    <s v="CP72-2086 "/>
    <s v="CP72-2086 "/>
    <s v="Soca"/>
    <n v="48"/>
    <n v="44116"/>
    <n v="1.2"/>
    <s v="Roundup 35.6 SL "/>
    <n v="118"/>
    <m/>
    <n v="379693.59337116516"/>
    <n v="318400.05189553526"/>
    <n v="0"/>
    <n v="284135.58250589954"/>
    <n v="236400.80464490838"/>
    <m/>
    <n v="268763.52300000004"/>
    <n v="216758.91750000001"/>
    <n v="122.77239649384677"/>
    <n v="99.016456793829931"/>
    <s v="no"/>
    <n v="18.020000457763672"/>
    <n v="2820.97998046875"/>
    <n v="156.54716475067397"/>
    <n v="17.890000457763673"/>
    <n v="2111.0200540161136"/>
    <n v="-631.85986328125"/>
    <n v="-34.181586669426252"/>
    <m/>
    <m/>
    <s v="LITORAL"/>
    <n v="1"/>
    <s v="1ER TERCIO"/>
    <m/>
    <s v=""/>
    <s v=""/>
    <d v="2019-12-10T00:00:00"/>
    <m/>
  </r>
  <r>
    <s v="101121901"/>
    <n v="10112"/>
    <x v="31"/>
    <n v="1901"/>
    <n v="3453.10009765625"/>
    <n v="29.850000381469727"/>
    <n v="115.68174383675601"/>
    <n v="118"/>
    <n v="129.66070931563561"/>
    <x v="70"/>
    <n v="2"/>
    <s v="MECANICO"/>
    <n v="11.702827087442472"/>
    <x v="12"/>
    <x v="2"/>
    <s v="CP72-2086 "/>
    <s v="CP72-2086 "/>
    <s v="Soca"/>
    <n v="49"/>
    <n v="44116"/>
    <n v="1.2"/>
    <s v="Roundup 35.6 SL "/>
    <n v="118"/>
    <m/>
    <n v="469083.26679847325"/>
    <n v="383344.41497700213"/>
    <n v="0"/>
    <n v="456911.67247347761"/>
    <n v="380150.51149793336"/>
    <m/>
    <n v="447731.40799999994"/>
    <n v="376986.27139999997"/>
    <n v="129.66070931563561"/>
    <n v="109.17328219239137"/>
    <s v="no"/>
    <n v="29.969999313354492"/>
    <n v="3616.1298828125"/>
    <n v="120.65832384591245"/>
    <n v="29.849999313354491"/>
    <n v="3522.2999189758298"/>
    <n v="-163.02978515625"/>
    <n v="-4.9765800091564358"/>
    <m/>
    <m/>
    <s v="LITORAL"/>
    <n v="1"/>
    <s v="1ER TERCIO"/>
    <m/>
    <s v=""/>
    <s v=""/>
    <d v="2019-12-10T00:00:00"/>
    <m/>
  </r>
  <r>
    <s v="101122001"/>
    <n v="10112"/>
    <x v="31"/>
    <n v="2001"/>
    <n v="2759.64990234375"/>
    <n v="21.770000457763672"/>
    <n v="126.76388811740226"/>
    <n v="118"/>
    <n v="123.54152847810496"/>
    <x v="66"/>
    <n v="2"/>
    <s v="MECANICO"/>
    <n v="11.637080867850099"/>
    <x v="12"/>
    <x v="2"/>
    <s v="CP72-2086 "/>
    <s v="CP72-2086 "/>
    <s v="Soca"/>
    <n v="50"/>
    <n v="44116"/>
    <n v="1.2"/>
    <s v="Roundup 35.6 SL "/>
    <n v="118"/>
    <m/>
    <n v="479080.36672458757"/>
    <n v="396457.95004454575"/>
    <n v="0"/>
    <n v="335498.86584203888"/>
    <n v="279135.05638057634"/>
    <m/>
    <n v="340931.36699999997"/>
    <n v="273318.51150000002"/>
    <n v="123.54152847810496"/>
    <n v="99.041009248264658"/>
    <s v="no"/>
    <n v="21.889999389648438"/>
    <n v="3668.239990234375"/>
    <n v="167.57606635517081"/>
    <n v="21.769999389648437"/>
    <n v="2568.8599279785153"/>
    <n v="-908.590087890625"/>
    <n v="-40.812178237768549"/>
    <m/>
    <m/>
    <s v="LITORAL"/>
    <n v="99"/>
    <s v="1ER TERCIO"/>
    <m/>
    <s v=""/>
    <s v=""/>
    <d v="2019-12-13T00:00:00"/>
    <m/>
  </r>
  <r>
    <s v="101122002"/>
    <n v="10112"/>
    <x v="31"/>
    <n v="2002"/>
    <n v="3518.719970703125"/>
    <n v="25.520000457763672"/>
    <n v="137.88087412171905"/>
    <n v="108"/>
    <n v="120.64243149055514"/>
    <x v="100"/>
    <n v="2"/>
    <s v="MECANICO"/>
    <n v="11.702827087442472"/>
    <x v="12"/>
    <x v="2"/>
    <s v="CP72-2086 "/>
    <s v="CP72-2086 "/>
    <s v="Soca"/>
    <n v="51"/>
    <n v="44116"/>
    <n v="1.1000000000000001"/>
    <s v="Roundup 35.6 SL "/>
    <n v="108"/>
    <m/>
    <n v="346754.5218018216"/>
    <n v="285498.19784692558"/>
    <n v="0"/>
    <n v="354877.87171478663"/>
    <n v="295258.38926670246"/>
    <m/>
    <n v="424506.93299999996"/>
    <n v="340939.63249999995"/>
    <n v="120.64243149055514"/>
    <n v="96.893084797501515"/>
    <s v="no"/>
    <n v="25.620000839233398"/>
    <n v="2693.070068359375"/>
    <n v="105.11592428347309"/>
    <n v="25.520000839233397"/>
    <n v="2756.1600906372068"/>
    <n v="825.64990234375"/>
    <n v="32.764949838245954"/>
    <m/>
    <m/>
    <s v="LITORAL"/>
    <n v="99"/>
    <s v="1ER TERCIO"/>
    <m/>
    <s v=""/>
    <s v=""/>
    <d v="2019-12-12T00:00:00"/>
    <m/>
  </r>
  <r>
    <s v="101122503"/>
    <n v="10112"/>
    <x v="31"/>
    <n v="2503"/>
    <n v="2897.9599609375"/>
    <n v="20.620000839233398"/>
    <n v="140.54121450003001"/>
    <n v="108"/>
    <n v="106.83355676861855"/>
    <x v="84"/>
    <n v="2"/>
    <s v="MECANICO"/>
    <n v="11.406969099276791"/>
    <x v="13"/>
    <x v="2"/>
    <s v="CP72-2086 "/>
    <s v="CP72-2086 "/>
    <s v="Soca"/>
    <n v="53"/>
    <n v="44127"/>
    <n v="2"/>
    <s v="Bayfolan + Potenz Brix +Dispense Max"/>
    <n v="108"/>
    <m/>
    <n v="217185.41426685761"/>
    <n v="177435.27675196831"/>
    <n v="0"/>
    <n v="258467.89121350681"/>
    <n v="215045.28548963767"/>
    <m/>
    <n v="309599.37"/>
    <n v="245249.28340000001"/>
    <n v="106.83355676861855"/>
    <n v="84.628251151082509"/>
    <s v="no"/>
    <n v="20.889999389648438"/>
    <n v="1871.27001953125"/>
    <n v="89.577313269741651"/>
    <n v="20.619999389648438"/>
    <n v="2226.9599340820314"/>
    <n v="1026.68994140625"/>
    <n v="50.963901230288357"/>
    <m/>
    <m/>
    <s v="LITORAL"/>
    <n v="1"/>
    <s v="1ER TERCIO"/>
    <m/>
    <s v=""/>
    <s v=""/>
    <d v="2020-01-03T00:00:00"/>
    <m/>
  </r>
  <r>
    <s v="101122504"/>
    <n v="10112"/>
    <x v="31"/>
    <n v="2504"/>
    <n v="1588.489990234375"/>
    <n v="14.079999923706055"/>
    <n v="112.81889196319413"/>
    <n v="113"/>
    <n v="124.7000007666233"/>
    <x v="39"/>
    <n v="2"/>
    <s v="MECANICO"/>
    <n v="11.406969099276791"/>
    <x v="13"/>
    <x v="2"/>
    <s v="CP72-2086 "/>
    <s v="CP72-2086 "/>
    <s v="Soca"/>
    <n v="47"/>
    <n v="44132"/>
    <n v="0.8"/>
    <s v="Roundup 35.6 SL + Boro"/>
    <n v="113"/>
    <m/>
    <n v="211112.9922336067"/>
    <n v="174815.80218991442"/>
    <n v="0"/>
    <n v="196447.44028212939"/>
    <n v="163444.27031473164"/>
    <m/>
    <n v="198084.70300000001"/>
    <n v="157085.77609999999"/>
    <n v="124.7000007666233"/>
    <n v="98.8900006079501"/>
    <s v="no"/>
    <n v="14.239999771118164"/>
    <n v="1710.06005859375"/>
    <n v="120.08848919099887"/>
    <n v="14.081999771118165"/>
    <n v="1591.2659741363525"/>
    <n v="-121.570068359375"/>
    <n v="-7.2695972278047378"/>
    <m/>
    <m/>
    <s v="LITORAL"/>
    <n v="1"/>
    <s v="1ER TERCIO"/>
    <m/>
    <s v=""/>
    <s v=""/>
    <d v="2020-01-02T00:00:00"/>
    <m/>
  </r>
  <r>
    <s v="101122601"/>
    <n v="10112"/>
    <x v="31"/>
    <n v="2601"/>
    <n v="2622.419921875"/>
    <n v="23.920000076293945"/>
    <n v="109.63293952803807"/>
    <n v="108"/>
    <n v="97.064353377091649"/>
    <x v="39"/>
    <n v="4"/>
    <s v="MECANICO"/>
    <n v="12.031558185404339"/>
    <x v="13"/>
    <x v="2"/>
    <s v="CP72-2086 "/>
    <s v="CP72-2086 "/>
    <s v="Soca"/>
    <n v="47"/>
    <n v="44132"/>
    <n v="1.1000000000000001"/>
    <s v="Roundup 35.6 SL "/>
    <n v="108"/>
    <m/>
    <n v="317202.33711190865"/>
    <n v="263496.74421572062"/>
    <n v="0"/>
    <n v="362649.42485904536"/>
    <n v="301724.32148272573"/>
    <m/>
    <n v="254543.49400000006"/>
    <n v="193369.98180000001"/>
    <n v="97.064353377091649"/>
    <n v="73.737230329512869"/>
    <s v="no"/>
    <n v="24.450000762939453"/>
    <n v="2260.030029296875"/>
    <n v="92.434763140071468"/>
    <n v="23.924400762939452"/>
    <n v="2583.835282397461"/>
    <n v="362.389892578125"/>
    <n v="17.198176387966598"/>
    <m/>
    <m/>
    <s v="ZONA BAJA"/>
    <n v="1"/>
    <s v="1ER TERCIO"/>
    <m/>
    <s v=""/>
    <s v=""/>
    <d v="2019-12-14T00:00:00"/>
    <m/>
  </r>
  <r>
    <s v="101122602"/>
    <n v="10112"/>
    <x v="31"/>
    <n v="2602"/>
    <n v="2047.0899658203125"/>
    <n v="21.190400762939401"/>
    <n v="96.604589442241064"/>
    <n v="105"/>
    <n v="117.19074149428843"/>
    <x v="42"/>
    <n v="3"/>
    <s v="MECANICO"/>
    <n v="11.801446416831032"/>
    <x v="15"/>
    <x v="2"/>
    <s v="CP72-2086 "/>
    <s v="CP72-2086 "/>
    <s v="Soca"/>
    <n v="41"/>
    <n v="44208"/>
    <n v="1.1499999999999999"/>
    <s v="Moddus 25 DC"/>
    <n v="105"/>
    <m/>
    <n v="231754.34406340338"/>
    <n v="190611.86098699004"/>
    <n v="0"/>
    <n v="276296.18313284044"/>
    <n v="229878.42436652325"/>
    <m/>
    <n v="239899.99099999998"/>
    <n v="195153.99839999998"/>
    <n v="117.19074149428843"/>
    <n v="95.332399483379632"/>
    <s v="no"/>
    <n v="21.200000762939453"/>
    <n v="1866.300048828125"/>
    <n v="88.033018003031245"/>
    <n v="21.190400762939401"/>
    <n v="2224.9920801086373"/>
    <n v="180.7899169921875"/>
    <n v="8.5715714392098192"/>
    <m/>
    <m/>
    <s v="LITORAL"/>
    <n v="1"/>
    <s v="2DO TERCIO"/>
    <m/>
    <s v=""/>
    <s v=""/>
    <d v="2020-02-29T00:00:00"/>
    <m/>
  </r>
  <r>
    <s v="101122702"/>
    <n v="10112"/>
    <x v="31"/>
    <n v="2702"/>
    <n v="3879.6201171875"/>
    <n v="32.720000000000006"/>
    <n v="118.57029698005805"/>
    <n v="118"/>
    <n v="118.80066554921537"/>
    <x v="97"/>
    <n v="2"/>
    <s v="MECANICO"/>
    <n v="11.308349769888231"/>
    <x v="1"/>
    <x v="2"/>
    <s v="CG02-163"/>
    <s v="CG02-163"/>
    <s v="Soca"/>
    <n v="46"/>
    <n v="44132"/>
    <n v="1.2"/>
    <s v="Moddus 25 EC"/>
    <n v="118"/>
    <m/>
    <n v="507989.07026611519"/>
    <n v="406368.65621230198"/>
    <n v="0"/>
    <n v="443974.95007998368"/>
    <n v="369387.15846654639"/>
    <m/>
    <n v="460901.45199999993"/>
    <n v="382014.99300000002"/>
    <n v="118.80066554921537"/>
    <n v="98.467113135019716"/>
    <s v="no"/>
    <n v="33.270000457763672"/>
    <n v="4487.3701171875"/>
    <n v="134.8773686638275"/>
    <n v="33.236400457763601"/>
    <n v="3921.8952540161049"/>
    <n v="-607.75"/>
    <n v="-16.30707168376945"/>
    <m/>
    <m/>
    <s v="ZONA BAJA"/>
    <n v="1"/>
    <s v="1ER TERCIO"/>
    <m/>
    <s v=""/>
    <s v=""/>
    <d v="2020-01-04T00:00:00"/>
    <m/>
  </r>
  <r>
    <s v="101122802"/>
    <n v="10112"/>
    <x v="31"/>
    <n v="2802"/>
    <n v="351.6099853515625"/>
    <n v="3.4700000190734803"/>
    <n v="101.32852548094377"/>
    <n v="115"/>
    <n v="121.6000050659824"/>
    <x v="42"/>
    <n v="1"/>
    <s v="MECANICO"/>
    <n v="12.458908612754765"/>
    <x v="15"/>
    <x v="2"/>
    <s v="CG98-78 "/>
    <s v="CG02-163"/>
    <s v="Plantía"/>
    <n v="41"/>
    <n v="44208"/>
    <n v="1.1499999999999999"/>
    <s v="Moddus 25 DC"/>
    <n v="115"/>
    <m/>
    <n v="41388.296530151369"/>
    <n v="33633.233018188475"/>
    <n v="0"/>
    <n v="51198.115281419668"/>
    <n v="42596.831914141163"/>
    <m/>
    <n v="42755.775999999998"/>
    <n v="35980.251300000004"/>
    <n v="121.6000050659824"/>
    <n v="102.33000426317419"/>
    <s v="no"/>
    <n v="3.4800000190734863"/>
    <n v="322.58999633789063"/>
    <n v="92.698274301669926"/>
    <n v="3.4700000190734803"/>
    <n v="399.05000219345021"/>
    <n v="29.019989013671875"/>
    <n v="8.6302511792738414"/>
    <m/>
    <m/>
    <s v="ZONA BAJA"/>
    <n v="1"/>
    <s v="2DO TERCIO"/>
    <m/>
    <s v=""/>
    <s v=""/>
    <d v="2020-02-09T00:00:00"/>
    <m/>
  </r>
  <r>
    <s v="101122803"/>
    <n v="10112"/>
    <x v="31"/>
    <n v="2803"/>
    <n v="476.80999755859375"/>
    <n v="3.85999988555908"/>
    <n v="123.52590976554728"/>
    <n v="115"/>
    <n v="120.000000614435"/>
    <x v="42"/>
    <n v="1"/>
    <s v="MECANICO"/>
    <n v="12.458908612754765"/>
    <x v="15"/>
    <x v="2"/>
    <s v="CG98-78 "/>
    <s v="CG02-163"/>
    <s v="Plantía"/>
    <n v="41"/>
    <n v="44208"/>
    <n v="1.1499999999999999"/>
    <s v="Moddus 25 DC"/>
    <n v="115"/>
    <m/>
    <n v="36632.878784179695"/>
    <n v="28803.15264404297"/>
    <n v="0"/>
    <n v="55265.548361492147"/>
    <n v="45980.936236761459"/>
    <m/>
    <n v="57217.2"/>
    <n v="45802.368600000002"/>
    <n v="120.000000614435"/>
    <n v="96.06000049185522"/>
    <s v="no"/>
    <n v="3.869999885559082"/>
    <n v="294.239990234375"/>
    <n v="76.031007476856146"/>
    <n v="3.85999988555908"/>
    <n v="443.89998683929423"/>
    <n v="182.57000732421875"/>
    <n v="47.494902288691137"/>
    <m/>
    <m/>
    <s v="ZONA BAJA"/>
    <n v="99"/>
    <s v="2DO TERCIO"/>
    <m/>
    <s v=""/>
    <s v=""/>
    <d v="2020-02-09T00:00:00"/>
    <m/>
  </r>
  <r>
    <s v="101129901"/>
    <n v="10112"/>
    <x v="31"/>
    <n v="9901"/>
    <n v="538.0999755859375"/>
    <n v="4.2500002288818299"/>
    <n v="126.61175214277834"/>
    <n v="115"/>
    <n v="125.40000568950676"/>
    <x v="42"/>
    <n v="1"/>
    <s v="MECANICO"/>
    <n v="12.458908612754765"/>
    <x v="15"/>
    <x v="2"/>
    <s v="CG98-78 "/>
    <s v="CG02-163"/>
    <s v="Plantía"/>
    <n v="41"/>
    <n v="44208"/>
    <n v="1.1499999999999999"/>
    <s v="Moddus 25 DC"/>
    <n v="115"/>
    <m/>
    <n v="52501.783959960943"/>
    <n v="43131.510410156247"/>
    <n v="0"/>
    <n v="65394.75352180472"/>
    <n v="54408.43493014152"/>
    <m/>
    <n v="67477.740000000005"/>
    <n v="57151.601000000002"/>
    <n v="125.40000568950676"/>
    <n v="106.21000481883981"/>
    <s v="no"/>
    <n v="4.2600002288818359"/>
    <n v="392.3900146484375"/>
    <n v="92.110327128182334"/>
    <n v="4.2500002288818299"/>
    <n v="488.75002632141042"/>
    <n v="145.7099609375"/>
    <n v="34.501425014596009"/>
    <m/>
    <m/>
    <s v="ZONA BAJA"/>
    <n v="99"/>
    <s v="2DO TERCIO"/>
    <m/>
    <s v=""/>
    <s v=""/>
    <d v="2020-02-09T00:00:00"/>
    <m/>
  </r>
  <r>
    <s v="10113203"/>
    <n v="10113"/>
    <x v="32"/>
    <n v="203"/>
    <n v="826.510009765625"/>
    <n v="8.8100004196166992"/>
    <n v="93.814979613994652"/>
    <n v="123"/>
    <n v="139.88950845590679"/>
    <x v="69"/>
    <n v="4"/>
    <s v="MECANICO"/>
    <n v="11.965811965811966"/>
    <x v="12"/>
    <x v="2"/>
    <s v="CP72-2086 "/>
    <s v="CP72-2086 "/>
    <s v="Soca"/>
    <n v="42"/>
    <n v="44126"/>
    <n v="1.2"/>
    <s v="Roundup 35.6 SL "/>
    <n v="123"/>
    <m/>
    <n v="150575.80688476563"/>
    <n v="128081.84699707032"/>
    <n v="0"/>
    <n v="150082.76214838028"/>
    <n v="124868.8581074524"/>
    <m/>
    <n v="115620.079"/>
    <n v="106019.8707"/>
    <n v="139.88950845590679"/>
    <n v="128.27415209413405"/>
    <s v="no"/>
    <n v="8.8100004196166992"/>
    <n v="1087.18994140625"/>
    <n v="123.40407373709874"/>
    <n v="8.8100004196166992"/>
    <n v="1083.630051612854"/>
    <n v="-260.679931640625"/>
    <n v="-29.58909412310409"/>
    <m/>
    <m/>
    <s v="ZONA BAJA"/>
    <n v="1"/>
    <s v="1ER TERCIO"/>
    <m/>
    <s v=""/>
    <s v=""/>
    <d v="2019-12-05T00:00:00"/>
    <m/>
  </r>
  <r>
    <s v="10113301"/>
    <n v="10113"/>
    <x v="32"/>
    <n v="301"/>
    <n v="3845.60009765625"/>
    <n v="33.029998779296875"/>
    <n v="116.42749741991099"/>
    <n v="138"/>
    <n v="123.95756706229686"/>
    <x v="29"/>
    <n v="2"/>
    <s v="MECANICO"/>
    <n v="10.61801446416831"/>
    <x v="1"/>
    <x v="2"/>
    <s v="CG02-163"/>
    <s v="CG02-163"/>
    <s v="Soca"/>
    <n v="48"/>
    <n v="44126"/>
    <n v="1.4"/>
    <s v="Moddus 25 EC"/>
    <n v="138"/>
    <m/>
    <n v="581997.01812441391"/>
    <n v="487918.4169290213"/>
    <n v="0"/>
    <n v="578602.69657837227"/>
    <n v="481397.4435532057"/>
    <m/>
    <n v="476691.23199999996"/>
    <n v="394358.84730000002"/>
    <n v="123.95756706229686"/>
    <n v="102.54806461554519"/>
    <s v="no"/>
    <n v="33.319999694824219"/>
    <n v="4584.8798828125"/>
    <n v="137.60143831948159"/>
    <n v="33.02999969482422"/>
    <n v="4558.1399578857427"/>
    <n v="-739.27978515625"/>
    <n v="-21.173940899570596"/>
    <m/>
    <m/>
    <s v="ZONA BAJA"/>
    <n v="3"/>
    <s v="1ER TERCIO"/>
    <m/>
    <s v=""/>
    <s v=""/>
    <d v="2020-01-21T00:00:00"/>
    <m/>
  </r>
  <r>
    <s v="10113302"/>
    <n v="10113"/>
    <x v="32"/>
    <n v="302"/>
    <n v="944.780029296875"/>
    <n v="9.4300003051757813"/>
    <n v="100.18875914333957"/>
    <n v="114"/>
    <n v="122.52786194703164"/>
    <x v="10"/>
    <n v="3"/>
    <s v="MECANICO"/>
    <n v="11.045364891518737"/>
    <x v="1"/>
    <x v="2"/>
    <s v="CP00-1101"/>
    <s v="CP00-1101"/>
    <s v="Soca"/>
    <n v="47"/>
    <n v="44126"/>
    <n v="1.3"/>
    <s v="Tronnuspac 25 EC"/>
    <n v="114"/>
    <m/>
    <n v="137206.12548132407"/>
    <n v="114762.10902048372"/>
    <n v="0"/>
    <n v="142175.7079173263"/>
    <n v="118290.18898721547"/>
    <m/>
    <n v="115761.87700000001"/>
    <n v="93125.834000000003"/>
    <n v="122.52786194703164"/>
    <n v="98.56880026275131"/>
    <s v="no"/>
    <n v="9.4399995803833008"/>
    <n v="1037.8399658203125"/>
    <n v="109.94067923233659"/>
    <n v="9.4335995803833015"/>
    <n v="1075.4303521636964"/>
    <n v="-93.0599365234375"/>
    <n v="-9.751920088997025"/>
    <m/>
    <m/>
    <s v="ZONA BAJA"/>
    <n v="1"/>
    <s v="1ER TERCIO"/>
    <m/>
    <s v=""/>
    <s v=""/>
    <d v="2020-01-07T00:00:00"/>
    <m/>
  </r>
  <r>
    <s v="10113306"/>
    <n v="10113"/>
    <x v="32"/>
    <n v="306"/>
    <n v="2526.75"/>
    <n v="22.340000152587891"/>
    <n v="113.10429645217789"/>
    <n v="113"/>
    <n v="115.03045414069457"/>
    <x v="88"/>
    <n v="3"/>
    <s v="MECANICO"/>
    <n v="10.880999342537804"/>
    <x v="12"/>
    <x v="2"/>
    <s v="CG02-163"/>
    <s v="CG02-163"/>
    <s v="Soca"/>
    <n v="43"/>
    <n v="44126"/>
    <n v="1.2"/>
    <s v="Moddus 25 EC"/>
    <n v="113"/>
    <m/>
    <n v="307123.54291992227"/>
    <n v="257297.15579303459"/>
    <n v="0"/>
    <n v="335351.10177957313"/>
    <n v="279012.11668060481"/>
    <m/>
    <n v="290653.2"/>
    <n v="235841.30070000002"/>
    <n v="115.03045414069457"/>
    <n v="93.337805758385286"/>
    <s v="no"/>
    <n v="22.559999465942383"/>
    <n v="2312.179931640625"/>
    <n v="102.49024762306394"/>
    <n v="22.342399465942382"/>
    <n v="2524.6911396514893"/>
    <n v="214.570068359375"/>
    <n v="10.614048829113955"/>
    <m/>
    <m/>
    <s v="ZONA BAJA"/>
    <n v="1"/>
    <s v="1ER TERCIO"/>
    <m/>
    <s v=""/>
    <s v=""/>
    <d v="2020-01-08T00:00:00"/>
    <m/>
  </r>
  <r>
    <s v="10113307"/>
    <n v="10113"/>
    <x v="32"/>
    <n v="307"/>
    <n v="983.54998779296875"/>
    <n v="9.5799999237060547"/>
    <n v="102.66701415718583"/>
    <n v="108"/>
    <n v="129.1179356170471"/>
    <x v="69"/>
    <n v="4"/>
    <s v="MECANICO"/>
    <n v="10.946745562130177"/>
    <x v="12"/>
    <x v="2"/>
    <s v="VAR.REPROD "/>
    <s v="CP72-2086 "/>
    <s v="Soca"/>
    <n v="42"/>
    <n v="44126"/>
    <n v="1.1000000000000001"/>
    <s v="Roundup 35.6 SL "/>
    <n v="108"/>
    <m/>
    <n v="152308.06364746092"/>
    <n v="128191.64465332031"/>
    <n v="0"/>
    <n v="134657.24098404965"/>
    <n v="112034.8244987293"/>
    <m/>
    <n v="126993.944"/>
    <n v="104151.07120000001"/>
    <n v="129.1179356170471"/>
    <n v="105.89301254907154"/>
    <s v="no"/>
    <n v="9.6899995803833008"/>
    <n v="1170.699951171875"/>
    <n v="120.81527367058631"/>
    <n v="9.5835995803833001"/>
    <n v="1035.0287546813963"/>
    <n v="-187.14996337890625"/>
    <n v="-18.148259513400475"/>
    <m/>
    <m/>
    <s v="ZONA BAJA"/>
    <n v="1"/>
    <s v="1ER TERCIO"/>
    <m/>
    <s v=""/>
    <s v=""/>
    <d v="2020-01-05T00:00:00"/>
    <m/>
  </r>
  <r>
    <s v="10113405"/>
    <n v="10113"/>
    <x v="32"/>
    <n v="405"/>
    <n v="4121.2900390625"/>
    <n v="37.029998779296875"/>
    <n v="111.29598095927226"/>
    <n v="120"/>
    <n v="119.13821748679743"/>
    <x v="10"/>
    <n v="4"/>
    <s v="MECANICO"/>
    <n v="11.111111111111111"/>
    <x v="1"/>
    <x v="2"/>
    <s v="CP72-2086 "/>
    <s v="CP72-2086 "/>
    <s v="Soca"/>
    <n v="47"/>
    <n v="44126"/>
    <n v="0.8"/>
    <s v="Roundup 35.6 SL + Boro"/>
    <n v="120"/>
    <m/>
    <n v="531984.08471779129"/>
    <n v="436942.2645626617"/>
    <n v="0"/>
    <n v="548302.36892986193"/>
    <n v="456187.57094964513"/>
    <m/>
    <n v="491003.14899999998"/>
    <n v="395492.95970000001"/>
    <n v="119.13821748679743"/>
    <n v="95.963389121229056"/>
    <s v="no"/>
    <n v="37.240001678466797"/>
    <n v="4310.83984375"/>
    <n v="115.75831496921353"/>
    <n v="37.025601678466799"/>
    <n v="4443.0722014160156"/>
    <n v="-189.5498046875"/>
    <n v="-4.4623340099412729"/>
    <m/>
    <m/>
    <s v="ZONA BAJA"/>
    <n v="2"/>
    <s v="1ER TERCIO"/>
    <m/>
    <s v=""/>
    <s v=""/>
    <d v="2020-01-05T00:00:00"/>
    <m/>
  </r>
  <r>
    <s v="10113406"/>
    <n v="10113"/>
    <x v="32"/>
    <n v="406"/>
    <n v="2480.35009765625"/>
    <n v="23.719999313354492"/>
    <n v="104.56788235486158"/>
    <n v="108"/>
    <n v="106.94750561650882"/>
    <x v="10"/>
    <n v="3"/>
    <s v="MECANICO"/>
    <n v="10.946745562130177"/>
    <x v="1"/>
    <x v="2"/>
    <s v="CG02-163"/>
    <s v="CG02-163"/>
    <s v="Soca"/>
    <n v="47"/>
    <n v="44126"/>
    <n v="1.2"/>
    <s v="Moddus 25 EC"/>
    <n v="108"/>
    <m/>
    <n v="340892.47982465528"/>
    <n v="292463.00848683214"/>
    <n v="0"/>
    <n v="354880.31379163195"/>
    <n v="295260.42107463774"/>
    <m/>
    <n v="265267.25599999999"/>
    <n v="209570.65999999997"/>
    <n v="106.94750561650882"/>
    <n v="84.49237073348192"/>
    <s v="no"/>
    <n v="23.729999542236328"/>
    <n v="2460.330078125"/>
    <n v="103.68015699898902"/>
    <n v="23.715599542236301"/>
    <n v="2561.2847505615205"/>
    <n v="20.02001953125"/>
    <n v="0.88772535587256129"/>
    <m/>
    <m/>
    <s v="ZONA BAJA"/>
    <n v="2"/>
    <s v="1ER TERCIO"/>
    <m/>
    <s v=""/>
    <s v=""/>
    <d v="2020-01-10T00:00:00"/>
    <m/>
  </r>
  <r>
    <s v="10113501"/>
    <n v="10113"/>
    <x v="32"/>
    <n v="501"/>
    <n v="5267.6201171875"/>
    <n v="40.5"/>
    <n v="130.06469425154322"/>
    <n v="133"/>
    <n v="115.52015017455366"/>
    <x v="15"/>
    <n v="2"/>
    <s v="MECANICO"/>
    <n v="10.81525312294543"/>
    <x v="1"/>
    <x v="2"/>
    <s v="CG02-163"/>
    <s v="CG02-163"/>
    <s v="Soca"/>
    <n v="50"/>
    <n v="44126"/>
    <n v="1.4"/>
    <s v="Moddus 25 EC"/>
    <n v="133"/>
    <m/>
    <n v="680377.34707609145"/>
    <n v="568302.13389268098"/>
    <n v="0"/>
    <n v="692969.49807950447"/>
    <n v="576550.62240214774"/>
    <m/>
    <n v="608516.26699999999"/>
    <n v="488367.41730000003"/>
    <n v="115.52015017455366"/>
    <n v="92.711206661719245"/>
    <s v="no"/>
    <n v="38.759998321533203"/>
    <n v="5288.6201171875"/>
    <n v="136.4453133696189"/>
    <n v="40.499998321533205"/>
    <n v="5386.4997767639161"/>
    <n v="-21"/>
    <n v="-6.3806191180756855"/>
    <m/>
    <m/>
    <s v="LITORAL"/>
    <n v="2"/>
    <s v="1ER TERCIO"/>
    <m/>
    <s v=""/>
    <s v=""/>
    <d v="2020-01-17T00:00:00"/>
    <m/>
  </r>
  <r>
    <s v="10113605"/>
    <n v="10113"/>
    <x v="32"/>
    <n v="605"/>
    <n v="3744.64990234375"/>
    <n v="33.680000305175781"/>
    <n v="111.18319086737924"/>
    <n v="118"/>
    <n v="121.46956534315952"/>
    <x v="15"/>
    <n v="2"/>
    <s v="MECANICO"/>
    <n v="11.900065746219592"/>
    <x v="1"/>
    <x v="2"/>
    <s v=""/>
    <s v="CG02-163"/>
    <s v="Soca"/>
    <n v="50"/>
    <n v="44126"/>
    <n v="1.2"/>
    <s v="Moddus 25 EC"/>
    <n v="118"/>
    <m/>
    <s v=""/>
    <s v=""/>
    <n v="0"/>
    <n v="439519.6561909084"/>
    <n v="365680.35395083576"/>
    <m/>
    <n v="454860.99600000004"/>
    <n v="354173.45140000002"/>
    <n v="121.46956534315952"/>
    <n v="94.58119200364375"/>
    <s v="no"/>
    <s v=""/>
    <s v=""/>
    <s v=""/>
    <n v="33.684000762939405"/>
    <n v="3974.7120900268496"/>
    <n v="0"/>
    <n v="0"/>
    <m/>
    <m/>
    <s v="LITORAL"/>
    <n v="2"/>
    <s v="1ER TERCIO"/>
    <m/>
    <s v=""/>
    <s v=""/>
    <d v="2019-12-15T00:00:00"/>
    <m/>
  </r>
  <r>
    <s v="10114101"/>
    <n v="10114"/>
    <x v="33"/>
    <n v="101"/>
    <n v="5748.4501953125"/>
    <n v="43.259998321533203"/>
    <n v="132.88142437238923"/>
    <n v="120.87999725341797"/>
    <n v="120.72641971672732"/>
    <x v="109"/>
    <n v="2"/>
    <s v="MECANICO"/>
    <n v="12.754766600920446"/>
    <x v="5"/>
    <x v="0"/>
    <s v="CP72-2086 "/>
    <s v="CP72-2086 "/>
    <s v="Soca"/>
    <n v="49"/>
    <n v="44158"/>
    <n v="1.1000000000000001"/>
    <s v="Roundup 35.6 SL "/>
    <n v="120.88000000000001"/>
    <m/>
    <n v="673962.70234071533"/>
    <n v="581794.52104874165"/>
    <n v="0"/>
    <n v="694356.60543461691"/>
    <n v="577704.69572160125"/>
    <m/>
    <n v="693989.81099999999"/>
    <n v="572416.24560000002"/>
    <n v="120.72641971672732"/>
    <n v="99.577490654223553"/>
    <s v="no"/>
    <n v="43.459999084472656"/>
    <n v="5075.68017578125"/>
    <n v="116.78969817545817"/>
    <n v="43.259999084472653"/>
    <n v="5229.2686893310547"/>
    <n v="672.77001953125"/>
    <n v="16.091726196931063"/>
    <m/>
    <m/>
    <s v="ZONA BAJA"/>
    <n v="3"/>
    <s v="1ER TERCIO"/>
    <m/>
    <s v=""/>
    <s v=""/>
    <d v="2019-12-20T00:00:00"/>
    <m/>
  </r>
  <r>
    <s v="10114201"/>
    <n v="10114"/>
    <x v="33"/>
    <n v="201"/>
    <n v="7623.759765625"/>
    <n v="57.880001068115234"/>
    <n v="131.71664866856324"/>
    <n v="130.8800048828125"/>
    <n v="114.10895919392627"/>
    <x v="0"/>
    <n v="4"/>
    <s v="MECANICO"/>
    <n v="12.952005259697566"/>
    <x v="0"/>
    <x v="0"/>
    <s v="CG02-163"/>
    <s v="CG02-163"/>
    <s v="Soca"/>
    <n v="57"/>
    <n v="44160"/>
    <n v="1.4"/>
    <s v="Moddus 25 EC"/>
    <n v="130.88000000000002"/>
    <m/>
    <n v="1007669.7852767697"/>
    <n v="838846.94041884714"/>
    <n v="0"/>
    <n v="958908.10514368815"/>
    <n v="797811.54347954853"/>
    <m/>
    <n v="869939.29200000002"/>
    <n v="726241.70479999995"/>
    <n v="114.10895919392627"/>
    <n v="95.260308184758529"/>
    <s v="no"/>
    <n v="57.880001068115234"/>
    <n v="7960.5498046875"/>
    <n v="137.53541219391553"/>
    <n v="57.880001068115234"/>
    <n v="7575.3345397949233"/>
    <n v="-336.7900390625"/>
    <n v="-5.8187635253522956"/>
    <m/>
    <m/>
    <s v="ZONA BAJA"/>
    <n v="3"/>
    <s v="2DO TERCIO"/>
    <m/>
    <s v=""/>
    <s v=""/>
    <d v="2019-12-24T00:00:00"/>
    <m/>
  </r>
  <r>
    <s v="10114202"/>
    <n v="10114"/>
    <x v="33"/>
    <n v="202"/>
    <n v="7682.7001953125"/>
    <n v="57.819999694824219"/>
    <n v="132.87271248464259"/>
    <n v="127.87999725341797"/>
    <n v="120.01367755604521"/>
    <x v="105"/>
    <n v="3"/>
    <s v="MECANICO"/>
    <n v="13.083497698882313"/>
    <x v="0"/>
    <x v="0"/>
    <s v="CG02-163"/>
    <s v="CG02-163"/>
    <s v="Soca"/>
    <n v="59"/>
    <n v="44160"/>
    <n v="1.4"/>
    <s v="Moddus 25 EC"/>
    <n v="127.88000000000001"/>
    <m/>
    <n v="983135.18602394732"/>
    <n v="829579.09607831039"/>
    <n v="0"/>
    <n v="978738.08162129123"/>
    <n v="814310.08390891424"/>
    <m/>
    <n v="922029.10399999993"/>
    <n v="766619.34300000011"/>
    <n v="120.01367755604521"/>
    <n v="99.785143700875238"/>
    <s v="no"/>
    <n v="58.009998321533203"/>
    <n v="7427.240234375"/>
    <n v="128.03379502284906"/>
    <n v="57.820000457763669"/>
    <n v="7394.0216585388189"/>
    <n v="255.4599609375"/>
    <n v="4.8389174617935282"/>
    <m/>
    <m/>
    <s v="ZONA BAJA"/>
    <n v="3"/>
    <s v="2DO TERCIO"/>
    <m/>
    <s v=""/>
    <s v=""/>
    <d v="2019-12-22T00:00:00"/>
    <m/>
  </r>
  <r>
    <s v="10114203"/>
    <n v="10114"/>
    <x v="33"/>
    <n v="203"/>
    <n v="8542.16015625"/>
    <n v="56.610000610351563"/>
    <n v="150.89489602810571"/>
    <n v="132.8800048828125"/>
    <n v="123.19798408719986"/>
    <x v="110"/>
    <n v="2"/>
    <s v="MECANICO"/>
    <n v="12.689020381328072"/>
    <x v="14"/>
    <x v="0"/>
    <s v="CG02-163"/>
    <s v="CG02-163"/>
    <s v="Soca"/>
    <n v="54"/>
    <n v="44194"/>
    <n v="1.2"/>
    <s v="Moddus 25 EC"/>
    <n v="132.88000000000002"/>
    <m/>
    <n v="1022004.1013032629"/>
    <n v="850578.18410709628"/>
    <n v="0"/>
    <n v="948259.14443431271"/>
    <n v="788951.6081693481"/>
    <m/>
    <n v="1052376.9110000001"/>
    <n v="866100.91850000015"/>
    <n v="123.19798408719986"/>
    <n v="101.39132288058359"/>
    <s v="no"/>
    <n v="56.610000610351563"/>
    <n v="8107.33984375"/>
    <n v="143.21391549795376"/>
    <n v="56.610000610351563"/>
    <n v="7522.336881103517"/>
    <n v="434.8203125"/>
    <n v="7.6809805301519418"/>
    <m/>
    <m/>
    <s v="ZONA BAJA"/>
    <n v="3"/>
    <s v="2DO TERCIO"/>
    <m/>
    <s v=""/>
    <s v=""/>
    <d v="2020-02-01T00:00:00"/>
    <m/>
  </r>
  <r>
    <s v="10114204"/>
    <n v="10114"/>
    <x v="33"/>
    <n v="204"/>
    <n v="7408.68017578125"/>
    <n v="57.360000610351563"/>
    <n v="129.16108955626879"/>
    <n v="118.87999725341797"/>
    <n v="112.74343893673601"/>
    <x v="111"/>
    <n v="3"/>
    <s v="MECANICO"/>
    <n v="13.1163708086785"/>
    <x v="8"/>
    <x v="0"/>
    <s v="CP72-2086 "/>
    <s v="CP72-2086 "/>
    <s v="Soca"/>
    <n v="64"/>
    <n v="44160"/>
    <n v="1.4"/>
    <s v="Moddus 25 EC"/>
    <n v="118.88000000000001"/>
    <m/>
    <n v="1051436.4446897379"/>
    <n v="855987.66081797436"/>
    <n v="0"/>
    <n v="818665.4206095353"/>
    <n v="681129.62994713325"/>
    <m/>
    <n v="835280.08100000001"/>
    <n v="684246.28700000001"/>
    <n v="112.74343893673601"/>
    <n v="92.357379555508459"/>
    <s v="no"/>
    <n v="57.560001373291016"/>
    <n v="8757.7900390625"/>
    <n v="152.15062248289468"/>
    <n v="57.360001373291013"/>
    <n v="6818.9569632568364"/>
    <n v="-1349.10986328125"/>
    <n v="-22.989532926625884"/>
    <m/>
    <m/>
    <s v="ZONA BAJA"/>
    <n v="3"/>
    <s v="2DO TERCIO"/>
    <m/>
    <s v=""/>
    <s v=""/>
    <d v="2019-12-26T00:00:00"/>
    <m/>
  </r>
  <r>
    <s v="10114205"/>
    <n v="10114"/>
    <x v="33"/>
    <n v="205"/>
    <n v="2160.389892578125"/>
    <n v="19.180000305175781"/>
    <n v="112.637635985602"/>
    <n v="108.87999725341797"/>
    <n v="115.29384712254789"/>
    <x v="3"/>
    <n v="2"/>
    <s v="MECANICO"/>
    <n v="12.984878369493753"/>
    <x v="0"/>
    <x v="0"/>
    <s v="CP00-1101"/>
    <s v="CP00-1101"/>
    <s v="Soca"/>
    <n v="0"/>
    <n v="0"/>
    <n v="0"/>
    <s v="Madurez Natural"/>
    <n v="108.88000000000001"/>
    <m/>
    <n v="286324.04856641049"/>
    <n v="241005.98098538438"/>
    <n v="0"/>
    <n v="297585.60330919607"/>
    <n v="247591.22195325114"/>
    <m/>
    <n v="249079.66200000001"/>
    <n v="197397.3996"/>
    <n v="115.29384712254789"/>
    <n v="91.371191967776539"/>
    <s v="no"/>
    <n v="19.180000305175781"/>
    <n v="2009.2900390625"/>
    <n v="104.75964583380569"/>
    <n v="19.180000305175781"/>
    <n v="2088.3184332275391"/>
    <n v="151.099853515625"/>
    <n v="7.8779901517963111"/>
    <m/>
    <m/>
    <s v="ZONA BAJA"/>
    <n v="3"/>
    <s v="2DO TERCIO"/>
    <m/>
    <s v=""/>
    <s v=""/>
    <d v="2019-12-20T00:00:00"/>
    <m/>
  </r>
  <r>
    <s v="10114206"/>
    <n v="10114"/>
    <x v="33"/>
    <n v="206"/>
    <n v="3050.580078125"/>
    <n v="26.649999618530273"/>
    <n v="114.46829725295272"/>
    <n v="116.87999725341797"/>
    <n v="118.11001080865127"/>
    <x v="76"/>
    <n v="2"/>
    <s v="MECANICO"/>
    <n v="13.050624589086127"/>
    <x v="0"/>
    <x v="0"/>
    <s v="CG02-163"/>
    <s v="CG02-163"/>
    <s v="Soca"/>
    <n v="69"/>
    <n v="44146"/>
    <n v="1.3"/>
    <s v="Moddus 25 EC"/>
    <n v="116.88000000000001"/>
    <m/>
    <n v="402172.48263650172"/>
    <n v="334737.24805603304"/>
    <n v="0"/>
    <n v="405957.50229838036"/>
    <n v="337756.64191225247"/>
    <m/>
    <n v="360304.04599999997"/>
    <n v="295266.52549999999"/>
    <n v="118.11001080865127"/>
    <n v="96.790288383933117"/>
    <s v="no"/>
    <n v="26.649999618530273"/>
    <n v="3085.81005859375"/>
    <n v="115.79024775850748"/>
    <n v="26.649999618530273"/>
    <n v="3114.8519554138188"/>
    <n v="-35.22998046875"/>
    <n v="-1.3219505055547529"/>
    <m/>
    <m/>
    <s v="ZONA BAJA"/>
    <n v="3"/>
    <s v="2DO TERCIO"/>
    <m/>
    <s v=""/>
    <s v=""/>
    <d v="2019-12-19T00:00:00"/>
    <m/>
  </r>
  <r>
    <s v="10114208"/>
    <n v="10114"/>
    <x v="33"/>
    <n v="208"/>
    <n v="3917.659912109375"/>
    <n v="30.950000762939453"/>
    <n v="126.58028483154384"/>
    <n v="120.87999725341797"/>
    <n v="123.6996170857187"/>
    <x v="16"/>
    <n v="3"/>
    <s v="MECANICO"/>
    <n v="12.952005259697566"/>
    <x v="5"/>
    <x v="0"/>
    <s v="CG02-163"/>
    <s v="CG02-163"/>
    <s v="Soca"/>
    <n v="65"/>
    <n v="44146"/>
    <n v="1.4"/>
    <s v="Moddus 25 EC"/>
    <n v="120.88000000000001"/>
    <m/>
    <n v="548724.3481032782"/>
    <n v="449403.70199962665"/>
    <n v="0"/>
    <n v="475581.04158528533"/>
    <n v="395683.42659895739"/>
    <m/>
    <n v="484613.03100000008"/>
    <n v="400329.10210000002"/>
    <n v="123.6996170857187"/>
    <n v="102.18577188453602"/>
    <s v="no"/>
    <n v="30.950000762939453"/>
    <n v="4316.6298828125"/>
    <n v="139.47107516654327"/>
    <n v="30.950000762939453"/>
    <n v="3741.2360922241214"/>
    <n v="-398.969970703125"/>
    <n v="-12.890790334999437"/>
    <m/>
    <m/>
    <s v="ZONA BAJA"/>
    <n v="3"/>
    <s v="2DO TERCIO"/>
    <m/>
    <s v=""/>
    <s v=""/>
    <d v="2019-12-18T00:00:00"/>
    <m/>
  </r>
  <r>
    <s v="10114209"/>
    <n v="10114"/>
    <x v="33"/>
    <n v="209"/>
    <n v="3603.110107421875"/>
    <n v="29.530000686645508"/>
    <n v="122.01523954082828"/>
    <n v="120.87999725341797"/>
    <n v="121.73947504309258"/>
    <x v="64"/>
    <n v="4"/>
    <s v="MECANICO"/>
    <n v="13.083497698882313"/>
    <x v="5"/>
    <x v="0"/>
    <s v="CG02-163"/>
    <s v="CG02-163"/>
    <s v="Soca"/>
    <n v="67"/>
    <n v="44146"/>
    <n v="1.4"/>
    <s v="Moddus 25 EC"/>
    <n v="120.88000000000001"/>
    <m/>
    <n v="444502.37564687856"/>
    <n v="372535.88346120802"/>
    <n v="0"/>
    <n v="473025.87996348186"/>
    <n v="393557.53212961688"/>
    <m/>
    <n v="438640.73300000001"/>
    <n v="365334.65359999996"/>
    <n v="121.73947504309258"/>
    <n v="101.39425182912521"/>
    <s v="no"/>
    <n v="29.530000686645508"/>
    <n v="3354.340087890625"/>
    <n v="113.59092481862264"/>
    <n v="29.530000686645508"/>
    <n v="3569.5864830017094"/>
    <n v="248.77001953125"/>
    <n v="8.4243147222056365"/>
    <m/>
    <m/>
    <s v="ZONA BAJA"/>
    <n v="3"/>
    <s v="2DO TERCIO"/>
    <m/>
    <s v=""/>
    <s v=""/>
    <d v="2019-12-16T00:00:00"/>
    <m/>
  </r>
  <r>
    <s v="10114212"/>
    <n v="10114"/>
    <x v="33"/>
    <n v="212"/>
    <n v="6390.3701171875"/>
    <n v="49.259998321533203"/>
    <n v="129.72737180127052"/>
    <n v="118.87999725341797"/>
    <n v="113.77392555785002"/>
    <x v="93"/>
    <n v="2"/>
    <s v="MECANICO"/>
    <n v="9.8290598290598279"/>
    <x v="15"/>
    <x v="0"/>
    <s v="CP72-2086 "/>
    <s v="CG02-163"/>
    <s v="Soca"/>
    <n v="15"/>
    <n v="44236"/>
    <n v="1.3"/>
    <s v="Tronnuspac 25 EC"/>
    <n v="118.88000000000001"/>
    <m/>
    <n v="12456.157772064209"/>
    <n v="10451.732008743285"/>
    <n v="0"/>
    <n v="624838.25166949467"/>
    <n v="519865.42538901954"/>
    <m/>
    <n v="727057.49399999995"/>
    <n v="599310.76650000003"/>
    <n v="113.77392555785002"/>
    <n v="93.78342028861482"/>
    <s v="no"/>
    <n v="6.5300002098083496"/>
    <n v="116.73999786376953"/>
    <n v="17.877487613005108"/>
    <n v="49.259998321533203"/>
    <n v="5856.0286004638674"/>
    <n v="6273.6301193237305"/>
    <n v="111.84988418826541"/>
    <m/>
    <m/>
    <s v="ZONA BAJA"/>
    <n v="3"/>
    <s v="2DO TERCIO"/>
    <m/>
    <s v=""/>
    <s v=""/>
    <d v="2020-05-01T00:00:00"/>
    <m/>
  </r>
  <r>
    <s v="10114214"/>
    <n v="10114"/>
    <x v="33"/>
    <n v="214"/>
    <n v="5216.64013671875"/>
    <n v="47.57"/>
    <n v="109.66239513808598"/>
    <n v="108.87999725341797"/>
    <n v="122.72789980155713"/>
    <x v="112"/>
    <n v="5"/>
    <s v="MECANICO"/>
    <n v="12.393162393162392"/>
    <x v="11"/>
    <x v="0"/>
    <s v="CG02-163"/>
    <s v="CG02-163"/>
    <s v="Soca"/>
    <n v="41"/>
    <n v="44194"/>
    <n v="3"/>
    <s v="Megasun + Megamax + Megasilix + Megaboro"/>
    <n v="108.88000000000001"/>
    <m/>
    <n v="540638.49665648548"/>
    <n v="450182.21005052928"/>
    <n v="0"/>
    <n v="832134.90980030189"/>
    <n v="692336.24495385122"/>
    <m/>
    <n v="640227.28800000006"/>
    <n v="531737.09340000001"/>
    <n v="122.72789980155713"/>
    <n v="101.93095162099124"/>
    <s v="no"/>
    <n v="47.569999694824219"/>
    <n v="3952.2099609375"/>
    <n v="83.08198415581478"/>
    <n v="55.87"/>
    <n v="6083.1256000000003"/>
    <n v="1264.43017578125"/>
    <n v="26.580410982271204"/>
    <m/>
    <m/>
    <s v="ZONA BAJA"/>
    <n v="3"/>
    <s v="2DO TERCIO"/>
    <m/>
    <s v=""/>
    <s v=""/>
    <d v="2020-01-28T00:00:00"/>
    <m/>
  </r>
  <r>
    <s v="10115101"/>
    <n v="10115"/>
    <x v="34"/>
    <n v="101"/>
    <n v="301.08999633789063"/>
    <n v="6.300000343322754"/>
    <n v="47.79206030631569"/>
    <n v="31.879999160766602"/>
    <n v="141.09531540969968"/>
    <x v="110"/>
    <n v="5"/>
    <s v="MANUAL"/>
    <n v="11.768573307034845"/>
    <x v="14"/>
    <x v="3"/>
    <s v="CP72-2086 "/>
    <s v="CP72-2086 "/>
    <s v="Soca"/>
    <n v="0"/>
    <n v="0"/>
    <n v="0"/>
    <s v="Madurez Natural"/>
    <n v="31.88"/>
    <m/>
    <n v="73974.774999999994"/>
    <n v="61097.995000000003"/>
    <n v="0"/>
    <n v="25572.10072248448"/>
    <n v="21275.987801107083"/>
    <m/>
    <n v="42482.387999999999"/>
    <n v="37463.384400000003"/>
    <n v="141.09531540969968"/>
    <n v="124.42586886200519"/>
    <s v="no"/>
    <n v="12.390000343322754"/>
    <n v="581"/>
    <n v="46.892654067851886"/>
    <n v="6.300000343322754"/>
    <n v="200.84401094512938"/>
    <n v="-279.91000366210938"/>
    <n v="0.89940623846380419"/>
    <m/>
    <m/>
    <s v="LITORAL"/>
    <n v="7"/>
    <s v="2DO TERCIO"/>
    <m/>
    <s v=""/>
    <s v=""/>
    <d v="2020-02-29T00:00:00"/>
    <m/>
  </r>
  <r>
    <s v="10115102"/>
    <n v="10115"/>
    <x v="34"/>
    <n v="102"/>
    <n v="1260.4200439453125"/>
    <n v="18.459999084472656"/>
    <n v="68.278445636841624"/>
    <n v="50.880001068115234"/>
    <n v="143.75305825258798"/>
    <x v="110"/>
    <n v="5"/>
    <s v="MANUAL"/>
    <n v="12.261669953977645"/>
    <x v="14"/>
    <x v="3"/>
    <s v="CP72-2086 "/>
    <s v="CP72-2086 "/>
    <s v="Soca"/>
    <n v="0"/>
    <n v="0"/>
    <n v="0"/>
    <s v="Madurez Natural"/>
    <n v="50.879999999999995"/>
    <m/>
    <n v="214161.12830810546"/>
    <n v="183586.1133068848"/>
    <n v="0"/>
    <n v="133090.98155932614"/>
    <n v="110731.69665735935"/>
    <m/>
    <n v="181189.236"/>
    <n v="156618.38880000002"/>
    <n v="143.75305825258798"/>
    <n v="124.25888460941948"/>
    <s v="no"/>
    <n v="18.459999084472656"/>
    <n v="1511.3699951171875"/>
    <n v="81.872701520795474"/>
    <n v="18.459999084472656"/>
    <n v="939.2447534179687"/>
    <n v="-250.949951171875"/>
    <n v="-13.594255883953849"/>
    <m/>
    <m/>
    <s v="LITORAL"/>
    <n v="7"/>
    <s v="2DO TERCIO"/>
    <m/>
    <s v=""/>
    <s v=""/>
    <d v="2020-02-14T00:00:00"/>
    <m/>
  </r>
  <r>
    <s v="10115103"/>
    <n v="10115"/>
    <x v="34"/>
    <n v="103"/>
    <n v="960.489990234375"/>
    <n v="10.279999732971191"/>
    <n v="93.432880854440256"/>
    <n v="75.879997253417969"/>
    <n v="135.41586203127625"/>
    <x v="110"/>
    <n v="5"/>
    <s v="MANUAL"/>
    <n v="12.228796844181458"/>
    <x v="14"/>
    <x v="3"/>
    <s v="CG02-163"/>
    <s v="CG02-163"/>
    <s v="Soca"/>
    <n v="0"/>
    <n v="0"/>
    <n v="0"/>
    <s v="Madurez Natural"/>
    <n v="75.88000000000001"/>
    <m/>
    <n v="161256.97589541931"/>
    <n v="136566.02985208569"/>
    <n v="0"/>
    <n v="115638.34082217279"/>
    <n v="96211.099564047749"/>
    <m/>
    <n v="130065.57999999999"/>
    <n v="110158.67680000002"/>
    <n v="135.41586203127625"/>
    <n v="114.69008310343716"/>
    <s v="no"/>
    <n v="10.279999732971191"/>
    <n v="1087.77001953125"/>
    <n v="105.8142069831412"/>
    <n v="10.279999732971191"/>
    <n v="780.04637973785407"/>
    <n v="-127.280029296875"/>
    <n v="-12.381326128700948"/>
    <m/>
    <m/>
    <s v="LITORAL"/>
    <n v="7"/>
    <s v="2DO TERCIO"/>
    <m/>
    <s v=""/>
    <s v=""/>
    <d v="2020-02-15T00:00:00"/>
    <m/>
  </r>
  <r>
    <s v="10115201"/>
    <n v="10115"/>
    <x v="34"/>
    <n v="201"/>
    <n v="519.57000732421875"/>
    <n v="5.3099998474121097"/>
    <n v="97.847461818183902"/>
    <n v="40.880001068115234"/>
    <n v="150.99709162204181"/>
    <x v="110"/>
    <n v="5"/>
    <s v="MANUAL"/>
    <n v="11.834319526627219"/>
    <x v="14"/>
    <x v="3"/>
    <s v="CP72-2086 "/>
    <s v="CP72-2086 "/>
    <s v="Soca"/>
    <n v="0"/>
    <n v="0"/>
    <n v="0"/>
    <s v="Madurez Natural"/>
    <n v="40.879999999999995"/>
    <m/>
    <n v="122042.18325195312"/>
    <n v="104373.15176025391"/>
    <n v="0"/>
    <n v="33255.552004370111"/>
    <n v="27668.619267635935"/>
    <m/>
    <n v="78453.56"/>
    <n v="69392.433599999989"/>
    <n v="150.99709162204181"/>
    <n v="133.55742753006558"/>
    <s v="no"/>
    <n v="12.659999847412109"/>
    <n v="796.6199951171875"/>
    <n v="62.924170988835229"/>
    <n v="5.3099998474121097"/>
    <n v="217.07279376220703"/>
    <n v="-277.04998779296875"/>
    <n v="34.923290829348673"/>
    <m/>
    <m/>
    <s v="ZONA BAJA"/>
    <n v="7"/>
    <s v="2DO TERCIO"/>
    <m/>
    <s v=""/>
    <s v=""/>
    <d v="2020-02-27T00:00:00"/>
    <m/>
  </r>
  <r>
    <s v="10115202"/>
    <n v="10115"/>
    <x v="34"/>
    <n v="202"/>
    <n v="630.3699951171875"/>
    <n v="7.3499999237060543"/>
    <n v="85.764626076259759"/>
    <n v="50.880001068115234"/>
    <n v="135.34543309622345"/>
    <x v="110"/>
    <n v="5"/>
    <s v="MANUAL"/>
    <n v="12.195923734385271"/>
    <x v="14"/>
    <x v="3"/>
    <s v="CP72-2086 "/>
    <s v="CP72-2086 "/>
    <s v="Soca"/>
    <n v="0"/>
    <n v="0"/>
    <n v="0"/>
    <s v="Madurez Natural"/>
    <n v="50.879999999999995"/>
    <m/>
    <n v="146945.465"/>
    <n v="122662.98150000001"/>
    <n v="0"/>
    <n v="52624.276834763521"/>
    <n v="43783.398326523245"/>
    <m/>
    <n v="85317.7"/>
    <n v="72661.077000000005"/>
    <n v="135.34543309622345"/>
    <n v="115.26734705463275"/>
    <s v="no"/>
    <n v="13.829999923706055"/>
    <n v="1044.25"/>
    <n v="75.506146475825147"/>
    <n v="7.3499999237060543"/>
    <n v="373.96799611816402"/>
    <n v="-413.8800048828125"/>
    <n v="10.258479600434612"/>
    <m/>
    <m/>
    <s v="ZONA MEDIA"/>
    <n v="7"/>
    <s v="2DO TERCIO"/>
    <m/>
    <s v=""/>
    <s v=""/>
    <d v="2020-02-16T00:00:00"/>
    <m/>
  </r>
  <r>
    <s v="10115204"/>
    <n v="10115"/>
    <x v="34"/>
    <n v="204"/>
    <n v="430.72000122070313"/>
    <n v="4.0400001525878908"/>
    <n v="106.61385766156423"/>
    <n v="50.880001068115234"/>
    <n v="137.29999961087822"/>
    <x v="81"/>
    <n v="6"/>
    <s v="MANUAL"/>
    <n v="12.130177514792898"/>
    <x v="14"/>
    <x v="3"/>
    <s v="SP71-6161"/>
    <s v="SP71-6161"/>
    <s v="Soca"/>
    <n v="0"/>
    <n v="0"/>
    <n v="0"/>
    <s v="Madurez Natural"/>
    <n v="50.879999999999995"/>
    <m/>
    <n v="82319.782319728416"/>
    <n v="63837.534472461433"/>
    <n v="0"/>
    <n v="28637.873132204004"/>
    <n v="23826.710445993733"/>
    <m/>
    <n v="59137.856000000007"/>
    <n v="51729.472000000002"/>
    <n v="137.29999961087822"/>
    <n v="120.09999965962471"/>
    <s v="no"/>
    <n v="8.0900001525878906"/>
    <n v="590.8699951171875"/>
    <n v="73.037080837158641"/>
    <n v="4.0400001525878908"/>
    <n v="205.55520776367186"/>
    <n v="-160.14999389648438"/>
    <n v="33.576776824405584"/>
    <m/>
    <m/>
    <s v="ZONA MEDIA"/>
    <n v="7"/>
    <s v="2DO TERCIO"/>
    <m/>
    <s v=""/>
    <s v=""/>
    <d v="2020-02-17T00:00:00"/>
    <m/>
  </r>
  <r>
    <s v="10115205"/>
    <n v="10115"/>
    <x v="34"/>
    <n v="205"/>
    <n v="338.29998779296875"/>
    <n v="8.1400003433227539"/>
    <n v="41.560193307666921"/>
    <n v="40.880001068115234"/>
    <n v="140.25260039038687"/>
    <x v="82"/>
    <n v="5"/>
    <s v="MANUAL"/>
    <n v="12.130177514792898"/>
    <x v="14"/>
    <x v="3"/>
    <s v="CP72-2086 "/>
    <s v="CP72-2086 "/>
    <s v="Soca"/>
    <n v="0"/>
    <n v="0"/>
    <n v="0"/>
    <s v="Madurez Natural"/>
    <n v="40.879999999999995"/>
    <m/>
    <n v="66546.172000000006"/>
    <n v="55843.950799999991"/>
    <n v="0"/>
    <n v="47930.991507463637"/>
    <n v="39878.584934209743"/>
    <m/>
    <n v="47447.453000000001"/>
    <n v="40800.988400000002"/>
    <n v="140.25260039038687"/>
    <n v="120.6059410944147"/>
    <s v="no"/>
    <n v="8.1400003433227539"/>
    <n v="462"/>
    <n v="56.756754362913362"/>
    <n v="8.1400003433227539"/>
    <n v="332.76321403503414"/>
    <n v="-123.70001220703125"/>
    <n v="-15.196561055246441"/>
    <m/>
    <m/>
    <s v="ZONA BAJA"/>
    <n v="7"/>
    <s v="2DO TERCIO"/>
    <m/>
    <s v=""/>
    <s v=""/>
    <d v="2020-02-16T00:00:00"/>
    <m/>
  </r>
  <r>
    <s v="10115206"/>
    <n v="10115"/>
    <x v="34"/>
    <n v="206"/>
    <n v="621.55999755859375"/>
    <n v="8.8299996948242185"/>
    <n v="70.391848135954817"/>
    <n v="50.880001068115234"/>
    <n v="139.90225133785674"/>
    <x v="82"/>
    <n v="6"/>
    <s v="MANUAL"/>
    <n v="11.768573307034845"/>
    <x v="14"/>
    <x v="3"/>
    <s v="CP72-2086 "/>
    <s v="CP72-2086 "/>
    <s v="Soca"/>
    <n v="0"/>
    <n v="0"/>
    <n v="0"/>
    <s v="Madurez Natural"/>
    <n v="50.879999999999995"/>
    <m/>
    <n v="120890.96"/>
    <n v="96750.711500000005"/>
    <n v="0"/>
    <n v="62249.545075608599"/>
    <n v="51791.621502906353"/>
    <m/>
    <n v="86957.643000000011"/>
    <n v="72767.199900000007"/>
    <n v="139.90225133785674"/>
    <n v="117.0718839465539"/>
    <s v="no"/>
    <n v="12.319999694824219"/>
    <n v="872.5"/>
    <n v="70.819806949065736"/>
    <n v="8.8299996948242185"/>
    <n v="449.27038447265619"/>
    <n v="-250.94000244140625"/>
    <n v="-0.42795881311091932"/>
    <m/>
    <m/>
    <s v="ZONA BAJA"/>
    <n v="7"/>
    <s v="2DO TERCIO"/>
    <m/>
    <s v=""/>
    <s v=""/>
    <d v="2020-02-27T00:00:00"/>
    <m/>
  </r>
  <r>
    <s v="10115207"/>
    <n v="10115"/>
    <x v="34"/>
    <n v="207"/>
    <n v="610.469970703125"/>
    <n v="4.7500000381469727"/>
    <n v="128.51999280010028"/>
    <n v="50.880001068115234"/>
    <n v="134.80000646914502"/>
    <x v="82"/>
    <n v="6"/>
    <s v="MANUAL"/>
    <n v="11.768573307034845"/>
    <x v="14"/>
    <x v="3"/>
    <s v="CP72-2086 "/>
    <s v="CP72-2086 "/>
    <s v="Soca"/>
    <n v="0"/>
    <n v="0"/>
    <n v="0"/>
    <s v="Madurez Natural"/>
    <n v="50.879999999999995"/>
    <m/>
    <n v="121741.92465820313"/>
    <n v="97429.664926757803"/>
    <n v="0"/>
    <n v="32578.464261635741"/>
    <n v="27105.282265680933"/>
    <m/>
    <n v="82291.356000000014"/>
    <n v="69379.915500000003"/>
    <n v="134.80000646914502"/>
    <n v="113.6500054541419"/>
    <s v="no"/>
    <n v="10.960000038146973"/>
    <n v="903.1300048828125"/>
    <n v="82.402372421479143"/>
    <n v="4.7500000381469727"/>
    <n v="241.68000194091795"/>
    <n v="-292.6600341796875"/>
    <n v="46.11762037862114"/>
    <m/>
    <m/>
    <s v="ZONA ALTA"/>
    <n v="7"/>
    <s v="2DO TERCIO"/>
    <m/>
    <s v=""/>
    <s v=""/>
    <d v="2020-02-27T00:00:00"/>
    <m/>
  </r>
  <r>
    <s v="10115208"/>
    <n v="10115"/>
    <x v="34"/>
    <n v="208"/>
    <n v="535.46002197265625"/>
    <n v="11.770000457763672"/>
    <n v="45.49362796493849"/>
    <n v="50.880001068115234"/>
    <n v="141.51773781511113"/>
    <x v="81"/>
    <n v="6"/>
    <s v="MANUAL"/>
    <n v="11.801446416831032"/>
    <x v="14"/>
    <x v="3"/>
    <s v="CP72-2086 "/>
    <s v="CP72-2086 "/>
    <s v="Soca"/>
    <n v="0"/>
    <n v="0"/>
    <n v="0"/>
    <s v="Madurez Natural"/>
    <n v="50.879999999999995"/>
    <m/>
    <n v="101794.83904786897"/>
    <n v="87446.17035920803"/>
    <n v="0"/>
    <n v="83721.007154003804"/>
    <n v="69655.877952131166"/>
    <m/>
    <n v="75777.091000000015"/>
    <n v="65997.833100000003"/>
    <n v="141.51773781511113"/>
    <n v="123.25445484587502"/>
    <s v="no"/>
    <n v="11.770000457763672"/>
    <n v="728.1400146484375"/>
    <n v="61.864060010987103"/>
    <n v="11.770000457763672"/>
    <n v="598.85762329101556"/>
    <n v="-192.67999267578125"/>
    <n v="-16.370432046048613"/>
    <m/>
    <m/>
    <s v="ZONA BAJA"/>
    <n v="7"/>
    <s v="2DO TERCIO"/>
    <m/>
    <s v=""/>
    <s v=""/>
    <d v="2020-02-27T00:00:00"/>
    <m/>
  </r>
  <r>
    <s v="10115209"/>
    <n v="10115"/>
    <x v="34"/>
    <n v="209"/>
    <n v="323.3800048828125"/>
    <n v="1.4500001907348636"/>
    <n v="223.02066368620456"/>
    <n v="45.880001068115234"/>
    <n v="145.41696855079539"/>
    <x v="81"/>
    <n v="6"/>
    <s v="MANUAL"/>
    <n v="11.834319526627219"/>
    <x v="14"/>
    <x v="3"/>
    <s v="CP72-2086 "/>
    <s v="CP72-2086 "/>
    <s v="Soca"/>
    <n v="0"/>
    <n v="0"/>
    <n v="0"/>
    <s v="Madurez Natural"/>
    <n v="45.879999999999995"/>
    <m/>
    <n v="55303.00252075195"/>
    <n v="49737.70036834717"/>
    <n v="0"/>
    <n v="9459.9984443801877"/>
    <n v="7870.7187057243164"/>
    <m/>
    <n v="47024.94"/>
    <n v="40125.245999999999"/>
    <n v="145.41696855079539"/>
    <n v="124.08078852785198"/>
    <s v="no"/>
    <n v="6.0500001907348633"/>
    <n v="388.91000366210938"/>
    <n v="64.282643206804664"/>
    <n v="1.4500001907348636"/>
    <n v="66.526008750915537"/>
    <n v="-65.529998779296875"/>
    <n v="158.73802047939989"/>
    <m/>
    <m/>
    <s v="ZONA BAJA"/>
    <n v="7"/>
    <s v="2DO TERCIO"/>
    <m/>
    <s v=""/>
    <s v=""/>
    <d v="2020-02-26T00:00:00"/>
    <m/>
  </r>
  <r>
    <s v="10115210"/>
    <n v="10115"/>
    <x v="34"/>
    <n v="210"/>
    <n v="717.69000244140625"/>
    <n v="14.039999961853027"/>
    <n v="51.117521680298076"/>
    <n v="50.880001068115234"/>
    <n v="147.6596366669493"/>
    <x v="81"/>
    <n v="6"/>
    <s v="MANUAL"/>
    <n v="11.801446416831032"/>
    <x v="14"/>
    <x v="3"/>
    <s v="CP72-2086 "/>
    <s v="CP72-2086 "/>
    <s v="Soca"/>
    <n v="0"/>
    <n v="0"/>
    <n v="0"/>
    <s v="Madurez Natural"/>
    <n v="50.879999999999995"/>
    <m/>
    <n v="148289.03769663413"/>
    <n v="126101.35679240055"/>
    <n v="0"/>
    <n v="101917.53198649728"/>
    <n v="84795.386612765738"/>
    <m/>
    <n v="105973.845"/>
    <n v="82007.263300000006"/>
    <n v="147.6596366669493"/>
    <n v="114.26557848239673"/>
    <s v="no"/>
    <n v="14.039999961853027"/>
    <n v="1039.3800048828125"/>
    <n v="74.029915078834023"/>
    <n v="14.039999961853027"/>
    <n v="714.355198059082"/>
    <n v="-321.69000244140625"/>
    <n v="-22.912393398535947"/>
    <m/>
    <m/>
    <s v="ZONA BAJA"/>
    <n v="7"/>
    <s v="2DO TERCIO"/>
    <m/>
    <s v=""/>
    <s v=""/>
    <d v="2020-02-27T00:00:00"/>
    <m/>
  </r>
  <r>
    <s v="10115301"/>
    <n v="10115"/>
    <x v="34"/>
    <n v="301"/>
    <n v="1232.9200439453125"/>
    <n v="16.719999313354492"/>
    <n v="73.739240106341541"/>
    <n v="70.879997253417969"/>
    <n v="147.29819171311598"/>
    <x v="82"/>
    <n v="5"/>
    <s v="MANUAL"/>
    <n v="12.097304404996713"/>
    <x v="14"/>
    <x v="3"/>
    <s v="CG02-163"/>
    <s v="CG02-163"/>
    <s v="Soca"/>
    <n v="0"/>
    <n v="0"/>
    <n v="0"/>
    <s v="Madurez Natural"/>
    <n v="70.88000000000001"/>
    <m/>
    <n v="211389.8528442785"/>
    <n v="177285.0079987557"/>
    <n v="0"/>
    <n v="173677.41530026784"/>
    <n v="144499.60952982283"/>
    <m/>
    <n v="181606.89300000001"/>
    <n v="150310.30679999999"/>
    <n v="147.29819171311598"/>
    <n v="121.91407507579395"/>
    <s v="no"/>
    <n v="16.719999313354492"/>
    <n v="1442.449951171875"/>
    <n v="86.270933636927282"/>
    <n v="16.719999313354492"/>
    <n v="1185.1135513305667"/>
    <n v="-209.5299072265625"/>
    <n v="-12.531693530585741"/>
    <m/>
    <m/>
    <s v="ZONA BAJA"/>
    <n v="7"/>
    <s v="2DO TERCIO"/>
    <m/>
    <s v=""/>
    <s v=""/>
    <d v="2020-02-17T00:00:00"/>
    <m/>
  </r>
  <r>
    <s v="10115303"/>
    <n v="10115"/>
    <x v="34"/>
    <n v="303"/>
    <n v="626.45001220703125"/>
    <n v="9.9200002288818361"/>
    <n v="63.15020138640093"/>
    <n v="40.880001068115234"/>
    <n v="132.69576084312985"/>
    <x v="113"/>
    <n v="6"/>
    <s v="MANUAL"/>
    <n v="11.834319526627219"/>
    <x v="14"/>
    <x v="3"/>
    <s v="CP72-2086 "/>
    <s v="CP72-2086 "/>
    <s v="Soca"/>
    <n v="0"/>
    <n v="0"/>
    <n v="0"/>
    <s v="Madurez Natural"/>
    <n v="40.879999999999995"/>
    <m/>
    <n v="133316.30259836948"/>
    <n v="110545.12050858162"/>
    <n v="0"/>
    <n v="56988.951993345698"/>
    <n v="47414.808058463619"/>
    <m/>
    <n v="83127.260999999984"/>
    <n v="69082.700400000002"/>
    <n v="132.69576084312985"/>
    <n v="110.27647705938479"/>
    <s v="no"/>
    <n v="15.760000228881836"/>
    <n v="948.66998291015625"/>
    <n v="60.194794995727221"/>
    <n v="9.9200002288818361"/>
    <n v="405.52960935668943"/>
    <n v="-322.219970703125"/>
    <n v="2.9554063906737085"/>
    <m/>
    <m/>
    <s v="ZONA BAJA"/>
    <n v="7"/>
    <s v="2DO TERCIO"/>
    <m/>
    <s v=""/>
    <s v=""/>
    <d v="2020-02-24T00:00:00"/>
    <m/>
  </r>
  <r>
    <s v="10115304"/>
    <n v="10115"/>
    <x v="34"/>
    <n v="304"/>
    <n v="544.6199951171875"/>
    <n v="7.2199995422363283"/>
    <n v="75.432137070260325"/>
    <n v="50.880001068115234"/>
    <n v="141.99217930542613"/>
    <x v="113"/>
    <n v="6"/>
    <s v="MANUAL"/>
    <n v="11.867192636423406"/>
    <x v="14"/>
    <x v="3"/>
    <s v="CP72-2086 "/>
    <s v="CP72-2086 "/>
    <s v="Soca"/>
    <n v="0"/>
    <n v="0"/>
    <n v="0"/>
    <s v="Madurez Natural"/>
    <n v="50.879999999999995"/>
    <m/>
    <n v="166392.38243097955"/>
    <n v="135433.15994836006"/>
    <n v="0"/>
    <n v="50823.85513465976"/>
    <n v="42285.447472036918"/>
    <m/>
    <n v="77331.78"/>
    <n v="65443.380300000004"/>
    <n v="141.99217930542613"/>
    <n v="120.16338159952861"/>
    <s v="no"/>
    <n v="15.729999542236328"/>
    <n v="1202.6800537109375"/>
    <n v="76.457729733662333"/>
    <n v="7.2199995422363283"/>
    <n v="367.35357670898435"/>
    <n v="-658.06005859375"/>
    <n v="-1.0255926634020085"/>
    <m/>
    <m/>
    <s v="ZONA BAJA"/>
    <n v="7"/>
    <s v="2DO TERCIO"/>
    <m/>
    <s v=""/>
    <s v=""/>
    <d v="2020-02-23T00:00:00"/>
    <m/>
  </r>
  <r>
    <s v="10115305"/>
    <n v="10115"/>
    <x v="34"/>
    <n v="305"/>
    <n v="605.010009765625"/>
    <n v="11.069999694824219"/>
    <n v="54.653118920003003"/>
    <n v="60.880001068115234"/>
    <n v="124.30497972939982"/>
    <x v="113"/>
    <n v="6"/>
    <s v="MANUAL"/>
    <n v="11.768573307034845"/>
    <x v="14"/>
    <x v="3"/>
    <s v="CP72-2086 "/>
    <s v="CP72-2086 "/>
    <s v="Soca"/>
    <n v="0"/>
    <n v="0"/>
    <n v="0"/>
    <s v="Madurez Natural"/>
    <n v="60.879999999999995"/>
    <m/>
    <n v="126055.33439941407"/>
    <n v="107524.12284667969"/>
    <n v="0"/>
    <n v="94621.398031494144"/>
    <n v="78725.003162203109"/>
    <m/>
    <n v="75205.756999999998"/>
    <n v="62105.286800000002"/>
    <n v="124.30497972939982"/>
    <n v="102.65166823282641"/>
    <s v="no"/>
    <n v="11.069999694824219"/>
    <n v="897.83001708984375"/>
    <n v="81.104791494224202"/>
    <n v="11.069999694824219"/>
    <n v="673.94158142089839"/>
    <n v="-292.82000732421875"/>
    <n v="-26.451672574221199"/>
    <m/>
    <m/>
    <s v="ZONA BAJA"/>
    <n v="7"/>
    <s v="2DO TERCIO"/>
    <m/>
    <s v=""/>
    <s v=""/>
    <d v="2020-02-26T00:00:00"/>
    <m/>
  </r>
  <r>
    <s v="10121101"/>
    <n v="10121"/>
    <x v="35"/>
    <n v="101"/>
    <n v="2060.52001953125"/>
    <n v="22.680000305175781"/>
    <n v="90.851851490540795"/>
    <n v="104.87999725341797"/>
    <n v="121.0202364627975"/>
    <x v="38"/>
    <n v="5"/>
    <s v="MANUAL"/>
    <n v="11.209730440499671"/>
    <x v="12"/>
    <x v="3"/>
    <s v="CP73-1547 "/>
    <s v="CP73-1547 "/>
    <s v="Soca"/>
    <n v="45"/>
    <n v="44126"/>
    <n v="1.2"/>
    <s v="Tronnuspac 25 EC"/>
    <n v="104.88000000000001"/>
    <m/>
    <n v="298715.67859982385"/>
    <n v="248069.75266312785"/>
    <n v="0"/>
    <n v="316655.03526255913"/>
    <n v="263456.9893384492"/>
    <m/>
    <n v="249364.62"/>
    <n v="199523.3505"/>
    <n v="121.0202364627975"/>
    <n v="96.831551554344898"/>
    <s v="no"/>
    <n v="22.680000305175781"/>
    <n v="2243.919921875"/>
    <n v="98.938266828987523"/>
    <n v="22.680000305175781"/>
    <n v="2378.6784320068364"/>
    <n v="-183.39990234375"/>
    <n v="-8.0864153384467272"/>
    <m/>
    <m/>
    <s v="ZONA MEDIA"/>
    <n v="8"/>
    <s v="1ER TERCIO"/>
    <m/>
    <s v=""/>
    <s v=""/>
    <d v="2019-12-31T00:00:00"/>
    <m/>
  </r>
  <r>
    <s v="10121102"/>
    <n v="10121"/>
    <x v="35"/>
    <n v="102"/>
    <n v="837.19000244140625"/>
    <n v="9.619999885559082"/>
    <n v="87.025988815045764"/>
    <n v="110.87999725341797"/>
    <n v="127.95261133985797"/>
    <x v="92"/>
    <n v="5"/>
    <s v="MANUAL"/>
    <n v="11.637080867850099"/>
    <x v="13"/>
    <x v="3"/>
    <s v="CP72-1312 "/>
    <s v="CP72-1312 "/>
    <s v="Soca"/>
    <n v="59"/>
    <n v="44126"/>
    <n v="1.2"/>
    <s v="Tronnuspac 25 EC"/>
    <n v="110.88000000000001"/>
    <m/>
    <n v="129276.71100146331"/>
    <n v="106595.81074853901"/>
    <n v="0"/>
    <n v="131103.83386996473"/>
    <n v="109078.38977981065"/>
    <m/>
    <n v="107120.647"/>
    <n v="88221.932799999995"/>
    <n v="127.95261133985797"/>
    <n v="105.37862676659773"/>
    <s v="no"/>
    <n v="9.619999885559082"/>
    <n v="1051.800048828125"/>
    <n v="109.33472571106979"/>
    <n v="9.619999885559082"/>
    <n v="1066.6655873107911"/>
    <n v="-214.61004638671875"/>
    <n v="-22.30873689602403"/>
    <m/>
    <m/>
    <s v="ZONA MEDIA"/>
    <n v="8"/>
    <s v="1ER TERCIO"/>
    <m/>
    <s v=""/>
    <s v=""/>
    <d v="2020-01-01T00:00:00"/>
    <m/>
  </r>
  <r>
    <s v="101221001"/>
    <n v="10122"/>
    <x v="36"/>
    <n v="1001"/>
    <n v="2709.27001953125"/>
    <n v="38.520000457763672"/>
    <n v="70.334111820738542"/>
    <n v="113"/>
    <n v="142.60449464791472"/>
    <x v="85"/>
    <n v="2"/>
    <s v="MECANICO"/>
    <n v="10.585141354372123"/>
    <x v="13"/>
    <x v="2"/>
    <s v="CG02-163"/>
    <s v="CG02-163"/>
    <s v="Soca"/>
    <n v="36"/>
    <n v="44147"/>
    <n v="1.2"/>
    <s v="Tronnuspac 25 EC"/>
    <n v="113"/>
    <m/>
    <n v="602455.1225409006"/>
    <n v="506460.02441517886"/>
    <n v="0"/>
    <n v="585770.55023622804"/>
    <n v="487361.0977965417"/>
    <m/>
    <n v="386354.08199999994"/>
    <n v="335953.87680000003"/>
    <n v="142.60449464791472"/>
    <n v="124.00162197864861"/>
    <s v="no"/>
    <n v="38.520000457763672"/>
    <n v="4476.740234375"/>
    <n v="116.2185924500091"/>
    <n v="38.520000457763672"/>
    <n v="4352.7600517272949"/>
    <n v="-1767.47021484375"/>
    <n v="-45.884480629270556"/>
    <m/>
    <m/>
    <s v="ZONA BAJA"/>
    <n v="2"/>
    <s v="1ER TERCIO"/>
    <m/>
    <s v=""/>
    <s v=""/>
    <d v="2020-01-31T00:00:00"/>
    <m/>
  </r>
  <r>
    <s v="101221002"/>
    <n v="10122"/>
    <x v="36"/>
    <n v="1002"/>
    <n v="2718.800048828125"/>
    <n v="27.829999923706055"/>
    <n v="97.693138924955804"/>
    <n v="103"/>
    <n v="132.40378900065147"/>
    <x v="52"/>
    <n v="2"/>
    <s v="MECANICO"/>
    <n v="10.552268244575936"/>
    <x v="2"/>
    <x v="2"/>
    <s v="CG02-163"/>
    <s v="CG02-163"/>
    <s v="Soca"/>
    <n v="43"/>
    <n v="44147"/>
    <n v="1.2"/>
    <s v="Tronnuspac 25 EC"/>
    <n v="103"/>
    <m/>
    <n v="336751.75247061171"/>
    <n v="271772.51147837855"/>
    <n v="0"/>
    <n v="353961.50034224091"/>
    <n v="294495.96828474442"/>
    <m/>
    <n v="359979.42800000001"/>
    <n v="302871.8946"/>
    <n v="132.40378900065147"/>
    <n v="111.39910591459119"/>
    <s v="no"/>
    <n v="27.829999923706055"/>
    <n v="2727.1201171875"/>
    <n v="97.992099341132004"/>
    <n v="27.829999923706055"/>
    <n v="2866.4899921417236"/>
    <n v="-8.320068359375"/>
    <n v="-0.29896041617620028"/>
    <m/>
    <m/>
    <s v="ZONA BAJA"/>
    <n v="2"/>
    <s v="1ER TERCIO"/>
    <m/>
    <s v=""/>
    <s v=""/>
    <d v="2020-02-08T00:00:00"/>
    <m/>
  </r>
  <r>
    <s v="101221003"/>
    <n v="10122"/>
    <x v="36"/>
    <n v="1003"/>
    <n v="3873.679931640625"/>
    <n v="39.700000000000003"/>
    <n v="97.573801804549745"/>
    <n v="103"/>
    <n v="132.00820899609639"/>
    <x v="20"/>
    <n v="2"/>
    <s v="MECANICO"/>
    <n v="10.61801446416831"/>
    <x v="2"/>
    <x v="2"/>
    <s v="CG02-163"/>
    <s v="CG02-163"/>
    <s v="Soca"/>
    <n v="39"/>
    <n v="44147"/>
    <n v="1.2"/>
    <s v="Tronnuspac 25 EC"/>
    <n v="103"/>
    <m/>
    <n v="470110.33648751053"/>
    <n v="390037.62211545644"/>
    <n v="0"/>
    <n v="535692.02687423048"/>
    <n v="445695.76635935972"/>
    <m/>
    <n v="511357.54999999993"/>
    <n v="426174.85560000001"/>
    <n v="132.00820899609639"/>
    <n v="110.01808696659705"/>
    <s v="no"/>
    <n v="40.430000305175781"/>
    <n v="3654.47998046875"/>
    <n v="90.390303064155788"/>
    <n v="40.430000305175781"/>
    <n v="4164.2900314331055"/>
    <n v="219.199951171875"/>
    <n v="7.1834987403939579"/>
    <m/>
    <m/>
    <s v="ZONA BAJA"/>
    <n v="2"/>
    <s v="1ER TERCIO"/>
    <m/>
    <s v=""/>
    <s v=""/>
    <d v="2020-02-02T00:00:00"/>
    <m/>
  </r>
  <r>
    <s v="101221005"/>
    <n v="10122"/>
    <x v="36"/>
    <n v="1005"/>
    <n v="3379.530029296875"/>
    <n v="32.509998321533203"/>
    <n v="103.95355902120801"/>
    <n v="108"/>
    <n v="125.33741358354726"/>
    <x v="98"/>
    <n v="2"/>
    <s v="MECANICO"/>
    <n v="10.585141354372123"/>
    <x v="2"/>
    <x v="2"/>
    <s v="CG02-163"/>
    <s v="CG02-163"/>
    <s v="Soca"/>
    <n v="41"/>
    <n v="44147"/>
    <n v="1.2"/>
    <s v="Tronnuspac 25 EC"/>
    <n v="108"/>
    <m/>
    <n v="560580.84180896857"/>
    <n v="466443.72376176988"/>
    <n v="0"/>
    <n v="440832.91995430912"/>
    <n v="366772.98940198519"/>
    <m/>
    <n v="423581.55300000001"/>
    <n v="354634.94560000004"/>
    <n v="125.33741358354726"/>
    <n v="104.93617234517761"/>
    <s v="no"/>
    <n v="32.509998321533203"/>
    <n v="4464.830078125"/>
    <n v="137.33713653155411"/>
    <n v="32.509998321533203"/>
    <n v="3511.0798187255859"/>
    <n v="-1085.300048828125"/>
    <n v="-33.3835775103461"/>
    <m/>
    <m/>
    <s v="ZONA BAJA"/>
    <n v="2"/>
    <s v="1ER TERCIO"/>
    <m/>
    <s v=""/>
    <s v=""/>
    <d v="2020-02-05T00:00:00"/>
    <m/>
  </r>
  <r>
    <s v="101221006"/>
    <n v="10122"/>
    <x v="36"/>
    <n v="1006"/>
    <n v="1707"/>
    <n v="22.729999542236328"/>
    <n v="75.098989633857869"/>
    <n v="103"/>
    <n v="123.64185120093732"/>
    <x v="28"/>
    <n v="2"/>
    <s v="MECANICO"/>
    <n v="10.585141354372123"/>
    <x v="2"/>
    <x v="2"/>
    <s v="CP72-2086 "/>
    <s v="CP72-2086 "/>
    <s v="Soca"/>
    <n v="42"/>
    <n v="44147"/>
    <n v="1.2"/>
    <s v="Tronnuspac 25 EC"/>
    <n v="103"/>
    <m/>
    <n v="247406.2969054011"/>
    <n v="211701.27865200536"/>
    <n v="0"/>
    <n v="296756.99660930788"/>
    <n v="246901.82117894414"/>
    <m/>
    <n v="211056.64000000001"/>
    <n v="174012.429"/>
    <n v="123.64185120093732"/>
    <n v="101.94049736379614"/>
    <s v="no"/>
    <n v="22.729999542236328"/>
    <n v="1951.8499755859375"/>
    <n v="85.871096123827797"/>
    <n v="22.729999542236328"/>
    <n v="2341.1899528503418"/>
    <n v="-244.8499755859375"/>
    <n v="-10.772106489969929"/>
    <m/>
    <m/>
    <s v="ZONA BAJA"/>
    <n v="2"/>
    <s v="1ER TERCIO"/>
    <m/>
    <s v=""/>
    <s v=""/>
    <d v="2020-02-06T00:00:00"/>
    <m/>
  </r>
  <r>
    <s v="10123101"/>
    <n v="10123"/>
    <x v="37"/>
    <n v="101"/>
    <n v="3035.14990234375"/>
    <n v="26.950000762939453"/>
    <n v="112.62151452394632"/>
    <n v="98"/>
    <n v="103.1109652140521"/>
    <x v="24"/>
    <n v="5"/>
    <s v="MECANICO"/>
    <n v="11.768573307034845"/>
    <x v="9"/>
    <x v="2"/>
    <s v="CG02-163"/>
    <s v="CG02-163"/>
    <s v="Soca"/>
    <n v="48"/>
    <n v="44098"/>
    <n v="1.05"/>
    <s v="Roundup 35.6 SL "/>
    <n v="98"/>
    <m/>
    <n v="425222.98332240252"/>
    <n v="336828.47256567428"/>
    <n v="0"/>
    <n v="336280.70365961641"/>
    <n v="279785.54544480081"/>
    <m/>
    <n v="312957.23600000003"/>
    <n v="207701.66300000003"/>
    <n v="103.1109652140521"/>
    <n v="68.432093861200173"/>
    <s v="no"/>
    <n v="26.950000762939453"/>
    <n v="3339.639892578125"/>
    <n v="123.91984408292345"/>
    <n v="26.950000762939453"/>
    <n v="2641.1000747680664"/>
    <n v="-304.489990234375"/>
    <n v="-11.29832955897713"/>
    <m/>
    <m/>
    <s v="ZONA BAJA"/>
    <n v="10"/>
    <s v="1ER TERCIO"/>
    <m/>
    <s v=""/>
    <s v=""/>
    <d v="2019-11-19T00:00:00"/>
    <m/>
  </r>
  <r>
    <s v="10123102"/>
    <n v="10123"/>
    <x v="37"/>
    <n v="102"/>
    <n v="3774.77001953125"/>
    <n v="33.479999542236328"/>
    <n v="112.74701526710686"/>
    <n v="108"/>
    <n v="109.96022826618292"/>
    <x v="27"/>
    <n v="3"/>
    <s v="MECANICO"/>
    <n v="11.637080867850099"/>
    <x v="9"/>
    <x v="2"/>
    <s v="CG02-163"/>
    <s v="CG02-163"/>
    <s v="Soca"/>
    <n v="51"/>
    <n v="44098"/>
    <n v="1.3"/>
    <s v="Moddus 25 EC"/>
    <n v="108"/>
    <m/>
    <n v="502403.6607991684"/>
    <n v="397165.18825070659"/>
    <n v="0"/>
    <n v="444622.32848101162"/>
    <n v="369925.77729620168"/>
    <m/>
    <n v="415074.57300000003"/>
    <n v="285493.56770000001"/>
    <n v="109.96022826618292"/>
    <n v="75.632042806001863"/>
    <s v="no"/>
    <n v="33.479999542236328"/>
    <n v="4085.739990234375"/>
    <n v="122.03524629921378"/>
    <n v="33.479999542236328"/>
    <n v="3615.8399505615234"/>
    <n v="-310.969970703125"/>
    <n v="-9.2882310321069212"/>
    <m/>
    <m/>
    <s v="ZONA BAJA"/>
    <n v="10"/>
    <s v="1ER TERCIO"/>
    <m/>
    <s v=""/>
    <s v=""/>
    <d v="2019-11-26T00:00:00"/>
    <m/>
  </r>
  <r>
    <s v="10123103"/>
    <n v="10123"/>
    <x v="37"/>
    <n v="103"/>
    <n v="3760.610107421875"/>
    <n v="36.439998626708984"/>
    <n v="103.20006172188783"/>
    <n v="115"/>
    <n v="108.76563837148525"/>
    <x v="70"/>
    <n v="1"/>
    <s v="MECANICO"/>
    <n v="10.91387245233399"/>
    <x v="12"/>
    <x v="2"/>
    <s v="CG02-163"/>
    <s v="CG02-163"/>
    <s v="Plantía"/>
    <n v="20"/>
    <n v="44145"/>
    <n v="1.2"/>
    <s v="Tronnuspac 25 EC"/>
    <n v="115"/>
    <m/>
    <n v="406451.25666791725"/>
    <n v="314843.09683813964"/>
    <n v="0"/>
    <n v="500690.66040736006"/>
    <n v="416574.62945892353"/>
    <m/>
    <n v="409025.15899999999"/>
    <n v="307976.0773"/>
    <n v="108.76563837148525"/>
    <n v="81.895242660807554"/>
    <s v="no"/>
    <n v="36.439998626708984"/>
    <n v="3401.85009765625"/>
    <n v="93.354836055422822"/>
    <n v="36.439998626708984"/>
    <n v="4190.5998420715332"/>
    <n v="358.760009765625"/>
    <n v="9.8452256664650122"/>
    <m/>
    <m/>
    <s v="ZONA BAJA"/>
    <n v="10"/>
    <s v="1ER TERCIO"/>
    <m/>
    <s v=""/>
    <s v=""/>
    <d v="2020-01-03T00:00:00"/>
    <m/>
  </r>
  <r>
    <s v="10123104"/>
    <n v="10123"/>
    <x v="37"/>
    <n v="104"/>
    <n v="10532.3603515625"/>
    <n v="81.239997863769531"/>
    <n v="129.64501019835205"/>
    <n v="113"/>
    <n v="104.65569114680694"/>
    <x v="95"/>
    <n v="2"/>
    <s v="MECANICO"/>
    <n v="11.669953977646285"/>
    <x v="9"/>
    <x v="2"/>
    <s v="CG02-163"/>
    <s v="CG02-163"/>
    <s v="Soca"/>
    <n v="50"/>
    <n v="44098"/>
    <n v="1.05"/>
    <s v="Roundup 35.6 SL "/>
    <n v="113"/>
    <m/>
    <n v="1268366.9328577481"/>
    <n v="1005571.3904512615"/>
    <n v="0"/>
    <n v="1141624.5931721854"/>
    <n v="949831.66151925817"/>
    <m/>
    <n v="1102271.452"/>
    <n v="726741.25419999997"/>
    <n v="104.65569114680694"/>
    <n v="69.000796587080899"/>
    <s v="no"/>
    <n v="81.239997863769531"/>
    <n v="10199.2900390625"/>
    <n v="125.54517857282048"/>
    <n v="81.239997863769531"/>
    <n v="9180.119758605957"/>
    <n v="333.0703125"/>
    <n v="4.0998316255315785"/>
    <m/>
    <m/>
    <s v="ZONA BAJA"/>
    <n v="10"/>
    <s v="1ER TERCIO"/>
    <m/>
    <s v=""/>
    <s v=""/>
    <d v="2019-11-24T00:00:00"/>
    <m/>
  </r>
  <r>
    <s v="10123105"/>
    <n v="10123"/>
    <x v="37"/>
    <n v="105"/>
    <n v="1517.5899658203125"/>
    <n v="11.520000457763672"/>
    <n v="131.73523485388088"/>
    <n v="106"/>
    <n v="106.04288814799305"/>
    <x v="104"/>
    <n v="2"/>
    <s v="MECANICO"/>
    <n v="11.735700197238659"/>
    <x v="9"/>
    <x v="2"/>
    <s v="CG02-163"/>
    <s v="CG02-163"/>
    <s v="Soca"/>
    <n v="52"/>
    <n v="44098"/>
    <n v="1.3"/>
    <s v="Moddus 25 EC"/>
    <n v="106"/>
    <m/>
    <n v="141677.27132019997"/>
    <n v="112530.96800011308"/>
    <n v="0"/>
    <n v="160050.47995918314"/>
    <n v="133161.99932604039"/>
    <m/>
    <n v="160929.62299999999"/>
    <n v="127780.1154"/>
    <n v="106.04288814799305"/>
    <n v="84.199367601201956"/>
    <s v="no"/>
    <n v="11.520000457763672"/>
    <n v="1080.93994140625"/>
    <n v="93.831588407426864"/>
    <n v="11.520000457763672"/>
    <n v="1221.1200485229492"/>
    <n v="436.6500244140625"/>
    <n v="37.903646446454019"/>
    <m/>
    <m/>
    <s v="ZONA BAJA"/>
    <n v="10"/>
    <s v="1ER TERCIO"/>
    <m/>
    <s v=""/>
    <s v=""/>
    <d v="2019-11-24T00:00:00"/>
    <m/>
  </r>
  <r>
    <s v="10123106"/>
    <n v="10123"/>
    <x v="37"/>
    <n v="106"/>
    <n v="5437.9501953125"/>
    <n v="48.900001525878906"/>
    <n v="111.20552199644867"/>
    <n v="108"/>
    <n v="111.38437025813776"/>
    <x v="19"/>
    <n v="3"/>
    <s v="MECANICO"/>
    <n v="11.669953977646285"/>
    <x v="6"/>
    <x v="2"/>
    <s v="CG98-78 "/>
    <s v="CG98-78 "/>
    <s v="Soca"/>
    <n v="49"/>
    <n v="44105"/>
    <n v="1"/>
    <s v="Roundup 35.6 SL "/>
    <n v="108"/>
    <m/>
    <n v="696315.24155644071"/>
    <n v="563686.29231226805"/>
    <n v="0"/>
    <n v="660926.34132852231"/>
    <n v="549890.71598533052"/>
    <m/>
    <n v="605702.65800000005"/>
    <n v="462739.94160000002"/>
    <n v="111.38437025813776"/>
    <n v="85.094553090773204"/>
    <s v="no"/>
    <n v="48.919998168945313"/>
    <n v="5563.7998046875"/>
    <n v="113.73262495785274"/>
    <n v="48.898428168945301"/>
    <n v="5281.0302422460927"/>
    <n v="-125.849609375"/>
    <n v="-2.5271029614040685"/>
    <m/>
    <m/>
    <s v="ZONA BAJA"/>
    <n v="10"/>
    <s v="1ER TERCIO"/>
    <m/>
    <s v=""/>
    <s v=""/>
    <d v="2019-11-30T00:00:00"/>
    <m/>
  </r>
  <r>
    <s v="10123107"/>
    <n v="10123"/>
    <x v="37"/>
    <n v="107"/>
    <n v="6939.8701171875"/>
    <n v="59.409999847412109"/>
    <n v="116.81316503975383"/>
    <n v="111"/>
    <n v="117.6754955366459"/>
    <x v="31"/>
    <n v="3"/>
    <s v="MECANICO"/>
    <n v="11.669953977646285"/>
    <x v="6"/>
    <x v="2"/>
    <s v="CP72-2086 "/>
    <s v="CP72-2086 "/>
    <s v="Soca"/>
    <n v="55"/>
    <n v="44097"/>
    <n v="1.2"/>
    <s v="Roundup 35.6 SL "/>
    <n v="111"/>
    <m/>
    <n v="604957.0046927752"/>
    <n v="501038.73242466449"/>
    <n v="0"/>
    <n v="836865.23459388223"/>
    <n v="696271.87518211"/>
    <m/>
    <n v="816652.65499999991"/>
    <n v="562249.13109999988"/>
    <n v="117.6754955366459"/>
    <n v="81.01724118834963"/>
    <s v="no"/>
    <n v="59.409999847412109"/>
    <n v="4767.06982421875"/>
    <n v="80.240192500630059"/>
    <n v="59.409999847412109"/>
    <n v="6594.5099830627441"/>
    <n v="2172.80029296875"/>
    <n v="36.572972539123768"/>
    <m/>
    <m/>
    <s v="ZONA BAJA"/>
    <n v="10"/>
    <s v="1ER TERCIO"/>
    <m/>
    <s v=""/>
    <s v=""/>
    <d v="2019-11-28T00:00:00"/>
    <m/>
  </r>
  <r>
    <s v="10123108"/>
    <n v="10123"/>
    <x v="37"/>
    <n v="108"/>
    <n v="4638.89013671875"/>
    <n v="41.909999847412109"/>
    <n v="110.6869518875743"/>
    <n v="111"/>
    <n v="102.29999698498398"/>
    <x v="91"/>
    <n v="3"/>
    <s v="MECANICO"/>
    <n v="11.505588428665352"/>
    <x v="9"/>
    <x v="2"/>
    <s v="CP72-2086 "/>
    <s v="CP72-2086 "/>
    <s v="Soca"/>
    <n v="48"/>
    <n v="44097"/>
    <n v="1.2"/>
    <s v="Roundup 35.6 SL "/>
    <n v="111"/>
    <m/>
    <n v="441322.17948233359"/>
    <n v="351912.85682352888"/>
    <n v="0"/>
    <n v="576310.00966633356"/>
    <n v="479489.92804238945"/>
    <m/>
    <n v="474558.44700000004"/>
    <n v="318088.68729999999"/>
    <n v="102.29999698498398"/>
    <n v="68.569997979084562"/>
    <s v="no"/>
    <n v="41.909999847412109"/>
    <n v="3562.3798828125"/>
    <n v="85.00071333291767"/>
    <n v="41.909999847412109"/>
    <n v="4652.0099830627441"/>
    <n v="1076.51025390625"/>
    <n v="25.686238554656626"/>
    <m/>
    <m/>
    <s v="ZONA BAJA"/>
    <n v="10"/>
    <s v="1ER TERCIO"/>
    <m/>
    <s v=""/>
    <s v=""/>
    <d v="2019-11-26T00:00:00"/>
    <m/>
  </r>
  <r>
    <s v="10123109"/>
    <n v="10123"/>
    <x v="37"/>
    <n v="109"/>
    <n v="4359.18994140625"/>
    <n v="36.439998626708984"/>
    <n v="119.62651223074272"/>
    <n v="108"/>
    <n v="105.63494323246921"/>
    <x v="95"/>
    <n v="4"/>
    <s v="MECANICO"/>
    <n v="11.637080867850099"/>
    <x v="9"/>
    <x v="2"/>
    <s v="CG02-163"/>
    <s v="CG02-163"/>
    <s v="Soca"/>
    <n v="51"/>
    <n v="44097"/>
    <n v="1.1000000000000001"/>
    <s v="Roundup 35.6 SL "/>
    <n v="108"/>
    <m/>
    <n v="494839.28742213926"/>
    <n v="390752.78988850547"/>
    <n v="0"/>
    <n v="489556.38881412288"/>
    <n v="407310.91549335024"/>
    <m/>
    <n v="460482.78200000001"/>
    <n v="306276.7697"/>
    <n v="105.63494323246921"/>
    <n v="70.260019365248596"/>
    <s v="no"/>
    <n v="36.450000762939453"/>
    <n v="3977.8798828125"/>
    <n v="109.13250478877933"/>
    <n v="36.439000762939401"/>
    <n v="3935.4120823974554"/>
    <n v="381.31005859375"/>
    <n v="10.49400744196339"/>
    <m/>
    <m/>
    <s v="ZONA BAJA"/>
    <n v="10"/>
    <s v="1ER TERCIO"/>
    <m/>
    <s v=""/>
    <s v=""/>
    <d v="2019-11-25T00:00:00"/>
    <m/>
  </r>
  <r>
    <s v="10123207"/>
    <n v="10123"/>
    <x v="37"/>
    <n v="207"/>
    <n v="6553.14990234375"/>
    <n v="51.009998321533203"/>
    <n v="128.46794977402348"/>
    <n v="108"/>
    <n v="114.31117159887998"/>
    <x v="31"/>
    <n v="3"/>
    <s v="MECANICO"/>
    <n v="10.91387245233399"/>
    <x v="6"/>
    <x v="2"/>
    <s v="CG02-163"/>
    <s v="CG02-163"/>
    <s v="Soca"/>
    <n v="47"/>
    <n v="44105"/>
    <n v="1.2"/>
    <s v="Tronnuspac 25 EC"/>
    <n v="108"/>
    <m/>
    <n v="726191.3538739736"/>
    <n v="585840.79960410204"/>
    <n v="0"/>
    <n v="664076.00615856319"/>
    <n v="552511.23712392454"/>
    <m/>
    <n v="749098.24300000002"/>
    <n v="519977.41700000002"/>
    <n v="114.31117159887998"/>
    <n v="79.347706789681226"/>
    <s v="no"/>
    <n v="51.009998321533203"/>
    <n v="6024.3798828125"/>
    <n v="118.10194238468318"/>
    <n v="51.009998321533203"/>
    <n v="5509.0798187255859"/>
    <n v="528.77001953125"/>
    <n v="10.366007389340297"/>
    <m/>
    <m/>
    <s v="ZONA BAJA"/>
    <n v="10"/>
    <s v="1ER TERCIO"/>
    <m/>
    <s v=""/>
    <s v=""/>
    <d v="2019-12-21T00:00:00"/>
    <m/>
  </r>
  <r>
    <s v="10123208"/>
    <n v="10123"/>
    <x v="37"/>
    <n v="208"/>
    <n v="553.3699951171875"/>
    <n v="4.5300002098083496"/>
    <n v="122.15672615622216"/>
    <n v="108"/>
    <n v="125.5000011073838"/>
    <x v="108"/>
    <n v="7"/>
    <s v="MECANICO"/>
    <n v="11.308349769888231"/>
    <x v="7"/>
    <x v="2"/>
    <s v="CP73-1547 "/>
    <s v="CP73-1547 "/>
    <s v="Soca"/>
    <n v="59"/>
    <n v="44105"/>
    <n v="1"/>
    <s v="Roundup 35.6 SL "/>
    <n v="108"/>
    <m/>
    <n v="38926.078125"/>
    <n v="33595.03008178711"/>
    <n v="0"/>
    <n v="62622.722900390625"/>
    <n v="52102.105453124997"/>
    <m/>
    <n v="69447.934999999998"/>
    <n v="58303.063199999997"/>
    <n v="125.5000011073838"/>
    <n v="105.36000092967296"/>
    <s v="no"/>
    <n v="4.5300002098083496"/>
    <n v="304.1099853515625"/>
    <n v="67.132443988215286"/>
    <n v="4.5300002098083496"/>
    <n v="489.24002265930176"/>
    <n v="249.260009765625"/>
    <n v="55.024282168006877"/>
    <m/>
    <m/>
    <s v="ZONA BAJA"/>
    <n v="10"/>
    <s v="1ER TERCIO"/>
    <m/>
    <s v=""/>
    <s v=""/>
    <d v="2019-12-21T00:00:00"/>
    <m/>
  </r>
  <r>
    <s v="10123303"/>
    <n v="10123"/>
    <x v="37"/>
    <n v="303"/>
    <n v="2555.010009765625"/>
    <n v="17.400000000000002"/>
    <n v="146.8396557336566"/>
    <n v="110"/>
    <n v="123.47612056085042"/>
    <x v="51"/>
    <n v="4"/>
    <s v="MECANICO"/>
    <n v="13.182117028270874"/>
    <x v="4"/>
    <x v="2"/>
    <s v="CG02-163"/>
    <s v="CG02-163"/>
    <s v="Soca"/>
    <n v="100"/>
    <n v="44105"/>
    <n v="1"/>
    <s v="Moddus 25 EC"/>
    <n v="110"/>
    <m/>
    <n v="348660.87579972885"/>
    <n v="289078.83132507035"/>
    <n v="0"/>
    <n v="279901.0662421913"/>
    <n v="232877.68711350314"/>
    <m/>
    <n v="315482.72399999993"/>
    <n v="254944.35759999999"/>
    <n v="123.47612056085042"/>
    <n v="99.782136518277838"/>
    <s v="no"/>
    <n v="20.299999237060547"/>
    <n v="2779.580078125"/>
    <n v="136.92513214731949"/>
    <n v="20.285599237060502"/>
    <n v="2231.4159160766553"/>
    <n v="-224.570068359375"/>
    <n v="9.9145235863371113"/>
    <m/>
    <m/>
    <s v="ZONA BAJA"/>
    <n v="10"/>
    <s v="1ER TERCIO"/>
    <m/>
    <s v=""/>
    <s v=""/>
    <d v="2019-12-05T00:00:00"/>
    <m/>
  </r>
  <r>
    <s v="10123304"/>
    <n v="10123"/>
    <x v="37"/>
    <n v="304"/>
    <n v="2146.949951171875"/>
    <n v="11.688000839233398"/>
    <n v="183.68838099028497"/>
    <n v="118"/>
    <n v="120.78319890897185"/>
    <x v="14"/>
    <n v="4"/>
    <s v="MECANICO"/>
    <n v="12.952005259697566"/>
    <x v="4"/>
    <x v="2"/>
    <s v="CG02-163"/>
    <s v="CG02-163"/>
    <s v="Soca"/>
    <n v="105"/>
    <n v="44098"/>
    <n v="1.2"/>
    <s v="Tronnuspac 25 EC"/>
    <n v="118"/>
    <m/>
    <n v="358676.03899999999"/>
    <n v="301288.40340000001"/>
    <n v="0"/>
    <n v="317093.85217386321"/>
    <n v="263822.08500865422"/>
    <m/>
    <n v="259315.48299999998"/>
    <n v="207431.94199999998"/>
    <n v="120.78319890897185"/>
    <n v="96.617036594996961"/>
    <s v="no"/>
    <n v="20.870000839233398"/>
    <n v="2784"/>
    <n v="133.39721552700533"/>
    <n v="20.858000839233299"/>
    <n v="2461.244099029529"/>
    <n v="-637.050048828125"/>
    <n v="50.29116546327964"/>
    <m/>
    <m/>
    <s v="ZONA BAJA"/>
    <n v="10"/>
    <s v="1ER TERCIO"/>
    <m/>
    <s v=""/>
    <s v=""/>
    <d v="2019-12-10T00:00:00"/>
    <m/>
  </r>
  <r>
    <s v="10123306"/>
    <n v="10123"/>
    <x v="37"/>
    <n v="306"/>
    <n v="2336.050048828125"/>
    <n v="18.429999160766602"/>
    <n v="126.75258574080999"/>
    <n v="128"/>
    <n v="123.25038290358296"/>
    <x v="78"/>
    <n v="1"/>
    <s v="MECANICO"/>
    <n v="11.834319526627219"/>
    <x v="11"/>
    <x v="2"/>
    <s v="MEZ.VARCOM "/>
    <s v="CG02-163"/>
    <s v="Plantía"/>
    <n v="59"/>
    <n v="44180"/>
    <n v="1.3"/>
    <s v="Moddus 25 EC"/>
    <n v="128"/>
    <m/>
    <n v="409851.54479006742"/>
    <n v="344150.01038708346"/>
    <n v="0"/>
    <n v="503548.2600448649"/>
    <n v="418952.15235732758"/>
    <m/>
    <n v="287919.06300000008"/>
    <n v="237217.43380000006"/>
    <n v="123.25038290358296"/>
    <n v="101.54638335724002"/>
    <s v="no"/>
    <n v="31.75"/>
    <n v="3213.409912109375"/>
    <n v="101.2097610113189"/>
    <n v="30.8439991607666"/>
    <n v="3948.0318925781248"/>
    <n v="-877.35986328125"/>
    <n v="25.542824729491088"/>
    <m/>
    <m/>
    <s v="ZONA BAJA"/>
    <n v="10"/>
    <s v="2DO TERCIO"/>
    <m/>
    <s v=""/>
    <s v=""/>
    <d v="2020-02-18T00:00:00"/>
    <m/>
  </r>
  <r>
    <s v="10123310"/>
    <n v="10123"/>
    <x v="37"/>
    <n v="310"/>
    <n v="1495.18994140625"/>
    <n v="9.3100001144409177"/>
    <n v="160.6004213777648"/>
    <n v="123"/>
    <n v="149.10584791007886"/>
    <x v="45"/>
    <n v="4"/>
    <s v="MANUAL"/>
    <n v="11.637080867850099"/>
    <x v="11"/>
    <x v="2"/>
    <s v="CG02-163"/>
    <s v="CG02-163"/>
    <s v="Soca"/>
    <n v="64"/>
    <n v="44174"/>
    <n v="1.2"/>
    <s v="Tronnuspac 25 EC"/>
    <n v="123"/>
    <m/>
    <n v="239730.01875875171"/>
    <n v="199648.87133031525"/>
    <n v="0"/>
    <n v="242455.33830394753"/>
    <n v="201722.84146888432"/>
    <m/>
    <n v="222941.56400000004"/>
    <n v="196520.88999999998"/>
    <n v="149.10584791007886"/>
    <n v="131.43540132109834"/>
    <s v="no"/>
    <n v="15.380000114440918"/>
    <n v="1868.530029296875"/>
    <n v="121.49089827004845"/>
    <n v="15.3640001144409"/>
    <n v="1889.7720140762308"/>
    <n v="-373.340087890625"/>
    <n v="39.109523107716356"/>
    <m/>
    <m/>
    <s v="ZONA BAJA"/>
    <n v="10"/>
    <s v="2DO TERCIO"/>
    <m/>
    <s v=""/>
    <s v=""/>
    <d v="2020-02-23T00:00:00"/>
    <m/>
  </r>
  <r>
    <s v="10123314"/>
    <n v="10123"/>
    <x v="37"/>
    <n v="314"/>
    <n v="5228.509765625"/>
    <n v="51.450000762939453"/>
    <n v="101.62312318936269"/>
    <n v="118"/>
    <n v="120.34956196065964"/>
    <x v="4"/>
    <n v="4"/>
    <s v="MECANICO"/>
    <n v="10.946745562130177"/>
    <x v="0"/>
    <x v="2"/>
    <s v="CP72-2086 "/>
    <s v="CG02-163"/>
    <s v="Soca"/>
    <n v="42"/>
    <n v="44174"/>
    <n v="1.2"/>
    <s v="Tronnuspac 25 EC"/>
    <n v="118"/>
    <m/>
    <n v="705948.56253922672"/>
    <n v="578169.0944566835"/>
    <n v="0"/>
    <n v="749189.9858760155"/>
    <n v="623326.06824884494"/>
    <m/>
    <n v="629248.86"/>
    <n v="522862.05910000001"/>
    <n v="120.34956196065964"/>
    <n v="100.00211963599511"/>
    <s v="no"/>
    <n v="51.650001525878906"/>
    <n v="5720.8798828125"/>
    <n v="110.76243395551671"/>
    <n v="51.451699847412108"/>
    <n v="6071.3005819946284"/>
    <n v="-492.3701171875"/>
    <n v="-9.1393107661540256"/>
    <m/>
    <m/>
    <s v="ZONA BAJA"/>
    <n v="10"/>
    <s v="2DO TERCIO"/>
    <m/>
    <s v=""/>
    <s v=""/>
    <d v="2020-02-22T00:00:00"/>
    <m/>
  </r>
  <r>
    <s v="10123317"/>
    <n v="10123"/>
    <x v="37"/>
    <n v="317"/>
    <n v="2640.25"/>
    <n v="26.149999618530273"/>
    <n v="100.96558464685712"/>
    <n v="107"/>
    <n v="124.26162673989207"/>
    <x v="105"/>
    <n v="5"/>
    <s v="MECANICO"/>
    <n v="11.472715318869165"/>
    <x v="0"/>
    <x v="2"/>
    <s v="MEZ.VARCOM "/>
    <s v="CP72-2086 "/>
    <s v="Soca"/>
    <n v="45"/>
    <n v="44174"/>
    <n v="1.2"/>
    <s v="Tronnuspac 25 EC"/>
    <n v="107"/>
    <m/>
    <n v="330834.93321896601"/>
    <n v="274073.36697940866"/>
    <n v="0"/>
    <n v="339501.88570617646"/>
    <n v="282465.56890753884"/>
    <m/>
    <n v="328081.76"/>
    <n v="275910.723"/>
    <n v="124.26162673989207"/>
    <n v="104.50174150175172"/>
    <s v="no"/>
    <n v="26.149999618530273"/>
    <n v="2726.6201171875"/>
    <n v="104.26845724522983"/>
    <n v="26.149999618530273"/>
    <n v="2798.0499591827393"/>
    <n v="-86.3701171875"/>
    <n v="-3.3028725983727014"/>
    <m/>
    <m/>
    <s v="ZONA BAJA"/>
    <n v="10"/>
    <s v="2DO TERCIO"/>
    <m/>
    <s v=""/>
    <s v=""/>
    <d v="2020-02-09T00:00:00"/>
    <m/>
  </r>
  <r>
    <s v="10123318"/>
    <n v="10123"/>
    <x v="37"/>
    <n v="318"/>
    <n v="5672.97998046875"/>
    <n v="60.099998474121094"/>
    <n v="94.392348161398388"/>
    <n v="118"/>
    <n v="123.46713075164506"/>
    <x v="8"/>
    <n v="3"/>
    <s v="MECANICO"/>
    <n v="11.374095989480605"/>
    <x v="0"/>
    <x v="2"/>
    <s v="CP72-2086 "/>
    <s v="CP72-2086 "/>
    <s v="Soca"/>
    <n v="44"/>
    <n v="44174"/>
    <n v="1.2"/>
    <s v="Tronnuspac 25 EC"/>
    <n v="118"/>
    <m/>
    <n v="836628.26619234064"/>
    <n v="708596.3933523373"/>
    <n v="0"/>
    <n v="930092.66041933943"/>
    <n v="773837.09346889041"/>
    <m/>
    <n v="700426.56099999999"/>
    <n v="588903.42589999991"/>
    <n v="123.46713075164506"/>
    <n v="103.80847948124431"/>
    <s v="no"/>
    <n v="60.490001678466797"/>
    <n v="6379.14990234375"/>
    <n v="105.45792238942187"/>
    <n v="60.100001678466796"/>
    <n v="7091.8001980590816"/>
    <n v="-706.169921875"/>
    <n v="-11.065574228023479"/>
    <m/>
    <m/>
    <s v="ZONA BAJA"/>
    <n v="10"/>
    <s v="2DO TERCIO"/>
    <m/>
    <s v=""/>
    <s v=""/>
    <d v="2020-02-11T00:00:00"/>
    <m/>
  </r>
  <r>
    <s v="10125101"/>
    <n v="10125"/>
    <x v="38"/>
    <n v="101"/>
    <n v="5462.10009765625"/>
    <n v="48.189998626708984"/>
    <n v="113.34509759933708"/>
    <n v="108.87999725341797"/>
    <n v="103.89999814238404"/>
    <x v="91"/>
    <n v="3"/>
    <s v="MECANICO"/>
    <n v="11.768573307034845"/>
    <x v="9"/>
    <x v="0"/>
    <s v="CG02-163"/>
    <s v="CG02-163"/>
    <s v="Soca"/>
    <n v="47"/>
    <n v="44098"/>
    <n v="1.3"/>
    <s v="Tronnuspac 25 EC"/>
    <n v="108.88000000000001"/>
    <m/>
    <n v="690410.54470000009"/>
    <n v="543088.51699999999"/>
    <n v="0"/>
    <n v="687322.59992796718"/>
    <n v="571852.40314006875"/>
    <m/>
    <n v="567512.19000000006"/>
    <n v="368910.23400000005"/>
    <n v="103.89999814238404"/>
    <n v="67.539998792460239"/>
    <s v="no"/>
    <n v="48.189998626708984"/>
    <n v="5270.5"/>
    <n v="109.36916684365417"/>
    <n v="48.189998626708984"/>
    <n v="5246.9270504760743"/>
    <n v="191.60009765625"/>
    <n v="3.97593075568291"/>
    <m/>
    <m/>
    <s v="ZONA BAJA"/>
    <n v="10"/>
    <s v="1ER TERCIO"/>
    <m/>
    <s v=""/>
    <s v=""/>
    <d v="2019-11-18T00:00:00"/>
    <m/>
  </r>
  <r>
    <s v="10125301"/>
    <n v="10125"/>
    <x v="38"/>
    <n v="301"/>
    <n v="6622.2998046875"/>
    <n v="70.800003051757813"/>
    <n v="93.535303944073519"/>
    <n v="108.87999725341797"/>
    <n v="116.85798934264923"/>
    <x v="13"/>
    <n v="3"/>
    <s v="MECANICO"/>
    <n v="11.834319526627219"/>
    <x v="6"/>
    <x v="0"/>
    <s v="CG98-46 "/>
    <s v="CG98-46 "/>
    <s v="Soca"/>
    <n v="53"/>
    <n v="44098"/>
    <n v="1"/>
    <s v="Roundup 35.6 SL "/>
    <n v="108.88000000000001"/>
    <m/>
    <n v="932975.34201156942"/>
    <n v="722263.7237191454"/>
    <n v="0"/>
    <n v="946332.34033157909"/>
    <n v="787348.50715587381"/>
    <m/>
    <n v="773868.64"/>
    <n v="568562.08770000003"/>
    <n v="116.85798934264923"/>
    <n v="85.85568525567983"/>
    <s v="no"/>
    <n v="70.800003051757813"/>
    <n v="7599.89990234375"/>
    <n v="107.34321433274374"/>
    <n v="70.800003051757813"/>
    <n v="7708.7043322753916"/>
    <n v="-977.60009765625"/>
    <n v="-13.807910388670223"/>
    <m/>
    <m/>
    <s v="ZONA BAJA"/>
    <n v="10"/>
    <s v="1ER TERCIO"/>
    <m/>
    <s v=""/>
    <s v=""/>
    <d v="2019-11-22T00:00:00"/>
    <m/>
  </r>
  <r>
    <s v="10126101"/>
    <n v="10126"/>
    <x v="39"/>
    <n v="101"/>
    <n v="657.69000244140625"/>
    <n v="7.1399998664855957"/>
    <n v="92.113447442559988"/>
    <n v="98.879997253417969"/>
    <n v="121.05574009708795"/>
    <x v="19"/>
    <n v="4"/>
    <s v="MANUAL"/>
    <n v="11.998685075608153"/>
    <x v="6"/>
    <x v="3"/>
    <s v="CG98-46 "/>
    <s v="CG98-46 "/>
    <s v="Soca"/>
    <n v="58"/>
    <n v="44096"/>
    <n v="1"/>
    <s v="Tronnuspac 25 EC"/>
    <n v="98.88000000000001"/>
    <m/>
    <n v="81341.684460449222"/>
    <n v="65665.821142578119"/>
    <n v="0"/>
    <n v="93051.220019989021"/>
    <n v="77418.615056630864"/>
    <m/>
    <n v="79617.150000000009"/>
    <n v="63378.497100000008"/>
    <n v="121.05574009708795"/>
    <n v="96.365304117035606"/>
    <s v="no"/>
    <n v="6.8400001525878906"/>
    <n v="617.15997314453125"/>
    <n v="90.228064236377378"/>
    <n v="7.1399998664855957"/>
    <n v="706.00318679809573"/>
    <n v="40.530029296875"/>
    <n v="1.8853832061826097"/>
    <m/>
    <m/>
    <s v="ZONA ALTA"/>
    <n v="8"/>
    <s v="1ER TERCIO"/>
    <m/>
    <s v=""/>
    <s v=""/>
    <d v="2019-11-20T00:00:00"/>
    <m/>
  </r>
  <r>
    <s v="10126201"/>
    <n v="10126"/>
    <x v="39"/>
    <n v="201"/>
    <n v="1250.31005859375"/>
    <n v="12.35"/>
    <n v="101.23968085779353"/>
    <n v="98.879997253417969"/>
    <n v="116.44627746476949"/>
    <x v="19"/>
    <n v="4"/>
    <s v="MANUAL"/>
    <n v="11.965811965811966"/>
    <x v="6"/>
    <x v="3"/>
    <s v="CG98-46 "/>
    <s v="CG98-46 "/>
    <s v="Soca"/>
    <n v="58"/>
    <n v="44096"/>
    <n v="1"/>
    <s v="Moddus 25 EC"/>
    <n v="98.88000000000001"/>
    <m/>
    <n v="149932.75862766299"/>
    <n v="119856.03950175291"/>
    <n v="0"/>
    <n v="168415.01244987056"/>
    <n v="140121.29035829229"/>
    <m/>
    <n v="145593.95200000002"/>
    <n v="115197.1424"/>
    <n v="116.44627746476949"/>
    <n v="92.134860155859769"/>
    <s v="no"/>
    <n v="12.25"/>
    <n v="1166.3800048828125"/>
    <n v="95.214694276147952"/>
    <n v="13.25"/>
    <n v="1310.1600000000001"/>
    <n v="83.9300537109375"/>
    <n v="6.0249865816455781"/>
    <m/>
    <m/>
    <s v="ZONA ALTA"/>
    <n v="8"/>
    <s v="1ER TERCIO"/>
    <m/>
    <s v=""/>
    <s v=""/>
    <d v="2019-11-21T00:00:00"/>
    <m/>
  </r>
  <r>
    <s v="10126301"/>
    <n v="10126"/>
    <x v="39"/>
    <n v="301"/>
    <n v="575.42999267578125"/>
    <n v="9.84"/>
    <n v="58.478657792254189"/>
    <n v="90.879997253417969"/>
    <n v="116.22604635014682"/>
    <x v="61"/>
    <n v="4"/>
    <s v="MANUAL"/>
    <n v="11.965811965811966"/>
    <x v="6"/>
    <x v="3"/>
    <s v="CP72-1312 "/>
    <s v="CP72-1312 "/>
    <s v="Soca"/>
    <n v="59"/>
    <n v="44096"/>
    <n v="0.95"/>
    <s v="Tronnuspac 25 EC"/>
    <n v="90.88000000000001"/>
    <m/>
    <n v="101967.74432931804"/>
    <n v="83339.417669155446"/>
    <n v="0"/>
    <n v="157401.48543456465"/>
    <n v="130958.03588155778"/>
    <m/>
    <n v="66879.952999999994"/>
    <n v="53261.23109999999"/>
    <n v="116.22604635014682"/>
    <n v="92.559011135885228"/>
    <s v="no"/>
    <n v="9.4700002670288086"/>
    <n v="755.94000244140625"/>
    <n v="79.82470761625234"/>
    <n v="12.84"/>
    <n v="1166.8992000000001"/>
    <n v="-180.510009765625"/>
    <n v="-21.34604982399815"/>
    <m/>
    <m/>
    <s v="ZONA ALTA"/>
    <n v="8"/>
    <s v="1ER TERCIO"/>
    <m/>
    <s v=""/>
    <s v=""/>
    <d v="2019-11-22T00:00:00"/>
    <m/>
  </r>
  <r>
    <s v="10126401"/>
    <n v="10126"/>
    <x v="39"/>
    <n v="401"/>
    <n v="641.82000732421875"/>
    <n v="7.940000057220459"/>
    <n v="80.833753488523215"/>
    <n v="90.879997253417969"/>
    <n v="118.299998650003"/>
    <x v="61"/>
    <n v="4"/>
    <s v="MANUAL"/>
    <n v="11.965811965811966"/>
    <x v="6"/>
    <x v="3"/>
    <s v="CP72-1312 "/>
    <s v="CP72-1312 "/>
    <s v="Soca"/>
    <n v="59.565240490119322"/>
    <n v="44095.434759509881"/>
    <n v="0"/>
    <s v="Madurez Natural"/>
    <n v="90.88000000000001"/>
    <m/>
    <n v="78712.98719021758"/>
    <n v="65090.197976504205"/>
    <n v="0"/>
    <n v="92273.916345080623"/>
    <n v="76771.898399107085"/>
    <m/>
    <n v="75927.305999999997"/>
    <n v="61518.447"/>
    <n v="118.299998650003"/>
    <n v="95.84999890619433"/>
    <s v="no"/>
    <n v="7.940000057220459"/>
    <n v="615.53997802734375"/>
    <n v="77.523926145011217"/>
    <n v="7.940000057220459"/>
    <n v="721.5872052001954"/>
    <n v="26.280029296875"/>
    <n v="3.3098273435119978"/>
    <m/>
    <m/>
    <s v="ZONA ALTA"/>
    <n v="8"/>
    <s v="1ER TERCIO"/>
    <m/>
    <s v=""/>
    <s v=""/>
    <d v="2019-11-22T00:00:00"/>
    <m/>
  </r>
  <r>
    <s v="10126501"/>
    <n v="10126"/>
    <x v="39"/>
    <n v="501"/>
    <n v="358.16000366210938"/>
    <n v="3.4900000095367432"/>
    <n v="102.62464260269471"/>
    <n v="75.879997253417969"/>
    <n v="118.39349890113373"/>
    <x v="58"/>
    <n v="4"/>
    <s v="MANUAL"/>
    <n v="11.998685075608153"/>
    <x v="6"/>
    <x v="3"/>
    <s v="CP72-1312 "/>
    <s v="CP72-1312 "/>
    <s v="Soca"/>
    <n v="60.36556267515698"/>
    <n v="44095.634437324843"/>
    <n v="0"/>
    <s v="Madurez Natural"/>
    <n v="75.88000000000001"/>
    <m/>
    <n v="21184.799999999999"/>
    <n v="16243.5"/>
    <n v="0"/>
    <n v="30825.18776423264"/>
    <n v="25646.556219841557"/>
    <m/>
    <n v="42403.815999999999"/>
    <n v="34232.721899999997"/>
    <n v="118.39349890113373"/>
    <n v="95.579410179745764"/>
    <s v="no"/>
    <n v="3.4900000095367432"/>
    <n v="182"/>
    <n v="52.148996992168598"/>
    <n v="3.4900000095367432"/>
    <n v="264.82120072364813"/>
    <n v="176.16000366210938"/>
    <n v="50.475645610526108"/>
    <m/>
    <m/>
    <s v="ZONA ALTA"/>
    <n v="8"/>
    <s v="1ER TERCIO"/>
    <m/>
    <s v=""/>
    <s v=""/>
    <d v="2019-11-22T00:00:00"/>
    <m/>
  </r>
  <r>
    <s v="10126601"/>
    <n v="10126"/>
    <x v="39"/>
    <n v="601"/>
    <n v="863.70001220703125"/>
    <n v="14.149999999999999"/>
    <n v="61.038870120638258"/>
    <n v="75.879997253417969"/>
    <n v="122.14006311107148"/>
    <x v="19"/>
    <n v="4"/>
    <s v="MANUAL"/>
    <n v="11.702827087442472"/>
    <x v="6"/>
    <x v="3"/>
    <s v="CP72-1312 "/>
    <s v="CP72-1312 "/>
    <s v="Soca"/>
    <n v="58"/>
    <n v="44096"/>
    <n v="0.8"/>
    <s v="Moddus 25 EC"/>
    <n v="75.88000000000001"/>
    <m/>
    <n v="151769.52409315662"/>
    <n v="122059.1063537208"/>
    <n v="0"/>
    <n v="160704.14133084624"/>
    <n v="133705.84558726408"/>
    <m/>
    <n v="105492.37400000001"/>
    <n v="83413.289500000014"/>
    <n v="122.14006311107148"/>
    <n v="96.576691352420198"/>
    <s v="no"/>
    <n v="16.860000610351563"/>
    <n v="1208.2099609375"/>
    <n v="71.661323677277522"/>
    <n v="16.860000610351563"/>
    <n v="1279.3368463134768"/>
    <n v="-344.50994873046875"/>
    <n v="-10.622453556639265"/>
    <m/>
    <m/>
    <s v="ZONA ALTA"/>
    <n v="8"/>
    <s v="1ER TERCIO"/>
    <m/>
    <s v=""/>
    <s v=""/>
    <d v="2019-11-29T00:00:00"/>
    <m/>
  </r>
  <r>
    <s v="10126701"/>
    <n v="10126"/>
    <x v="39"/>
    <n v="701"/>
    <n v="559.17999267578125"/>
    <n v="7.6800000000000006"/>
    <n v="72.809894879659012"/>
    <n v="65.879997253417969"/>
    <n v="124.40222631558554"/>
    <x v="33"/>
    <n v="4"/>
    <s v="MANUAL"/>
    <n v="11.669953977646285"/>
    <x v="6"/>
    <x v="3"/>
    <s v="CP72-1312 "/>
    <s v="CP72-1312 "/>
    <s v="Soca"/>
    <n v="57"/>
    <n v="44096"/>
    <s v="3 + 1"/>
    <s v="Protecsol + Tecnosilix MG"/>
    <n v="65.88000000000001"/>
    <m/>
    <n v="76546.886547851565"/>
    <n v="63429.976639404296"/>
    <n v="0"/>
    <n v="74337.147537677782"/>
    <n v="61848.506751347915"/>
    <m/>
    <n v="69563.236000000004"/>
    <n v="55600.26170000001"/>
    <n v="124.40222631558554"/>
    <n v="99.431779441789971"/>
    <s v="no"/>
    <n v="7.9800000190734863"/>
    <n v="541.3499755859375"/>
    <n v="67.838342643110749"/>
    <n v="7.9800000190734863"/>
    <n v="525.7224012565614"/>
    <n v="17.83001708984375"/>
    <n v="4.9715522365482627"/>
    <m/>
    <m/>
    <s v="ZONA ALTA"/>
    <n v="8"/>
    <s v="1ER TERCIO"/>
    <m/>
    <s v=""/>
    <s v=""/>
    <d v="2019-11-29T00:00:00"/>
    <m/>
  </r>
  <r>
    <s v="10127201"/>
    <n v="10127"/>
    <x v="40"/>
    <n v="201"/>
    <n v="1207.8599853515625"/>
    <n v="10.390000343322754"/>
    <n v="116.25216029254578"/>
    <n v="118.87999725341797"/>
    <n v="109.76848112193197"/>
    <x v="38"/>
    <n v="4"/>
    <s v="MANUAL"/>
    <n v="11.538461538461538"/>
    <x v="12"/>
    <x v="3"/>
    <s v="CP72-2086 "/>
    <s v="CP72-2086 "/>
    <s v="Soca"/>
    <n v="53"/>
    <n v="44118"/>
    <n v="1.2"/>
    <s v="Moddus 25 EC"/>
    <n v="118.88000000000001"/>
    <m/>
    <n v="115392.12051382652"/>
    <n v="96601.850655832663"/>
    <n v="0"/>
    <n v="150377.83010545326"/>
    <n v="125114.35464773711"/>
    <m/>
    <n v="132584.95600000001"/>
    <n v="102671.60209999999"/>
    <n v="109.76848112193197"/>
    <n v="85.002900456310883"/>
    <s v="no"/>
    <n v="7.8600001335144043"/>
    <n v="947.79998779296875"/>
    <n v="120.58523812889345"/>
    <n v="10.390000343322754"/>
    <n v="1235.1632408142091"/>
    <n v="260.05999755859375"/>
    <n v="-4.3330778363476696"/>
    <m/>
    <m/>
    <s v="ZONA MEDIA"/>
    <n v="2"/>
    <s v="1ER TERCIO"/>
    <m/>
    <s v=""/>
    <s v=""/>
    <d v="2019-12-21T00:00:00"/>
    <m/>
  </r>
  <r>
    <s v="10127301"/>
    <n v="10127"/>
    <x v="40"/>
    <n v="301"/>
    <n v="364.75"/>
    <n v="4.0500001907348633"/>
    <n v="90.061724153602313"/>
    <n v="95.870002746582031"/>
    <n v="109.39700068540097"/>
    <x v="38"/>
    <n v="6"/>
    <s v="MANUAL"/>
    <n v="11.538461538461538"/>
    <x v="12"/>
    <x v="3"/>
    <s v="CP73-1547 "/>
    <s v="CP73-1547 "/>
    <s v="Soca"/>
    <n v="53"/>
    <n v="44118"/>
    <n v="1"/>
    <s v="Moddus 25 EC"/>
    <n v="95.870118521696568"/>
    <m/>
    <n v="34648.079772949219"/>
    <n v="25557.615832519528"/>
    <n v="0"/>
    <n v="36109.481841773988"/>
    <n v="30043.088892355954"/>
    <m/>
    <n v="39902.556000000004"/>
    <n v="32213.836799999997"/>
    <n v="109.39700068540097"/>
    <n v="88.317578615490049"/>
    <s v="no"/>
    <n v="4.0500001907348633"/>
    <n v="372.55999755859375"/>
    <n v="91.990118521696559"/>
    <n v="4.0500001907348633"/>
    <n v="388.27399829864504"/>
    <n v="-7.80999755859375"/>
    <n v="-1.9283943680942457"/>
    <m/>
    <m/>
    <s v="ZONA MEDIA"/>
    <n v="2"/>
    <s v="1ER TERCIO"/>
    <m/>
    <s v=""/>
    <s v=""/>
    <d v="2019-12-21T00:00:00"/>
    <m/>
  </r>
  <r>
    <s v="10127401"/>
    <n v="10127"/>
    <x v="40"/>
    <n v="401"/>
    <n v="1144.6700439453125"/>
    <n v="14.180000305175781"/>
    <n v="80.724260882244224"/>
    <n v="99.849998474121094"/>
    <n v="104.19999599963188"/>
    <x v="67"/>
    <n v="6"/>
    <s v="MANUAL"/>
    <n v="11.472715318869165"/>
    <x v="12"/>
    <x v="3"/>
    <s v="CP73-1547 "/>
    <s v="CP73-1547 "/>
    <s v="Soca"/>
    <n v="52"/>
    <n v="44118"/>
    <n v="1"/>
    <s v="Moddus 25 EC"/>
    <n v="99.853907256049055"/>
    <m/>
    <n v="164338.24312740716"/>
    <n v="129150.41274365359"/>
    <n v="0"/>
    <n v="170982.05290409157"/>
    <n v="142257.06801620417"/>
    <m/>
    <n v="119274.61400000002"/>
    <n v="90074.082300000009"/>
    <n v="104.19999599963188"/>
    <n v="78.689996978992639"/>
    <s v="no"/>
    <n v="14.180000305175781"/>
    <n v="1360.9100341796875"/>
    <n v="95.973907256049046"/>
    <n v="14.180000305175781"/>
    <n v="1415.9284353637697"/>
    <n v="-216.239990234375"/>
    <n v="-15.249646373804822"/>
    <m/>
    <m/>
    <s v="ZONA MEDIA"/>
    <n v="2"/>
    <s v="1ER TERCIO"/>
    <m/>
    <s v=""/>
    <s v=""/>
    <d v="2019-12-22T00:00:00"/>
    <m/>
  </r>
  <r>
    <s v="10127402"/>
    <n v="10127"/>
    <x v="40"/>
    <n v="402"/>
    <n v="334.20999145507813"/>
    <n v="3.5299999713897705"/>
    <n v="94.677052171051088"/>
    <n v="104.29000091552734"/>
    <n v="110.12663876312357"/>
    <x v="38"/>
    <n v="6"/>
    <s v="MANUAL"/>
    <n v="11.538461538461538"/>
    <x v="12"/>
    <x v="3"/>
    <s v="CG00-102"/>
    <s v="CG00-102"/>
    <s v="Soca"/>
    <n v="53"/>
    <n v="44118"/>
    <n v="1"/>
    <s v="Moddus 25 EC"/>
    <n v="104.28509788906351"/>
    <m/>
    <n v="42926.302112937301"/>
    <n v="35409.752068265174"/>
    <n v="0"/>
    <n v="44585.122787383742"/>
    <n v="37094.822159103278"/>
    <m/>
    <n v="36805.423000000003"/>
    <n v="28783.241900000001"/>
    <n v="110.12663876312357"/>
    <n v="86.123223829078185"/>
    <s v="no"/>
    <n v="3.5299999713897705"/>
    <n v="354.42999267578125"/>
    <n v="100.4050978890635"/>
    <n v="3.5299999713897705"/>
    <n v="368.1263925647736"/>
    <n v="-20.220001220703125"/>
    <n v="-5.7280457180124102"/>
    <m/>
    <m/>
    <s v="ZONA MEDIA"/>
    <n v="2"/>
    <s v="1ER TERCIO"/>
    <m/>
    <s v=""/>
    <s v=""/>
    <d v="2019-12-21T00:00:00"/>
    <m/>
  </r>
  <r>
    <s v="10127501"/>
    <n v="10127"/>
    <x v="40"/>
    <n v="501"/>
    <n v="939.1199951171875"/>
    <n v="8.119999885559082"/>
    <n v="115.65517344247189"/>
    <n v="113.87999725341797"/>
    <n v="125.74911152356391"/>
    <x v="6"/>
    <n v="4"/>
    <s v="MANUAL"/>
    <n v="11.669953977646285"/>
    <x v="1"/>
    <x v="3"/>
    <s v="CP72-2086 "/>
    <s v="CP72-2086 "/>
    <s v="Soca"/>
    <n v="54"/>
    <n v="44118"/>
    <n v="1.2"/>
    <s v="Moddus 25 EC"/>
    <n v="113.88000000000001"/>
    <m/>
    <n v="105077.94931640626"/>
    <n v="91171.49074218751"/>
    <n v="0"/>
    <n v="124650.31312321474"/>
    <n v="103709.06051851466"/>
    <m/>
    <n v="118093.505"/>
    <n v="101032.10640000002"/>
    <n v="125.74911152356391"/>
    <n v="107.58167957801047"/>
    <s v="no"/>
    <n v="8.119999885559082"/>
    <n v="779.510009765625"/>
    <n v="95.998771028548333"/>
    <n v="8.119999885559082"/>
    <n v="924.70558696746832"/>
    <n v="159.6099853515625"/>
    <n v="19.656402413923558"/>
    <m/>
    <m/>
    <s v="ZONA MEDIA"/>
    <n v="2"/>
    <s v="1ER TERCIO"/>
    <m/>
    <s v=""/>
    <s v=""/>
    <d v="2019-12-18T00:00:00"/>
    <m/>
  </r>
  <r>
    <s v="10127601"/>
    <n v="10127"/>
    <x v="40"/>
    <n v="601"/>
    <n v="877.260009765625"/>
    <n v="7.940000057220459"/>
    <n v="110.48614652941524"/>
    <n v="128.8800048828125"/>
    <n v="128.9416042459529"/>
    <x v="6"/>
    <n v="4"/>
    <s v="MANUAL"/>
    <n v="11.637080867850099"/>
    <x v="1"/>
    <x v="3"/>
    <s v="CP72-2086 "/>
    <s v="CP72-2086 "/>
    <s v="Soca"/>
    <n v="54"/>
    <n v="44118"/>
    <n v="1.2"/>
    <s v="Moddus 25 EC"/>
    <n v="128.88000000000002"/>
    <m/>
    <n v="150991.8635596885"/>
    <n v="129107.80806402258"/>
    <n v="0"/>
    <n v="132025.74916019142"/>
    <n v="109845.42330127927"/>
    <m/>
    <n v="113115.31300000001"/>
    <n v="97708.175600000002"/>
    <n v="128.9416042459529"/>
    <n v="111.37880960298693"/>
    <s v="no"/>
    <n v="7.940000057220459"/>
    <n v="1170.31005859375"/>
    <n v="147.39421286647172"/>
    <n v="7.940000057220459"/>
    <n v="1023.307207374573"/>
    <n v="-293.050048828125"/>
    <n v="-36.908066337056482"/>
    <m/>
    <m/>
    <s v="ZONA MEDIA"/>
    <n v="2"/>
    <s v="1ER TERCIO"/>
    <m/>
    <s v=""/>
    <s v=""/>
    <d v="2019-12-19T00:00:00"/>
    <m/>
  </r>
  <r>
    <s v="10127602"/>
    <n v="10127"/>
    <x v="40"/>
    <n v="602"/>
    <n v="250.16999816894531"/>
    <n v="1.9199999570846558"/>
    <n v="130.29687695868785"/>
    <n v="118.87999725341797"/>
    <n v="107.50429786483691"/>
    <x v="67"/>
    <n v="6"/>
    <s v="MANUAL"/>
    <n v="11.538461538461538"/>
    <x v="12"/>
    <x v="3"/>
    <s v="CP73-1547 "/>
    <s v="CP73-1547 "/>
    <s v="Soca"/>
    <n v="52"/>
    <n v="44118"/>
    <n v="1.2"/>
    <s v="Moddus 25 EC"/>
    <n v="118.88000000000001"/>
    <m/>
    <n v="32705.35"/>
    <n v="28122.832100000003"/>
    <n v="0"/>
    <n v="31597.811168273551"/>
    <n v="26289.378892003595"/>
    <m/>
    <n v="26894.350000000002"/>
    <n v="19974.371200000001"/>
    <n v="107.50429786483691"/>
    <n v="79.843192014219341"/>
    <s v="no"/>
    <n v="1.9199999570846558"/>
    <n v="236.25"/>
    <n v="123.04687775031204"/>
    <n v="1.9199999570846558"/>
    <n v="228.2495948982239"/>
    <n v="13.919998168945313"/>
    <n v="7.2499992083758116"/>
    <m/>
    <m/>
    <s v="ZONA MEDIA"/>
    <n v="2"/>
    <s v="1ER TERCIO"/>
    <m/>
    <s v=""/>
    <s v=""/>
    <d v="2019-12-20T00:00:00"/>
    <m/>
  </r>
  <r>
    <s v="10128101"/>
    <n v="10128"/>
    <x v="41"/>
    <n v="101"/>
    <n v="7606.0498046875"/>
    <n v="70.89"/>
    <n v="107.29369170105092"/>
    <n v="110.87999725341797"/>
    <n v="118.66991735233375"/>
    <x v="75"/>
    <n v="1"/>
    <s v="MECANICO"/>
    <n v="14.266929651545036"/>
    <x v="16"/>
    <x v="4"/>
    <s v=""/>
    <s v="CG04-10267"/>
    <s v="Plantía"/>
    <n v="81"/>
    <n v="44179"/>
    <s v="3 + 3 + 3 + 1"/>
    <s v="Megasun + Megamax + Megasilix + Megaboro"/>
    <n v="110.88000000000001"/>
    <m/>
    <s v=""/>
    <s v=""/>
    <n v="0"/>
    <n v="1010168.1091176203"/>
    <n v="840459.86678586004"/>
    <m/>
    <n v="902609.30169999995"/>
    <n v="741197.67610000004"/>
    <n v="118.66991735233375"/>
    <n v="97.448438431629839"/>
    <s v="no"/>
    <s v=""/>
    <s v=""/>
    <s v=""/>
    <n v="65.889999389648438"/>
    <n v="7305.8831323242193"/>
    <n v="0"/>
    <n v="0"/>
    <m/>
    <m/>
    <s v="ZONA MEDIA"/>
    <n v="8"/>
    <s v="2DO TERCIO"/>
    <m/>
    <s v=""/>
    <s v=""/>
    <d v="2019-12-27T00:00:00"/>
    <m/>
  </r>
  <r>
    <s v="10128301"/>
    <n v="10128"/>
    <x v="41"/>
    <n v="301"/>
    <n v="3300.590087890625"/>
    <n v="25.940000381469726"/>
    <n v="127.23940012924618"/>
    <n v="115.87999725341797"/>
    <n v="114.76594151747102"/>
    <x v="80"/>
    <n v="1"/>
    <s v="MECANICO"/>
    <n v="14.266929651545036"/>
    <x v="14"/>
    <x v="4"/>
    <s v=""/>
    <s v="CG02-163"/>
    <s v="Plantía"/>
    <n v="64"/>
    <n v="44179"/>
    <s v="3 + 3 + 3 + 1"/>
    <s v="Megasun + Megamax + Megasilix + Megaboro"/>
    <n v="115.88000000000001"/>
    <m/>
    <s v=""/>
    <s v=""/>
    <n v="0"/>
    <n v="416111.91766503738"/>
    <n v="346205.11549731111"/>
    <m/>
    <n v="378795.32900000003"/>
    <n v="308371.47379999998"/>
    <n v="114.76594151747102"/>
    <n v="93.429194655637218"/>
    <s v="no"/>
    <s v=""/>
    <s v=""/>
    <s v=""/>
    <n v="25.940000381469726"/>
    <n v="3005.9272442047122"/>
    <n v="0"/>
    <n v="0"/>
    <m/>
    <m/>
    <s v="ZONA MEDIA"/>
    <n v="8"/>
    <s v="2DO TERCIO"/>
    <m/>
    <s v=""/>
    <s v=""/>
    <d v="2019-12-10T00:00:00"/>
    <m/>
  </r>
  <r>
    <s v="10128401"/>
    <n v="10128"/>
    <x v="41"/>
    <n v="401"/>
    <n v="3573.820068359375"/>
    <n v="35.92"/>
    <n v="99.493877181497069"/>
    <n v="115.87999725341797"/>
    <n v="116.8031185161569"/>
    <x v="82"/>
    <n v="1"/>
    <s v="MECANICO"/>
    <n v="14.036817882971729"/>
    <x v="14"/>
    <x v="4"/>
    <s v=""/>
    <s v="CG02-163"/>
    <s v="Plantía"/>
    <n v="67"/>
    <n v="44179"/>
    <s v="3 + 3 + 3 + 1"/>
    <s v="Megasun + Megamax + Megasilix + Megaboro"/>
    <n v="115.88000000000001"/>
    <m/>
    <s v=""/>
    <s v=""/>
    <n v="0"/>
    <n v="558634.04180790659"/>
    <n v="464783.52278417832"/>
    <m/>
    <n v="417433.32900000003"/>
    <n v="340107.2341"/>
    <n v="116.8031185161569"/>
    <n v="95.166300371728624"/>
    <s v="no"/>
    <s v=""/>
    <s v=""/>
    <s v=""/>
    <n v="35.92"/>
    <n v="4162.4096000000009"/>
    <n v="0"/>
    <n v="0"/>
    <m/>
    <m/>
    <s v="ZONA MEDIA"/>
    <n v="8"/>
    <s v="2DO TERCIO"/>
    <m/>
    <s v=""/>
    <s v=""/>
    <d v="2019-12-20T00:00:00"/>
    <m/>
  </r>
  <r>
    <s v="10128901"/>
    <n v="10128"/>
    <x v="41"/>
    <n v="901"/>
    <n v="3549.580078125"/>
    <n v="33.99"/>
    <n v="104.43012880626654"/>
    <n v="120.87999725341797"/>
    <n v="123.8791193104378"/>
    <x v="103"/>
    <n v="2"/>
    <s v="MECANICO"/>
    <n v="10.979618671926364"/>
    <x v="15"/>
    <x v="4"/>
    <s v="CG02-163"/>
    <s v="CG04-10267"/>
    <s v="Soca"/>
    <n v="31"/>
    <n v="44222"/>
    <s v="2 + 3.78 + 1 + 1"/>
    <s v="Megasun + Megasilix + Megaplant + Boro (75 grs)"/>
    <n v="120.88000000000001"/>
    <m/>
    <n v="570667.97817619285"/>
    <n v="457632.55177978054"/>
    <n v="0"/>
    <n v="530548.15699736611"/>
    <n v="441416.06662180857"/>
    <m/>
    <n v="439718.85399999999"/>
    <n v="363549.82360000006"/>
    <n v="123.8791193104378"/>
    <n v="102.42051611694826"/>
    <s v="no"/>
    <n v="33.990001678466797"/>
    <n v="4419.41015625"/>
    <n v="130.02088667297025"/>
    <n v="33.99"/>
    <n v="4108.7112000000006"/>
    <n v="-869.830078125"/>
    <n v="-25.590757866703711"/>
    <m/>
    <m/>
    <s v="ZONA MEDIA"/>
    <n v="8"/>
    <s v="2DO TERCIO"/>
    <m/>
    <s v=""/>
    <s v=""/>
    <d v="2020-03-29T00:00:00"/>
    <m/>
  </r>
  <r>
    <s v="101281001"/>
    <n v="10128"/>
    <x v="41"/>
    <n v="1001"/>
    <n v="2166.85009765625"/>
    <n v="10.78"/>
    <n v="201.00650256551486"/>
    <n v="125.87999725341797"/>
    <n v="107.90339961813629"/>
    <x v="82"/>
    <n v="1"/>
    <s v="MECANICO"/>
    <n v="14.135437212360289"/>
    <x v="14"/>
    <x v="4"/>
    <s v=""/>
    <s v="CG04-10267"/>
    <s v="Plantía"/>
    <n v="67"/>
    <n v="44179"/>
    <s v="3 + 3 + 3 + 1"/>
    <s v="Megasun + Megamax + Megasilix + Megaboro"/>
    <n v="125.88000000000001"/>
    <m/>
    <s v=""/>
    <s v=""/>
    <n v="0"/>
    <n v="181293.38876977525"/>
    <n v="150836.099456453"/>
    <m/>
    <n v="233810.492"/>
    <n v="184749.65909999999"/>
    <n v="107.90339961813629"/>
    <n v="85.261855123172779"/>
    <s v="no"/>
    <s v=""/>
    <s v=""/>
    <s v=""/>
    <n v="10.78"/>
    <n v="1356.9864"/>
    <n v="0"/>
    <n v="0"/>
    <m/>
    <m/>
    <s v="ZONA MEDIA"/>
    <n v="8"/>
    <s v="2DO TERCIO"/>
    <m/>
    <s v=""/>
    <s v=""/>
    <d v="2019-12-17T00:00:00"/>
    <m/>
  </r>
  <r>
    <s v="101281101"/>
    <n v="10128"/>
    <x v="41"/>
    <n v="1101"/>
    <n v="5556.7001953125"/>
    <n v="43.1"/>
    <n v="128.92575859193735"/>
    <n v="125.87999725341797"/>
    <n v="113.22895439468927"/>
    <x v="44"/>
    <n v="1"/>
    <s v="MECANICO"/>
    <n v="14.332675871137409"/>
    <x v="15"/>
    <x v="4"/>
    <s v=""/>
    <s v="CG04-10267"/>
    <s v="Plantía"/>
    <n v="73"/>
    <n v="44179"/>
    <s v="3 + 3 + 3 + 1"/>
    <s v="Megasun + Megamax + Megasilix + Megaboro"/>
    <n v="125.88000000000001"/>
    <m/>
    <s v=""/>
    <s v=""/>
    <n v="0"/>
    <n v="737231.52881832584"/>
    <n v="613376.63197684707"/>
    <m/>
    <n v="629179.353"/>
    <n v="513032.49109999998"/>
    <n v="113.22895439468927"/>
    <n v="92.326825826014868"/>
    <s v="no"/>
    <s v=""/>
    <s v=""/>
    <s v=""/>
    <n v="43.1"/>
    <n v="5425.4280000000008"/>
    <n v="0"/>
    <n v="0"/>
    <m/>
    <m/>
    <s v="ZONA MEDIA"/>
    <n v="8"/>
    <s v="2DO TERCIO"/>
    <m/>
    <s v=""/>
    <s v=""/>
    <d v="2019-12-17T00:00:00"/>
    <m/>
  </r>
  <r>
    <s v="10132201"/>
    <n v="10132"/>
    <x v="42"/>
    <n v="201"/>
    <n v="10504"/>
    <n v="100.46000061035156"/>
    <n v="104.55902783378693"/>
    <n v="138"/>
    <n v="122.29143697638996"/>
    <x v="73"/>
    <n v="3"/>
    <s v="MECANICO"/>
    <n v="11.571334648257725"/>
    <x v="15"/>
    <x v="2"/>
    <s v="CG02-163"/>
    <s v="CG02-163"/>
    <s v="Soca"/>
    <n v="0"/>
    <n v="0"/>
    <n v="0"/>
    <s v="Madurez Natural"/>
    <n v="138"/>
    <m/>
    <n v="1838409.6341744561"/>
    <n v="1529835.9891775779"/>
    <n v="0"/>
    <n v="1725693.8318444192"/>
    <n v="1435777.2680945569"/>
    <m/>
    <n v="1284549.2540000002"/>
    <n v="1056786.0611"/>
    <n v="122.29143697638996"/>
    <n v="100.60796468964205"/>
    <s v="no"/>
    <n v="101.55000305175781"/>
    <n v="14768.990234375"/>
    <n v="145.43564540168029"/>
    <n v="100.46000061035156"/>
    <n v="13863.480084228515"/>
    <n v="-4264.990234375"/>
    <n v="-40.876617567893362"/>
    <m/>
    <m/>
    <s v="LITORAL"/>
    <n v="3"/>
    <s v="2DO TERCIO"/>
    <m/>
    <s v=""/>
    <s v=""/>
    <d v="2020-03-13T00:00:00"/>
    <m/>
  </r>
  <r>
    <s v="10132202"/>
    <n v="10132"/>
    <x v="42"/>
    <n v="202"/>
    <n v="9036.830078125"/>
    <n v="82.830000015497205"/>
    <n v="109.10093053765834"/>
    <n v="128"/>
    <n v="126.2278486082453"/>
    <x v="73"/>
    <n v="3"/>
    <s v="MECANICO"/>
    <n v="11.604207758053912"/>
    <x v="15"/>
    <x v="2"/>
    <s v="CG02-163"/>
    <s v="CG02-163"/>
    <s v="Soca"/>
    <n v="0"/>
    <n v="0"/>
    <n v="0"/>
    <s v="Madurez Natural"/>
    <n v="128"/>
    <m/>
    <n v="1421701.6427906835"/>
    <n v="1229392.8551735326"/>
    <n v="0"/>
    <n v="1425944.8659334737"/>
    <n v="1186386.1284566503"/>
    <m/>
    <n v="1140699.6189999999"/>
    <n v="956588.05410000007"/>
    <n v="126.2278486082453"/>
    <n v="105.85438099755407"/>
    <s v="no"/>
    <n v="82.919998168945313"/>
    <n v="10570.6904296875"/>
    <n v="127.48059169213019"/>
    <n v="82.829998474121098"/>
    <n v="10602.239804687501"/>
    <n v="-1533.8603515625"/>
    <n v="-18.379661154471847"/>
    <m/>
    <m/>
    <s v="LITORAL"/>
    <n v="3"/>
    <s v="2DO TERCIO"/>
    <m/>
    <s v=""/>
    <s v=""/>
    <d v="2020-03-12T00:00:00"/>
    <m/>
  </r>
  <r>
    <s v="10132204"/>
    <n v="10132"/>
    <x v="42"/>
    <n v="204"/>
    <n v="4699.10009765625"/>
    <n v="46.450000762939453"/>
    <n v="101.1646936592834"/>
    <n v="98"/>
    <n v="120.12440473050181"/>
    <x v="106"/>
    <n v="3"/>
    <s v="MECANICO"/>
    <n v="11.505588428665352"/>
    <x v="16"/>
    <x v="2"/>
    <s v="CP72-2086 "/>
    <s v="CP72-2086 "/>
    <s v="Soca"/>
    <n v="0"/>
    <n v="0"/>
    <n v="0"/>
    <s v="Madurez Natural"/>
    <n v="98"/>
    <m/>
    <n v="794912.37682363088"/>
    <n v="661343.99252202176"/>
    <n v="0"/>
    <n v="554623.77597686846"/>
    <n v="461446.98161275452"/>
    <m/>
    <n v="564476.60199999996"/>
    <n v="464369.72030000004"/>
    <n v="120.12440473050181"/>
    <n v="98.820989263797927"/>
    <s v="no"/>
    <n v="46.450000762939453"/>
    <n v="6524.27978515625"/>
    <n v="140.45812008601095"/>
    <n v="46.450000762939453"/>
    <n v="4552.1000747680664"/>
    <n v="-1825.1796875"/>
    <n v="-39.293426426727549"/>
    <m/>
    <m/>
    <s v="LITORAL"/>
    <n v="3"/>
    <s v="2DO TERCIO"/>
    <m/>
    <s v=""/>
    <s v=""/>
    <d v="2020-03-16T00:00:00"/>
    <m/>
  </r>
  <r>
    <s v="10132301"/>
    <n v="10132"/>
    <x v="42"/>
    <n v="301"/>
    <n v="8102.5498046875"/>
    <n v="72.149999694824217"/>
    <n v="112.30145306942735"/>
    <n v="123"/>
    <n v="117.19376517138522"/>
    <x v="86"/>
    <n v="3"/>
    <s v="MECANICO"/>
    <n v="11.900065746219592"/>
    <x v="16"/>
    <x v="2"/>
    <s v="CP72-2086 "/>
    <s v="CP72-2086 "/>
    <s v="Soca"/>
    <n v="0"/>
    <n v="0"/>
    <n v="0"/>
    <s v="Madurez Natural"/>
    <n v="123"/>
    <m/>
    <n v="1001825.6346611199"/>
    <n v="828983.49653496651"/>
    <n v="0"/>
    <n v="1085863.8694179999"/>
    <n v="903438.73935577588"/>
    <m/>
    <n v="949568.31910000008"/>
    <n v="787626.9952"/>
    <n v="117.19376517138522"/>
    <n v="97.207300687536758"/>
    <s v="no"/>
    <n v="72.819999694824219"/>
    <n v="8187.6298828125"/>
    <n v="112.43655475316415"/>
    <n v="72.149999694824217"/>
    <n v="8874.4499624633791"/>
    <n v="-85.080078125"/>
    <n v="-0.13510168373679221"/>
    <m/>
    <m/>
    <s v="ZONA BAJA"/>
    <n v="3"/>
    <s v="2DO TERCIO"/>
    <m/>
    <s v=""/>
    <s v=""/>
    <d v="2020-03-07T00:00:00"/>
    <m/>
  </r>
  <r>
    <s v="10133101"/>
    <n v="10133"/>
    <x v="43"/>
    <n v="101"/>
    <n v="2106.89990234375"/>
    <n v="23.57"/>
    <n v="89.389049738809931"/>
    <n v="108.87999725341797"/>
    <n v="139.93427958871186"/>
    <x v="31"/>
    <n v="5"/>
    <s v="MANUAL"/>
    <n v="11.637080867850099"/>
    <x v="6"/>
    <x v="3"/>
    <s v="CG98-46 "/>
    <s v="CG98-46 "/>
    <s v="Soca"/>
    <n v="53"/>
    <n v="44099"/>
    <n v="0.75"/>
    <s v="Roundup 35.6 SL "/>
    <n v="108.88000000000001"/>
    <m/>
    <n v="345553.85962764185"/>
    <n v="290829.66091280716"/>
    <n v="0"/>
    <n v="371852.85737882648"/>
    <n v="309381.5773391836"/>
    <m/>
    <n v="294827.52000000002"/>
    <n v="225687.81120000003"/>
    <n v="139.93427958871186"/>
    <n v="107.11843070899629"/>
    <s v="no"/>
    <n v="23.370000839233398"/>
    <n v="2394.919921875"/>
    <n v="102.47838407666741"/>
    <n v="23.670000076293945"/>
    <n v="2577.189608306885"/>
    <n v="-288.02001953125"/>
    <n v="-13.08933433785748"/>
    <m/>
    <m/>
    <s v="ZONA MEDIA"/>
    <n v="99"/>
    <s v="1ER TERCIO"/>
    <m/>
    <s v=""/>
    <s v=""/>
    <d v="2019-11-29T00:00:00"/>
    <m/>
  </r>
  <r>
    <s v="10133201"/>
    <n v="10133"/>
    <x v="43"/>
    <n v="201"/>
    <n v="2514.760009765625"/>
    <n v="24.770000457763672"/>
    <n v="101.52442322533032"/>
    <n v="100.87999725341797"/>
    <n v="134.29356228369286"/>
    <x v="31"/>
    <n v="5"/>
    <s v="MANUAL"/>
    <n v="11.669953977646285"/>
    <x v="6"/>
    <x v="3"/>
    <s v="CG98-46 "/>
    <s v="CG98-46 "/>
    <s v="Soca"/>
    <n v="53"/>
    <n v="44099"/>
    <n v="0.75"/>
    <s v="Roundup 35.6 SL "/>
    <n v="100.88000000000001"/>
    <m/>
    <n v="351156.19662960462"/>
    <n v="303290.27632533101"/>
    <n v="0"/>
    <n v="372761.03285089851"/>
    <n v="310137.17933194753"/>
    <m/>
    <n v="337716.08"/>
    <n v="238030.31479999996"/>
    <n v="134.29356228369286"/>
    <n v="94.653292511274003"/>
    <s v="no"/>
    <n v="24.770000457763672"/>
    <n v="2353.969970703125"/>
    <n v="95.033101622948067"/>
    <n v="24.770000457763672"/>
    <n v="2498.7976461791995"/>
    <n v="160.7900390625"/>
    <n v="6.4913216023822571"/>
    <m/>
    <m/>
    <s v="ZONA MEDIA"/>
    <n v="99"/>
    <s v="1ER TERCIO"/>
    <m/>
    <s v=""/>
    <s v=""/>
    <d v="2019-11-28T00:00:00"/>
    <m/>
  </r>
  <r>
    <s v="10133301"/>
    <n v="10133"/>
    <x v="43"/>
    <n v="301"/>
    <n v="1608.050048828125"/>
    <n v="14.189999580383301"/>
    <n v="113.32276930093386"/>
    <n v="105.87999725341797"/>
    <n v="120.90164428755287"/>
    <x v="104"/>
    <n v="5"/>
    <s v="MANUAL"/>
    <n v="11.669953977646285"/>
    <x v="9"/>
    <x v="3"/>
    <s v="CG98-46 "/>
    <s v="CG98-46 "/>
    <s v="Soca"/>
    <n v="52"/>
    <n v="44098"/>
    <n v="0.75"/>
    <s v="Roundup 35.6 SL "/>
    <n v="105.88000000000001"/>
    <m/>
    <n v="227982.25475061228"/>
    <n v="192244.87077890907"/>
    <n v="0"/>
    <n v="224379.64914639734"/>
    <n v="186683.86808980256"/>
    <m/>
    <n v="194415.89499999999"/>
    <n v="132775.4167"/>
    <n v="120.90164428755287"/>
    <n v="82.569206596996651"/>
    <s v="no"/>
    <n v="14.189999580383301"/>
    <n v="1526.56005859375"/>
    <n v="107.57999321607552"/>
    <n v="14.189999580383301"/>
    <n v="1502.437155570984"/>
    <n v="81.489990234375"/>
    <n v="5.7427760848583347"/>
    <m/>
    <m/>
    <s v="ZONA MEDIA"/>
    <n v="99"/>
    <s v="1ER TERCIO"/>
    <m/>
    <s v=""/>
    <s v=""/>
    <d v="2019-11-26T00:00:00"/>
    <m/>
  </r>
  <r>
    <s v="10133401"/>
    <n v="10133"/>
    <x v="43"/>
    <n v="401"/>
    <n v="3027.77001953125"/>
    <n v="35.159999847412109"/>
    <n v="86.114050986098164"/>
    <n v="72.879997253417969"/>
    <n v="114.58830286380643"/>
    <x v="33"/>
    <n v="5"/>
    <s v="MANUAL"/>
    <n v="11.801446416831032"/>
    <x v="6"/>
    <x v="3"/>
    <s v="MEZ.VARCOM "/>
    <s v="CP72-1312 "/>
    <s v="Soca"/>
    <n v="56"/>
    <n v="44097"/>
    <n v="0.8"/>
    <s v="Moddus 25 EC"/>
    <n v="72.88000000000001"/>
    <m/>
    <n v="370860.96991386783"/>
    <n v="308784.89256262215"/>
    <n v="0"/>
    <n v="389955.10746380681"/>
    <n v="324442.64940988726"/>
    <m/>
    <n v="346947.02799999999"/>
    <n v="240397.23920000001"/>
    <n v="114.58830286380643"/>
    <n v="79.397456758362893"/>
    <s v="no"/>
    <n v="34.189998626708984"/>
    <n v="2436.989990234375"/>
    <n v="71.277861600456916"/>
    <n v="35.159999847412109"/>
    <n v="2562.4607888793948"/>
    <n v="590.780029296875"/>
    <n v="14.836189385641248"/>
    <m/>
    <m/>
    <s v="ZONA MEDIA"/>
    <n v="99"/>
    <s v="1ER TERCIO"/>
    <m/>
    <s v=""/>
    <s v=""/>
    <d v="2019-11-25T00:00:00"/>
    <m/>
  </r>
  <r>
    <s v="10133501"/>
    <n v="10133"/>
    <x v="43"/>
    <n v="501"/>
    <n v="1767.5699462890625"/>
    <n v="23.92"/>
    <n v="73.895064644191564"/>
    <n v="72.879997253417969"/>
    <n v="94.967165713819256"/>
    <x v="24"/>
    <n v="5"/>
    <s v="MANUAL"/>
    <n v="11.637080867850099"/>
    <x v="9"/>
    <x v="3"/>
    <s v="CP72-1312 "/>
    <s v="CP72-1312 "/>
    <s v="Soca"/>
    <n v="48"/>
    <n v="44098"/>
    <n v="0.8"/>
    <s v="Tronnuspac 25 EC"/>
    <n v="72.88000000000001"/>
    <m/>
    <n v="196053.66940848299"/>
    <n v="162585.80153370558"/>
    <n v="0"/>
    <n v="266948.10681528866"/>
    <n v="222100.82487032015"/>
    <m/>
    <n v="167861.10800000001"/>
    <n v="110602.50159999999"/>
    <n v="94.967165713819256"/>
    <n v="62.573196513215905"/>
    <s v="no"/>
    <n v="19.879999160766602"/>
    <n v="1307.0799560546875"/>
    <n v="65.748491510715169"/>
    <n v="24.420000076293945"/>
    <n v="1779.7296055603031"/>
    <n v="460.489990234375"/>
    <n v="8.1465731334763944"/>
    <m/>
    <m/>
    <s v="ZONA MEDIA"/>
    <n v="99"/>
    <s v="1ER TERCIO"/>
    <m/>
    <s v=""/>
    <s v=""/>
    <d v="2019-11-23T00:00:00"/>
    <m/>
  </r>
  <r>
    <s v="10138101"/>
    <n v="10138"/>
    <x v="44"/>
    <n v="101"/>
    <n v="8013.830078125"/>
    <n v="61.029998779296875"/>
    <n v="131.30968766860801"/>
    <n v="120.87999725341797"/>
    <n v="122.76259484031634"/>
    <x v="52"/>
    <n v="3"/>
    <s v="MECANICO"/>
    <n v="12.524654832347139"/>
    <x v="2"/>
    <x v="3"/>
    <s v="CG02-163"/>
    <s v="CG02-163"/>
    <s v="Soca"/>
    <n v="59"/>
    <n v="44131"/>
    <n v="1.3"/>
    <s v="Moddus 25 EC"/>
    <n v="120.88000000000001"/>
    <m/>
    <n v="1011869.4688454"/>
    <n v="861207.26228416117"/>
    <n v="0"/>
    <n v="980637.9694078709"/>
    <n v="815890.79054734856"/>
    <m/>
    <n v="983798.57499999995"/>
    <n v="807449.77919999999"/>
    <n v="122.76259484031634"/>
    <n v="100.7570376871429"/>
    <s v="no"/>
    <n v="61.029998779296875"/>
    <n v="7612.259765625"/>
    <n v="124.72980366840999"/>
    <n v="61.029998779296875"/>
    <n v="7377.3062524414072"/>
    <n v="401.5703125"/>
    <n v="6.579884000198021"/>
    <m/>
    <m/>
    <s v="ZONA BAJA"/>
    <n v="10"/>
    <s v="1ER TERCIO"/>
    <m/>
    <s v=""/>
    <s v=""/>
    <d v="2019-12-10T00:00:00"/>
    <m/>
  </r>
  <r>
    <s v="10138201"/>
    <n v="10138"/>
    <x v="44"/>
    <n v="201"/>
    <n v="2913.2099609375"/>
    <n v="23.9"/>
    <n v="121.89163016474896"/>
    <n v="125.87999725341797"/>
    <n v="125.01920695163162"/>
    <x v="2"/>
    <n v="3"/>
    <s v="MANUAL"/>
    <n v="12.524654832347139"/>
    <x v="2"/>
    <x v="3"/>
    <s v="CG02-163"/>
    <s v="CG02-163"/>
    <s v="Soca"/>
    <n v="60"/>
    <n v="44131"/>
    <n v="1.2"/>
    <s v="Tronnuspac 25 EC"/>
    <n v="125.88000000000001"/>
    <m/>
    <n v="395080.98771334137"/>
    <n v="328978.11513250688"/>
    <n v="0"/>
    <n v="390574.9839233922"/>
    <n v="324958.38662426232"/>
    <m/>
    <n v="364207.19899999996"/>
    <n v="304490.02360000001"/>
    <n v="125.01920695163162"/>
    <n v="104.52045258763707"/>
    <s v="no"/>
    <n v="24.950000762939453"/>
    <n v="3176.93994140625"/>
    <n v="127.33225828695177"/>
    <n v="24.950000762939453"/>
    <n v="3140.7060960388185"/>
    <n v="-263.72998046875"/>
    <n v="-5.4406281222028099"/>
    <m/>
    <m/>
    <s v="ZONA BAJA"/>
    <n v="10"/>
    <s v="1ER TERCIO"/>
    <m/>
    <s v=""/>
    <s v=""/>
    <d v="2019-12-11T00:00:00"/>
    <m/>
  </r>
  <r>
    <s v="10138301"/>
    <n v="10138"/>
    <x v="44"/>
    <n v="301"/>
    <n v="1845.43994140625"/>
    <n v="9.5500001907348633"/>
    <n v="193.23978058101434"/>
    <n v="95.879997253417969"/>
    <n v="129.50585691663443"/>
    <x v="41"/>
    <n v="3"/>
    <s v="MANUAL"/>
    <n v="12.360289283366205"/>
    <x v="2"/>
    <x v="3"/>
    <s v="CG02-163"/>
    <s v="CG02-163"/>
    <s v="Soca"/>
    <n v="61"/>
    <n v="44131"/>
    <n v="1.2"/>
    <s v="Tronnuspac 25 EC"/>
    <n v="95.88000000000001"/>
    <m/>
    <n v="132500.31608219427"/>
    <n v="110836.96828623867"/>
    <n v="0"/>
    <n v="115277.01893473827"/>
    <n v="95910.479753702239"/>
    <m/>
    <n v="238995.28100000002"/>
    <n v="208263.2372"/>
    <n v="129.50585691663443"/>
    <n v="112.85289351725021"/>
    <s v="no"/>
    <n v="10.180000305175781"/>
    <n v="1052.4599609375"/>
    <n v="103.38506182582347"/>
    <n v="9.5500001907348633"/>
    <n v="915.6540182876588"/>
    <n v="792.97998046875"/>
    <n v="89.854718755190873"/>
    <m/>
    <m/>
    <s v="ZONA BAJA"/>
    <n v="5"/>
    <s v="1ER TERCIO"/>
    <m/>
    <s v=""/>
    <s v=""/>
    <d v="2019-12-17T00:00:00"/>
    <m/>
  </r>
  <r>
    <s v="10138401"/>
    <n v="10138"/>
    <x v="44"/>
    <n v="401"/>
    <n v="7581.509765625"/>
    <n v="68.84"/>
    <n v="110.13233244661534"/>
    <n v="115.87999725341797"/>
    <n v="123.37158401363516"/>
    <x v="2"/>
    <n v="3"/>
    <s v="MECANICO"/>
    <n v="12.360289283366205"/>
    <x v="2"/>
    <x v="3"/>
    <s v="CG02-163"/>
    <s v="CG02-163"/>
    <s v="Soca"/>
    <n v="60"/>
    <n v="44131"/>
    <n v="1.3"/>
    <s v="Moddus 25 EC"/>
    <n v="115.88000000000001"/>
    <m/>
    <n v="913217.07671541767"/>
    <n v="780688.07899573143"/>
    <n v="0"/>
    <n v="1080923.9973823274"/>
    <n v="899328.76582209638"/>
    <m/>
    <n v="935342.86900000006"/>
    <n v="786112.0175999999"/>
    <n v="123.37158401363516"/>
    <n v="103.68805711552029"/>
    <s v="no"/>
    <n v="55.470001220703125"/>
    <n v="6935.31005859375"/>
    <n v="125.02812161477432"/>
    <n v="70.839996337890625"/>
    <n v="8208.938775634766"/>
    <n v="646.19970703125"/>
    <n v="-14.895789168158984"/>
    <m/>
    <m/>
    <s v="ZONA BAJA"/>
    <n v="10"/>
    <s v="1ER TERCIO"/>
    <m/>
    <s v=""/>
    <s v=""/>
    <d v="2019-12-16T00:00:00"/>
    <m/>
  </r>
  <r>
    <s v="10139301"/>
    <n v="10139"/>
    <x v="45"/>
    <n v="301"/>
    <n v="671.84002685546875"/>
    <n v="7.880000114440918"/>
    <n v="85.258885418574067"/>
    <n v="90.879997253417969"/>
    <n v="126.70565253224028"/>
    <x v="3"/>
    <n v="2"/>
    <s v="MANUAL"/>
    <n v="11.505588428665352"/>
    <x v="0"/>
    <x v="3"/>
    <s v="CG02-163"/>
    <s v="CG02-163"/>
    <s v="Soca"/>
    <n v="0"/>
    <n v="0"/>
    <n v="0"/>
    <s v="Madurez Natural"/>
    <n v="90.88000000000001"/>
    <m/>
    <n v="88023.936328124997"/>
    <n v="73942.726275634763"/>
    <n v="0"/>
    <n v="96248.464757812515"/>
    <n v="80078.722678500009"/>
    <m/>
    <n v="85125.929000000004"/>
    <n v="70143.228000000003"/>
    <n v="126.70565253224028"/>
    <n v="104.40465765087518"/>
    <s v="no"/>
    <n v="7.880000114440918"/>
    <n v="654.94000244140625"/>
    <n v="83.114212300728369"/>
    <n v="7.880000114440918"/>
    <n v="716.13441040039072"/>
    <n v="16.9000244140625"/>
    <n v="2.1446731178456986"/>
    <m/>
    <m/>
    <s v="ZONA ALTA"/>
    <n v="8"/>
    <s v="2DO TERCIO"/>
    <m/>
    <s v=""/>
    <s v=""/>
    <d v="2020-02-03T00:00:00"/>
    <m/>
  </r>
  <r>
    <s v="10139302"/>
    <n v="10139"/>
    <x v="45"/>
    <n v="302"/>
    <n v="1211.030029296875"/>
    <n v="13.010000228881836"/>
    <n v="93.08455096014697"/>
    <n v="98.44000244140625"/>
    <n v="124.87517761042049"/>
    <x v="3"/>
    <n v="2"/>
    <s v="MANUAL"/>
    <n v="11.505588428665352"/>
    <x v="0"/>
    <x v="3"/>
    <s v="CG02-163"/>
    <s v="CG02-163"/>
    <s v="Soca"/>
    <n v="0"/>
    <n v="0"/>
    <n v="0"/>
    <s v="Madurez Natural"/>
    <n v="98.43999755859376"/>
    <m/>
    <n v="188814.34099999996"/>
    <n v="163886.21879999997"/>
    <n v="0"/>
    <n v="190518.30258715615"/>
    <n v="158511.22775251392"/>
    <m/>
    <n v="151227.59"/>
    <n v="127158.71299999999"/>
    <n v="124.87517761042049"/>
    <n v="105.00046235338066"/>
    <s v="no"/>
    <n v="13.010000228881836"/>
    <n v="1269.25"/>
    <n v="97.559567845533209"/>
    <n v="13.010000228881836"/>
    <n v="1280.7043907684322"/>
    <n v="-58.219970703125"/>
    <n v="-4.4750168853862391"/>
    <m/>
    <m/>
    <s v="ZONA ALTA"/>
    <n v="8"/>
    <s v="2DO TERCIO"/>
    <m/>
    <s v=""/>
    <s v=""/>
    <d v="2020-02-03T00:00:00"/>
    <m/>
  </r>
  <r>
    <s v="10139401"/>
    <n v="10139"/>
    <x v="45"/>
    <n v="401"/>
    <n v="1300.5699462890625"/>
    <n v="16.700000762939453"/>
    <n v="77.878436339672504"/>
    <n v="95.879997253417969"/>
    <n v="119.45552904962321"/>
    <x v="3"/>
    <n v="2"/>
    <s v="MANUAL"/>
    <n v="11.538461538461538"/>
    <x v="0"/>
    <x v="3"/>
    <s v="CG02-163"/>
    <s v="CG02-163"/>
    <s v="Soca"/>
    <n v="55"/>
    <n v="44159"/>
    <n v="1"/>
    <s v="Moddus 25 EC"/>
    <n v="95.88000000000001"/>
    <m/>
    <n v="211503.51394329488"/>
    <n v="179391.50149276762"/>
    <n v="0"/>
    <n v="231575.67855005094"/>
    <n v="192670.96455364238"/>
    <m/>
    <n v="155360.27100000001"/>
    <n v="115722.3631"/>
    <n v="119.45552904962321"/>
    <n v="88.978192545654707"/>
    <s v="no"/>
    <n v="16.700000762939453"/>
    <n v="1462.4100341796875"/>
    <n v="87.569459123921689"/>
    <n v="16.700000762939453"/>
    <n v="1601.1960731506349"/>
    <n v="-161.840087890625"/>
    <n v="-9.691022784249185"/>
    <m/>
    <m/>
    <s v="ZONA ALTA"/>
    <n v="8"/>
    <s v="2DO TERCIO"/>
    <m/>
    <s v=""/>
    <s v=""/>
    <d v="2020-02-02T00:00:00"/>
    <m/>
  </r>
  <r>
    <s v="10139602"/>
    <n v="10139"/>
    <x v="45"/>
    <n v="602"/>
    <n v="1100.3699951171875"/>
    <n v="12.460000038146973"/>
    <n v="88.312198374666494"/>
    <n v="95.879997253417969"/>
    <n v="130.18940050682085"/>
    <x v="76"/>
    <n v="2"/>
    <s v="MANUAL"/>
    <n v="11.505588428665352"/>
    <x v="0"/>
    <x v="3"/>
    <s v="CG02-163"/>
    <s v="CG02-163"/>
    <s v="Soca"/>
    <n v="0"/>
    <n v="0"/>
    <n v="0"/>
    <s v="Madurez Natural"/>
    <n v="95.88000000000001"/>
    <m/>
    <n v="131038.69105295038"/>
    <n v="107783.78131115556"/>
    <n v="0"/>
    <n v="149391.45764964266"/>
    <n v="124293.69276450269"/>
    <m/>
    <n v="143256.51"/>
    <n v="124286.40640000001"/>
    <n v="130.18940050682085"/>
    <n v="112.9496505280151"/>
    <s v="no"/>
    <n v="12.460000038146973"/>
    <n v="1047.9000244140625"/>
    <n v="84.101125297420481"/>
    <n v="12.460000038146973"/>
    <n v="1194.6648036575318"/>
    <n v="52.469970703125"/>
    <n v="4.211073077246013"/>
    <m/>
    <m/>
    <s v="ZONA ALTA"/>
    <n v="8"/>
    <s v="2DO TERCIO"/>
    <m/>
    <s v=""/>
    <s v=""/>
    <d v="2020-02-04T00:00:00"/>
    <m/>
  </r>
  <r>
    <s v="10139701"/>
    <n v="10139"/>
    <x v="45"/>
    <n v="701"/>
    <n v="73.620002746582031"/>
    <n v="1.1399999856948853"/>
    <n v="64.578950588062568"/>
    <n v="110.87999725341797"/>
    <n v="125.91709663350129"/>
    <x v="33"/>
    <n v="5"/>
    <s v="MANUAL"/>
    <n v="11.867192636423406"/>
    <x v="6"/>
    <x v="3"/>
    <s v="CP73-1547 "/>
    <s v="CP73-1547 "/>
    <s v="Soca"/>
    <n v="49"/>
    <n v="44104"/>
    <n v="1.2"/>
    <s v="Moddus 25 EC"/>
    <n v="110.88000000000001"/>
    <m/>
    <n v="16149.263207393631"/>
    <n v="11134.721142995395"/>
    <n v="0"/>
    <n v="14317.004455228143"/>
    <n v="11911.747706749813"/>
    <m/>
    <n v="9270.0169999999998"/>
    <n v="7416.7498999999998"/>
    <n v="125.91709663350129"/>
    <n v="100.74367866475444"/>
    <s v="no"/>
    <n v="1.1399999856948853"/>
    <n v="142.58000183105469"/>
    <n v="125.07017861420873"/>
    <n v="1.1399999856948853"/>
    <n v="126.40319841384888"/>
    <n v="-68.959999084472656"/>
    <n v="-60.49122802614616"/>
    <m/>
    <m/>
    <s v="ZONA ALTA"/>
    <n v="6"/>
    <s v="1ER TERCIO"/>
    <m/>
    <s v=""/>
    <s v=""/>
    <d v="2019-11-23T00:00:00"/>
    <m/>
  </r>
  <r>
    <s v="10140101"/>
    <n v="10140"/>
    <x v="46"/>
    <n v="101"/>
    <n v="1384.3199462890625"/>
    <n v="14.989999771118164"/>
    <n v="92.349564204549722"/>
    <n v="90.879997253417969"/>
    <n v="125.79909613152115"/>
    <x v="52"/>
    <n v="1"/>
    <s v="MANUAL"/>
    <n v="11.341222879684418"/>
    <x v="2"/>
    <x v="3"/>
    <s v=""/>
    <s v="CG02-163"/>
    <s v="Plantía"/>
    <n v="41"/>
    <n v="44149"/>
    <n v="1"/>
    <s v="Moddus 25 EC"/>
    <n v="90.88000000000001"/>
    <m/>
    <s v=""/>
    <s v=""/>
    <n v="0"/>
    <n v="198731.03567980067"/>
    <n v="165344.22168559412"/>
    <m/>
    <n v="174146.19799999997"/>
    <n v="148370.34580000001"/>
    <n v="125.79909613152115"/>
    <n v="107.17922991555199"/>
    <s v="no"/>
    <s v=""/>
    <s v=""/>
    <s v=""/>
    <n v="14.989999771118164"/>
    <n v="1362.291179199219"/>
    <n v="0"/>
    <n v="0"/>
    <m/>
    <m/>
    <s v="ZONA MEDIA"/>
    <n v="8"/>
    <s v="1ER TERCIO"/>
    <m/>
    <s v=""/>
    <s v=""/>
    <d v="2020-01-15T00:00:00"/>
    <m/>
  </r>
  <r>
    <s v="10140201"/>
    <n v="10140"/>
    <x v="46"/>
    <n v="201"/>
    <n v="2467.919921875"/>
    <n v="24.340000152587891"/>
    <n v="101.39358695166666"/>
    <n v="105.87999725341797"/>
    <n v="126.09801932453554"/>
    <x v="41"/>
    <n v="2"/>
    <s v="MANUAL"/>
    <n v="10.979618671926364"/>
    <x v="2"/>
    <x v="3"/>
    <s v="CP73-1547 "/>
    <s v="CG02-163"/>
    <s v="Soca"/>
    <n v="54"/>
    <n v="44138"/>
    <n v="1.1000000000000001"/>
    <s v="Moddus 25 EC"/>
    <n v="105.88000000000001"/>
    <m/>
    <n v="364817.48376532912"/>
    <n v="316554.35240261117"/>
    <n v="0"/>
    <n v="380363.27234246075"/>
    <n v="316462.24258892739"/>
    <m/>
    <n v="311199.81400000001"/>
    <n v="265802.63969999994"/>
    <n v="126.09801932453554"/>
    <n v="107.7031054954395"/>
    <s v="no"/>
    <n v="24.340000152587891"/>
    <n v="2471.7900390625"/>
    <n v="101.5525893001974"/>
    <n v="24.340000152587891"/>
    <n v="2577.1192161560061"/>
    <n v="-3.8701171875"/>
    <n v="-0.15900234853073414"/>
    <m/>
    <m/>
    <s v="ZONA MEDIA"/>
    <n v="8"/>
    <s v="1ER TERCIO"/>
    <m/>
    <s v=""/>
    <s v=""/>
    <d v="2020-01-28T00:00:00"/>
    <m/>
  </r>
  <r>
    <s v="10140301"/>
    <n v="10140"/>
    <x v="46"/>
    <n v="301"/>
    <n v="2765.840087890625"/>
    <n v="30.129999160766602"/>
    <n v="91.796885659795464"/>
    <n v="100.87999725341797"/>
    <n v="115.38220643962981"/>
    <x v="17"/>
    <n v="2"/>
    <s v="MECANICO"/>
    <n v="10.124917817225509"/>
    <x v="7"/>
    <x v="3"/>
    <s v="CP73-1547 "/>
    <s v="CG02-163"/>
    <s v="Soca"/>
    <n v="34"/>
    <n v="44127"/>
    <n v="1.1000000000000001"/>
    <s v="Moddus 25 EC"/>
    <n v="100.88000000000001"/>
    <m/>
    <n v="359739.31529711746"/>
    <n v="296035.45296117011"/>
    <n v="0"/>
    <n v="399582.23898515926"/>
    <n v="332452.42283565254"/>
    <m/>
    <n v="319128.73199999996"/>
    <n v="247486.1923"/>
    <n v="115.38220643962981"/>
    <n v="89.47957381323009"/>
    <s v="no"/>
    <n v="30.129999160766602"/>
    <n v="2736.43994140625"/>
    <n v="90.821109114714844"/>
    <n v="30.129999160766602"/>
    <n v="3039.514315338135"/>
    <n v="29.400146484375"/>
    <n v="0.97577654508062039"/>
    <m/>
    <m/>
    <s v="ZONA MEDIA"/>
    <n v="8"/>
    <s v="1ER TERCIO"/>
    <m/>
    <s v=""/>
    <s v=""/>
    <d v="2020-01-23T00:00:00"/>
    <m/>
  </r>
  <r>
    <s v="10140401"/>
    <n v="10140"/>
    <x v="46"/>
    <n v="401"/>
    <n v="1406.1800537109375"/>
    <n v="16.170000076293945"/>
    <n v="86.96227873075091"/>
    <n v="95.879997253417969"/>
    <n v="130.75701828849648"/>
    <x v="2"/>
    <n v="2"/>
    <s v="MANUAL"/>
    <n v="10.979618671926364"/>
    <x v="2"/>
    <x v="3"/>
    <s v="CG02-163"/>
    <s v="CG02-163"/>
    <s v="Soca"/>
    <n v="42"/>
    <n v="44149"/>
    <n v="1"/>
    <s v="Moddus 25 EC"/>
    <n v="95.88000000000001"/>
    <m/>
    <n v="211612.64053057262"/>
    <n v="180066.65144777481"/>
    <n v="0"/>
    <n v="220320.9508479097"/>
    <n v="183307.03110546089"/>
    <m/>
    <n v="183867.91100000002"/>
    <n v="162326.84840000002"/>
    <n v="130.75701828849648"/>
    <n v="115.43816737523491"/>
    <s v="no"/>
    <n v="16.170000076293945"/>
    <n v="1489.0999755859375"/>
    <n v="92.090288717378229"/>
    <n v="16.170000076293945"/>
    <n v="1550.3796073150636"/>
    <n v="-82.919921875"/>
    <n v="-5.128009986627319"/>
    <m/>
    <m/>
    <s v="ZONA MEDIA"/>
    <n v="8"/>
    <s v="1ER TERCIO"/>
    <m/>
    <s v=""/>
    <s v=""/>
    <d v="2020-01-27T00:00:00"/>
    <m/>
  </r>
  <r>
    <s v="10140501"/>
    <n v="10140"/>
    <x v="46"/>
    <n v="501"/>
    <n v="4941.64990234375"/>
    <n v="50.209999084472656"/>
    <n v="98.419637372029854"/>
    <n v="106.87999725341797"/>
    <n v="121.59150969295094"/>
    <x v="70"/>
    <n v="2"/>
    <s v="MECANICO"/>
    <n v="10.157790927021695"/>
    <x v="12"/>
    <x v="3"/>
    <s v="CG02-163"/>
    <s v="CG02-163"/>
    <s v="Soca"/>
    <n v="38"/>
    <n v="44127"/>
    <n v="1.1000000000000001"/>
    <s v="Moddus 25 EC"/>
    <n v="106.88000000000001"/>
    <m/>
    <n v="687268.28190044418"/>
    <n v="576046.52038526931"/>
    <n v="0"/>
    <n v="696907.36224743247"/>
    <n v="579826.92538986378"/>
    <m/>
    <n v="600862.67200000014"/>
    <n v="473105.76960000006"/>
    <n v="121.59150969295094"/>
    <n v="95.738423188500889"/>
    <s v="no"/>
    <n v="50.209999084472656"/>
    <n v="5292.22021484375"/>
    <n v="105.40171900700868"/>
    <n v="50.209999084472656"/>
    <n v="5366.4447021484384"/>
    <n v="-350.5703125"/>
    <n v="-6.9820816349788259"/>
    <m/>
    <m/>
    <s v="ZONA MEDIA"/>
    <n v="8"/>
    <s v="1ER TERCIO"/>
    <m/>
    <s v=""/>
    <s v=""/>
    <d v="2020-01-26T00:00:00"/>
    <m/>
  </r>
  <r>
    <s v="10140601"/>
    <n v="10140"/>
    <x v="46"/>
    <n v="601"/>
    <n v="294.32998657226563"/>
    <n v="2.5299999713897705"/>
    <n v="116.33596438761434"/>
    <n v="107.87999725341797"/>
    <n v="128.90000588059337"/>
    <x v="2"/>
    <n v="2"/>
    <s v="MANUAL"/>
    <n v="10.946745562130177"/>
    <x v="2"/>
    <x v="3"/>
    <s v="CG02-163"/>
    <s v="CG02-163"/>
    <s v="Soca"/>
    <n v="0"/>
    <n v="0"/>
    <n v="0"/>
    <s v="Madurez Natural"/>
    <n v="107.88000000000001"/>
    <m/>
    <n v="41005.559631347656"/>
    <n v="34987.790085449218"/>
    <n v="0"/>
    <n v="41213.395933942804"/>
    <n v="34289.545417040405"/>
    <m/>
    <n v="37939.137000000002"/>
    <n v="33203.367299999998"/>
    <n v="128.90000588059337"/>
    <n v="112.81000514654565"/>
    <s v="no"/>
    <n v="2.5299999713897705"/>
    <n v="271.55999755859375"/>
    <n v="107.33596862826104"/>
    <n v="2.5299999713897705"/>
    <n v="272.93639691352848"/>
    <n v="22.769989013671875"/>
    <n v="8.9999957593532969"/>
    <m/>
    <m/>
    <s v="ZONA MEDIA"/>
    <n v="8"/>
    <s v="1ER TERCIO"/>
    <m/>
    <s v=""/>
    <s v=""/>
    <d v="2020-01-28T00:00:00"/>
    <m/>
  </r>
  <r>
    <s v="10141101"/>
    <n v="10141"/>
    <x v="47"/>
    <n v="101"/>
    <n v="2246.260009765625"/>
    <n v="20.340000152587891"/>
    <n v="110.43559453856886"/>
    <n v="121"/>
    <n v="134.66496696059781"/>
    <x v="72"/>
    <n v="4"/>
    <s v="MECANICO"/>
    <n v="8.6456278763971071"/>
    <x v="3"/>
    <x v="2"/>
    <s v="CG02-163"/>
    <s v="CG02-163"/>
    <s v="Soca"/>
    <n v="48"/>
    <n v="44147"/>
    <n v="1.2"/>
    <s v="Moddus 25 EC"/>
    <n v="121"/>
    <m/>
    <n v="293883.36821159266"/>
    <n v="250577.01270664347"/>
    <n v="0"/>
    <n v="316408.70013333234"/>
    <n v="263252.03851093247"/>
    <m/>
    <n v="302492.53000000003"/>
    <n v="251524.75709999999"/>
    <n v="134.66496696059781"/>
    <n v="111.9749076271202"/>
    <s v="no"/>
    <n v="19.41"/>
    <n v="2285.929931640625"/>
    <n v="117.77073321177872"/>
    <n v="20.340000152587891"/>
    <n v="2461.1400184631348"/>
    <n v="-39.669921875"/>
    <n v="-7.3351386732098547"/>
    <m/>
    <m/>
    <s v="ZONA BAJA"/>
    <n v="10"/>
    <s v="1ER TERCIO"/>
    <m/>
    <s v=""/>
    <s v=""/>
    <d v="2020-04-11T00:00:00"/>
    <m/>
  </r>
  <r>
    <s v="10143101"/>
    <n v="10143"/>
    <x v="48"/>
    <n v="101"/>
    <n v="4375.68994140625"/>
    <n v="38.649999766349794"/>
    <n v="113.21319451121698"/>
    <n v="110"/>
    <n v="122.12303617387123"/>
    <x v="26"/>
    <n v="1"/>
    <s v="MECANICO"/>
    <n v="11.801446416831032"/>
    <x v="10"/>
    <x v="2"/>
    <s v="MEZ.VARCOM "/>
    <s v="CG02-163"/>
    <s v="Plantía"/>
    <n v="55"/>
    <n v="44173"/>
    <n v="1.3"/>
    <s v="Tronnuspac 25 EC"/>
    <n v="110"/>
    <m/>
    <n v="578740.69938986853"/>
    <n v="456742.21368608443"/>
    <n v="0"/>
    <n v="520218.96906096902"/>
    <n v="432822.18225872621"/>
    <m/>
    <n v="534372.54099999997"/>
    <n v="433955.47869999998"/>
    <n v="122.12303617387123"/>
    <n v="99.174183845516325"/>
    <s v="no"/>
    <n v="38.650001525878906"/>
    <n v="4729.77001953125"/>
    <n v="122.37438118506502"/>
    <n v="38.65"/>
    <n v="4251.5"/>
    <n v="-354.080078125"/>
    <n v="-9.1611866738480359"/>
    <m/>
    <m/>
    <s v="LITORAL"/>
    <n v="3"/>
    <s v="2DO TERCIO"/>
    <m/>
    <s v=""/>
    <s v=""/>
    <d v="2020-02-08T00:00:00"/>
    <m/>
  </r>
  <r>
    <s v="10143102"/>
    <n v="10143"/>
    <x v="48"/>
    <n v="102"/>
    <n v="5696.18017578125"/>
    <n v="40.187599084472602"/>
    <n v="141.73974821954715"/>
    <n v="128"/>
    <n v="129.15484680908952"/>
    <x v="54"/>
    <n v="1"/>
    <s v="MECANICO"/>
    <n v="11.867192636423406"/>
    <x v="10"/>
    <x v="2"/>
    <s v="MEZ.VARCOM "/>
    <s v="CG02-163"/>
    <s v="Plantía"/>
    <n v="58"/>
    <n v="44173"/>
    <n v="1.3"/>
    <s v="Tronnuspac 25 EC"/>
    <n v="128"/>
    <m/>
    <n v="608282.9628961503"/>
    <n v="506908.80974689504"/>
    <n v="0"/>
    <n v="651595.81368295313"/>
    <n v="542127.71698421694"/>
    <m/>
    <n v="735689.27799999993"/>
    <n v="618033.47500000009"/>
    <n v="129.15484680908952"/>
    <n v="108.49963588366212"/>
    <s v="no"/>
    <n v="40.209999084472656"/>
    <n v="4802.080078125"/>
    <n v="119.42502331414758"/>
    <n v="40.187599084472602"/>
    <n v="5144.012682812493"/>
    <n v="894.10009765625"/>
    <n v="22.314724905399572"/>
    <m/>
    <m/>
    <s v="LITORAL"/>
    <n v="3"/>
    <s v="2DO TERCIO"/>
    <m/>
    <s v=""/>
    <s v=""/>
    <d v="2020-02-09T00:00:00"/>
    <m/>
  </r>
  <r>
    <s v="10144403"/>
    <n v="10144"/>
    <x v="49"/>
    <n v="403"/>
    <n v="989.72998046875"/>
    <n v="12.109999656677246"/>
    <n v="81.72832440362869"/>
    <n v="102.87999725341797"/>
    <n v="124.80000246279293"/>
    <x v="30"/>
    <n v="5"/>
    <s v="MECANICO"/>
    <n v="10.486522024983563"/>
    <x v="11"/>
    <x v="3"/>
    <s v="CP72-2086 "/>
    <s v="CP72-2086 "/>
    <s v="Soca"/>
    <n v="22"/>
    <n v="44214"/>
    <s v="3 + 3+ 3 + 1"/>
    <s v="Megasun + Megamax + Megasilix + Megaboro"/>
    <n v="102.88000000000001"/>
    <m/>
    <n v="152627.86094561836"/>
    <n v="125289.7517702983"/>
    <n v="0"/>
    <n v="160031.22867232328"/>
    <n v="133145.98225537298"/>
    <m/>
    <n v="123518.304"/>
    <n v="103862.2662"/>
    <n v="124.80000246279293"/>
    <n v="104.94000207087733"/>
    <s v="no"/>
    <n v="12.109999656677246"/>
    <n v="1188.239990234375"/>
    <n v="98.120563494747898"/>
    <n v="12.109999656677246"/>
    <n v="1245.8767646789552"/>
    <n v="-198.510009765625"/>
    <n v="-16.392239091119208"/>
    <m/>
    <m/>
    <s v="ZONA MEDIA"/>
    <n v="8"/>
    <s v="2DO TERCIO"/>
    <m/>
    <s v=""/>
    <s v=""/>
    <d v="2020-03-27T00:00:00"/>
    <m/>
  </r>
  <r>
    <s v="10144411"/>
    <n v="10144"/>
    <x v="49"/>
    <n v="411"/>
    <n v="651.29998779296875"/>
    <n v="8.1000003814697266"/>
    <n v="80.40740211357766"/>
    <n v="95.879997253417969"/>
    <n v="113.80000213290369"/>
    <x v="112"/>
    <n v="2"/>
    <s v="MECANICO"/>
    <n v="10.519395134779749"/>
    <x v="11"/>
    <x v="3"/>
    <s v="CG02-163"/>
    <s v="CG02-163"/>
    <s v="Soca"/>
    <n v="21"/>
    <n v="44214"/>
    <s v="3 + 3+ 3 + 1"/>
    <s v="Megasun + Megamax + Megasilix + Megaboro"/>
    <n v="95.88000000000001"/>
    <m/>
    <n v="112211.32854563423"/>
    <n v="93319.072448679988"/>
    <n v="0"/>
    <n v="112789.05198507062"/>
    <n v="93840.491251578758"/>
    <m/>
    <n v="74117.939999999988"/>
    <n v="56428.631999999998"/>
    <n v="113.80000213290369"/>
    <n v="86.640001623855682"/>
    <s v="no"/>
    <n v="8.1000003814697266"/>
    <n v="772.6500244140625"/>
    <n v="95.388887410628357"/>
    <n v="8.1000003814697266"/>
    <n v="776.62803657531742"/>
    <n v="-121.35003662109375"/>
    <n v="-14.981485297050696"/>
    <m/>
    <m/>
    <s v="ZONA MEDIA"/>
    <n v="8"/>
    <s v="2DO TERCIO"/>
    <m/>
    <s v=""/>
    <s v=""/>
    <d v="2020-03-25T00:00:00"/>
    <m/>
  </r>
  <r>
    <s v="10144412"/>
    <n v="10144"/>
    <x v="49"/>
    <n v="412"/>
    <n v="683"/>
    <n v="7.679999828338623"/>
    <n v="88.932293654458334"/>
    <n v="75.879997253417969"/>
    <n v="130.8962401171303"/>
    <x v="112"/>
    <n v="2"/>
    <s v="MECANICO"/>
    <n v="10.519395134779749"/>
    <x v="11"/>
    <x v="3"/>
    <s v="CG02-163"/>
    <s v="CG02-163"/>
    <s v="Soca"/>
    <n v="21"/>
    <n v="44214"/>
    <s v="3 + 3+ 3 + 1"/>
    <s v="Megasun + Megamax + Megasilix + Megaboro"/>
    <n v="75.88000000000001"/>
    <m/>
    <n v="71004.342327880848"/>
    <n v="60526.303374633797"/>
    <n v="0"/>
    <n v="88695.826497493748"/>
    <n v="73794.927645914795"/>
    <m/>
    <n v="89402.131999999998"/>
    <n v="76999.940800000011"/>
    <n v="130.8962401171303"/>
    <n v="112.73783426061495"/>
    <s v="no"/>
    <n v="7.679999828338623"/>
    <n v="466.51998901367188"/>
    <n v="60.744791593907088"/>
    <n v="7.679999828338623"/>
    <n v="582.75838697433483"/>
    <n v="216.48001098632813"/>
    <n v="28.187502060551246"/>
    <m/>
    <m/>
    <s v="ZONA MEDIA"/>
    <n v="8"/>
    <s v="2DO TERCIO"/>
    <m/>
    <s v=""/>
    <s v=""/>
    <d v="2020-03-25T00:00:00"/>
    <m/>
  </r>
  <r>
    <s v="10144413"/>
    <n v="10144"/>
    <x v="49"/>
    <n v="413"/>
    <n v="359.79998779296875"/>
    <n v="7.820000171661377"/>
    <n v="46.010227608029375"/>
    <n v="75.879997253417969"/>
    <n v="135.80000460732325"/>
    <x v="114"/>
    <n v="2"/>
    <s v="MECANICO"/>
    <n v="10.453648915187376"/>
    <x v="10"/>
    <x v="3"/>
    <s v="CG02-163"/>
    <s v="CG02-163"/>
    <s v="Soca"/>
    <n v="20"/>
    <n v="44214"/>
    <s v="3 + 3+ 3 + 1"/>
    <s v="Megasun + Megamax + Megasilix + Megaboro"/>
    <n v="75.88000000000001"/>
    <m/>
    <n v="70180.14097462513"/>
    <n v="57680.49178322572"/>
    <n v="0"/>
    <n v="87062.227413089262"/>
    <n v="72435.773207690261"/>
    <m/>
    <n v="48860.840000000004"/>
    <n v="42934.934000000001"/>
    <n v="135.80000460732325"/>
    <n v="119.3300040485411"/>
    <s v="no"/>
    <n v="7.820000171661377"/>
    <n v="478.32000732421875"/>
    <n v="61.166240003112243"/>
    <n v="7.820000171661377"/>
    <n v="593.38161302566539"/>
    <n v="-118.52001953125"/>
    <n v="-15.156012395082868"/>
    <m/>
    <m/>
    <s v="ZONA MEDIA"/>
    <n v="8"/>
    <s v="2DO TERCIO"/>
    <m/>
    <s v=""/>
    <s v=""/>
    <d v="2020-03-26T00:00:00"/>
    <m/>
  </r>
  <r>
    <s v="10144415"/>
    <n v="10144"/>
    <x v="49"/>
    <n v="415"/>
    <n v="1183.52001953125"/>
    <n v="13.820000267028808"/>
    <n v="85.638205257842415"/>
    <n v="86.879997253417969"/>
    <n v="117.81438226556192"/>
    <x v="114"/>
    <n v="5"/>
    <s v="MECANICO"/>
    <n v="10.552268244575936"/>
    <x v="10"/>
    <x v="3"/>
    <s v="CG98-78 "/>
    <s v="CG98-78 "/>
    <s v="Soca"/>
    <n v="20"/>
    <n v="44214"/>
    <s v="3 + 3+ 3 + 1"/>
    <s v="Megasun + Megamax + Megasilix + Megaboro"/>
    <n v="86.88000000000001"/>
    <m/>
    <n v="171414.13039192502"/>
    <n v="144879.24361825475"/>
    <n v="0"/>
    <n v="180918.55306392178"/>
    <n v="150524.23614918292"/>
    <m/>
    <n v="139435.68"/>
    <n v="113650.8082"/>
    <n v="117.81438226556192"/>
    <n v="96.027786876822773"/>
    <s v="no"/>
    <n v="14.470000267028809"/>
    <n v="1191.1099853515625"/>
    <n v="82.315823315194635"/>
    <n v="14.470000267028809"/>
    <n v="1257.153623199463"/>
    <n v="-7.5899658203125"/>
    <n v="3.3223819426477803"/>
    <m/>
    <m/>
    <s v="ZONA MEDIA"/>
    <n v="8"/>
    <s v="2DO TERCIO"/>
    <m/>
    <s v=""/>
    <s v=""/>
    <d v="2020-03-23T00:00:00"/>
    <m/>
  </r>
  <r>
    <s v="10144417"/>
    <n v="10144"/>
    <x v="49"/>
    <n v="417"/>
    <n v="924.84002685546875"/>
    <n v="12.239999771118164"/>
    <n v="75.558827136398023"/>
    <n v="74.879997253417969"/>
    <n v="133.69999611762458"/>
    <x v="114"/>
    <n v="5"/>
    <s v="MECANICO"/>
    <n v="10.519395134779749"/>
    <x v="10"/>
    <x v="3"/>
    <s v="CP72-2086 "/>
    <s v="CP72-2086 "/>
    <s v="Soca"/>
    <n v="20"/>
    <n v="44214"/>
    <s v="3 + 3+ 3 + 1"/>
    <s v="Megasun + Megamax + Megasilix + Megaboro"/>
    <n v="74.88000000000001"/>
    <m/>
    <n v="110023.98468298116"/>
    <n v="91514.543336313538"/>
    <n v="0"/>
    <n v="119012.41943936345"/>
    <n v="99018.332973550394"/>
    <m/>
    <n v="123651.10799999999"/>
    <n v="103868.7804"/>
    <n v="133.69999611762458"/>
    <n v="112.30999673874659"/>
    <s v="no"/>
    <n v="12.239999771118164"/>
    <n v="847.30999755859375"/>
    <n v="69.224674297619629"/>
    <n v="12.239999771118164"/>
    <n v="916.53118286132826"/>
    <n v="77.530029296875"/>
    <n v="6.3341528387783939"/>
    <m/>
    <m/>
    <s v="ZONA MEDIA"/>
    <n v="8"/>
    <s v="2DO TERCIO"/>
    <m/>
    <s v=""/>
    <s v=""/>
    <d v="2020-03-24T00:00:00"/>
    <m/>
  </r>
  <r>
    <s v="10144421"/>
    <n v="10144"/>
    <x v="49"/>
    <n v="421"/>
    <n v="964.02001953125"/>
    <n v="7.8400001525878906"/>
    <n v="122.961734791936"/>
    <n v="100.87999725341797"/>
    <n v="118.37127205665971"/>
    <x v="30"/>
    <n v="2"/>
    <s v="MECANICO"/>
    <n v="10.552268244575936"/>
    <x v="11"/>
    <x v="3"/>
    <s v="CG02-163"/>
    <s v="CG02-163"/>
    <s v="Soca"/>
    <n v="22"/>
    <n v="44214"/>
    <s v="3 + 3+ 3 + 1"/>
    <s v="Megasun + Megamax + Megasilix + Megaboro"/>
    <n v="100.88000000000001"/>
    <m/>
    <n v="114204.71820532881"/>
    <n v="94343.926517431406"/>
    <n v="0"/>
    <n v="116277.57909653045"/>
    <n v="96742.945808313321"/>
    <m/>
    <n v="114112.276"/>
    <n v="93555.553299999985"/>
    <n v="118.37127205665971"/>
    <n v="97.047313753391677"/>
    <s v="no"/>
    <n v="7.8400001525878906"/>
    <n v="776.79998779296875"/>
    <n v="99.081629167641836"/>
    <n v="7.8400001525878906"/>
    <n v="790.89921539306647"/>
    <n v="187.22003173828125"/>
    <n v="23.88010562429416"/>
    <m/>
    <m/>
    <s v="ZONA MEDIA"/>
    <n v="8"/>
    <s v="2DO TERCIO"/>
    <m/>
    <s v=""/>
    <s v=""/>
    <d v="2020-03-25T00:00:00"/>
    <m/>
  </r>
  <r>
    <s v="10145601"/>
    <n v="10145"/>
    <x v="50"/>
    <n v="601"/>
    <n v="596.1300048828125"/>
    <n v="7.4099998474121094"/>
    <n v="80.449395028126318"/>
    <n v="80.879997253417969"/>
    <n v="144.29999881806012"/>
    <x v="103"/>
    <n v="3"/>
    <s v="MANUAL"/>
    <n v="11.176857330703484"/>
    <x v="15"/>
    <x v="3"/>
    <s v="RB845210 "/>
    <s v="RB845210 "/>
    <s v="Soca"/>
    <n v="32"/>
    <n v="44221"/>
    <s v="3 + 3 + 3 + 1"/>
    <s v="Megasun + Megamax + Megasilix + Megaboro"/>
    <n v="80.88000000000001"/>
    <m/>
    <n v="92501.559582495058"/>
    <n v="78655.421443731291"/>
    <n v="0"/>
    <n v="90368.086778719196"/>
    <n v="75186.248199894369"/>
    <m/>
    <n v="86021.559000000008"/>
    <n v="76143.684900000007"/>
    <n v="144.29999881806012"/>
    <n v="127.72999895378251"/>
    <s v="no"/>
    <n v="7.4099998474121094"/>
    <n v="613.469970703125"/>
    <n v="82.789471435330071"/>
    <n v="7.4099998474121094"/>
    <n v="599.32078765869153"/>
    <n v="-17.3399658203125"/>
    <n v="-2.3400764072037532"/>
    <m/>
    <m/>
    <s v="ZONA MEDIA"/>
    <n v="7"/>
    <s v="2DO TERCIO"/>
    <m/>
    <s v=""/>
    <s v=""/>
    <d v="2020-03-23T00:00:00"/>
    <m/>
  </r>
  <r>
    <s v="10146301"/>
    <n v="10146"/>
    <x v="51"/>
    <n v="301"/>
    <n v="7242.66015625"/>
    <n v="64.110000610351563"/>
    <n v="112.97239256429766"/>
    <n v="138"/>
    <n v="127.75008781843256"/>
    <x v="112"/>
    <n v="1"/>
    <s v="MECANICO"/>
    <n v="12.787639710716633"/>
    <x v="11"/>
    <x v="2"/>
    <s v="CG02-163"/>
    <s v="CG02-163"/>
    <s v="Plantía"/>
    <n v="54"/>
    <n v="44181"/>
    <n v="1.4"/>
    <s v="Tronnuspac 25 EC"/>
    <n v="138"/>
    <m/>
    <n v="900337.37277992722"/>
    <n v="746002.79974637285"/>
    <n v="0"/>
    <n v="1115824.451054198"/>
    <n v="928365.94327709265"/>
    <m/>
    <n v="925250.47100000002"/>
    <n v="782145.41509999998"/>
    <n v="127.75008781843256"/>
    <n v="107.99145593281129"/>
    <s v="no"/>
    <n v="64.110000610351563"/>
    <n v="7138.6201171875"/>
    <n v="111.34955621939049"/>
    <n v="64.110000610351563"/>
    <n v="8847.1800842285156"/>
    <n v="104.0400390625"/>
    <n v="1.6228363449071708"/>
    <m/>
    <m/>
    <s v="ZONA BAJA"/>
    <n v="10"/>
    <s v="2DO TERCIO"/>
    <m/>
    <s v=""/>
    <s v=""/>
    <d v="2020-01-16T00:00:00"/>
    <m/>
  </r>
  <r>
    <s v="10146401"/>
    <n v="10146"/>
    <x v="51"/>
    <n v="401"/>
    <n v="7932.68017578125"/>
    <n v="65.510002136230469"/>
    <n v="121.09112985960446"/>
    <n v="93"/>
    <n v="126.03222124753533"/>
    <x v="48"/>
    <n v="3"/>
    <s v="MECANICO"/>
    <n v="14.62853385930309"/>
    <x v="11"/>
    <x v="2"/>
    <s v="CG02-163"/>
    <s v="CG02-163"/>
    <s v="Soca"/>
    <n v="59"/>
    <n v="44181"/>
    <n v="1"/>
    <s v="Tronnuspac 25 EC"/>
    <n v="93"/>
    <m/>
    <n v="1031574.8475716744"/>
    <n v="823121.62067273713"/>
    <n v="0"/>
    <n v="772378.5352712496"/>
    <n v="642618.94134567957"/>
    <m/>
    <n v="999773.30299999996"/>
    <n v="818277.65709999995"/>
    <n v="126.03222124753533"/>
    <n v="103.15273513713943"/>
    <s v="no"/>
    <n v="65.510002136230469"/>
    <n v="8136.93994140625"/>
    <n v="124.20912343255894"/>
    <n v="65.510002136230469"/>
    <n v="6092.4301986694336"/>
    <n v="-204.259765625"/>
    <n v="-3.1179935729544752"/>
    <m/>
    <m/>
    <s v="ZONA BAJA"/>
    <n v="10"/>
    <s v="2DO TERCIO"/>
    <m/>
    <s v=""/>
    <s v=""/>
    <d v="2019-11-26T00:00:00"/>
    <m/>
  </r>
  <r>
    <s v="10146501"/>
    <n v="10146"/>
    <x v="51"/>
    <n v="501"/>
    <n v="6103.330078125"/>
    <n v="57.069999694824219"/>
    <n v="106.94463134329615"/>
    <n v="93"/>
    <n v="127.10695768863373"/>
    <x v="115"/>
    <n v="2"/>
    <s v="MECANICO"/>
    <n v="14.497041420118343"/>
    <x v="11"/>
    <x v="2"/>
    <s v="CG02-163"/>
    <s v="CG02-163"/>
    <s v="Soca"/>
    <n v="56"/>
    <n v="44181"/>
    <n v="1"/>
    <s v="Tronnuspac 25 EC"/>
    <n v="93"/>
    <m/>
    <n v="733654.20555588556"/>
    <n v="605729.34738205757"/>
    <n v="0"/>
    <n v="664174.71462611877"/>
    <n v="552593.36256893084"/>
    <m/>
    <n v="775775.71799999999"/>
    <n v="640361.18489999999"/>
    <n v="127.10695768863373"/>
    <n v="104.91996610098546"/>
    <s v="no"/>
    <n v="57.069999694824219"/>
    <n v="5862.72998046875"/>
    <n v="102.7287543686539"/>
    <n v="57.069999694824219"/>
    <n v="5307.5099716186523"/>
    <n v="240.60009765625"/>
    <n v="4.2158769746422564"/>
    <m/>
    <m/>
    <s v="ZONA BAJA"/>
    <n v="10"/>
    <s v="2DO TERCIO"/>
    <m/>
    <s v=""/>
    <s v=""/>
    <d v="2019-11-27T00:00:00"/>
    <m/>
  </r>
  <r>
    <s v="10146601"/>
    <n v="10146"/>
    <x v="51"/>
    <n v="601"/>
    <n v="1768.6300048828125"/>
    <n v="14.829999923706055"/>
    <n v="119.26028415250506"/>
    <n v="103"/>
    <n v="123.88335626733732"/>
    <x v="114"/>
    <n v="2"/>
    <s v="MECANICO"/>
    <n v="14.266929651545036"/>
    <x v="10"/>
    <x v="2"/>
    <s v="CG02-163"/>
    <s v="CG02-163"/>
    <s v="Soca"/>
    <n v="53"/>
    <n v="44181"/>
    <n v="1"/>
    <s v="Tronnuspac 25 EC"/>
    <n v="103"/>
    <m/>
    <n v="206793.30431534289"/>
    <n v="164621.74095889667"/>
    <n v="0"/>
    <n v="175670.4013419096"/>
    <n v="146157.77391646878"/>
    <m/>
    <n v="219103.821"/>
    <n v="182119.18119999999"/>
    <n v="123.88335626733732"/>
    <n v="102.97189389369599"/>
    <s v="no"/>
    <n v="14.829999923706055"/>
    <n v="1798.1099853515625"/>
    <n v="121.24814528672029"/>
    <n v="14.829999923706055"/>
    <n v="1527.4899921417236"/>
    <n v="-29.47998046875"/>
    <n v="-1.9878611342152226"/>
    <m/>
    <m/>
    <s v="ZONA BAJA"/>
    <n v="3"/>
    <s v="2DO TERCIO"/>
    <m/>
    <s v=""/>
    <s v=""/>
    <d v="2019-12-01T00:00:00"/>
    <m/>
  </r>
  <r>
    <s v="10147101"/>
    <n v="10147"/>
    <x v="52"/>
    <n v="101"/>
    <n v="1170.0999755859375"/>
    <n v="10.899999618530273"/>
    <n v="107.3486253702925"/>
    <n v="126.73999786376953"/>
    <n v="154.35320465634459"/>
    <x v="115"/>
    <n v="2"/>
    <s v="MANUAL"/>
    <n v="12.064431295200526"/>
    <x v="11"/>
    <x v="3"/>
    <s v="CG03-025 "/>
    <s v="CG03-025 "/>
    <s v="Soca"/>
    <n v="64"/>
    <n v="44173"/>
    <n v="1.2"/>
    <s v="Moddus 25 EC"/>
    <n v="126.74000061035157"/>
    <m/>
    <n v="199949.4155582604"/>
    <n v="182113.52664085643"/>
    <n v="0"/>
    <n v="201343.61546845469"/>
    <n v="167517.88806975432"/>
    <m/>
    <n v="180608.68100000001"/>
    <n v="154824.47659999999"/>
    <n v="154.35320465634459"/>
    <n v="132.31730606820184"/>
    <s v="no"/>
    <n v="10.899999618530273"/>
    <n v="1371.9000244140625"/>
    <n v="125.86239196575731"/>
    <n v="10.899999618530273"/>
    <n v="1381.4659583053588"/>
    <n v="-201.800048828125"/>
    <n v="-18.513766595464816"/>
    <m/>
    <m/>
    <s v="ZONA ALTA"/>
    <n v="6"/>
    <s v="2DO TERCIO"/>
    <m/>
    <s v=""/>
    <s v=""/>
    <d v="2020-02-09T00:00:00"/>
    <m/>
  </r>
  <r>
    <s v="10147201"/>
    <n v="10147"/>
    <x v="52"/>
    <n v="201"/>
    <n v="1580.969970703125"/>
    <n v="14.100000381469727"/>
    <n v="112.12552680359084"/>
    <n v="139.08999633789063"/>
    <n v="145.6514982998626"/>
    <x v="112"/>
    <n v="2"/>
    <s v="MANUAL"/>
    <n v="12.064431295200526"/>
    <x v="11"/>
    <x v="3"/>
    <s v="CG03-025 "/>
    <s v="CG03-025 "/>
    <s v="Soca"/>
    <n v="62"/>
    <n v="44173"/>
    <n v="1.2"/>
    <s v="Moddus 25 EC"/>
    <n v="139.09000671386721"/>
    <m/>
    <n v="263393.16972020169"/>
    <n v="226431.10646111774"/>
    <n v="0"/>
    <n v="265077.18877160235"/>
    <n v="220544.22105797313"/>
    <m/>
    <n v="230270.64500000002"/>
    <n v="208311.12280000001"/>
    <n v="145.6514982998626"/>
    <n v="131.76159361670554"/>
    <s v="no"/>
    <n v="14.100000381469727"/>
    <n v="1948.7099609375"/>
    <n v="138.20637646921639"/>
    <n v="14.100000381469727"/>
    <n v="1961.1691477241545"/>
    <n v="-367.739990234375"/>
    <n v="-26.08084966562555"/>
    <m/>
    <m/>
    <s v="ZONA ALTA"/>
    <n v="6"/>
    <s v="2DO TERCIO"/>
    <m/>
    <s v=""/>
    <s v=""/>
    <d v="2020-02-07T00:00:00"/>
    <m/>
  </r>
  <r>
    <s v="10147202"/>
    <n v="10147"/>
    <x v="52"/>
    <n v="202"/>
    <n v="1966.9000244140625"/>
    <n v="16.909999847412109"/>
    <n v="116.31579196702802"/>
    <n v="134.02999877929688"/>
    <n v="136.7260260623124"/>
    <x v="30"/>
    <n v="2"/>
    <s v="MANUAL"/>
    <n v="12.064431295200526"/>
    <x v="11"/>
    <x v="3"/>
    <s v="CG03-025 "/>
    <s v="CG03-025 "/>
    <s v="Soca"/>
    <n v="63"/>
    <n v="44173"/>
    <n v="1.2"/>
    <s v="Moddus 25 EC"/>
    <n v="134.0299938964844"/>
    <m/>
    <n v="303698.30358613766"/>
    <n v="267644.68590426276"/>
    <n v="0"/>
    <n v="305707.6892338029"/>
    <n v="254348.79744252402"/>
    <m/>
    <n v="268926.424"/>
    <n v="233347.0301"/>
    <n v="136.7260260623124"/>
    <n v="118.63695521052924"/>
    <s v="no"/>
    <n v="16.909999847412109"/>
    <n v="2251.550048828125"/>
    <n v="133.14902833501208"/>
    <n v="16.909999847412109"/>
    <n v="2266.4471763381971"/>
    <n v="-284.6500244140625"/>
    <n v="-16.833236367984057"/>
    <m/>
    <m/>
    <s v="ZONA ALTA"/>
    <n v="6"/>
    <s v="2DO TERCIO"/>
    <m/>
    <s v=""/>
    <s v=""/>
    <d v="2020-02-08T00:00:00"/>
    <m/>
  </r>
  <r>
    <s v="10147301"/>
    <n v="10147"/>
    <x v="52"/>
    <n v="301"/>
    <n v="1508.8399658203125"/>
    <n v="14.229999542236328"/>
    <n v="106.03232708067884"/>
    <n v="120.87999725341797"/>
    <n v="140.98191446324182"/>
    <x v="45"/>
    <n v="4"/>
    <s v="MANUAL"/>
    <n v="12.064431295200526"/>
    <x v="11"/>
    <x v="3"/>
    <s v="CG03-025 "/>
    <s v="CG03-025 "/>
    <s v="Soca"/>
    <n v="65"/>
    <n v="44173"/>
    <n v="1.2"/>
    <s v="Moddus 25 EC"/>
    <n v="120.88000000000001"/>
    <m/>
    <n v="241770.75570952849"/>
    <n v="215983.95802053547"/>
    <n v="0"/>
    <n v="238628.89223587167"/>
    <n v="198539.23834024521"/>
    <m/>
    <n v="212719.147"/>
    <n v="183497.47099999999"/>
    <n v="140.98191446324182"/>
    <n v="121.61493276739773"/>
    <s v="no"/>
    <n v="14.229999542236328"/>
    <n v="1742.77001953125"/>
    <n v="122.47154431442543"/>
    <n v="14.229999542236328"/>
    <n v="1720.1223446655274"/>
    <n v="-233.9300537109375"/>
    <n v="-16.439217233746589"/>
    <m/>
    <m/>
    <s v="ZONA ALTA"/>
    <n v="6"/>
    <s v="2DO TERCIO"/>
    <m/>
    <s v=""/>
    <s v=""/>
    <d v="2020-02-10T00:00:00"/>
    <m/>
  </r>
  <r>
    <s v="10147401"/>
    <n v="10147"/>
    <x v="52"/>
    <n v="401"/>
    <n v="2287.22998046875"/>
    <n v="19.510000228881836"/>
    <n v="117.23372391778986"/>
    <n v="120.87999725341797"/>
    <n v="133.69198270885374"/>
    <x v="78"/>
    <n v="4"/>
    <s v="MANUAL"/>
    <n v="12.064431295200526"/>
    <x v="11"/>
    <x v="3"/>
    <s v="CG03-025 "/>
    <s v="CG03-025 "/>
    <s v="Soca"/>
    <n v="66"/>
    <n v="44173"/>
    <n v="1.2"/>
    <s v="Moddus 25 EC"/>
    <n v="120.88000000000001"/>
    <m/>
    <n v="338580.37179112155"/>
    <n v="299993.12823841098"/>
    <n v="0"/>
    <n v="326199.58197243244"/>
    <n v="271398.05220106378"/>
    <m/>
    <n v="305784.31099999999"/>
    <n v="262335.17139999999"/>
    <n v="133.69198270885374"/>
    <n v="114.69558096044038"/>
    <s v="no"/>
    <n v="19.510000228881836"/>
    <n v="2447.8798828125"/>
    <n v="125.46795766761474"/>
    <n v="19.510000228881836"/>
    <n v="2358.3688276672365"/>
    <n v="-160.64990234375"/>
    <n v="-8.234233749824881"/>
    <m/>
    <m/>
    <s v="ZONA ALTA"/>
    <n v="6"/>
    <s v="2DO TERCIO"/>
    <m/>
    <s v=""/>
    <s v=""/>
    <d v="2020-02-11T00:00:00"/>
    <m/>
  </r>
  <r>
    <s v="10147501"/>
    <n v="10147"/>
    <x v="52"/>
    <n v="501"/>
    <n v="1673.2099609375"/>
    <n v="14.739999771118164"/>
    <n v="113.5149244856855"/>
    <n v="100.87999725341797"/>
    <n v="123.1387696763157"/>
    <x v="63"/>
    <n v="5"/>
    <s v="MANUAL"/>
    <n v="12.228796844181458"/>
    <x v="10"/>
    <x v="3"/>
    <s v="CG03-138"/>
    <s v="CG03-138"/>
    <s v="Soca"/>
    <n v="60"/>
    <n v="44173"/>
    <n v="1.2"/>
    <s v="Moddus 25 EC"/>
    <n v="100.88000000000001"/>
    <m/>
    <n v="174113.83621214284"/>
    <n v="139990.2972785981"/>
    <n v="0"/>
    <n v="168416.90312005187"/>
    <n v="140122.86339588315"/>
    <m/>
    <n v="206037.016"/>
    <n v="175466.43369999999"/>
    <n v="123.1387696763157"/>
    <n v="104.86815031969216"/>
    <s v="no"/>
    <n v="14.739999771118164"/>
    <n v="1537.27001953125"/>
    <n v="104.2924045727196"/>
    <n v="14.739999771118164"/>
    <n v="1486.9711769104006"/>
    <n v="135.93994140625"/>
    <n v="9.2225199129658932"/>
    <m/>
    <m/>
    <s v="ZONA ALTA"/>
    <n v="6"/>
    <s v="2DO TERCIO"/>
    <m/>
    <s v=""/>
    <s v=""/>
    <d v="2020-01-31T00:00:00"/>
    <m/>
  </r>
  <r>
    <s v="10148101"/>
    <n v="10148"/>
    <x v="53"/>
    <n v="101"/>
    <n v="972.77001953125"/>
    <n v="13.199999809265137"/>
    <n v="73.694699514196856"/>
    <n v="95.879997253417969"/>
    <n v="129.70325201921662"/>
    <x v="44"/>
    <n v="5"/>
    <s v="MECANICO"/>
    <n v="10.946745562130177"/>
    <x v="15"/>
    <x v="1"/>
    <s v="CP73-1547 "/>
    <s v="CP73-1547 "/>
    <s v="Soca"/>
    <n v="49"/>
    <n v="44203"/>
    <s v="3 + 3 + 3 + 1"/>
    <s v="Megasun + Megamax + Megasilix + Megaboro"/>
    <n v="95.88000000000001"/>
    <m/>
    <n v="172979.54406738281"/>
    <n v="138524.58154907226"/>
    <n v="0"/>
    <n v="170858.1575311661"/>
    <n v="142153.98706593018"/>
    <m/>
    <n v="126171.435"/>
    <n v="109840.51210000001"/>
    <n v="129.70325201921662"/>
    <n v="112.91519053283427"/>
    <s v="no"/>
    <n v="13.199999809265137"/>
    <n v="1281.3299560546875"/>
    <n v="97.070452618894464"/>
    <n v="13.199999809265137"/>
    <n v="1265.6159817123414"/>
    <n v="-308.5599365234375"/>
    <n v="-23.375753104697608"/>
    <m/>
    <m/>
    <s v="ZONA BAJA"/>
    <n v="1"/>
    <s v="2DO TERCIO"/>
    <m/>
    <s v=""/>
    <s v=""/>
    <d v="2020-03-29T00:00:00"/>
    <m/>
  </r>
  <r>
    <s v="10148104"/>
    <n v="10148"/>
    <x v="53"/>
    <n v="104"/>
    <n v="3199.780029296875"/>
    <n v="36.950000762939453"/>
    <n v="86.597563280870844"/>
    <n v="75.879997253417969"/>
    <n v="120.49449883113456"/>
    <x v="93"/>
    <n v="3"/>
    <s v="MECANICO"/>
    <n v="12.426035502958579"/>
    <x v="15"/>
    <x v="1"/>
    <s v="CG04-10267"/>
    <s v="CG04-10267"/>
    <s v="Soca"/>
    <n v="48"/>
    <n v="44203"/>
    <s v="3 + 3 + 3 + 1"/>
    <s v="Megasun + Megamax + Megasilix + Megaboro"/>
    <n v="75.88000000000001"/>
    <m/>
    <n v="355106.48179686"/>
    <n v="300318.46151105699"/>
    <n v="0"/>
    <n v="363366.6383046601"/>
    <n v="302321.04306947719"/>
    <m/>
    <n v="385555.891"/>
    <n v="319088.38710000005"/>
    <n v="120.49449883113456"/>
    <n v="99.721975941614048"/>
    <s v="no"/>
    <n v="36.950000762939453"/>
    <n v="2740.030029296875"/>
    <n v="74.155073686631766"/>
    <n v="36.950000762939453"/>
    <n v="2803.7660578918462"/>
    <n v="459.75"/>
    <n v="12.442489594239078"/>
    <m/>
    <m/>
    <s v="ZONA BAJA"/>
    <n v="4"/>
    <s v="2DO TERCIO"/>
    <m/>
    <s v=""/>
    <s v=""/>
    <d v="2020-02-12T00:00:00"/>
    <m/>
  </r>
  <r>
    <s v="10148206"/>
    <n v="10148"/>
    <x v="53"/>
    <n v="206"/>
    <n v="3137.64990234375"/>
    <n v="35.459999084472656"/>
    <n v="88.484207088366077"/>
    <n v="85.879997253417969"/>
    <n v="132.27763610273226"/>
    <x v="110"/>
    <n v="3"/>
    <s v="MECANICO"/>
    <n v="11.702827087442472"/>
    <x v="14"/>
    <x v="1"/>
    <s v="CG04-10267"/>
    <s v="CG04-10267"/>
    <s v="Soca"/>
    <n v="45"/>
    <n v="44203"/>
    <s v="3 + 3 + 3 + 1"/>
    <s v="Megasun + Megamax + Megasilix + Megaboro"/>
    <n v="85.88000000000001"/>
    <m/>
    <n v="374474.88032106997"/>
    <n v="317920.41792974458"/>
    <n v="0"/>
    <n v="416550.44066818379"/>
    <n v="346569.9666359289"/>
    <m/>
    <n v="415040.91200000001"/>
    <n v="353671.0919"/>
    <n v="132.27763610273226"/>
    <n v="112.71846856968207"/>
    <s v="no"/>
    <n v="35.459999084472656"/>
    <n v="2737.699951171875"/>
    <n v="77.205302364789631"/>
    <n v="35.459999084472656"/>
    <n v="3045.3047213745122"/>
    <n v="399.949951171875"/>
    <n v="11.278904723576446"/>
    <m/>
    <m/>
    <s v="ZONA BAJA"/>
    <n v="5"/>
    <s v="2DO TERCIO"/>
    <m/>
    <s v=""/>
    <s v=""/>
    <d v="2020-03-02T00:00:00"/>
    <m/>
  </r>
  <r>
    <s v="10149101"/>
    <n v="10149"/>
    <x v="54"/>
    <n v="101"/>
    <n v="1385.27001953125"/>
    <n v="15.689999580383301"/>
    <n v="88.289997232581726"/>
    <n v="86.790000915527344"/>
    <n v="124.34413087080763"/>
    <x v="101"/>
    <n v="8"/>
    <s v="MANUAL"/>
    <n v="14.398422090729783"/>
    <x v="16"/>
    <x v="3"/>
    <s v="CP72-2086 "/>
    <s v="CP72-2086 "/>
    <s v="Soca"/>
    <n v="0"/>
    <n v="0"/>
    <n v="0"/>
    <s v="Madurez Natural"/>
    <n v="86.790003662109385"/>
    <m/>
    <n v="171071.62538941004"/>
    <n v="145374.45567985097"/>
    <n v="0"/>
    <n v="167001.85900783006"/>
    <n v="138945.54669451463"/>
    <m/>
    <n v="172250.1966"/>
    <n v="142214.56830000001"/>
    <n v="124.34413087080763"/>
    <n v="102.66198379729811"/>
    <s v="no"/>
    <n v="15.689999580383301"/>
    <n v="1394.9200439453125"/>
    <n v="88.90504023271842"/>
    <n v="15.689999580383301"/>
    <n v="1361.7351210399613"/>
    <n v="-9.6500244140625"/>
    <n v="-0.61504300013669422"/>
    <m/>
    <m/>
    <s v="ZONA MEDIA"/>
    <n v="2"/>
    <s v="2DO TERCIO"/>
    <m/>
    <s v=""/>
    <s v=""/>
    <d v="2019-12-24T00:00:00"/>
    <m/>
  </r>
  <r>
    <s v="10149102"/>
    <n v="10149"/>
    <x v="54"/>
    <n v="102"/>
    <n v="2710.110107421875"/>
    <n v="21.010000228881836"/>
    <n v="128.99143635878525"/>
    <n v="117.87999725341797"/>
    <n v="124.19449603846131"/>
    <x v="12"/>
    <n v="1"/>
    <s v="MECANICO"/>
    <n v="11.801446416831032"/>
    <x v="5"/>
    <x v="3"/>
    <s v="CP88-1165 "/>
    <s v="CG02-163"/>
    <s v="Plantía"/>
    <n v="54"/>
    <n v="44158"/>
    <n v="1.2"/>
    <s v="Moddus 25 EC"/>
    <n v="117.88000000000001"/>
    <m/>
    <n v="255706.82713482968"/>
    <n v="198754.07216388689"/>
    <n v="0"/>
    <n v="290179.1515667605"/>
    <n v="241429.05410354468"/>
    <m/>
    <n v="336580.75900000002"/>
    <n v="283755.97210000001"/>
    <n v="124.19449603846131"/>
    <n v="104.7027466976007"/>
    <s v="no"/>
    <n v="21.010000228881836"/>
    <n v="2182.43994140625"/>
    <n v="103.87624548457231"/>
    <n v="21.010000228881836"/>
    <n v="2476.6588269805911"/>
    <n v="527.670166015625"/>
    <n v="25.115190874212942"/>
    <m/>
    <m/>
    <s v="ZONA MEDIA"/>
    <n v="2"/>
    <s v="2DO TERCIO"/>
    <m/>
    <s v=""/>
    <s v=""/>
    <d v="2020-01-23T00:00:00"/>
    <m/>
  </r>
  <r>
    <s v="10149103"/>
    <n v="10149"/>
    <x v="54"/>
    <n v="103"/>
    <n v="1695.1800537109375"/>
    <n v="17.959999084472656"/>
    <n v="94.386422055918032"/>
    <n v="124.97000122070313"/>
    <n v="130.60179862035591"/>
    <x v="116"/>
    <n v="4"/>
    <s v="MANUAL"/>
    <n v="11.834319526627219"/>
    <x v="15"/>
    <x v="3"/>
    <s v="CP72-2086 "/>
    <s v="CP72-2086 "/>
    <s v="Soca"/>
    <n v="0"/>
    <n v="0"/>
    <n v="0"/>
    <s v="Madurez Natural"/>
    <n v="124.96999633789063"/>
    <m/>
    <n v="300960.44145101676"/>
    <n v="254244.53325266746"/>
    <n v="0"/>
    <n v="295929.21496523166"/>
    <n v="246213.10685107272"/>
    <m/>
    <n v="221393.56399999998"/>
    <n v="185712.04889999999"/>
    <n v="130.60179862035591"/>
    <n v="109.55299320178743"/>
    <s v="no"/>
    <n v="17.959999084472656"/>
    <n v="2282.6201171875"/>
    <n v="127.09466779210153"/>
    <n v="17.959999084472656"/>
    <n v="2244.4610198150672"/>
    <n v="-587.4400634765625"/>
    <n v="-32.7082457361835"/>
    <m/>
    <m/>
    <s v="ZONA MEDIA"/>
    <n v="2"/>
    <s v="2DO TERCIO"/>
    <m/>
    <s v=""/>
    <s v=""/>
    <d v="2020-03-04T00:00:00"/>
    <m/>
  </r>
  <r>
    <s v="10149104"/>
    <n v="10149"/>
    <x v="54"/>
    <n v="104"/>
    <n v="1661.6500244140625"/>
    <n v="14"/>
    <n v="118.68928745814732"/>
    <n v="127.91999816894531"/>
    <n v="130.8762899556333"/>
    <x v="94"/>
    <n v="2"/>
    <s v="MANUAL"/>
    <n v="11.932938856015779"/>
    <x v="16"/>
    <x v="3"/>
    <s v="CG02-163"/>
    <s v="CG02-163"/>
    <s v="Soca"/>
    <n v="0"/>
    <n v="0"/>
    <n v="0"/>
    <s v="Madurez Natural"/>
    <n v="127.91999328613282"/>
    <m/>
    <n v="205864.9"/>
    <n v="170367.43"/>
    <n v="0"/>
    <n v="252693.15473742678"/>
    <n v="210240.70474153906"/>
    <m/>
    <n v="217470.59039999999"/>
    <n v="190338.86489999999"/>
    <n v="130.8762899556333"/>
    <n v="114.54810706431279"/>
    <s v="no"/>
    <n v="11.220000267028809"/>
    <n v="1459"/>
    <n v="130.03564752912087"/>
    <n v="14"/>
    <n v="1790.8799060058595"/>
    <n v="202.6500244140625"/>
    <n v="-11.346360070973546"/>
    <m/>
    <m/>
    <s v="ZONA BAJA"/>
    <n v="2"/>
    <s v="2DO TERCIO"/>
    <m/>
    <s v=""/>
    <s v=""/>
    <d v="2020-03-05T00:00:00"/>
    <m/>
  </r>
  <r>
    <s v="10149105"/>
    <n v="10149"/>
    <x v="54"/>
    <n v="105"/>
    <n v="2326.449951171875"/>
    <n v="32.990001678466797"/>
    <n v="70.51984943336312"/>
    <n v="88.160003662109375"/>
    <n v="129.9356136364471"/>
    <x v="56"/>
    <n v="4"/>
    <s v="MANUAL"/>
    <n v="11.669953977646285"/>
    <x v="8"/>
    <x v="3"/>
    <s v="CP72-1312 "/>
    <s v="CP72-1312 "/>
    <s v="Soca"/>
    <n v="67"/>
    <n v="44155"/>
    <n v="1.1000000000000001"/>
    <s v="Moddus 25 EC"/>
    <n v="88.159998779296885"/>
    <m/>
    <n v="394783.34935561829"/>
    <n v="322658.45156369975"/>
    <n v="0"/>
    <n v="385513.78591810301"/>
    <n v="320747.46988386166"/>
    <m/>
    <n v="302288.70199999999"/>
    <n v="251832.70400000003"/>
    <n v="129.9356136364471"/>
    <n v="108.24763450129126"/>
    <s v="no"/>
    <n v="32.990001678466797"/>
    <n v="2978.330078125"/>
    <n v="90.279779526928991"/>
    <n v="32.990001678466797"/>
    <n v="2908.398507702635"/>
    <n v="-651.880126953125"/>
    <n v="-19.75993009356587"/>
    <m/>
    <m/>
    <s v="ZONA BAJA"/>
    <n v="2"/>
    <s v="2DO TERCIO"/>
    <m/>
    <s v=""/>
    <s v=""/>
    <d v="2020-02-06T00:00:00"/>
    <m/>
  </r>
  <r>
    <s v="10151101"/>
    <n v="10151"/>
    <x v="55"/>
    <n v="101"/>
    <n v="587.8699951171875"/>
    <n v="8.3999996185302734"/>
    <n v="69.984526406448296"/>
    <n v="100.87999725341797"/>
    <n v="116.7436075493513"/>
    <x v="29"/>
    <n v="4"/>
    <s v="MANUAL"/>
    <n v="11.143984220907297"/>
    <x v="1"/>
    <x v="3"/>
    <s v="CG98-46 "/>
    <s v="CG98-46 "/>
    <s v="Soca"/>
    <n v="18"/>
    <n v="44156"/>
    <n v="1.1000000000000001"/>
    <s v="Moddus 25 EC"/>
    <n v="100.88000000000001"/>
    <m/>
    <n v="87744.373132324225"/>
    <n v="74292.059652099619"/>
    <n v="0"/>
    <n v="108720.38866267397"/>
    <n v="90455.363367344748"/>
    <m/>
    <n v="68630.063999999998"/>
    <n v="53954.25989999999"/>
    <n v="116.7436075493513"/>
    <n v="91.779237498325813"/>
    <s v="no"/>
    <n v="8.3999996185302734"/>
    <n v="683.9000244140625"/>
    <n v="81.416673270483159"/>
    <n v="8.3999996185302734"/>
    <n v="847.39196151733404"/>
    <n v="-96.030029296875"/>
    <n v="-11.432146864034863"/>
    <m/>
    <m/>
    <s v="ZONA ALTA"/>
    <n v="8"/>
    <s v="1ER TERCIO"/>
    <m/>
    <s v=""/>
    <s v=""/>
    <d v="2020-01-05T00:00:00"/>
    <m/>
  </r>
  <r>
    <s v="10155101"/>
    <n v="10155"/>
    <x v="56"/>
    <n v="101"/>
    <n v="569.989990234375"/>
    <n v="5.46"/>
    <n v="104.39377110519689"/>
    <n v="125.87999725341797"/>
    <n v="151.91770466775088"/>
    <x v="106"/>
    <n v="1"/>
    <s v="MANUAL"/>
    <n v="12.097304404996713"/>
    <x v="16"/>
    <x v="1"/>
    <s v="CP88-1165 "/>
    <s v="CG02-163"/>
    <s v="Plantía"/>
    <n v="61"/>
    <n v="44195"/>
    <n v="1.2"/>
    <s v="Tronnuspac 25 EC"/>
    <n v="125.88000000000001"/>
    <m/>
    <n v="70009.921582031253"/>
    <n v="58525.269322509768"/>
    <n v="0"/>
    <n v="89074.702080000003"/>
    <n v="74110.152130559989"/>
    <m/>
    <n v="86591.570999999996"/>
    <n v="76084.178899999999"/>
    <n v="151.91770466775088"/>
    <n v="133.48335971429049"/>
    <s v="no"/>
    <n v="5.440000057220459"/>
    <n v="540.20001220703125"/>
    <n v="99.301471787675638"/>
    <n v="5.46"/>
    <n v="687.3048"/>
    <n v="29.78997802734375"/>
    <n v="5.0922993175212525"/>
    <m/>
    <m/>
    <s v="ZONA MEDIA"/>
    <n v="1"/>
    <s v="2DO TERCIO"/>
    <m/>
    <s v=""/>
    <s v=""/>
    <d v="2020-02-27T00:00:00"/>
    <m/>
  </r>
  <r>
    <s v="10155201"/>
    <n v="10155"/>
    <x v="56"/>
    <n v="201"/>
    <n v="874.969970703125"/>
    <n v="8.43"/>
    <n v="103.79240459111803"/>
    <n v="125.87999725341797"/>
    <n v="134.8833650887014"/>
    <x v="106"/>
    <n v="1"/>
    <s v="MANUAL"/>
    <n v="12.031558185404339"/>
    <x v="16"/>
    <x v="1"/>
    <s v="CP88-1165 "/>
    <s v="CG02-163"/>
    <s v="Plantía"/>
    <n v="61"/>
    <n v="44195"/>
    <n v="1.2"/>
    <s v="Tronnuspac 25 EC"/>
    <n v="125.88000000000001"/>
    <m/>
    <n v="103606.95"/>
    <n v="84717.959999999992"/>
    <n v="0"/>
    <n v="144000.55187999998"/>
    <n v="119808.45916415998"/>
    <m/>
    <n v="118018.89399999999"/>
    <n v="104704.5812"/>
    <n v="134.8833650887014"/>
    <n v="119.66648537190311"/>
    <s v="no"/>
    <n v="7.6500000953674316"/>
    <n v="763.5"/>
    <n v="99.803920324438749"/>
    <n v="8.43"/>
    <n v="1061.1684"/>
    <n v="111.469970703125"/>
    <n v="3.9884842666792792"/>
    <m/>
    <m/>
    <s v="ZONA MEDIA"/>
    <n v="2"/>
    <s v="2DO TERCIO"/>
    <m/>
    <s v=""/>
    <s v=""/>
    <d v="2020-02-29T00:00:00"/>
    <m/>
  </r>
  <r>
    <s v="10155301"/>
    <n v="10155"/>
    <x v="56"/>
    <n v="301"/>
    <n v="620.66998291015625"/>
    <n v="5.68"/>
    <n v="109.27288431516835"/>
    <n v="115.87999725341797"/>
    <n v="144.41555813562653"/>
    <x v="94"/>
    <n v="1"/>
    <s v="MANUAL"/>
    <n v="12.031558185404339"/>
    <x v="16"/>
    <x v="1"/>
    <s v="CP88-1165 "/>
    <s v="CG02-163"/>
    <s v="Plantía"/>
    <n v="63"/>
    <n v="44195"/>
    <n v="1.2"/>
    <s v="Tronnuspac 25 EC"/>
    <n v="115.88000000000001"/>
    <m/>
    <n v="71570.8916809082"/>
    <n v="60753.507831420895"/>
    <n v="0"/>
    <n v="89317.52287999999"/>
    <n v="74312.179036159985"/>
    <m/>
    <n v="89634.401999999987"/>
    <n v="78731.543999999994"/>
    <n v="144.41555813562653"/>
    <n v="126.84928572000334"/>
    <s v="no"/>
    <n v="5.7199997901916504"/>
    <n v="527.41998291015625"/>
    <n v="92.206294100665502"/>
    <n v="5.68"/>
    <n v="658.19839999999999"/>
    <n v="93.25"/>
    <n v="17.066590214502853"/>
    <m/>
    <m/>
    <s v="ZONA MEDIA"/>
    <n v="2"/>
    <s v="2DO TERCIO"/>
    <m/>
    <s v=""/>
    <s v=""/>
    <d v="2020-03-02T00:00:00"/>
    <m/>
  </r>
  <r>
    <s v="10155401"/>
    <n v="10155"/>
    <x v="56"/>
    <n v="401"/>
    <n v="1354.6600341796875"/>
    <n v="13.569999694824219"/>
    <n v="99.827565559664166"/>
    <n v="100.87999725341797"/>
    <n v="124.84577291188234"/>
    <x v="98"/>
    <n v="8"/>
    <s v="MANUAL"/>
    <n v="12.327416173570018"/>
    <x v="2"/>
    <x v="1"/>
    <s v="CP88-1165 "/>
    <s v="CP88-1165 "/>
    <s v="Soca"/>
    <n v="57"/>
    <n v="44131"/>
    <n v="0.85"/>
    <s v="Roundup 35.6 SL "/>
    <n v="100.88000000000001"/>
    <m/>
    <n v="170325.42736616207"/>
    <n v="142734.18067879515"/>
    <n v="0"/>
    <n v="175499.83499052582"/>
    <n v="146015.86271211746"/>
    <m/>
    <n v="169123.57900000003"/>
    <n v="143134.65049999999"/>
    <n v="124.84577291188234"/>
    <n v="105.66093845580598"/>
    <s v="no"/>
    <n v="13.109999656677246"/>
    <n v="1328.5799560546875"/>
    <n v="101.34096040025516"/>
    <n v="13.57"/>
    <n v="1368.9416000000001"/>
    <n v="26.080078125"/>
    <n v="-1.5133948405909905"/>
    <m/>
    <m/>
    <s v="ZONA MEDIA"/>
    <n v="2"/>
    <s v="1ER TERCIO"/>
    <m/>
    <s v=""/>
    <s v=""/>
    <d v="2019-12-14T00:00:00"/>
    <m/>
  </r>
  <r>
    <s v="10155501"/>
    <n v="10155"/>
    <x v="56"/>
    <n v="501"/>
    <n v="1115.77001953125"/>
    <n v="13.890000343322754"/>
    <n v="80.329013099530016"/>
    <n v="95.879997253417969"/>
    <n v="141.85699492669238"/>
    <x v="28"/>
    <n v="10"/>
    <s v="MANUAL"/>
    <n v="12.327416173570018"/>
    <x v="2"/>
    <x v="1"/>
    <s v="CP88-1165 "/>
    <s v="CP88-1165 "/>
    <s v="Soca"/>
    <n v="58"/>
    <n v="44131"/>
    <n v="0.85"/>
    <s v="Roundup 35.6 SL "/>
    <n v="95.88000000000001"/>
    <m/>
    <n v="154989.63337590892"/>
    <n v="131596.2238701063"/>
    <n v="0"/>
    <n v="170219.06354753245"/>
    <n v="141622.26087154698"/>
    <m/>
    <n v="158279.78199999998"/>
    <n v="136775.239"/>
    <n v="141.85699492669238"/>
    <n v="122.58371940972309"/>
    <s v="no"/>
    <n v="14.210000038146973"/>
    <n v="1212.6199951171875"/>
    <n v="85.335678526522855"/>
    <n v="13.89"/>
    <n v="1331.7732000000001"/>
    <n v="-96.8499755859375"/>
    <n v="-5.0066654269928392"/>
    <m/>
    <m/>
    <s v="ZONA MEDIA"/>
    <n v="1"/>
    <s v="1ER TERCIO"/>
    <m/>
    <s v=""/>
    <s v=""/>
    <d v="2019-12-15T00:00:00"/>
    <m/>
  </r>
  <r>
    <s v="10155601"/>
    <n v="10155"/>
    <x v="56"/>
    <n v="601"/>
    <n v="176.55000305175781"/>
    <n v="2.0899999141693115"/>
    <n v="84.473689139805131"/>
    <n v="125.87999725341797"/>
    <n v="120.39317832109418"/>
    <x v="98"/>
    <n v="8"/>
    <s v="MANUAL"/>
    <n v="12.294543063773832"/>
    <x v="2"/>
    <x v="1"/>
    <s v="CP72-2086 "/>
    <s v="CP72-2086 "/>
    <s v="Soca"/>
    <n v="57"/>
    <n v="44131"/>
    <n v="0.85"/>
    <s v="Roundup 35.6 SL "/>
    <n v="125.88000000000001"/>
    <m/>
    <n v="48696.823604346617"/>
    <n v="43159.40316304937"/>
    <n v="0"/>
    <n v="37599.36823322768"/>
    <n v="31282.674370045428"/>
    <m/>
    <n v="21255.416000000001"/>
    <n v="16707.745599999998"/>
    <n v="120.39317832109418"/>
    <n v="94.634637843092619"/>
    <s v="no"/>
    <n v="2.5399999618530273"/>
    <n v="340.739990234375"/>
    <n v="134.14960446920327"/>
    <n v="2.09"/>
    <n v="263.08920000000001"/>
    <n v="-164.18998718261719"/>
    <n v="-49.675915329398137"/>
    <m/>
    <m/>
    <s v="ZONA MEDIA"/>
    <n v="2"/>
    <s v="1ER TERCIO"/>
    <m/>
    <s v=""/>
    <s v=""/>
    <d v="2019-12-15T00:00:00"/>
    <m/>
  </r>
  <r>
    <s v="10155701"/>
    <n v="10155"/>
    <x v="56"/>
    <n v="701"/>
    <n v="702"/>
    <n v="5.9000000953674316"/>
    <n v="118.98304892421902"/>
    <n v="100.87999725341797"/>
    <n v="131.89812108262109"/>
    <x v="98"/>
    <n v="8"/>
    <s v="MANUAL"/>
    <n v="12.327416173570018"/>
    <x v="2"/>
    <x v="1"/>
    <s v="CP72-2086 "/>
    <s v="CP72-2086 "/>
    <s v="Soca"/>
    <n v="56"/>
    <n v="44132"/>
    <n v="0.85"/>
    <s v="Roundup 35.6 SL "/>
    <n v="100.88000000000001"/>
    <m/>
    <n v="79157.192156982419"/>
    <n v="68940.32745300293"/>
    <n v="0"/>
    <n v="85171.975200000015"/>
    <n v="70863.083366400009"/>
    <m/>
    <n v="92592.481"/>
    <n v="78686.059099999999"/>
    <n v="131.89812108262109"/>
    <n v="112.08840327635328"/>
    <s v="no"/>
    <n v="5.9099998474121094"/>
    <n v="553.15997314453125"/>
    <n v="93.597290596674185"/>
    <n v="5.9"/>
    <n v="595.19200000000012"/>
    <n v="148.84002685546875"/>
    <n v="25.385758327544835"/>
    <m/>
    <m/>
    <s v="ZONA MEDIA"/>
    <n v="2"/>
    <s v="1ER TERCIO"/>
    <m/>
    <s v=""/>
    <s v=""/>
    <d v="2019-12-14T00:00:00"/>
    <m/>
  </r>
  <r>
    <s v="10158101"/>
    <n v="10158"/>
    <x v="57"/>
    <n v="101"/>
    <n v="5254.580078125"/>
    <n v="55.810001373291016"/>
    <n v="94.151226461708774"/>
    <n v="84.879997253417969"/>
    <n v="128.41453835846332"/>
    <x v="48"/>
    <n v="4"/>
    <s v="MANUAL"/>
    <n v="11.143984220907297"/>
    <x v="11"/>
    <x v="1"/>
    <s v="CP72-2086 "/>
    <s v="CP72-2086 "/>
    <s v="Soca"/>
    <n v="36"/>
    <n v="44204"/>
    <s v="3 + 3 + 3 + 1"/>
    <s v="Megasun + Megamax + Megasilix + Megaboro"/>
    <n v="84.88000000000001"/>
    <m/>
    <n v="640425.15306912549"/>
    <n v="533195.97854603617"/>
    <n v="0"/>
    <n v="609149.88451022818"/>
    <n v="506812.70391250978"/>
    <m/>
    <n v="674764.47499999998"/>
    <n v="564592.91130000004"/>
    <n v="128.41453835846332"/>
    <n v="107.4477699275"/>
    <s v="no"/>
    <n v="55.810001373291016"/>
    <n v="4980.3701171875"/>
    <n v="89.237950092059222"/>
    <n v="55.810001373291016"/>
    <n v="4737.1529165649417"/>
    <n v="274.2099609375"/>
    <n v="4.9132763696495516"/>
    <m/>
    <m/>
    <s v="ZONA BAJA"/>
    <n v="5"/>
    <s v="2DO TERCIO"/>
    <m/>
    <s v=""/>
    <s v=""/>
    <d v="2020-03-11T00:00:00"/>
    <m/>
  </r>
  <r>
    <s v="10158201"/>
    <n v="10158"/>
    <x v="57"/>
    <n v="201"/>
    <n v="1673.969970703125"/>
    <n v="24.540000915527344"/>
    <n v="68.213932691581277"/>
    <n v="70.879997253417969"/>
    <n v="119.51276396909773"/>
    <x v="82"/>
    <n v="4"/>
    <s v="MANUAL"/>
    <n v="11.341222879684418"/>
    <x v="14"/>
    <x v="1"/>
    <s v="CP72-2086 "/>
    <s v="CP72-2086 "/>
    <s v="Soca"/>
    <n v="42"/>
    <n v="44204"/>
    <s v="3 + 3 + 3 + 1"/>
    <s v="Megasun + Megamax + Megasilix + Megaboro"/>
    <n v="70.88000000000001"/>
    <m/>
    <n v="225248.60654296874"/>
    <n v="191807.3195654297"/>
    <n v="0"/>
    <n v="226469.26348901368"/>
    <n v="188422.42722285938"/>
    <m/>
    <n v="200060.77800000002"/>
    <n v="165628.21170000001"/>
    <n v="119.51276396909773"/>
    <n v="98.943358960274821"/>
    <s v="no"/>
    <n v="24.540000915527344"/>
    <n v="1730.02001953125"/>
    <n v="70.49796067597552"/>
    <n v="24.540000915527344"/>
    <n v="1739.3952648925783"/>
    <n v="-56.050048828125"/>
    <n v="-2.2840279843942426"/>
    <m/>
    <m/>
    <s v="ZONA BAJA"/>
    <n v="5"/>
    <s v="2DO TERCIO"/>
    <m/>
    <s v=""/>
    <s v=""/>
    <d v="2020-03-11T00:00:00"/>
    <m/>
  </r>
  <r>
    <s v="10159101"/>
    <n v="10159"/>
    <x v="58"/>
    <n v="101"/>
    <n v="3894.760009765625"/>
    <n v="41.520000457763672"/>
    <n v="93.804430800225532"/>
    <n v="93.879997253417969"/>
    <n v="133.44385859381254"/>
    <x v="103"/>
    <n v="6"/>
    <s v="MANUAL"/>
    <n v="12.524654832347139"/>
    <x v="15"/>
    <x v="3"/>
    <s v="CG98-78 "/>
    <s v="CG98-78 "/>
    <s v="Soca"/>
    <n v="32"/>
    <n v="44221"/>
    <s v="3 + 3 + 3 + 1"/>
    <s v="Megasun + Megamax + Megasilix + Megaboro"/>
    <n v="93.88000000000001"/>
    <m/>
    <n v="544136.48673807597"/>
    <n v="454491.53260496305"/>
    <n v="0"/>
    <n v="525067.29850608879"/>
    <n v="436855.99235706584"/>
    <m/>
    <n v="519731.804"/>
    <n v="437758.58600000001"/>
    <n v="133.44385859381254"/>
    <n v="112.396806196627"/>
    <s v="no"/>
    <n v="41.529998779296875"/>
    <n v="4039.4599609375"/>
    <n v="97.266074636901067"/>
    <n v="41.520000457763672"/>
    <n v="3897.8976429748541"/>
    <n v="-144.699951171875"/>
    <n v="-3.4616438366755347"/>
    <m/>
    <m/>
    <s v="ZONA MEDIA"/>
    <n v="7"/>
    <s v="2DO TERCIO"/>
    <m/>
    <s v=""/>
    <s v=""/>
    <d v="2020-02-11T00:00:00"/>
    <m/>
  </r>
  <r>
    <s v="10159201"/>
    <n v="10159"/>
    <x v="58"/>
    <n v="201"/>
    <n v="1373.8900146484375"/>
    <n v="16.069999694824219"/>
    <n v="85.494090898516703"/>
    <n v="75.879997253417969"/>
    <n v="134.1135746205633"/>
    <x v="103"/>
    <n v="6"/>
    <s v="MANUAL"/>
    <n v="12.590401051939512"/>
    <x v="15"/>
    <x v="3"/>
    <s v="CG98-78 "/>
    <s v="CG98-78 "/>
    <s v="Soca"/>
    <n v="32"/>
    <n v="44221"/>
    <s v="3 + 3 + 3 + 1"/>
    <s v="Megasun + Megamax + Megasilix + Megaboro"/>
    <n v="75.88000000000001"/>
    <m/>
    <n v="185245.835237753"/>
    <n v="156309.16041957992"/>
    <n v="0"/>
    <n v="163503.9193561814"/>
    <n v="136035.26090434293"/>
    <m/>
    <n v="184257.30100000004"/>
    <n v="156127.94920000003"/>
    <n v="134.1135746205633"/>
    <n v="113.63933614435021"/>
    <s v="no"/>
    <n v="16.110000610351563"/>
    <n v="1381.5400390625"/>
    <n v="85.756672049707092"/>
    <n v="16.069999694824219"/>
    <n v="1219.3915768432619"/>
    <n v="-7.6500244140625"/>
    <n v="-0.26258115119038905"/>
    <m/>
    <m/>
    <s v="ZONA MEDIA"/>
    <n v="7"/>
    <s v="2DO TERCIO"/>
    <m/>
    <s v=""/>
    <s v=""/>
    <d v="2020-02-09T00:00:00"/>
    <m/>
  </r>
  <r>
    <s v="10162101"/>
    <n v="10162"/>
    <x v="59"/>
    <n v="101"/>
    <n v="2468.39990234375"/>
    <n v="23.79"/>
    <n v="103.75787735787095"/>
    <n v="121.87999725341797"/>
    <n v="133.374581520362"/>
    <x v="80"/>
    <n v="1"/>
    <s v="MANUAL"/>
    <n v="11.637080867850099"/>
    <x v="14"/>
    <x v="1"/>
    <s v="CP72-2086 "/>
    <s v="CG04-10267"/>
    <s v="Plantía"/>
    <n v="42"/>
    <n v="44201"/>
    <n v="1.2"/>
    <s v="Tronnuspac 25 EC"/>
    <n v="121.88000000000001"/>
    <m/>
    <n v="354435.89458317548"/>
    <n v="303711.12598594307"/>
    <n v="0"/>
    <n v="420671.3135283317"/>
    <n v="349998.53285557195"/>
    <m/>
    <n v="329221.80400000006"/>
    <n v="285251.1348"/>
    <n v="133.374581520362"/>
    <n v="115.56115138764734"/>
    <s v="no"/>
    <n v="23.040000915527344"/>
    <n v="2442.989990234375"/>
    <n v="106.0325474461232"/>
    <n v="23.79"/>
    <n v="2899.5252"/>
    <n v="25.409912109375"/>
    <n v="-2.2746700882522504"/>
    <m/>
    <m/>
    <s v="ZONA BAJA"/>
    <n v="5"/>
    <s v="2DO TERCIO"/>
    <m/>
    <s v=""/>
    <s v=""/>
    <d v="2020-02-28T00:00:00"/>
    <m/>
  </r>
  <r>
    <s v="10162102"/>
    <n v="10162"/>
    <x v="59"/>
    <n v="102"/>
    <n v="1500.4100341796875"/>
    <n v="14.53"/>
    <n v="103.26290668820974"/>
    <n v="111.87999725341797"/>
    <n v="127.8839794649233"/>
    <x v="80"/>
    <n v="1"/>
    <s v="MANUAL"/>
    <n v="11.505588428665352"/>
    <x v="14"/>
    <x v="1"/>
    <s v="CP72-2086 "/>
    <s v="CG04-10267"/>
    <s v="Plantía"/>
    <n v="42"/>
    <n v="44201"/>
    <n v="1.2"/>
    <s v="Tronnuspac 25 EC"/>
    <n v="111.88000000000001"/>
    <m/>
    <n v="174977.06969229353"/>
    <n v="146094.73037802108"/>
    <n v="0"/>
    <n v="230482.68252966189"/>
    <n v="191761.59186467869"/>
    <m/>
    <n v="191878.40600000002"/>
    <n v="157857.74840000001"/>
    <n v="127.8839794649233"/>
    <n v="105.20973920725935"/>
    <s v="no"/>
    <n v="14.079999923706055"/>
    <n v="1234.1300048828125"/>
    <n v="87.651279230829147"/>
    <n v="14.53"/>
    <n v="1625.6164000000001"/>
    <n v="266.280029296875"/>
    <n v="15.611627457380592"/>
    <m/>
    <m/>
    <s v="ZONA BAJA"/>
    <n v="5"/>
    <s v="2DO TERCIO"/>
    <m/>
    <s v=""/>
    <s v=""/>
    <d v="2020-03-03T00:00:00"/>
    <m/>
  </r>
  <r>
    <s v="10162103"/>
    <n v="10162"/>
    <x v="59"/>
    <n v="103"/>
    <n v="883.9000244140625"/>
    <n v="9.02"/>
    <n v="97.99335082195816"/>
    <n v="119.87999725341797"/>
    <n v="128.88353643334005"/>
    <x v="79"/>
    <n v="1"/>
    <s v="MANUAL"/>
    <n v="11.176857330703484"/>
    <x v="14"/>
    <x v="1"/>
    <s v="CP72-2086 "/>
    <s v="CG04-10267"/>
    <s v="Plantía"/>
    <n v="41"/>
    <n v="44201"/>
    <n v="1.2"/>
    <s v="Tronnuspac 25 EC"/>
    <n v="119.88000000000001"/>
    <m/>
    <n v="135357.46591702511"/>
    <n v="117481.87956004501"/>
    <n v="0"/>
    <n v="159885.96764200344"/>
    <n v="133025.12507814687"/>
    <m/>
    <n v="113920.16099999999"/>
    <n v="99126.477800000008"/>
    <n v="128.88353643334005"/>
    <n v="112.14670784256508"/>
    <s v="no"/>
    <n v="8.5699996948242188"/>
    <n v="915.42999267578125"/>
    <n v="106.81797261073973"/>
    <n v="9.02"/>
    <n v="1081.3176000000001"/>
    <n v="-31.52996826171875"/>
    <n v="-8.8246217887815703"/>
    <m/>
    <m/>
    <s v="ZONA BAJA"/>
    <n v="5"/>
    <s v="2DO TERCIO"/>
    <m/>
    <s v=""/>
    <s v=""/>
    <d v="2020-03-12T00:00:00"/>
    <m/>
  </r>
  <r>
    <s v="10162104"/>
    <n v="10162"/>
    <x v="59"/>
    <n v="104"/>
    <n v="2675.300048828125"/>
    <n v="24.91"/>
    <n v="107.39863704649237"/>
    <n v="112.87999725341797"/>
    <n v="134.51576101067081"/>
    <x v="80"/>
    <n v="1"/>
    <s v="MANUAL"/>
    <n v="11.01249178172255"/>
    <x v="14"/>
    <x v="1"/>
    <s v="CP72-2086 "/>
    <s v="CG04-10267"/>
    <s v="Plantía"/>
    <n v="42"/>
    <n v="44201"/>
    <n v="1.2"/>
    <s v="Tronnuspac 25 EC"/>
    <n v="112.88000000000001"/>
    <m/>
    <n v="323678.21125887998"/>
    <n v="277155.68731524801"/>
    <n v="0"/>
    <n v="419475.42048282298"/>
    <n v="349003.54984170868"/>
    <m/>
    <n v="359870.022"/>
    <n v="310109.11490000004"/>
    <n v="134.51576101067081"/>
    <n v="115.91563908348849"/>
    <s v="no"/>
    <n v="24.760000228881836"/>
    <n v="2169.68994140625"/>
    <n v="87.628833657092144"/>
    <n v="24.91"/>
    <n v="2811.8408000000004"/>
    <n v="505.610107421875"/>
    <n v="19.769803389400224"/>
    <m/>
    <m/>
    <s v="ZONA BAJA"/>
    <n v="5"/>
    <s v="2DO TERCIO"/>
    <m/>
    <s v=""/>
    <s v=""/>
    <d v="2020-03-18T00:00:00"/>
    <m/>
  </r>
  <r>
    <s v="10164101"/>
    <n v="10164"/>
    <x v="60"/>
    <n v="101"/>
    <n v="1085.719970703125"/>
    <n v="9.4799995422363281"/>
    <n v="114.52742860017102"/>
    <n v="107.75"/>
    <n v="129.68836974492868"/>
    <x v="75"/>
    <n v="2"/>
    <s v="MANUAL"/>
    <n v="12.590401051939512"/>
    <x v="16"/>
    <x v="3"/>
    <s v="CG02-163"/>
    <s v="CG02-163"/>
    <s v="Soca"/>
    <s v=""/>
    <s v=""/>
    <s v=""/>
    <s v=""/>
    <s v=""/>
    <m/>
    <n v="161812.45534370001"/>
    <n v="136717.17944548468"/>
    <n v="0"/>
    <n v="166261.43256260766"/>
    <n v="138329.51189208959"/>
    <m/>
    <n v="140805.253"/>
    <n v="123346.56080000001"/>
    <n v="129.68836974492868"/>
    <n v="113.60807954938817"/>
    <s v="no"/>
    <n v="11.479999542236328"/>
    <n v="1203.8699951171875"/>
    <n v="104.86672849489253"/>
    <n v="11.479999542236328"/>
    <n v="1236.969982206725"/>
    <n v="-118.1500244140625"/>
    <n v="9.6607001052784938"/>
    <m/>
    <m/>
    <s v="ZONA MEDIA"/>
    <n v="2"/>
    <s v="2DO TERCIO"/>
    <m/>
    <s v=""/>
    <s v=""/>
    <d v="2020-02-16T00:00:00"/>
    <m/>
  </r>
  <r>
    <s v="10165101"/>
    <n v="10165"/>
    <x v="61"/>
    <n v="101"/>
    <n v="1772.75"/>
    <n v="18.219999313354492"/>
    <n v="97.296930121212952"/>
    <n v="117.87999725341797"/>
    <n v="124.10242335354677"/>
    <x v="12"/>
    <n v="1"/>
    <s v="MECANICO"/>
    <n v="11.735700197238659"/>
    <x v="5"/>
    <x v="3"/>
    <s v="CP72-2086 "/>
    <s v="CG02-163"/>
    <s v="Plantía"/>
    <n v="0"/>
    <n v="0"/>
    <n v="0"/>
    <s v="Madurez Natural"/>
    <n v="117.88000000000001"/>
    <m/>
    <n v="218862.82295922827"/>
    <n v="170993.00031198392"/>
    <n v="0"/>
    <n v="260331.60861872864"/>
    <n v="216595.89837078223"/>
    <m/>
    <n v="220002.57100000003"/>
    <n v="185649.81390000001"/>
    <n v="124.10242335354677"/>
    <n v="104.72419342828938"/>
    <s v="no"/>
    <n v="18.219999313354492"/>
    <n v="1805.6500244140625"/>
    <n v="99.102639542395437"/>
    <n v="18.219999313354492"/>
    <n v="2147.7735190582275"/>
    <n v="-32.9000244140625"/>
    <n v="-1.8057094211824847"/>
    <m/>
    <m/>
    <s v="ZONA MEDIA"/>
    <n v="2"/>
    <s v="2DO TERCIO"/>
    <m/>
    <s v=""/>
    <s v=""/>
    <d v="2020-01-25T00:00:00"/>
    <m/>
  </r>
  <r>
    <s v="10166101"/>
    <n v="10166"/>
    <x v="62"/>
    <n v="101"/>
    <n v="665.07000732421875"/>
    <n v="7.75"/>
    <n v="85.815484816028231"/>
    <n v="105.87999725341797"/>
    <n v="136.90362908759661"/>
    <x v="86"/>
    <n v="2"/>
    <s v="MANUAL"/>
    <n v="11.143984220907297"/>
    <x v="16"/>
    <x v="1"/>
    <s v="CG02-163"/>
    <s v="CG02-163"/>
    <s v="Soca"/>
    <n v="0"/>
    <n v="0"/>
    <n v="0"/>
    <s v="Madurez Natural"/>
    <n v="105.88000000000001"/>
    <m/>
    <n v="112478.84040496757"/>
    <n v="93547.909010035277"/>
    <n v="0"/>
    <n v="120831.00742433725"/>
    <n v="100531.39817704858"/>
    <m/>
    <n v="91050.497600000002"/>
    <n v="78006.884399999995"/>
    <n v="136.90362908759661"/>
    <n v="117.29123782599322"/>
    <s v="no"/>
    <n v="7.75"/>
    <n v="763.8499755859375"/>
    <n v="98.561287172379039"/>
    <n v="7.75"/>
    <n v="820.57"/>
    <n v="-98.77996826171875"/>
    <n v="-12.745802356350808"/>
    <m/>
    <m/>
    <s v="ZONA ALTA"/>
    <n v="2"/>
    <s v="2DO TERCIO"/>
    <m/>
    <s v=""/>
    <s v=""/>
    <d v="2020-03-30T00:00:00"/>
    <m/>
  </r>
  <r>
    <s v="10166201"/>
    <n v="10166"/>
    <x v="62"/>
    <n v="201"/>
    <n v="2400.85009765625"/>
    <n v="25.770000457763672"/>
    <n v="93.164534536628267"/>
    <n v="90.879997253417969"/>
    <n v="143.19162422327216"/>
    <x v="86"/>
    <n v="2"/>
    <s v="MANUAL"/>
    <n v="11.143984220907297"/>
    <x v="16"/>
    <x v="1"/>
    <s v="CG02-163"/>
    <s v="CG02-163"/>
    <s v="Soca"/>
    <n v="50"/>
    <n v="44209"/>
    <s v="3 + 3 + 3 + 1"/>
    <s v="Megasun + Megamax + Megasilix + Megaboro"/>
    <n v="90.88000000000001"/>
    <m/>
    <n v="271041.38455478958"/>
    <n v="233976.07255242422"/>
    <n v="0"/>
    <n v="346588.22377446725"/>
    <n v="288361.40218035673"/>
    <m/>
    <n v="343781.625"/>
    <n v="304132.52999999997"/>
    <n v="143.19162422327216"/>
    <n v="126.67701756844346"/>
    <s v="no"/>
    <n v="25.770000457763672"/>
    <n v="1831.489990234375"/>
    <n v="71.070623116058428"/>
    <n v="25.770000457763672"/>
    <n v="2341.9776416015629"/>
    <n v="569.360107421875"/>
    <n v="22.093911420569839"/>
    <m/>
    <m/>
    <s v="ZONA MEDIA"/>
    <n v="2"/>
    <s v="2DO TERCIO"/>
    <m/>
    <s v=""/>
    <s v=""/>
    <d v="2020-03-30T00:00:00"/>
    <m/>
  </r>
  <r>
    <s v="10166206"/>
    <n v="10166"/>
    <x v="62"/>
    <n v="206"/>
    <n v="779.05999755859375"/>
    <n v="11.010000228881836"/>
    <n v="70.759308025710567"/>
    <n v="85.879997253417969"/>
    <n v="142.49182944558885"/>
    <x v="75"/>
    <n v="8"/>
    <s v="MANUAL"/>
    <n v="11.111111111111111"/>
    <x v="16"/>
    <x v="1"/>
    <s v="CP88-1165 "/>
    <s v="CP88-1165 "/>
    <s v="Soca"/>
    <n v="0"/>
    <n v="0"/>
    <n v="0"/>
    <s v="Madurez Natural"/>
    <n v="85.88000000000001"/>
    <m/>
    <n v="110094.61697442124"/>
    <n v="73337.179984575268"/>
    <n v="0"/>
    <n v="130198.28532070543"/>
    <n v="108324.97338682691"/>
    <m/>
    <n v="111009.68430000001"/>
    <n v="91260.2598"/>
    <n v="142.49182944558885"/>
    <n v="117.14150397400714"/>
    <s v="no"/>
    <n v="11.010000228881836"/>
    <n v="799.53997802734375"/>
    <n v="72.619433370215674"/>
    <n v="11.010000228881836"/>
    <n v="945.5388196563722"/>
    <n v="-20.47998046875"/>
    <n v="-1.8601253445051071"/>
    <m/>
    <m/>
    <s v="ZONA MEDIA"/>
    <n v="2"/>
    <s v="2DO TERCIO"/>
    <m/>
    <s v=""/>
    <s v=""/>
    <d v="2020-04-01T00:00:00"/>
    <m/>
  </r>
  <r>
    <s v="10166301"/>
    <n v="10166"/>
    <x v="62"/>
    <n v="301"/>
    <n v="2390.3701171875"/>
    <n v="25.520000457763672"/>
    <n v="93.666538962004751"/>
    <n v="85.879997253417969"/>
    <n v="149.83115050877566"/>
    <x v="75"/>
    <n v="8"/>
    <s v="MANUAL"/>
    <n v="11.111111111111111"/>
    <x v="16"/>
    <x v="1"/>
    <s v="CP88-1165 "/>
    <s v="CP88-1165 "/>
    <s v="Soca"/>
    <n v="51"/>
    <n v="44209"/>
    <s v="3 + 3 + 3 + 1"/>
    <s v="Megasun + Megamax + Megasilix + Megaboro"/>
    <n v="85.88000000000001"/>
    <m/>
    <n v="324972.80194185197"/>
    <n v="276333.82539956778"/>
    <n v="0"/>
    <n v="343163.57211206126"/>
    <n v="285512.09199723497"/>
    <m/>
    <n v="358151.90480000002"/>
    <n v="303856.54920000001"/>
    <n v="149.83115050877566"/>
    <n v="127.11694603909976"/>
    <s v="no"/>
    <n v="25.520000457763672"/>
    <n v="2075.47998046875"/>
    <n v="81.327583982756138"/>
    <n v="25.520000457763672"/>
    <n v="2191.6576393127443"/>
    <n v="314.89013671875"/>
    <n v="12.338954979248612"/>
    <m/>
    <m/>
    <s v="ZONA MEDIA"/>
    <n v="2"/>
    <s v="2DO TERCIO"/>
    <m/>
    <s v=""/>
    <s v=""/>
    <d v="2020-04-01T00:00:00"/>
    <m/>
  </r>
  <r>
    <s v="10166302"/>
    <n v="10166"/>
    <x v="62"/>
    <n v="302"/>
    <n v="1064.969970703125"/>
    <n v="12.029999732971191"/>
    <n v="88.526184068343014"/>
    <n v="85.879997253417969"/>
    <n v="128.62450282007566"/>
    <x v="86"/>
    <n v="2"/>
    <s v="MANUAL"/>
    <n v="11.078238001314924"/>
    <x v="16"/>
    <x v="1"/>
    <s v="CG02-163"/>
    <s v="CG02-163"/>
    <s v="Soca"/>
    <n v="0"/>
    <n v="0"/>
    <n v="0"/>
    <s v="Madurez Natural"/>
    <n v="85.88000000000001"/>
    <m/>
    <n v="140375.78263893182"/>
    <n v="116231.93158505029"/>
    <n v="0"/>
    <n v="159531.9716386167"/>
    <n v="132730.6004033291"/>
    <m/>
    <n v="136981.23300000001"/>
    <n v="110976.22520000002"/>
    <n v="128.62450282007566"/>
    <n v="104.20596660272983"/>
    <s v="no"/>
    <n v="12.029999732971191"/>
    <n v="909.08001708984375"/>
    <n v="75.567750396393194"/>
    <n v="12.029999732971191"/>
    <n v="1033.1363770675659"/>
    <n v="155.88995361328125"/>
    <n v="12.95843367194982"/>
    <m/>
    <m/>
    <s v="ZONA ALTA"/>
    <n v="2"/>
    <s v="2DO TERCIO"/>
    <m/>
    <s v=""/>
    <s v=""/>
    <d v="2020-04-01T00:00:00"/>
    <m/>
  </r>
  <r>
    <s v="10167102"/>
    <n v="10167"/>
    <x v="63"/>
    <n v="102"/>
    <n v="1728.8399658203125"/>
    <n v="17.799999237060547"/>
    <n v="97.125844939407386"/>
    <n v="102.19999694824219"/>
    <n v="130.12873397640007"/>
    <x v="102"/>
    <n v="4"/>
    <s v="MANUAL"/>
    <n v="11.735700197238659"/>
    <x v="16"/>
    <x v="3"/>
    <s v="CP72-2086 "/>
    <s v="CP72-2086 "/>
    <s v="Soca"/>
    <n v="43"/>
    <n v="44214"/>
    <n v="1"/>
    <s v="Tronnuspac 25 EC"/>
    <n v="102.19999969482423"/>
    <m/>
    <n v="234533.61835439329"/>
    <n v="189172.20386363962"/>
    <n v="0"/>
    <n v="227591.36481368769"/>
    <n v="189356.01552498812"/>
    <m/>
    <n v="224971.75600000002"/>
    <n v="190748.43730000002"/>
    <n v="130.12873397640007"/>
    <n v="110.33319513150676"/>
    <s v="no"/>
    <n v="17.799999237060547"/>
    <n v="1874.6500244140625"/>
    <n v="105.31742161600441"/>
    <n v="17.799999237060547"/>
    <n v="1819.1599165954594"/>
    <n v="-145.81005859375"/>
    <n v="-8.1915766765970233"/>
    <m/>
    <m/>
    <s v="ZONA MEDIA"/>
    <n v="2"/>
    <s v="2DO TERCIO"/>
    <m/>
    <s v=""/>
    <s v=""/>
    <d v="2020-03-10T00:00:00"/>
    <m/>
  </r>
  <r>
    <s v="10168101"/>
    <n v="10168"/>
    <x v="64"/>
    <n v="101"/>
    <n v="637.1300048828125"/>
    <n v="6.429999828338623"/>
    <n v="99.087095162090151"/>
    <n v="92.379997253417969"/>
    <n v="128.44225883703567"/>
    <x v="18"/>
    <n v="2"/>
    <s v="MANUAL"/>
    <n v="11.374095989480605"/>
    <x v="7"/>
    <x v="3"/>
    <s v="CG02-163"/>
    <s v="CG02-163"/>
    <s v="Soca"/>
    <n v="55"/>
    <n v="44107"/>
    <n v="1"/>
    <s v="Moddus 25 EC"/>
    <n v="92.38000000000001"/>
    <m/>
    <n v="62736.387803425336"/>
    <n v="53010.844378876434"/>
    <n v="0"/>
    <n v="78190.571101211259"/>
    <n v="65054.55515620776"/>
    <m/>
    <n v="81834.417000000001"/>
    <n v="66303.436300000001"/>
    <n v="128.44225883703567"/>
    <n v="104.06578844484841"/>
    <s v="no"/>
    <n v="6.429999828338623"/>
    <n v="476.60000610351563"/>
    <n v="74.121309304398395"/>
    <n v="6.429999828338623"/>
    <n v="594.00338414192208"/>
    <n v="160.52999877929688"/>
    <n v="24.965785857691756"/>
    <m/>
    <m/>
    <s v="ZONA MEDIA"/>
    <n v="2"/>
    <s v="1ER TERCIO"/>
    <m/>
    <s v=""/>
    <s v=""/>
    <d v="2019-12-17T00:00:00"/>
    <m/>
  </r>
  <r>
    <s v="10168201"/>
    <n v="10168"/>
    <x v="64"/>
    <n v="201"/>
    <n v="1199.6500244140625"/>
    <n v="11.680000305175781"/>
    <n v="102.70975968061056"/>
    <n v="102.59999847412109"/>
    <n v="132.12332994984601"/>
    <x v="96"/>
    <n v="2"/>
    <s v="MANUAL"/>
    <n v="11.406969099276791"/>
    <x v="7"/>
    <x v="3"/>
    <s v="CG02-163"/>
    <s v="CG02-163"/>
    <s v="Soca"/>
    <n v="57"/>
    <n v="44106"/>
    <n v="1.1000000000000001"/>
    <s v="Tronnuspac 25 EC"/>
    <n v="102.60000122070313"/>
    <m/>
    <n v="148333.56609641819"/>
    <n v="121746.6450037121"/>
    <n v="0"/>
    <n v="149621.81590797484"/>
    <n v="124485.35083543505"/>
    <m/>
    <n v="158501.75599999999"/>
    <n v="128401.0037"/>
    <n v="132.12332994984601"/>
    <n v="107.03205192090427"/>
    <s v="no"/>
    <n v="11.680000305175781"/>
    <n v="1188.050048828125"/>
    <n v="101.71661111187318"/>
    <n v="11.680000305175781"/>
    <n v="1198.3680455688482"/>
    <n v="11.5999755859375"/>
    <n v="0.99314856873738222"/>
    <m/>
    <m/>
    <s v="ZONA MEDIA"/>
    <n v="2"/>
    <s v="1ER TERCIO"/>
    <m/>
    <s v=""/>
    <s v=""/>
    <d v="2019-12-17T00:00:00"/>
    <m/>
  </r>
  <r>
    <s v="10175201"/>
    <n v="10175"/>
    <x v="65"/>
    <n v="201"/>
    <n v="2196.669921875"/>
    <n v="17.18"/>
    <n v="127.86204434662399"/>
    <n v="121.87999725341797"/>
    <n v="128.44519433268576"/>
    <x v="102"/>
    <n v="1"/>
    <s v="MANUAL"/>
    <n v="13.149243918474687"/>
    <x v="16"/>
    <x v="1"/>
    <s v="CP72-2086 "/>
    <s v="CG02-163"/>
    <s v="Plantía"/>
    <n v="71"/>
    <n v="44186"/>
    <n v="1.2"/>
    <s v="Moddus 25 EC"/>
    <n v="121.88000000000001"/>
    <m/>
    <n v="174628.1033473346"/>
    <n v="141406.09642272218"/>
    <n v="0"/>
    <n v="242403.47245856715"/>
    <n v="201679.68908552788"/>
    <m/>
    <n v="282151.69500000001"/>
    <n v="248130.56150000004"/>
    <n v="128.44519433268576"/>
    <n v="112.95759960522632"/>
    <s v="no"/>
    <n v="17.420000076293945"/>
    <n v="1508.449951171875"/>
    <n v="86.592993373441672"/>
    <n v="17.18"/>
    <n v="2093.8984"/>
    <n v="688.219970703125"/>
    <n v="41.269050973182317"/>
    <m/>
    <m/>
    <s v="ZONA MEDIA"/>
    <n v="2"/>
    <s v="2DO TERCIO"/>
    <m/>
    <s v=""/>
    <s v=""/>
    <d v="2020-01-27T00:00:00"/>
    <m/>
  </r>
  <r>
    <s v="10177401"/>
    <n v="10177"/>
    <x v="66"/>
    <n v="401"/>
    <n v="882.45001220703125"/>
    <n v="8.5799999237060547"/>
    <n v="102.8496526869274"/>
    <n v="119.55000305175781"/>
    <n v="125.74718506997586"/>
    <x v="102"/>
    <n v="4"/>
    <s v="MANUAL"/>
    <n v="12.097304404996713"/>
    <x v="16"/>
    <x v="3"/>
    <s v="RB845210 "/>
    <s v="RB845210 "/>
    <s v="Soca"/>
    <n v="43"/>
    <n v="44214"/>
    <s v="3 + 3 + 3 + 1"/>
    <s v="Megasun + Megamax + Megasilix + Megaboro"/>
    <n v="119.54999816894532"/>
    <m/>
    <n v="128730.06519441101"/>
    <n v="109783.98811862143"/>
    <n v="0"/>
    <n v="125455.76186520752"/>
    <n v="104379.19387185265"/>
    <m/>
    <n v="110965.60500000001"/>
    <n v="96595.484200000006"/>
    <n v="125.74718506997586"/>
    <n v="109.46283966659153"/>
    <s v="no"/>
    <n v="8.5799999237060547"/>
    <n v="1052.510009765625"/>
    <n v="122.67016539913938"/>
    <n v="8.5799999237060547"/>
    <n v="1025.7389751686098"/>
    <n v="-170.05999755859375"/>
    <n v="-19.820512712211979"/>
    <m/>
    <m/>
    <s v="ZONA ALTA"/>
    <n v="7"/>
    <s v="2DO TERCIO"/>
    <m/>
    <s v=""/>
    <s v=""/>
    <d v="2020-02-28T00:00:00"/>
    <m/>
  </r>
  <r>
    <s v="10177501"/>
    <n v="10177"/>
    <x v="66"/>
    <n v="501"/>
    <n v="2096.419921875"/>
    <n v="19.110000610351563"/>
    <n v="109.70276582510442"/>
    <n v="140.58000183105469"/>
    <n v="125.2963446202464"/>
    <x v="26"/>
    <n v="4"/>
    <s v="MECANICO"/>
    <n v="11.176857330703484"/>
    <x v="10"/>
    <x v="3"/>
    <s v="RB845210 "/>
    <s v="RB845210 "/>
    <s v="Soca"/>
    <n v="28"/>
    <n v="44200"/>
    <s v="3 + 1 + 1 + 1"/>
    <s v="Megasun + Megamax + Megasilix + Megaboro"/>
    <n v="140.57999694824221"/>
    <m/>
    <n v="327881.42733207851"/>
    <n v="267910.56540553173"/>
    <n v="0"/>
    <n v="320772.66210550204"/>
    <n v="266882.85487177764"/>
    <m/>
    <n v="262673.75300000003"/>
    <n v="220540.9234"/>
    <n v="125.2963446202464"/>
    <n v="105.19883020513953"/>
    <s v="no"/>
    <n v="19.110000610351563"/>
    <n v="2746.02001953125"/>
    <n v="143.69544384230829"/>
    <n v="19.110000610351563"/>
    <n v="2686.4838274841295"/>
    <n v="-649.60009765625"/>
    <n v="-33.992678017203872"/>
    <m/>
    <m/>
    <s v="ZONA ALTA"/>
    <n v="7"/>
    <s v="2DO TERCIO"/>
    <m/>
    <s v=""/>
    <s v=""/>
    <d v="2020-02-27T00:00:00"/>
    <m/>
  </r>
  <r>
    <s v="10177502"/>
    <n v="10177"/>
    <x v="66"/>
    <n v="502"/>
    <n v="3540.929931640625"/>
    <n v="30.520000457763672"/>
    <n v="116.01998291385621"/>
    <n v="140.80000305175781"/>
    <n v="123.53111031410096"/>
    <x v="53"/>
    <n v="4"/>
    <s v="MECANICO"/>
    <n v="11.242603550295858"/>
    <x v="10"/>
    <x v="3"/>
    <s v="RB845210 "/>
    <s v="RB845210 "/>
    <s v="Soca"/>
    <n v="30"/>
    <n v="44200"/>
    <s v="3 + 1 + 1 + 1"/>
    <s v="Megasun + Megamax + Megasilix + Megaboro"/>
    <n v="140.79999816894534"/>
    <m/>
    <n v="495801.45742773183"/>
    <n v="399128.93955472071"/>
    <n v="0"/>
    <n v="493449.25852969149"/>
    <n v="410549.78309670329"/>
    <m/>
    <n v="437415.00599999999"/>
    <n v="362187.90760000004"/>
    <n v="123.53111031410096"/>
    <n v="102.28609845216195"/>
    <s v="no"/>
    <n v="30"/>
    <n v="4317.7001953125"/>
    <n v="143.92333984375"/>
    <n v="30.520000457763672"/>
    <n v="4297.2160085693358"/>
    <n v="-776.770263671875"/>
    <n v="-27.903356929893789"/>
    <m/>
    <m/>
    <s v="ZONA ALTA"/>
    <n v="7"/>
    <s v="2DO TERCIO"/>
    <m/>
    <s v=""/>
    <s v=""/>
    <d v="2020-02-27T00:00:00"/>
    <m/>
  </r>
  <r>
    <s v="10177601"/>
    <n v="10177"/>
    <x v="66"/>
    <n v="601"/>
    <n v="2068.280029296875"/>
    <n v="14.729999542236328"/>
    <n v="140.4127694210957"/>
    <n v="142.27000427246094"/>
    <n v="120.20046293466169"/>
    <x v="77"/>
    <n v="4"/>
    <s v="MECANICO"/>
    <n v="11.637080867850099"/>
    <x v="11"/>
    <x v="3"/>
    <s v="CG98-78 "/>
    <s v="CG98-78 "/>
    <s v="Soca"/>
    <n v="0"/>
    <n v="0"/>
    <n v="0"/>
    <s v="Madurez Natural"/>
    <n v="142.26999938964846"/>
    <m/>
    <n v="237135.71220393365"/>
    <n v="197845.41070445755"/>
    <n v="0"/>
    <n v="258356.01381370801"/>
    <n v="214952.20349300504"/>
    <m/>
    <n v="248608.217"/>
    <n v="203031.41649999999"/>
    <n v="120.20046293466169"/>
    <n v="98.164375047909644"/>
    <s v="no"/>
    <n v="13.229999542236328"/>
    <n v="1923.510009765625"/>
    <n v="145.39002844443675"/>
    <n v="14.729999542236328"/>
    <n v="2095.6370258834845"/>
    <n v="144.77001953125"/>
    <n v="-4.9772590233410483"/>
    <m/>
    <m/>
    <s v="ZONA ALTA"/>
    <n v="7"/>
    <s v="2DO TERCIO"/>
    <m/>
    <s v=""/>
    <s v=""/>
    <d v="2020-02-26T00:00:00"/>
    <m/>
  </r>
  <r>
    <s v="10177602"/>
    <n v="10177"/>
    <x v="66"/>
    <n v="602"/>
    <n v="755.53997802734375"/>
    <n v="5.179999828338623"/>
    <n v="145.85714344891542"/>
    <n v="131.52000427246094"/>
    <n v="113.69831709539409"/>
    <x v="34"/>
    <n v="4"/>
    <s v="MECANICO"/>
    <n v="11.965811965811966"/>
    <x v="10"/>
    <x v="3"/>
    <s v="CG98-78 "/>
    <s v="CG98-78 "/>
    <s v="Soca"/>
    <n v="0"/>
    <n v="0"/>
    <n v="0"/>
    <s v="Madurez Natural"/>
    <n v="131.51999938964846"/>
    <m/>
    <n v="83480.199123313796"/>
    <n v="69743.385967574053"/>
    <n v="0"/>
    <n v="81546.326131744776"/>
    <n v="67846.543341611658"/>
    <m/>
    <n v="85903.624000000011"/>
    <n v="68965.910800000012"/>
    <n v="113.69831709539409"/>
    <n v="91.280293307661438"/>
    <s v="no"/>
    <n v="5.179999828338623"/>
    <n v="697.42999267578125"/>
    <n v="134.63899918689137"/>
    <n v="5.179999828338623"/>
    <n v="681.27357426147489"/>
    <n v="58.1099853515625"/>
    <n v="11.218144262024055"/>
    <m/>
    <m/>
    <s v="ZONA ALTA"/>
    <n v="7"/>
    <s v="2DO TERCIO"/>
    <m/>
    <s v=""/>
    <s v=""/>
    <d v="2020-02-07T00:00:00"/>
    <m/>
  </r>
  <r>
    <s v="10178101"/>
    <n v="10178"/>
    <x v="67"/>
    <n v="101"/>
    <n v="2266.93994140625"/>
    <n v="18.869999999999997"/>
    <n v="120.13460208830155"/>
    <n v="111"/>
    <n v="113.90776406710502"/>
    <x v="17"/>
    <n v="4"/>
    <s v="MECANICO"/>
    <n v="11.932938856015779"/>
    <x v="7"/>
    <x v="2"/>
    <s v="CG02-163"/>
    <s v="CG02-163"/>
    <s v="Soca"/>
    <n v="42"/>
    <n v="44119"/>
    <n v="1.2"/>
    <s v="Tronnuspac 25 EC"/>
    <n v="111"/>
    <m/>
    <n v="294498.40095031238"/>
    <n v="237223.8804268653"/>
    <n v="0"/>
    <n v="260777.43479513412"/>
    <n v="216966.82574955156"/>
    <m/>
    <n v="258222.06"/>
    <n v="203933.45810000002"/>
    <n v="113.90776406710502"/>
    <n v="89.95979751165973"/>
    <s v="no"/>
    <n v="18.969999313354492"/>
    <n v="2376.949951171875"/>
    <n v="125.30047639477513"/>
    <n v="18.961999313354401"/>
    <n v="2104.7819237823383"/>
    <n v="-110.010009765625"/>
    <n v="-5.165874306473583"/>
    <m/>
    <m/>
    <s v="LITORAL"/>
    <n v="99"/>
    <s v="1ER TERCIO"/>
    <m/>
    <s v=""/>
    <s v=""/>
    <d v="2019-11-29T00:00:00"/>
    <m/>
  </r>
  <r>
    <s v="10179101"/>
    <n v="10179"/>
    <x v="68"/>
    <n v="101"/>
    <n v="2040.68994140625"/>
    <n v="16.959999084472656"/>
    <n v="120.32370587063048"/>
    <n v="100.87999725341797"/>
    <n v="122.12756477265631"/>
    <x v="106"/>
    <n v="3"/>
    <s v="MANUAL"/>
    <n v="12.130177514792898"/>
    <x v="16"/>
    <x v="3"/>
    <s v="RB845210 "/>
    <s v="RB845210 "/>
    <s v="Soca"/>
    <n v="42"/>
    <n v="44214"/>
    <s v="3 + 3 + 3 + 1"/>
    <s v="Megasun + Megamax + Megasilix + Megaboro"/>
    <n v="100.88000000000001"/>
    <m/>
    <n v="269865.24227761"/>
    <n v="232770.4409019938"/>
    <n v="0"/>
    <n v="223835.59336062142"/>
    <n v="186231.213676037"/>
    <m/>
    <n v="249224.49300000002"/>
    <n v="210652.76510000002"/>
    <n v="122.12756477265631"/>
    <n v="103.22624756744678"/>
    <s v="no"/>
    <n v="16.959999084472656"/>
    <n v="2062.760009765625"/>
    <n v="121.6250071413116"/>
    <n v="16.959999084472656"/>
    <n v="1710.9247076416018"/>
    <n v="-22.070068359375"/>
    <n v="-1.3013012706811224"/>
    <m/>
    <m/>
    <s v="ZONA ALTA"/>
    <n v="7"/>
    <s v="2DO TERCIO"/>
    <m/>
    <s v=""/>
    <s v=""/>
    <d v="2020-02-26T00:00:00"/>
    <m/>
  </r>
  <r>
    <s v="10179102"/>
    <n v="10179"/>
    <x v="68"/>
    <n v="102"/>
    <n v="1343.739990234375"/>
    <n v="13.189999580383301"/>
    <n v="101.87566588196404"/>
    <n v="108.87999725341797"/>
    <n v="124.13050978032358"/>
    <x v="73"/>
    <n v="3"/>
    <s v="MANUAL"/>
    <n v="12.064431295200526"/>
    <x v="15"/>
    <x v="3"/>
    <s v="RB845210 "/>
    <s v="RB845210 "/>
    <s v="Soca"/>
    <n v="41"/>
    <n v="44214"/>
    <s v="3 + 3 + 3 + 1"/>
    <s v="Megasun + Megamax + Megasilix + Megaboro"/>
    <n v="108.88000000000001"/>
    <m/>
    <n v="169422.8258888977"/>
    <n v="144608.91498393856"/>
    <n v="0"/>
    <n v="179739.03346063587"/>
    <n v="149542.87583924903"/>
    <m/>
    <n v="166799.13"/>
    <n v="136216.8339"/>
    <n v="124.13050978032358"/>
    <n v="101.3714222170623"/>
    <s v="no"/>
    <n v="13.189999580383301"/>
    <n v="1353.699951171875"/>
    <n v="102.63078045773042"/>
    <n v="13.189999580383301"/>
    <n v="1436.1271543121338"/>
    <n v="-9.9599609375"/>
    <n v="-0.75511457576638463"/>
    <m/>
    <m/>
    <s v="ZONA ALTA"/>
    <n v="7"/>
    <s v="2DO TERCIO"/>
    <m/>
    <s v=""/>
    <s v=""/>
    <d v="2020-02-27T00:00:00"/>
    <m/>
  </r>
  <r>
    <s v="10179201"/>
    <n v="10179"/>
    <x v="68"/>
    <n v="201"/>
    <n v="852.6400146484375"/>
    <n v="7.5799999237060547"/>
    <n v="112.48549119134557"/>
    <n v="102.87999725341797"/>
    <n v="126.88970977348474"/>
    <x v="116"/>
    <n v="3"/>
    <s v="MANUAL"/>
    <n v="12.031558185404339"/>
    <x v="15"/>
    <x v="3"/>
    <s v="RB845210 "/>
    <s v="RB845210 "/>
    <s v="Soca"/>
    <n v="0"/>
    <n v="0"/>
    <n v="0"/>
    <s v="Madurez Natural"/>
    <n v="102.88000000000001"/>
    <m/>
    <n v="110172.84670410155"/>
    <n v="95527.413276367195"/>
    <n v="0"/>
    <n v="103483.49303842163"/>
    <n v="86098.266207966793"/>
    <m/>
    <n v="108191.24400000001"/>
    <n v="90341.873600000006"/>
    <n v="126.88970977348474"/>
    <n v="105.9554701256309"/>
    <s v="no"/>
    <n v="7.5799999237060547"/>
    <n v="830.239990234375"/>
    <n v="109.53034282201543"/>
    <n v="7.5799999237060547"/>
    <n v="779.83039215087899"/>
    <n v="22.4000244140625"/>
    <n v="2.9551483693301464"/>
    <m/>
    <m/>
    <s v="ZONA ALTA"/>
    <n v="7"/>
    <s v="2DO TERCIO"/>
    <m/>
    <s v=""/>
    <s v=""/>
    <d v="2020-02-27T00:00:00"/>
    <m/>
  </r>
  <r>
    <s v="10183101"/>
    <n v="10183"/>
    <x v="69"/>
    <n v="101"/>
    <n v="275.989990234375"/>
    <n v="4.25"/>
    <n v="64.938821231617652"/>
    <n v="83.879997253417969"/>
    <n v="141.51025900190632"/>
    <x v="48"/>
    <n v="9"/>
    <s v="MANUAL"/>
    <n v="11.669953977646285"/>
    <x v="11"/>
    <x v="1"/>
    <s v="CP88-1165 "/>
    <s v="CP88-1165 "/>
    <s v="Soca"/>
    <n v="0"/>
    <n v="0"/>
    <n v="0"/>
    <s v="Madurez Natural"/>
    <n v="83.88000000000001"/>
    <m/>
    <n v="36154.313429650349"/>
    <n v="28708.332041163845"/>
    <n v="0"/>
    <n v="41824.542579731329"/>
    <n v="34798.019426336468"/>
    <m/>
    <n v="39055.415000000001"/>
    <n v="35020.148799999995"/>
    <n v="141.51025900190632"/>
    <n v="126.88919902587894"/>
    <s v="no"/>
    <n v="4.25"/>
    <n v="308.16000366210938"/>
    <n v="72.508236155790442"/>
    <n v="4.25"/>
    <n v="356.49000000000007"/>
    <n v="-32.170013427734375"/>
    <n v="-7.5694149241727899"/>
    <m/>
    <m/>
    <s v="ZONA BAJA"/>
    <n v="5"/>
    <s v="2DO TERCIO"/>
    <m/>
    <s v=""/>
    <s v=""/>
    <d v="2020-02-24T00:00:00"/>
    <m/>
  </r>
  <r>
    <s v="10184101"/>
    <n v="10184"/>
    <x v="70"/>
    <n v="101"/>
    <n v="350.510009765625"/>
    <n v="5.690000057220459"/>
    <n v="61.601055578345225"/>
    <n v="66.879997253417969"/>
    <n v="118.50469556568311"/>
    <x v="77"/>
    <n v="9"/>
    <s v="MANUAL"/>
    <n v="11.439842209072978"/>
    <x v="11"/>
    <x v="1"/>
    <s v="CP88-1165 "/>
    <s v="CP88-1165 "/>
    <s v="Soca"/>
    <n v="0"/>
    <n v="0"/>
    <n v="0"/>
    <s v="Madurez Natural"/>
    <n v="66.88000000000001"/>
    <m/>
    <n v="42688"/>
    <n v="35049.4"/>
    <n v="0"/>
    <n v="56016.548403320317"/>
    <n v="46605.768271562505"/>
    <m/>
    <n v="41537.082000000002"/>
    <n v="33469.894200000002"/>
    <n v="118.50469556568311"/>
    <n v="95.489125181846489"/>
    <s v="no"/>
    <n v="5.690000057220459"/>
    <n v="290"/>
    <n v="50.966607571822024"/>
    <n v="5.690000057220459"/>
    <n v="380.54720382690437"/>
    <n v="60.510009765625"/>
    <n v="10.634448006523201"/>
    <m/>
    <m/>
    <s v="ZONA BAJA"/>
    <n v="5"/>
    <s v="2DO TERCIO"/>
    <m/>
    <s v=""/>
    <s v=""/>
    <d v="2020-03-03T00:00:00"/>
    <m/>
  </r>
  <r>
    <s v="10185101"/>
    <n v="10185"/>
    <x v="71"/>
    <n v="101"/>
    <n v="2747.179931640625"/>
    <n v="20.889999911785125"/>
    <n v="131.50693840313514"/>
    <n v="116"/>
    <n v="123.20365990656788"/>
    <x v="34"/>
    <n v="1"/>
    <s v="MECANICO"/>
    <n v="12.984878369493753"/>
    <x v="10"/>
    <x v="2"/>
    <s v="CP72-2086 "/>
    <s v="CG02-163"/>
    <s v="Plantía"/>
    <n v="65"/>
    <n v="44167"/>
    <n v="1.3"/>
    <s v="Moddus 25 EC"/>
    <n v="116"/>
    <m/>
    <n v="232874.07077303849"/>
    <n v="192118.89278776845"/>
    <n v="0"/>
    <n v="304510.41232537199"/>
    <n v="253352.6630547095"/>
    <m/>
    <n v="338462.62199999997"/>
    <n v="280612.53319999995"/>
    <n v="123.20365990656788"/>
    <n v="102.1456694437984"/>
    <s v="no"/>
    <n v="20.899999618530273"/>
    <n v="1853.489990234375"/>
    <n v="88.683733208829395"/>
    <n v="20.8935996185302"/>
    <n v="2423.657555749503"/>
    <n v="893.68994140625"/>
    <n v="42.823205194305743"/>
    <m/>
    <m/>
    <s v="LITORAL"/>
    <n v="3"/>
    <s v="2DO TERCIO"/>
    <m/>
    <s v=""/>
    <s v=""/>
    <d v="2020-01-07T00:00:00"/>
    <m/>
  </r>
  <r>
    <s v="10187102"/>
    <n v="10187"/>
    <x v="72"/>
    <n v="102"/>
    <n v="3280.239990234375"/>
    <n v="31.878499389648397"/>
    <n v="102.89819323489036"/>
    <n v="118"/>
    <n v="132.84683937679327"/>
    <x v="101"/>
    <n v="1"/>
    <s v="MECANICO"/>
    <n v="12.097304404996713"/>
    <x v="16"/>
    <x v="2"/>
    <s v="CP72-2086 "/>
    <s v="CG02-163"/>
    <s v="Plantía"/>
    <n v="53"/>
    <n v="44208"/>
    <s v="3 + 3 + 3 + 1"/>
    <s v="Megasun + Megamax + Megasilix + Megaboro"/>
    <n v="118"/>
    <m/>
    <n v="378350.66776796553"/>
    <n v="307531.12893960124"/>
    <n v="0"/>
    <n v="470320.56124586135"/>
    <n v="391306.70695655665"/>
    <m/>
    <n v="435769.51509999996"/>
    <n v="363671.16530000005"/>
    <n v="132.84683937679327"/>
    <n v="110.86724336715849"/>
    <s v="no"/>
    <n v="32.700000762939453"/>
    <n v="3026.080078125"/>
    <n v="92.54067301290732"/>
    <n v="31.878499389648397"/>
    <n v="3761.6629279785107"/>
    <n v="254.159912109375"/>
    <n v="10.357520221983037"/>
    <m/>
    <m/>
    <s v="LITORAL"/>
    <n v="99"/>
    <s v="2DO TERCIO"/>
    <m/>
    <s v=""/>
    <s v=""/>
    <d v="2020-03-03T00:00:00"/>
    <m/>
  </r>
  <r>
    <s v="10191101"/>
    <n v="10191"/>
    <x v="73"/>
    <n v="101"/>
    <n v="1574.3800048828125"/>
    <n v="18.299999237060547"/>
    <n v="86.031697842611422"/>
    <n v="91.769996643066406"/>
    <n v="125.98996518300196"/>
    <x v="45"/>
    <n v="4"/>
    <s v="MANUAL"/>
    <n v="11.439842209072978"/>
    <x v="11"/>
    <x v="3"/>
    <s v="CP72-2086 "/>
    <s v="CP72-2086 "/>
    <s v="Soca"/>
    <n v="0"/>
    <n v="0"/>
    <n v="0"/>
    <s v="Madurez Natural"/>
    <n v="91.769999389648447"/>
    <m/>
    <n v="216478.427384779"/>
    <n v="181084.22378536756"/>
    <n v="0"/>
    <n v="211598.66953570166"/>
    <n v="176050.09305370378"/>
    <m/>
    <n v="198356.08199999999"/>
    <n v="165025.14379999999"/>
    <n v="125.98996518300196"/>
    <n v="104.819130888469"/>
    <s v="no"/>
    <n v="18.299999237060547"/>
    <n v="1718.1199951171875"/>
    <n v="93.886342445179352"/>
    <n v="18.299999237060547"/>
    <n v="1679.3909188156135"/>
    <n v="-143.739990234375"/>
    <n v="-7.8546446025679302"/>
    <m/>
    <m/>
    <s v="ZONA MEDIA"/>
    <n v="2"/>
    <s v="2DO TERCIO"/>
    <m/>
    <s v=""/>
    <s v=""/>
    <d v="2020-02-29T00:00:00"/>
    <m/>
  </r>
  <r>
    <s v="10191201"/>
    <n v="10191"/>
    <x v="73"/>
    <n v="201"/>
    <n v="1482.550048828125"/>
    <n v="17.629999160766602"/>
    <n v="84.092462813461623"/>
    <n v="95.879997253417969"/>
    <n v="136.89999549116718"/>
    <x v="102"/>
    <n v="2"/>
    <s v="MANUAL"/>
    <n v="11.867192636423406"/>
    <x v="16"/>
    <x v="3"/>
    <s v="CG02-163"/>
    <s v="CG02-163"/>
    <s v="Soca"/>
    <n v="0"/>
    <n v="0"/>
    <n v="0"/>
    <s v="Madurez Natural"/>
    <n v="95.88000000000001"/>
    <m/>
    <n v="107624.99733528098"/>
    <n v="85941.318867730457"/>
    <n v="0"/>
    <n v="232139.56388212982"/>
    <n v="193140.11714993199"/>
    <m/>
    <n v="202961.095"/>
    <n v="177060.94649999999"/>
    <n v="136.89999549116718"/>
    <n v="119.42999606654563"/>
    <s v="no"/>
    <n v="9.5"/>
    <n v="783.69000244140625"/>
    <n v="82.493684467516445"/>
    <n v="17.629999160766602"/>
    <n v="1690.364319534302"/>
    <n v="698.86004638671875"/>
    <n v="1.5987783459451776"/>
    <m/>
    <m/>
    <s v="ZONA BAJA"/>
    <n v="2"/>
    <s v="2DO TERCIO"/>
    <m/>
    <s v=""/>
    <s v=""/>
    <d v="2020-03-06T00:00:00"/>
    <m/>
  </r>
  <r>
    <s v="10195101"/>
    <n v="10195"/>
    <x v="74"/>
    <n v="101"/>
    <n v="1726.18994140625"/>
    <n v="19.430000305175781"/>
    <n v="88.841477832937855"/>
    <n v="90.879997253417969"/>
    <n v="122.72799355290749"/>
    <x v="116"/>
    <n v="2"/>
    <s v="MANUAL"/>
    <n v="23.997370151216305"/>
    <x v="15"/>
    <x v="3"/>
    <s v=""/>
    <s v="CG04-10267"/>
    <s v="Soca"/>
    <n v="46"/>
    <n v="44208"/>
    <s v="3 + 3 + 3 + 1"/>
    <s v="Megasun + Megamax + Megasilix + Megaboro"/>
    <n v="90.88000000000001"/>
    <m/>
    <s v=""/>
    <s v=""/>
    <n v="0"/>
    <n v="257485.45398037104"/>
    <n v="214227.89771166869"/>
    <m/>
    <n v="211851.82800000001"/>
    <n v="177785.15700000001"/>
    <n v="122.72799355290749"/>
    <n v="102.99281251469138"/>
    <s v="no"/>
    <s v=""/>
    <s v=""/>
    <s v=""/>
    <n v="19.430000305175781"/>
    <n v="1765.7984277343751"/>
    <n v="0"/>
    <n v="0"/>
    <m/>
    <m/>
    <s v="ZONA MEDIA"/>
    <n v="2"/>
    <s v="2DO TERCIO"/>
    <m/>
    <s v=""/>
    <s v=""/>
    <d v="2019-02-28T00:00:00"/>
    <m/>
  </r>
  <r>
    <s v="10195201"/>
    <n v="10195"/>
    <x v="74"/>
    <n v="201"/>
    <n v="1832.2099609375"/>
    <n v="17.860000610351563"/>
    <n v="102.5873403316437"/>
    <n v="116.87999725341797"/>
    <n v="120.40204600084319"/>
    <x v="103"/>
    <n v="4"/>
    <s v="MANUAL"/>
    <n v="12.820512820512819"/>
    <x v="15"/>
    <x v="3"/>
    <s v="CP72-2086 "/>
    <s v="CP72-2086 "/>
    <s v="Soca"/>
    <n v="59"/>
    <n v="44194"/>
    <s v="3 + 1 + 1 + 1"/>
    <s v="Megasun + Megamax + Megasilix + Megaboro"/>
    <n v="116.88000000000001"/>
    <m/>
    <n v="273231.44076023315"/>
    <n v="224529.23038121572"/>
    <n v="0"/>
    <n v="265009.62517995219"/>
    <n v="220488.0081497202"/>
    <m/>
    <n v="220601.82799999998"/>
    <n v="184291.10869999998"/>
    <n v="120.40204600084319"/>
    <n v="100.58405566450607"/>
    <s v="no"/>
    <n v="17.860000610351563"/>
    <n v="2152.239990234375"/>
    <n v="120.50615434956637"/>
    <n v="17.860000610351563"/>
    <n v="2087.4768713378908"/>
    <n v="-320.030029296875"/>
    <n v="-17.918814017922671"/>
    <m/>
    <m/>
    <s v="ZONA MEDIA"/>
    <n v="2"/>
    <s v="2DO TERCIO"/>
    <m/>
    <s v=""/>
    <s v=""/>
    <d v="2020-02-02T00:00:00"/>
    <m/>
  </r>
  <r>
    <s v="10195301"/>
    <n v="10195"/>
    <x v="74"/>
    <n v="301"/>
    <n v="2009.7099609375"/>
    <n v="17.510000228881836"/>
    <n v="114.77498199129592"/>
    <n v="100.87999725341797"/>
    <n v="118.13174170130078"/>
    <x v="59"/>
    <n v="7"/>
    <s v="MECANICO"/>
    <n v="12.064431295200526"/>
    <x v="7"/>
    <x v="3"/>
    <s v="CP72-2086 "/>
    <s v="CP72-2086 "/>
    <s v="Soca"/>
    <n v="55"/>
    <n v="44104"/>
    <n v="1.1000000000000001"/>
    <s v="Moddus 25 EC"/>
    <n v="100.88000000000001"/>
    <m/>
    <n v="205665.31066617378"/>
    <n v="156696.07306945516"/>
    <n v="0"/>
    <n v="200918.63263964566"/>
    <n v="167164.30235618519"/>
    <m/>
    <n v="237410.53800000003"/>
    <n v="185702.41"/>
    <n v="118.13174170130078"/>
    <n v="92.4025922195124"/>
    <s v="no"/>
    <n v="17.510000228881836"/>
    <n v="1808.1400146484375"/>
    <n v="103.26327761355505"/>
    <n v="17.510000228881836"/>
    <n v="1766.4088230895998"/>
    <n v="201.5699462890625"/>
    <n v="11.51170437774087"/>
    <m/>
    <m/>
    <s v="ZONA BAJA"/>
    <n v="2"/>
    <s v="1ER TERCIO"/>
    <m/>
    <s v=""/>
    <s v=""/>
    <d v="2019-11-23T00:00:00"/>
    <m/>
  </r>
  <r>
    <s v="10198101"/>
    <n v="10198"/>
    <x v="75"/>
    <n v="101"/>
    <n v="2183.219970703125"/>
    <n v="21.569999694824219"/>
    <n v="101.21557726433323"/>
    <n v="105.87999725341797"/>
    <n v="124.23765430867024"/>
    <x v="110"/>
    <n v="4"/>
    <s v="MECANICO"/>
    <n v="11.341222879684418"/>
    <x v="14"/>
    <x v="3"/>
    <s v="CG02-163"/>
    <s v="CG02-163"/>
    <s v="Soca"/>
    <s v=""/>
    <s v=""/>
    <s v=""/>
    <s v=""/>
    <s v=""/>
    <m/>
    <n v="301650.34815047815"/>
    <n v="255923.60784673001"/>
    <n v="0"/>
    <n v="307908.97268379334"/>
    <n v="256180.26527291603"/>
    <m/>
    <n v="271238.12800000003"/>
    <n v="226612.45969999998"/>
    <n v="124.23765430867024"/>
    <n v="103.79735562194288"/>
    <s v="no"/>
    <n v="21.569999694824219"/>
    <n v="2237.409912109375"/>
    <n v="103.72786016525757"/>
    <n v="21.569999694824219"/>
    <n v="2283.8315676879884"/>
    <n v="-54.18994140625"/>
    <n v="-2.5122829009243333"/>
    <m/>
    <m/>
    <s v="ZONA MEDIA"/>
    <n v="8"/>
    <s v="2DO TERCIO"/>
    <m/>
    <s v=""/>
    <s v=""/>
    <d v="2020-03-13T00:00:00"/>
    <m/>
  </r>
  <r>
    <s v="10199101"/>
    <n v="10199"/>
    <x v="76"/>
    <n v="101"/>
    <n v="2035.760009765625"/>
    <n v="24.110000610351563"/>
    <n v="84.436331739103196"/>
    <n v="99.879997253417969"/>
    <n v="131.9161569692676"/>
    <x v="81"/>
    <n v="7"/>
    <s v="MANUAL"/>
    <n v="12.820512820512819"/>
    <x v="14"/>
    <x v="1"/>
    <s v="CG98-78 "/>
    <s v="CG98-78 "/>
    <s v="Soca"/>
    <n v="80"/>
    <n v="44167"/>
    <n v="3"/>
    <s v="Megasun + Megamax + Megasilix + Megaboro"/>
    <n v="99.88000000000001"/>
    <m/>
    <n v="256075.09053874767"/>
    <n v="207263.09937359008"/>
    <n v="0"/>
    <n v="319774.41079335421"/>
    <n v="266052.30978007067"/>
    <m/>
    <n v="268549.63699999993"/>
    <n v="223673.11249999999"/>
    <n v="131.9161569692676"/>
    <n v="109.87204357440504"/>
    <s v="no"/>
    <n v="24.110000610351563"/>
    <n v="1928.4100341796875"/>
    <n v="79.983823532203886"/>
    <n v="24.110000610351563"/>
    <n v="2408.1068609619142"/>
    <n v="107.3499755859375"/>
    <n v="4.45250820689931"/>
    <m/>
    <m/>
    <s v="ZONA BAJA"/>
    <n v="5"/>
    <s v="2DO TERCIO"/>
    <m/>
    <s v=""/>
    <s v=""/>
    <d v="2020-01-27T00:00:00"/>
    <m/>
  </r>
  <r>
    <s v="10199102"/>
    <n v="10199"/>
    <x v="76"/>
    <n v="102"/>
    <n v="1345.7900390625"/>
    <n v="14.70999993443489"/>
    <n v="91.48810639435267"/>
    <n v="99.879997253417969"/>
    <n v="130.39203880736292"/>
    <x v="110"/>
    <n v="7"/>
    <s v="MANUAL"/>
    <n v="12.820512820512819"/>
    <x v="14"/>
    <x v="1"/>
    <s v="CG98-78 "/>
    <s v="CG98-78 "/>
    <s v="Soca"/>
    <n v="81"/>
    <n v="44167"/>
    <n v="3"/>
    <s v="Megasun + Megamax + Megasilix + Megaboro"/>
    <n v="99.88000000000001"/>
    <m/>
    <n v="146782.76728448595"/>
    <n v="115193.18861453963"/>
    <n v="0"/>
    <n v="191088.23361335511"/>
    <n v="158985.41036631144"/>
    <m/>
    <n v="175480.30699999997"/>
    <n v="146511.07980000001"/>
    <n v="130.39203880736292"/>
    <n v="108.8662239631838"/>
    <s v="no"/>
    <n v="14.710000038146973"/>
    <n v="1128.5799560546875"/>
    <n v="76.72195466539614"/>
    <n v="14.710000038146973"/>
    <n v="1469.2348038101197"/>
    <n v="217.2100830078125"/>
    <n v="14.76615172895653"/>
    <m/>
    <m/>
    <s v="ZONA BAJA"/>
    <n v="5"/>
    <s v="2DO TERCIO"/>
    <m/>
    <s v=""/>
    <s v=""/>
    <d v="2020-01-28T00:00:00"/>
    <m/>
  </r>
  <r>
    <s v="10199103"/>
    <n v="10199"/>
    <x v="76"/>
    <n v="103"/>
    <n v="1135.449951171875"/>
    <n v="14.550000029802323"/>
    <n v="78.037797171557898"/>
    <n v="95.879997253417969"/>
    <n v="129.68659063133828"/>
    <x v="110"/>
    <n v="7"/>
    <s v="MANUAL"/>
    <n v="12.820512820512819"/>
    <x v="14"/>
    <x v="1"/>
    <s v="CG98-78 "/>
    <s v="CG98-78 "/>
    <s v="Soca"/>
    <n v="81"/>
    <n v="44167"/>
    <n v="3"/>
    <s v="Megasun + Megamax + Megasilix + Megaboro"/>
    <n v="95.88000000000001"/>
    <m/>
    <n v="135531.79449462891"/>
    <n v="109456.09562988281"/>
    <n v="0"/>
    <n v="183449.60340482715"/>
    <n v="152630.07003281618"/>
    <m/>
    <n v="147252.633"/>
    <n v="123685.4973"/>
    <n v="129.68659063133828"/>
    <n v="108.93082268606088"/>
    <s v="no"/>
    <n v="14.550000190734863"/>
    <n v="1030.6600341796875"/>
    <n v="70.83574025215411"/>
    <n v="14.550000190734863"/>
    <n v="1395.0540182876589"/>
    <n v="104.7899169921875"/>
    <n v="7.2020569194037876"/>
    <m/>
    <m/>
    <s v="ZONA BAJA"/>
    <n v="5"/>
    <s v="2DO TERCIO"/>
    <m/>
    <s v=""/>
    <s v=""/>
    <d v="2020-01-28T00:00:00"/>
    <m/>
  </r>
  <r>
    <s v="10199104"/>
    <n v="10199"/>
    <x v="76"/>
    <n v="104"/>
    <n v="1610.6400146484375"/>
    <n v="15.949999809265137"/>
    <n v="100.98056638927599"/>
    <n v="99.879997253417969"/>
    <n v="129.32306418915411"/>
    <x v="42"/>
    <n v="7"/>
    <s v="MANUAL"/>
    <n v="12.820512820512819"/>
    <x v="15"/>
    <x v="1"/>
    <s v="CG98-78 "/>
    <s v="CG98-78 "/>
    <s v="Soca"/>
    <n v="82"/>
    <n v="44167"/>
    <n v="3"/>
    <s v="Megasun + Megamax + Megasilix + Megaboro"/>
    <n v="99.88000000000001"/>
    <m/>
    <n v="178179.66584798522"/>
    <n v="141649.2863092708"/>
    <n v="0"/>
    <n v="200718.10037714799"/>
    <n v="166997.45951378712"/>
    <m/>
    <n v="208292.902"/>
    <n v="178674.80349999998"/>
    <n v="129.32306418915411"/>
    <n v="110.93403980715097"/>
    <s v="no"/>
    <n v="15.949999809265137"/>
    <n v="1414.199951171875"/>
    <n v="88.664574801460844"/>
    <n v="15.949999809265137"/>
    <n v="1593.085980949402"/>
    <n v="196.4400634765625"/>
    <n v="12.315991587815148"/>
    <m/>
    <m/>
    <s v="ZONA BAJA"/>
    <n v="5"/>
    <s v="2DO TERCIO"/>
    <m/>
    <s v=""/>
    <s v=""/>
    <d v="2020-01-29T00:00:00"/>
    <m/>
  </r>
  <r>
    <s v="10199105"/>
    <n v="10199"/>
    <x v="76"/>
    <n v="105"/>
    <n v="976.70001220703125"/>
    <n v="10.909999847412109"/>
    <n v="89.523375423209373"/>
    <n v="95.879997253417969"/>
    <n v="119.00289192928021"/>
    <x v="89"/>
    <n v="7"/>
    <s v="MANUAL"/>
    <n v="12.853385930309006"/>
    <x v="15"/>
    <x v="1"/>
    <s v="CG98-78 "/>
    <s v="CG98-78 "/>
    <s v="Soca"/>
    <n v="83"/>
    <n v="44167"/>
    <n v="2.5"/>
    <s v="Sugar Canes Sweet"/>
    <n v="95.88000000000001"/>
    <m/>
    <n v="92041.373316143116"/>
    <n v="72352.279490262212"/>
    <n v="0"/>
    <n v="127770.19620899195"/>
    <n v="106304.8032458813"/>
    <m/>
    <n v="116230.126"/>
    <n v="96441.714200000002"/>
    <n v="119.00289192928021"/>
    <n v="98.742411175026419"/>
    <s v="no"/>
    <n v="10.909999847412109"/>
    <n v="753.53997802734375"/>
    <n v="69.068743223317838"/>
    <n v="10.909999847412109"/>
    <n v="1046.0507853698732"/>
    <n v="223.1600341796875"/>
    <n v="20.454632199891535"/>
    <m/>
    <m/>
    <s v="ZONA BAJA"/>
    <n v="5"/>
    <s v="2DO TERCIO"/>
    <m/>
    <s v=""/>
    <s v=""/>
    <d v="2020-01-29T00:00:00"/>
    <m/>
  </r>
  <r>
    <s v="10199201"/>
    <n v="10199"/>
    <x v="76"/>
    <n v="201"/>
    <n v="722.96002197265625"/>
    <n v="7.130000114440918"/>
    <n v="101.39691590023844"/>
    <n v="100.87999725341797"/>
    <n v="147.4040732006487"/>
    <x v="82"/>
    <n v="4"/>
    <s v="MANUAL"/>
    <n v="12.754766600920446"/>
    <x v="14"/>
    <x v="1"/>
    <s v="CP72-2086 "/>
    <s v="CP72-2086 "/>
    <s v="Soca"/>
    <n v="79"/>
    <n v="44167"/>
    <n v="3"/>
    <s v="Megasun + Megamax + Megasilix + Megaboro"/>
    <n v="100.88000000000001"/>
    <m/>
    <n v="84813.801928098415"/>
    <n v="68996.871755017288"/>
    <n v="0"/>
    <n v="91143.842713728489"/>
    <n v="75831.677137822102"/>
    <m/>
    <n v="106567.25200000001"/>
    <n v="94225.983400000012"/>
    <n v="147.4040732006487"/>
    <n v="130.33360149416924"/>
    <s v="no"/>
    <n v="7.130000114440918"/>
    <n v="669.32000732421875"/>
    <n v="93.873772311531283"/>
    <n v="7.130000114440918"/>
    <n v="719.27441154479982"/>
    <n v="53.6400146484375"/>
    <n v="7.5231435887071569"/>
    <m/>
    <m/>
    <s v="ZONA BAJA"/>
    <n v="5"/>
    <s v="2DO TERCIO"/>
    <m/>
    <s v=""/>
    <s v=""/>
    <d v="2020-01-28T00:00:00"/>
    <m/>
  </r>
  <r>
    <s v="10199202"/>
    <n v="10199"/>
    <x v="76"/>
    <n v="202"/>
    <n v="1789.47998046875"/>
    <n v="20.930000305175781"/>
    <n v="85.498325579394731"/>
    <n v="95.879997253417969"/>
    <n v="127.5977236359965"/>
    <x v="44"/>
    <n v="7"/>
    <s v="MANUAL"/>
    <n v="12.91913214990138"/>
    <x v="15"/>
    <x v="1"/>
    <s v="CP72-2086 "/>
    <s v="CP72-2086 "/>
    <s v="Soca"/>
    <n v="85"/>
    <n v="44167"/>
    <n v="3"/>
    <s v="Megasun + Megamax + Megasilix + Megaboro"/>
    <n v="95.88000000000001"/>
    <m/>
    <n v="189384.28515782958"/>
    <n v="156330.19285761038"/>
    <n v="0"/>
    <n v="264974.5826173118"/>
    <n v="220458.85273760336"/>
    <m/>
    <n v="228333.57199999999"/>
    <n v="189800.28120000003"/>
    <n v="127.5977236359965"/>
    <n v="106.0644898359144"/>
    <s v="no"/>
    <n v="20.930000305175781"/>
    <n v="1434.2900390625"/>
    <n v="68.527951177708019"/>
    <n v="20.930000305175781"/>
    <n v="2006.7684292602542"/>
    <n v="355.18994140625"/>
    <n v="16.970374401686712"/>
    <m/>
    <m/>
    <s v="ZONA BAJA"/>
    <n v="5"/>
    <s v="2DO TERCIO"/>
    <m/>
    <s v=""/>
    <s v=""/>
    <d v="2020-01-29T00:00:00"/>
    <m/>
  </r>
  <r>
    <s v="10199203"/>
    <n v="10199"/>
    <x v="76"/>
    <n v="203"/>
    <n v="429.20999145507813"/>
    <n v="4.2300000190734863"/>
    <n v="101.46808262877731"/>
    <n v="100.87999725341797"/>
    <n v="121.81681936794391"/>
    <x v="93"/>
    <n v="7"/>
    <s v="MANUAL"/>
    <n v="12.886259040105193"/>
    <x v="15"/>
    <x v="1"/>
    <s v="CP72-2086 "/>
    <s v="CP72-2086 "/>
    <s v="Soca"/>
    <n v="84"/>
    <n v="44167"/>
    <n v="3"/>
    <s v="Megasun + Megamax + Megasilix + Megaboro"/>
    <n v="100.88000000000001"/>
    <m/>
    <n v="56586.259219360349"/>
    <n v="49508.020066833495"/>
    <n v="0"/>
    <n v="60893.286754573826"/>
    <n v="50663.214579805419"/>
    <m/>
    <n v="52284.995999999999"/>
    <n v="44525.664199999999"/>
    <n v="121.81681936794391"/>
    <n v="103.73864794957862"/>
    <s v="no"/>
    <n v="4.2300000190734863"/>
    <n v="396.54000854492188"/>
    <n v="93.744682448435924"/>
    <n v="4.2300000190734863"/>
    <n v="426.72240192413335"/>
    <n v="32.66998291015625"/>
    <n v="7.7234001803413861"/>
    <m/>
    <m/>
    <s v="ZONA BAJA"/>
    <n v="5"/>
    <s v="2DO TERCIO"/>
    <m/>
    <s v=""/>
    <s v=""/>
    <d v="2020-01-29T00:00:00"/>
    <m/>
  </r>
  <r>
    <s v="10199204"/>
    <n v="10199"/>
    <x v="76"/>
    <n v="204"/>
    <n v="2226.030029296875"/>
    <n v="23.680000305175781"/>
    <n v="94.004645295985384"/>
    <n v="99.879997253417969"/>
    <n v="127.9011474476517"/>
    <x v="89"/>
    <n v="7"/>
    <s v="MANUAL"/>
    <n v="12.820512820512819"/>
    <x v="15"/>
    <x v="1"/>
    <s v="CP72-2086 "/>
    <s v="CP72-2086 "/>
    <s v="Soca"/>
    <n v="83"/>
    <n v="44167"/>
    <n v="3"/>
    <s v="Megasun + Megamax + Megasilix + Megaboro"/>
    <n v="99.88000000000001"/>
    <m/>
    <n v="229918.30399985169"/>
    <n v="190579.93834439132"/>
    <n v="0"/>
    <n v="302731.29795394477"/>
    <n v="251872.43989768202"/>
    <m/>
    <n v="284711.79500000004"/>
    <n v="245199.40750000003"/>
    <n v="127.9011474476517"/>
    <n v="110.15098820452567"/>
    <s v="no"/>
    <n v="23.680000305175781"/>
    <n v="1796.2900390625"/>
    <n v="75.856841888210681"/>
    <n v="23.680000305175781"/>
    <n v="2365.1584304809571"/>
    <n v="429.739990234375"/>
    <n v="18.147803407774703"/>
    <m/>
    <m/>
    <s v="ZONA BAJA"/>
    <n v="5"/>
    <s v="2DO TERCIO"/>
    <m/>
    <s v=""/>
    <s v=""/>
    <d v="2020-01-30T00:00:00"/>
    <m/>
  </r>
  <r>
    <s v="10199301"/>
    <n v="10199"/>
    <x v="76"/>
    <n v="301"/>
    <n v="1330.989990234375"/>
    <n v="14.25"/>
    <n v="93.402806332236835"/>
    <n v="99.879997253417969"/>
    <n v="134.37684904640449"/>
    <x v="82"/>
    <n v="4"/>
    <s v="MANUAL"/>
    <n v="12.820512820512819"/>
    <x v="14"/>
    <x v="1"/>
    <s v="CP72-2086 "/>
    <s v="CP72-2086 "/>
    <s v="Soca"/>
    <n v="79"/>
    <n v="44167"/>
    <n v="3"/>
    <s v="Megasun + Megamax + Megasilix + Megaboro"/>
    <n v="99.88000000000001"/>
    <m/>
    <n v="140885.02375488283"/>
    <n v="116179.09929931641"/>
    <n v="0"/>
    <n v="176772.61800000005"/>
    <n v="147074.81817600003"/>
    <m/>
    <n v="178854.24100000001"/>
    <n v="155567.43"/>
    <n v="134.37684904640449"/>
    <n v="116.88099169897289"/>
    <s v="no"/>
    <n v="14.25"/>
    <n v="1134.3399658203125"/>
    <n v="79.602804618969301"/>
    <n v="14.25"/>
    <n v="1423.2900000000002"/>
    <n v="196.6500244140625"/>
    <n v="13.800001713267534"/>
    <m/>
    <m/>
    <s v="ZONA BAJA"/>
    <n v="5"/>
    <s v="2DO TERCIO"/>
    <m/>
    <s v=""/>
    <s v=""/>
    <d v="2020-01-26T00:00:00"/>
    <m/>
  </r>
  <r>
    <s v="10199302"/>
    <n v="10199"/>
    <x v="76"/>
    <n v="302"/>
    <n v="659.52001953125"/>
    <n v="5.9600000381469727"/>
    <n v="110.65772068959613"/>
    <n v="120.87999725341797"/>
    <n v="118.87904032954837"/>
    <x v="82"/>
    <n v="3"/>
    <s v="MANUAL"/>
    <n v="12.689020381328072"/>
    <x v="14"/>
    <x v="1"/>
    <s v="CG02-163"/>
    <s v="CG02-163"/>
    <s v="Soca"/>
    <n v="79"/>
    <n v="44167"/>
    <n v="3"/>
    <s v="Megasun + Megamax + Megasilix + Megaboro"/>
    <n v="120.88000000000001"/>
    <m/>
    <n v="75393.478179931641"/>
    <n v="59436.961765136715"/>
    <n v="0"/>
    <n v="76727.371691093445"/>
    <n v="63837.173246989747"/>
    <m/>
    <n v="78403.107000000004"/>
    <n v="64368.486100000002"/>
    <n v="118.87904032954837"/>
    <n v="97.59898743596824"/>
    <s v="no"/>
    <n v="5.9600000381469727"/>
    <n v="707.91998291015625"/>
    <n v="118.77851986226767"/>
    <n v="5.9600000381469727"/>
    <n v="720.44480461120611"/>
    <n v="-48.39996337890625"/>
    <n v="-8.1207991726715392"/>
    <m/>
    <m/>
    <s v="ZONA BAJA"/>
    <n v="5"/>
    <s v="2DO TERCIO"/>
    <m/>
    <s v=""/>
    <s v=""/>
    <d v="2020-01-30T00:00:00"/>
    <m/>
  </r>
  <r>
    <s v="10199303"/>
    <n v="10199"/>
    <x v="76"/>
    <n v="303"/>
    <n v="859.45001220703125"/>
    <n v="6.3899998664855957"/>
    <n v="134.49922224798354"/>
    <n v="99.879997253417969"/>
    <n v="134.23090623240344"/>
    <x v="42"/>
    <n v="3"/>
    <s v="MANUAL"/>
    <n v="12.787639710716633"/>
    <x v="15"/>
    <x v="1"/>
    <s v="CG02-163"/>
    <s v="CG02-163"/>
    <s v="Soca"/>
    <n v="82"/>
    <n v="44167"/>
    <n v="3"/>
    <s v="Megasun + Megamax + Megasilix + Megaboro"/>
    <n v="99.88000000000001"/>
    <m/>
    <n v="64643.698608398438"/>
    <n v="50671.586909179685"/>
    <n v="0"/>
    <n v="72758.583279762272"/>
    <n v="60535.141288762214"/>
    <m/>
    <n v="115364.754"/>
    <n v="94889.702999999994"/>
    <n v="134.23090623240344"/>
    <n v="110.40747181598992"/>
    <s v="no"/>
    <n v="6.3899998664855957"/>
    <n v="567.04998779296875"/>
    <n v="88.740219036160596"/>
    <n v="6.3899998664855957"/>
    <n v="638.23318666458135"/>
    <n v="292.4000244140625"/>
    <n v="45.759003211822943"/>
    <m/>
    <m/>
    <s v="ZONA BAJA"/>
    <n v="5"/>
    <s v="2DO TERCIO"/>
    <m/>
    <s v=""/>
    <s v=""/>
    <d v="2020-01-30T00:00:00"/>
    <m/>
  </r>
  <r>
    <s v="10199304"/>
    <n v="10199"/>
    <x v="76"/>
    <n v="304"/>
    <n v="594.260009765625"/>
    <n v="4.630000114440918"/>
    <n v="128.34989094538784"/>
    <n v="120.87999725341797"/>
    <n v="118.69562959119409"/>
    <x v="89"/>
    <n v="3"/>
    <s v="MANUAL"/>
    <n v="12.787639710716633"/>
    <x v="15"/>
    <x v="1"/>
    <s v="CG02-163"/>
    <s v="CG02-163"/>
    <s v="Soca"/>
    <n v="83"/>
    <n v="44167"/>
    <n v="3"/>
    <s v="Megasun + Megamax + Megasilix + Megaboro"/>
    <n v="120.88000000000001"/>
    <m/>
    <n v="88366.004201813033"/>
    <n v="76828.600514335878"/>
    <n v="0"/>
    <n v="84124.904951896344"/>
    <n v="69991.920919977754"/>
    <m/>
    <n v="70536.066000000006"/>
    <n v="58909.112400000005"/>
    <n v="118.69562959119409"/>
    <n v="99.130197946911565"/>
    <s v="no"/>
    <n v="4.630000114440918"/>
    <n v="587.8900146484375"/>
    <n v="126.97408209879201"/>
    <n v="4.630000114440918"/>
    <n v="559.67441383361825"/>
    <n v="6.3699951171875"/>
    <n v="1.3758088465958309"/>
    <m/>
    <m/>
    <s v="ZONA BAJA"/>
    <n v="5"/>
    <s v="2DO TERCIO"/>
    <m/>
    <s v=""/>
    <s v=""/>
    <d v="2020-01-31T00:00:00"/>
    <m/>
  </r>
  <r>
    <s v="10201101"/>
    <n v="10201"/>
    <x v="77"/>
    <n v="101"/>
    <n v="697.77001953125"/>
    <n v="5.1500000095367433"/>
    <n v="135.48932392992683"/>
    <n v="120.87999725341797"/>
    <n v="127.60673073889826"/>
    <x v="77"/>
    <n v="2"/>
    <s v="MANUAL"/>
    <n v="12.524654832347139"/>
    <x v="11"/>
    <x v="4"/>
    <s v="CG02-163"/>
    <s v="CG02-163"/>
    <s v="Soca"/>
    <n v="82"/>
    <n v="44159"/>
    <n v="0"/>
    <s v="Madurez Natural"/>
    <n v="120.88000000000001"/>
    <m/>
    <n v="77892.04740367987"/>
    <n v="63996.875709549829"/>
    <n v="0"/>
    <n v="78729.51270254681"/>
    <n v="65502.954568518944"/>
    <m/>
    <n v="89040.150999999998"/>
    <n v="76375.393099999987"/>
    <n v="127.60673073889826"/>
    <n v="109.45639818590611"/>
    <s v="no"/>
    <n v="5.1500000953674316"/>
    <n v="615.90997314453125"/>
    <n v="119.59416732798887"/>
    <n v="5.15"/>
    <n v="622.53200000000004"/>
    <n v="81.86004638671875"/>
    <n v="15.895156601937956"/>
    <m/>
    <m/>
    <s v="ZONA MEDIA"/>
    <n v="5"/>
    <s v="2DO TERCIO"/>
    <m/>
    <s v=""/>
    <s v=""/>
    <d v="2020-01-30T00:00:00"/>
    <m/>
  </r>
  <r>
    <s v="10201102"/>
    <n v="10201"/>
    <x v="77"/>
    <n v="102"/>
    <n v="609.719970703125"/>
    <n v="5.429999828338623"/>
    <n v="112.2872909721024"/>
    <n v="115.87999725341797"/>
    <n v="123.10416520135036"/>
    <x v="69"/>
    <n v="2"/>
    <s v="MANUAL"/>
    <n v="11.900065746219592"/>
    <x v="12"/>
    <x v="4"/>
    <s v="CG02-163"/>
    <s v="CG02-163"/>
    <s v="Soca"/>
    <n v="55"/>
    <n v="44113"/>
    <n v="1.2"/>
    <s v="Moddus 25 EC"/>
    <n v="115.88000000000001"/>
    <m/>
    <n v="85134.518274266404"/>
    <n v="71509.842754240308"/>
    <n v="0"/>
    <n v="83210.18451518059"/>
    <n v="69230.87351663025"/>
    <m/>
    <n v="75059.067999999999"/>
    <n v="60860.369399999996"/>
    <n v="123.10416520135036"/>
    <n v="99.816919773541656"/>
    <s v="no"/>
    <n v="5.429999828338623"/>
    <n v="643.780029296875"/>
    <n v="118.5598618138166"/>
    <n v="5.429999828338623"/>
    <n v="629.22838010787973"/>
    <n v="-34.06005859375"/>
    <n v="-6.2725708417141988"/>
    <m/>
    <m/>
    <s v="ZONA MEDIA"/>
    <n v="5"/>
    <s v="1ER TERCIO"/>
    <m/>
    <s v=""/>
    <s v=""/>
    <d v="2019-12-07T00:00:00"/>
    <m/>
  </r>
  <r>
    <s v="10201104"/>
    <n v="10201"/>
    <x v="77"/>
    <n v="104"/>
    <n v="1008.0999755859375"/>
    <n v="9.5200004577636719"/>
    <n v="105.8928494865586"/>
    <n v="110.87999725341797"/>
    <n v="120.60702900953035"/>
    <x v="100"/>
    <n v="2"/>
    <s v="MANUAL"/>
    <n v="11.932938856015779"/>
    <x v="12"/>
    <x v="4"/>
    <s v="CG02-163"/>
    <s v="CG02-163"/>
    <s v="Soca"/>
    <n v="54"/>
    <n v="44113"/>
    <n v="1.2"/>
    <s v="Moddus 25 EC"/>
    <n v="110.88000000000001"/>
    <m/>
    <n v="132896.97087646485"/>
    <n v="110494.91390869141"/>
    <n v="0"/>
    <n v="132379.99318141481"/>
    <n v="110140.15432693712"/>
    <m/>
    <n v="121583.943"/>
    <n v="99134.918399999995"/>
    <n v="120.60702900953035"/>
    <n v="98.338379923459328"/>
    <s v="no"/>
    <n v="9.5200004577636719"/>
    <n v="1059.699951171875"/>
    <n v="111.31301472865763"/>
    <n v="9.5200004577636719"/>
    <n v="1055.577650756836"/>
    <n v="-51.5999755859375"/>
    <n v="-5.4201652420990314"/>
    <m/>
    <m/>
    <s v="ZONA MEDIA"/>
    <n v="5"/>
    <s v="1ER TERCIO"/>
    <m/>
    <s v=""/>
    <s v=""/>
    <d v="2019-12-05T00:00:00"/>
    <m/>
  </r>
  <r>
    <s v="10201201"/>
    <n v="10201"/>
    <x v="77"/>
    <n v="201"/>
    <n v="338.64999389648438"/>
    <n v="3.4800000190734863"/>
    <n v="97.313216103558062"/>
    <n v="90.879997253417969"/>
    <n v="118.49650294771963"/>
    <x v="66"/>
    <n v="2"/>
    <s v="MANUAL"/>
    <n v="11.801446416831032"/>
    <x v="12"/>
    <x v="4"/>
    <s v="CG02-163"/>
    <s v="CG02-163"/>
    <s v="Soca"/>
    <n v="53"/>
    <n v="44113"/>
    <n v="1.2"/>
    <s v="Moddus 25 EC"/>
    <n v="90.88000000000001"/>
    <m/>
    <n v="40989.842436514853"/>
    <n v="31206.102512980993"/>
    <n v="0"/>
    <n v="40439.048318499328"/>
    <n v="33645.288200991439"/>
    <m/>
    <n v="40128.839999999997"/>
    <n v="32157.254399999998"/>
    <n v="118.49650294771963"/>
    <n v="94.957197636417362"/>
    <s v="no"/>
    <n v="3.4800000190734863"/>
    <n v="320.57000732421875"/>
    <n v="92.11781769172724"/>
    <n v="3.4800000190734863"/>
    <n v="316.26240173339846"/>
    <n v="18.079986572265625"/>
    <n v="5.1953984118308227"/>
    <m/>
    <m/>
    <s v="ZONA MEDIA"/>
    <n v="5"/>
    <s v="1ER TERCIO"/>
    <m/>
    <s v=""/>
    <s v=""/>
    <d v="2019-12-08T00:00:00"/>
    <m/>
  </r>
  <r>
    <s v="10201202"/>
    <n v="10201"/>
    <x v="77"/>
    <n v="202"/>
    <n v="920.95001220703125"/>
    <n v="8.369999885559082"/>
    <n v="110.02987154109329"/>
    <n v="115.87999725341797"/>
    <n v="116.61554870130881"/>
    <x v="66"/>
    <n v="2"/>
    <s v="MANUAL"/>
    <n v="11.801446416831032"/>
    <x v="12"/>
    <x v="4"/>
    <s v="CG02-163"/>
    <s v="CG02-163"/>
    <s v="Soca"/>
    <n v="53"/>
    <n v="44113"/>
    <n v="1.2"/>
    <s v="Moddus 25 EC"/>
    <n v="115.88000000000001"/>
    <m/>
    <n v="121872.97070550283"/>
    <n v="97812.558045189842"/>
    <n v="0"/>
    <n v="121369.37962614778"/>
    <n v="100979.32384895495"/>
    <m/>
    <n v="107397.091"/>
    <n v="84210.840599999996"/>
    <n v="116.61554870130881"/>
    <n v="91.439100367881039"/>
    <s v="no"/>
    <n v="8.369999885559082"/>
    <n v="973.94000244140625"/>
    <n v="116.36081430798622"/>
    <n v="8.369999885559082"/>
    <n v="969.91558673858651"/>
    <n v="-52.989990234375"/>
    <n v="-6.3309427668929317"/>
    <m/>
    <m/>
    <s v="ZONA MEDIA"/>
    <n v="5"/>
    <s v="1ER TERCIO"/>
    <m/>
    <s v=""/>
    <s v=""/>
    <d v="2019-12-08T00:00:00"/>
    <m/>
  </r>
  <r>
    <s v="10201203"/>
    <n v="10201"/>
    <x v="77"/>
    <n v="203"/>
    <n v="106.12999725341797"/>
    <n v="1.2999999523162842"/>
    <n v="81.638462420187082"/>
    <n v="110.87999725341797"/>
    <n v="120.51135711857467"/>
    <x v="66"/>
    <n v="2"/>
    <s v="MANUAL"/>
    <n v="11.669953977646285"/>
    <x v="12"/>
    <x v="4"/>
    <s v="CG02-163"/>
    <s v="CG02-163"/>
    <s v="Soca"/>
    <n v="53"/>
    <n v="44113"/>
    <n v="1.2"/>
    <s v="Moddus 25 EC"/>
    <n v="110.88000000000001"/>
    <m/>
    <n v="16699.565454101561"/>
    <n v="14860.820814208984"/>
    <n v="0"/>
    <n v="16115.298608894349"/>
    <n v="13407.928442600096"/>
    <m/>
    <n v="12789.87"/>
    <n v="9610.976999999999"/>
    <n v="120.51135711857467"/>
    <n v="90.558534332671655"/>
    <s v="no"/>
    <n v="1.2999999523162842"/>
    <n v="149.3699951171875"/>
    <n v="114.90000045849729"/>
    <n v="1.2999999523162842"/>
    <n v="144.1439947128296"/>
    <n v="-43.239997863769531"/>
    <n v="-33.261538038310206"/>
    <m/>
    <m/>
    <s v="ZONA MEDIA"/>
    <n v="5"/>
    <s v="1ER TERCIO"/>
    <m/>
    <s v=""/>
    <s v=""/>
    <d v="2019-12-12T00:00:00"/>
    <m/>
  </r>
  <r>
    <s v="10201302"/>
    <n v="10201"/>
    <x v="77"/>
    <n v="302"/>
    <n v="1414.6300048828125"/>
    <n v="12.93"/>
    <n v="109.40680625543794"/>
    <n v="110.87999725341797"/>
    <n v="143.37106826516188"/>
    <x v="77"/>
    <n v="2"/>
    <s v="MANUAL"/>
    <n v="12.524654832347139"/>
    <x v="11"/>
    <x v="4"/>
    <s v="CG02-163"/>
    <s v="CG02-163"/>
    <s v="Soca"/>
    <n v="82"/>
    <n v="44159"/>
    <n v="0.7"/>
    <s v="Tronnuspac 25 EC"/>
    <n v="110.88000000000001"/>
    <m/>
    <n v="173799.54456505089"/>
    <n v="141480.09913682524"/>
    <n v="0"/>
    <n v="174753.90356826701"/>
    <n v="145395.24776879814"/>
    <m/>
    <n v="202817.01500000001"/>
    <n v="180409.97349999999"/>
    <n v="143.37106826516188"/>
    <n v="127.5315615230041"/>
    <s v="no"/>
    <n v="13.079999923706055"/>
    <n v="1442.3900146484375"/>
    <n v="110.27446659493208"/>
    <n v="13.079999923706055"/>
    <n v="1450.3103915405275"/>
    <n v="-27.760009765625"/>
    <n v="-0.86766033949413668"/>
    <m/>
    <m/>
    <s v="ZONA MEDIA"/>
    <n v="5"/>
    <s v="2DO TERCIO"/>
    <m/>
    <s v=""/>
    <s v=""/>
    <d v="2020-01-30T00:00:00"/>
    <m/>
  </r>
  <r>
    <s v="10201303"/>
    <n v="10201"/>
    <x v="77"/>
    <n v="303"/>
    <n v="533.16998291015625"/>
    <n v="4.5399999618530273"/>
    <n v="117.43832321367242"/>
    <n v="120.87999725341797"/>
    <n v="133.00000426308549"/>
    <x v="77"/>
    <n v="2"/>
    <s v="MANUAL"/>
    <n v="12.524654832347139"/>
    <x v="11"/>
    <x v="4"/>
    <s v="CG02-163"/>
    <s v="CG02-163"/>
    <s v="Soca"/>
    <n v="82"/>
    <n v="44159"/>
    <n v="0.7"/>
    <s v="Tronnuspac 25 EC"/>
    <n v="120.88000000000001"/>
    <m/>
    <n v="79560.527947998053"/>
    <n v="67835.517097778327"/>
    <n v="0"/>
    <n v="76227.652639503489"/>
    <n v="63421.406996066908"/>
    <m/>
    <n v="70911.61"/>
    <n v="59656.391299999996"/>
    <n v="133.00000426308549"/>
    <n v="111.89000358644086"/>
    <s v="no"/>
    <n v="4.5399999618530273"/>
    <n v="572.78997802734375"/>
    <n v="126.16519445818589"/>
    <n v="4.5399999618530273"/>
    <n v="548.79519538879401"/>
    <n v="-39.6199951171875"/>
    <n v="-8.7268712445134753"/>
    <m/>
    <m/>
    <s v="ZONA MEDIA"/>
    <n v="5"/>
    <s v="2DO TERCIO"/>
    <m/>
    <s v=""/>
    <s v=""/>
    <d v="2020-01-30T00:00:00"/>
    <m/>
  </r>
  <r>
    <s v="10201401"/>
    <n v="10201"/>
    <x v="77"/>
    <n v="401"/>
    <n v="751.46002197265625"/>
    <n v="7.059999942779541"/>
    <n v="106.43909745936972"/>
    <n v="115.87999725341797"/>
    <n v="120.7099823645717"/>
    <x v="100"/>
    <n v="2"/>
    <s v="MANUAL"/>
    <n v="11.867192636423406"/>
    <x v="12"/>
    <x v="4"/>
    <s v="CG02-163"/>
    <s v="CG02-163"/>
    <s v="Soca"/>
    <n v="54"/>
    <n v="44113"/>
    <n v="1.2"/>
    <s v="Moddus 25 EC"/>
    <n v="115.88000000000001"/>
    <m/>
    <n v="108967.50984895827"/>
    <n v="91195.312943115598"/>
    <n v="0"/>
    <n v="108732.63567608206"/>
    <n v="90465.552882500269"/>
    <m/>
    <n v="90708.725999999995"/>
    <n v="73872.645199999999"/>
    <n v="120.7099823645717"/>
    <n v="98.305489367321314"/>
    <s v="no"/>
    <n v="7.059999942779541"/>
    <n v="819.8800048828125"/>
    <n v="116.13031324756973"/>
    <n v="7.059999942779541"/>
    <n v="818.11279336929329"/>
    <n v="-68.41998291015625"/>
    <n v="-9.6912157882000116"/>
    <m/>
    <m/>
    <s v="ZONA MEDIA"/>
    <n v="5"/>
    <s v="1ER TERCIO"/>
    <m/>
    <s v=""/>
    <s v=""/>
    <d v="2019-12-07T00:00:00"/>
    <m/>
  </r>
  <r>
    <s v="10201605"/>
    <n v="10201"/>
    <x v="77"/>
    <n v="605"/>
    <n v="182.99000549316406"/>
    <n v="2.8"/>
    <n v="65.353573390415747"/>
    <n v="60.880001068115234"/>
    <n v="142.49999572230257"/>
    <x v="77"/>
    <n v="3"/>
    <s v="MANUAL"/>
    <n v="11.834319526627219"/>
    <x v="11"/>
    <x v="4"/>
    <s v="RB845210 "/>
    <s v="RB845210 "/>
    <s v="Soca"/>
    <n v="82"/>
    <n v="44159"/>
    <n v="0.7"/>
    <s v="Tronnuspac 25 EC"/>
    <n v="60.879999999999995"/>
    <m/>
    <n v="22162.667620869779"/>
    <n v="18728.404448627276"/>
    <n v="0"/>
    <n v="30374.72728552849"/>
    <n v="25271.773101559702"/>
    <m/>
    <n v="26076.075000000001"/>
    <n v="22935.966600000003"/>
    <n v="142.49999572230257"/>
    <n v="125.3399962374274"/>
    <s v="no"/>
    <n v="2.0999999046325684"/>
    <n v="151.02999877929688"/>
    <n v="71.919050303824761"/>
    <n v="3.4000000953674316"/>
    <n v="206.99200580596923"/>
    <n v="31.960006713867188"/>
    <n v="-6.5654769134090145"/>
    <m/>
    <m/>
    <s v="ZONA MEDIA"/>
    <n v="99"/>
    <s v="2DO TERCIO"/>
    <m/>
    <s v=""/>
    <s v=""/>
    <d v="2020-02-20T00:00:00"/>
    <m/>
  </r>
  <r>
    <s v="10202101"/>
    <n v="10202"/>
    <x v="78"/>
    <n v="101"/>
    <n v="7814.16015625"/>
    <n v="89.6"/>
    <n v="87.21160888671875"/>
    <n v="105.87999725341797"/>
    <n v="113.44784932401865"/>
    <x v="6"/>
    <n v="3"/>
    <s v="MECANICO"/>
    <n v="9.6975673898750809"/>
    <x v="1"/>
    <x v="4"/>
    <s v="CG04-10295"/>
    <s v="CG04-10295"/>
    <s v="Soca"/>
    <s v=""/>
    <s v=""/>
    <s v=""/>
    <s v=""/>
    <s v=""/>
    <m/>
    <n v="127921.07317673744"/>
    <n v="105537.59004336075"/>
    <n v="0"/>
    <n v="1250010.1345611231"/>
    <n v="1040008.4319548545"/>
    <m/>
    <n v="886499.66399999999"/>
    <n v="706603.16350000002"/>
    <n v="113.44784932401865"/>
    <n v="90.425989405251386"/>
    <s v="no"/>
    <n v="11.270000457763672"/>
    <n v="1008.77001953125"/>
    <n v="89.509314867536588"/>
    <n v="93.099998474121094"/>
    <n v="9857.4278384399422"/>
    <n v="6805.39013671875"/>
    <n v="-2.2977059808178382"/>
    <m/>
    <m/>
    <s v="ZONA MEDIA"/>
    <n v="2"/>
    <s v="1ER TERCIO"/>
    <m/>
    <s v=""/>
    <s v=""/>
    <d v="2020-02-16T00:00:00"/>
    <m/>
  </r>
  <r>
    <s v="10202302"/>
    <n v="10202"/>
    <x v="78"/>
    <n v="302"/>
    <n v="1666.4200439453125"/>
    <n v="13.869999885559082"/>
    <n v="120.14564222746144"/>
    <n v="110.87999725341797"/>
    <n v="121.30597848631848"/>
    <x v="17"/>
    <n v="3"/>
    <s v="MANUAL"/>
    <n v="11.768573307034845"/>
    <x v="7"/>
    <x v="4"/>
    <s v="CG02-163"/>
    <s v="CG02-163"/>
    <s v="Soca"/>
    <n v="48"/>
    <n v="44113"/>
    <n v="1.2"/>
    <s v="Tronnuspac 25 EC"/>
    <n v="110.88000000000001"/>
    <m/>
    <n v="102151.95460327149"/>
    <n v="84005.53705200195"/>
    <n v="0"/>
    <n v="195483.17920307466"/>
    <n v="162642.00509695811"/>
    <m/>
    <n v="202146.71399999998"/>
    <n v="165747.9993"/>
    <n v="121.30597848631848"/>
    <n v="99.463517558025373"/>
    <s v="no"/>
    <n v="7.2600002288818359"/>
    <n v="803.6500244140625"/>
    <n v="110.69559215948377"/>
    <n v="13.869999885559082"/>
    <n v="1537.9055873107911"/>
    <n v="862.77001953125"/>
    <n v="9.4500500679776707"/>
    <m/>
    <m/>
    <s v="ZONA MEDIA"/>
    <n v="2"/>
    <s v="1ER TERCIO"/>
    <m/>
    <s v=""/>
    <s v=""/>
    <d v="2019-12-04T00:00:00"/>
    <m/>
  </r>
  <r>
    <s v="10202401"/>
    <n v="10202"/>
    <x v="78"/>
    <n v="401"/>
    <n v="827.05999755859375"/>
    <n v="8.11"/>
    <n v="101.98027096900047"/>
    <n v="100.87999725341797"/>
    <n v="117.71652635527515"/>
    <x v="45"/>
    <n v="4"/>
    <s v="MANUAL"/>
    <n v="11.308349769888231"/>
    <x v="11"/>
    <x v="4"/>
    <s v="CG98-78 "/>
    <s v="CG98-78 "/>
    <s v="Soca"/>
    <n v="62"/>
    <n v="44176"/>
    <s v="3 + 1 + 1 + 1"/>
    <s v="Megasun + Megamax + Megasilix + Megaboro"/>
    <n v="100.88000000000001"/>
    <m/>
    <n v="108107.9015855786"/>
    <n v="85340.902709544403"/>
    <n v="0"/>
    <n v="99727.189902739294"/>
    <n v="82973.021999079094"/>
    <m/>
    <n v="97358.63"/>
    <n v="77660.703199999989"/>
    <n v="117.71652635527515"/>
    <n v="93.899721216413994"/>
    <s v="no"/>
    <n v="8.1099996566772461"/>
    <n v="886.8900146484375"/>
    <n v="109.35758966626219"/>
    <n v="8.1099996566772461"/>
    <n v="818.1367653656007"/>
    <n v="-59.83001708984375"/>
    <n v="-7.377318697261714"/>
    <m/>
    <m/>
    <s v="ZONA MEDIA"/>
    <n v="2"/>
    <s v="2DO TERCIO"/>
    <m/>
    <s v=""/>
    <s v=""/>
    <d v="2020-03-04T00:00:00"/>
    <m/>
  </r>
  <r>
    <s v="10202501"/>
    <n v="10202"/>
    <x v="78"/>
    <n v="501"/>
    <n v="1189.1600341796875"/>
    <n v="16.200000762939453"/>
    <n v="73.404936924454631"/>
    <n v="90.879997253417969"/>
    <n v="124.29999642728059"/>
    <x v="68"/>
    <n v="4"/>
    <s v="MECANICO"/>
    <n v="11.834319526627219"/>
    <x v="7"/>
    <x v="4"/>
    <s v="CG98-78 "/>
    <s v="CG04-0587"/>
    <s v="Soca"/>
    <n v="65"/>
    <n v="44095"/>
    <n v="1.1000000000000001"/>
    <s v="Roundup 35.6 SL + Boro"/>
    <n v="91"/>
    <m/>
    <n v="165785.46193359376"/>
    <n v="133287.15407958982"/>
    <n v="0"/>
    <n v="188213.21590390627"/>
    <n v="156593.39563205003"/>
    <m/>
    <n v="147812.58800000002"/>
    <n v="117607.92400000001"/>
    <n v="124.29999642728059"/>
    <n v="98.899997157345538"/>
    <s v="no"/>
    <n v="16.200000762939453"/>
    <n v="1296.8199462890625"/>
    <n v="80.050610198474928"/>
    <n v="16.200000762939453"/>
    <n v="1472.2560693359376"/>
    <n v="-107.659912109375"/>
    <n v="-6.6456732740202966"/>
    <m/>
    <m/>
    <s v="ZONA MEDIA"/>
    <n v="2"/>
    <s v="1ER TERCIO"/>
    <m/>
    <s v=""/>
    <s v=""/>
    <d v="2019-12-01T00:00:00"/>
    <m/>
  </r>
  <r>
    <s v="10202601"/>
    <n v="10202"/>
    <x v="78"/>
    <n v="601"/>
    <n v="4441.58984375"/>
    <n v="43.909999847412109"/>
    <n v="101.15212614859006"/>
    <n v="115.87999725341797"/>
    <n v="127.71973188795185"/>
    <x v="68"/>
    <n v="1"/>
    <s v="MECANICO"/>
    <n v="11.900065746219592"/>
    <x v="7"/>
    <x v="4"/>
    <s v="MEZ.VARCOM "/>
    <s v="CG02-163"/>
    <s v="Plantía"/>
    <n v="53"/>
    <n v="44107"/>
    <n v="1.2"/>
    <s v="Moddus 25 EC"/>
    <n v="116"/>
    <m/>
    <n v="118071.759369412"/>
    <n v="97466.429700234774"/>
    <n v="0"/>
    <n v="673471.18490568164"/>
    <n v="560328.02584152715"/>
    <m/>
    <n v="567278.66399999999"/>
    <n v="461822.41050000006"/>
    <n v="127.71973188795185"/>
    <n v="103.9768251338775"/>
    <s v="no"/>
    <n v="8"/>
    <n v="892.07000732421875"/>
    <n v="111.50875091552734"/>
    <n v="43.909999847412109"/>
    <n v="5088.2907823181158"/>
    <n v="3549.5198364257813"/>
    <n v="-10.356624766937287"/>
    <m/>
    <m/>
    <s v="ZONA MEDIA"/>
    <n v="2"/>
    <s v="1ER TERCIO"/>
    <m/>
    <s v=""/>
    <s v=""/>
    <d v="2019-11-29T00:00:00"/>
    <m/>
  </r>
  <r>
    <s v="10202801"/>
    <n v="10202"/>
    <x v="78"/>
    <n v="801"/>
    <n v="1632.0899658203125"/>
    <n v="21.879999160766602"/>
    <n v="74.592780092370418"/>
    <n v="90.879997253417969"/>
    <n v="126.61543317321713"/>
    <x v="68"/>
    <n v="4"/>
    <s v="MECANICO"/>
    <n v="11.834319526627219"/>
    <x v="7"/>
    <x v="4"/>
    <s v="CP72-2086 "/>
    <s v="CP72-2086 "/>
    <s v="Soca"/>
    <n v="65"/>
    <n v="44095"/>
    <n v="1.1000000000000001"/>
    <s v="Roundup 35.6 SL + Boro"/>
    <n v="91"/>
    <m/>
    <n v="260619.31945376517"/>
    <n v="212068.06968592852"/>
    <n v="0"/>
    <n v="253755.49156495449"/>
    <n v="211124.56898204214"/>
    <m/>
    <n v="206647.77799999999"/>
    <n v="167853.58359999998"/>
    <n v="126.61543317321713"/>
    <n v="102.84579105027112"/>
    <s v="no"/>
    <n v="21.879999160766602"/>
    <n v="2042.239990234375"/>
    <n v="93.338211543277851"/>
    <n v="21.879999160766602"/>
    <n v="1988.454323730469"/>
    <n v="-410.1500244140625"/>
    <n v="-18.745431450907432"/>
    <m/>
    <m/>
    <s v="ZONA MEDIA"/>
    <n v="2"/>
    <s v="1ER TERCIO"/>
    <m/>
    <s v=""/>
    <s v=""/>
    <d v="2019-12-01T00:00:00"/>
    <m/>
  </r>
  <r>
    <s v="10202901"/>
    <n v="10202"/>
    <x v="78"/>
    <n v="901"/>
    <n v="2310.800048828125"/>
    <n v="24.790000915527344"/>
    <n v="93.215004577944313"/>
    <n v="115.87999725341797"/>
    <n v="119.73505286202263"/>
    <x v="66"/>
    <n v="2"/>
    <s v="MECANICO"/>
    <n v="9.0401051939513479"/>
    <x v="12"/>
    <x v="4"/>
    <s v="CG02-163"/>
    <s v="CG02-163"/>
    <s v="Soca"/>
    <s v=""/>
    <s v=""/>
    <s v=""/>
    <s v=""/>
    <s v=""/>
    <m/>
    <n v="361766.81866115023"/>
    <n v="302221.10703710903"/>
    <n v="0"/>
    <n v="400397.21864018368"/>
    <n v="333130.48590863281"/>
    <m/>
    <n v="276683.766"/>
    <n v="226907.73180000001"/>
    <n v="119.73505286202263"/>
    <n v="98.194446514345373"/>
    <s v="no"/>
    <n v="24.790000915527344"/>
    <n v="2595.510009765625"/>
    <n v="104.69987551069084"/>
    <n v="24.790000915527344"/>
    <n v="2872.665306091309"/>
    <n v="-284.7099609375"/>
    <n v="-11.484870932746531"/>
    <m/>
    <m/>
    <s v="ZONA MEDIA"/>
    <n v="2"/>
    <s v="1ER TERCIO"/>
    <m/>
    <s v=""/>
    <s v=""/>
    <d v="2020-03-01T00:00:00"/>
    <m/>
  </r>
  <r>
    <s v="102021001"/>
    <n v="10202"/>
    <x v="78"/>
    <n v="1001"/>
    <n v="445.57998657226563"/>
    <n v="2.94"/>
    <n v="151.55781856199511"/>
    <n v="120.87999725341797"/>
    <n v="134.90000406526644"/>
    <x v="34"/>
    <n v="2"/>
    <s v="MANUAL"/>
    <n v="12.952005259697566"/>
    <x v="10"/>
    <x v="4"/>
    <s v="CG02-163"/>
    <s v="CG02-163"/>
    <s v="Soca"/>
    <n v="0"/>
    <n v="0"/>
    <n v="0"/>
    <s v="Madurez Natural"/>
    <n v="120.88000000000001"/>
    <m/>
    <n v="50818.350741439092"/>
    <n v="40821.852831642784"/>
    <n v="0"/>
    <n v="44500.76851243218"/>
    <n v="37024.639402343571"/>
    <m/>
    <n v="60108.741999999998"/>
    <n v="51736.293799999999"/>
    <n v="134.90000406526644"/>
    <n v="116.11000349902214"/>
    <s v="no"/>
    <n v="2.940000057220459"/>
    <n v="405.83999633789063"/>
    <n v="138.04081239426259"/>
    <n v="2.940000057220459"/>
    <n v="355.38720691680913"/>
    <n v="39.739990234375"/>
    <n v="13.517006167732518"/>
    <m/>
    <m/>
    <s v="ZONA MEDIA"/>
    <n v="2"/>
    <s v="2DO TERCIO"/>
    <m/>
    <s v=""/>
    <s v=""/>
    <d v="2020-01-08T00:00:00"/>
    <m/>
  </r>
  <r>
    <s v="102021101"/>
    <n v="10202"/>
    <x v="78"/>
    <n v="1101"/>
    <n v="854.79998779296875"/>
    <n v="9.24"/>
    <n v="92.51082118971523"/>
    <n v="90.879997253417969"/>
    <n v="123.42769245049801"/>
    <x v="45"/>
    <n v="4"/>
    <s v="MANUAL"/>
    <n v="11.275476660092044"/>
    <x v="11"/>
    <x v="4"/>
    <s v="CP72-2086 "/>
    <s v="CP72-2086 "/>
    <s v="Soca"/>
    <n v="62"/>
    <n v="44176"/>
    <n v="3"/>
    <s v="Megasun + Megamax + Megasilix + Megaboro"/>
    <n v="90.88000000000001"/>
    <m/>
    <n v="123020.7595"/>
    <n v="100065.9354"/>
    <n v="0"/>
    <n v="106656.53091299582"/>
    <n v="88738.233719612515"/>
    <m/>
    <n v="105505.99"/>
    <n v="85909.501699999993"/>
    <n v="123.42769245049801"/>
    <n v="100.50246013902277"/>
    <s v="no"/>
    <n v="9.6400003433227539"/>
    <n v="1010.5"/>
    <n v="104.82364771905151"/>
    <n v="9.6400003433227539"/>
    <n v="876.083231201172"/>
    <n v="-155.70001220703125"/>
    <n v="-12.312826529336277"/>
    <m/>
    <m/>
    <s v="ZONA MEDIA"/>
    <n v="2"/>
    <s v="2DO TERCIO"/>
    <m/>
    <s v=""/>
    <s v=""/>
    <d v="2020-03-05T00:00:00"/>
    <m/>
  </r>
  <r>
    <s v="102021201"/>
    <n v="10202"/>
    <x v="78"/>
    <n v="1201"/>
    <n v="3597.60009765625"/>
    <n v="28"/>
    <n v="128.4857177734375"/>
    <n v="100.87999725341797"/>
    <n v="119.67516630892041"/>
    <x v="18"/>
    <n v="3"/>
    <s v="MECANICO"/>
    <n v="11.801446416831032"/>
    <x v="7"/>
    <x v="4"/>
    <s v="CG98-46 "/>
    <s v="CG98-46 "/>
    <s v="Soca"/>
    <n v="49"/>
    <n v="44113"/>
    <n v="1.2"/>
    <s v="Roundup 35.6 SL "/>
    <n v="100.88000000000001"/>
    <m/>
    <n v="320472.52388895157"/>
    <n v="262590.94402657496"/>
    <n v="0"/>
    <n v="475259.38171283988"/>
    <n v="395415.8055850828"/>
    <m/>
    <n v="430543.39"/>
    <n v="346190.53009999997"/>
    <n v="119.67516630892041"/>
    <n v="96.228185652300482"/>
    <s v="no"/>
    <n v="16.430000305175781"/>
    <n v="2390.3798828125"/>
    <n v="145.48873027467212"/>
    <n v="35.139999389648438"/>
    <n v="3544.9231384277346"/>
    <n v="1207.22021484375"/>
    <n v="-17.003012501234622"/>
    <m/>
    <m/>
    <s v="ZONA MEDIA"/>
    <n v="2"/>
    <s v="1ER TERCIO"/>
    <m/>
    <s v=""/>
    <s v=""/>
    <d v="2019-12-04T00:00:00"/>
    <m/>
  </r>
  <r>
    <s v="102021401"/>
    <n v="10202"/>
    <x v="78"/>
    <n v="1401"/>
    <n v="4014.580078125"/>
    <n v="38.659999847412109"/>
    <n v="103.84325126668968"/>
    <n v="120.87999725341797"/>
    <n v="123.6875469755019"/>
    <x v="58"/>
    <n v="1"/>
    <s v="MECANICO"/>
    <n v="11.965811965811966"/>
    <x v="6"/>
    <x v="4"/>
    <s v=""/>
    <s v="CG02-163"/>
    <s v="Plantía"/>
    <n v="49"/>
    <n v="44107"/>
    <n v="1.2"/>
    <s v="Moddus 25 EC"/>
    <n v="121"/>
    <m/>
    <s v=""/>
    <s v=""/>
    <n v="0"/>
    <n v="571061.76319240383"/>
    <n v="475123.38697608002"/>
    <m/>
    <n v="496553.56200000003"/>
    <n v="405307.89630000002"/>
    <n v="123.6875469755019"/>
    <n v="100.95897663331655"/>
    <s v="no"/>
    <s v=""/>
    <s v=""/>
    <s v=""/>
    <n v="38.659999847412109"/>
    <n v="4673.2207815551765"/>
    <n v="0"/>
    <n v="0"/>
    <m/>
    <m/>
    <s v="ZONA MEDIA"/>
    <n v="2"/>
    <s v="1ER TERCIO"/>
    <m/>
    <s v=""/>
    <s v=""/>
    <d v="2019-11-23T00:00:00"/>
    <m/>
  </r>
  <r>
    <s v="102021501"/>
    <n v="10202"/>
    <x v="78"/>
    <n v="1501"/>
    <n v="3234.719970703125"/>
    <n v="30.989999940395354"/>
    <n v="104.37947650611896"/>
    <n v="115.87999725341797"/>
    <n v="122.03006553120504"/>
    <x v="48"/>
    <n v="4"/>
    <s v="MANUAL"/>
    <n v="11.374095989480605"/>
    <x v="11"/>
    <x v="4"/>
    <s v="CG98-78 "/>
    <s v="CG98-78 "/>
    <s v="Soca"/>
    <n v="64"/>
    <n v="44176"/>
    <n v="3"/>
    <s v="Megasun + Megamax + Megasilix + Megaboro"/>
    <n v="115.88000000000001"/>
    <m/>
    <n v="466951.58816517354"/>
    <n v="375939.20427293167"/>
    <n v="0"/>
    <n v="486176.09079272021"/>
    <n v="404498.50753954321"/>
    <m/>
    <n v="394733.08999999997"/>
    <n v="319604.94809999998"/>
    <n v="122.03006553120504"/>
    <n v="98.804518163755631"/>
    <s v="no"/>
    <n v="30.989999771118164"/>
    <n v="3449.1201171875"/>
    <n v="111.29784261573265"/>
    <n v="30.989999771118164"/>
    <n v="3591.1211734771732"/>
    <n v="-214.400146484375"/>
    <n v="-6.9183661096136859"/>
    <m/>
    <m/>
    <s v="ZONA MEDIA"/>
    <n v="2"/>
    <s v="2DO TERCIO"/>
    <m/>
    <s v=""/>
    <s v=""/>
    <d v="2020-03-04T00:00:00"/>
    <m/>
  </r>
  <r>
    <s v="102021601"/>
    <n v="10202"/>
    <x v="78"/>
    <n v="1601"/>
    <n v="1532.0799560546875"/>
    <n v="13.510000228881836"/>
    <n v="113.4033997112294"/>
    <n v="115.87999725341797"/>
    <n v="113.966600313494"/>
    <x v="108"/>
    <n v="1"/>
    <s v="MECANICO"/>
    <n v="12.097304404996713"/>
    <x v="7"/>
    <x v="4"/>
    <s v=""/>
    <s v="CG02-163"/>
    <s v="Plantía"/>
    <n v="57"/>
    <n v="44107"/>
    <n v="1.2"/>
    <s v="Tronnuspac 25 EC"/>
    <n v="116"/>
    <m/>
    <s v=""/>
    <s v=""/>
    <n v="0"/>
    <n v="237786.54227289127"/>
    <n v="197838.40317104553"/>
    <m/>
    <n v="174605.94400000002"/>
    <n v="140813.37040000001"/>
    <n v="113.966600313494"/>
    <n v="91.909935799051524"/>
    <s v="no"/>
    <s v=""/>
    <s v=""/>
    <s v=""/>
    <n v="13.510000228881836"/>
    <n v="1565.5388265228273"/>
    <n v="0"/>
    <n v="0"/>
    <m/>
    <m/>
    <s v="ZONA MEDIA"/>
    <n v="2"/>
    <s v="1ER TERCIO"/>
    <m/>
    <s v=""/>
    <s v=""/>
    <d v="2019-11-27T00:00:00"/>
    <m/>
  </r>
  <r>
    <s v="102021701"/>
    <n v="10202"/>
    <x v="78"/>
    <n v="1701"/>
    <n v="2227.969970703125"/>
    <n v="21.620000839233398"/>
    <n v="103.0513359953285"/>
    <n v="110.87999725341797"/>
    <n v="121.367845417891"/>
    <x v="108"/>
    <n v="3"/>
    <s v="MECANICO"/>
    <n v="11.900065746219592"/>
    <x v="7"/>
    <x v="4"/>
    <s v="CG02-163"/>
    <s v="CG02-163"/>
    <s v="Soca"/>
    <n v="51"/>
    <n v="44113"/>
    <n v="1.2"/>
    <s v="Tronnuspac 25 EC"/>
    <n v="110.88000000000001"/>
    <m/>
    <n v="649223.56842550146"/>
    <n v="541305.72691045667"/>
    <n v="0"/>
    <n v="327108.96451584401"/>
    <n v="272154.65847718221"/>
    <m/>
    <n v="270403.91500000004"/>
    <n v="221915.1684"/>
    <n v="121.367845417891"/>
    <n v="99.604200827700467"/>
    <s v="no"/>
    <n v="40"/>
    <n v="4757.85009765625"/>
    <n v="118.94625244140624"/>
    <n v="21.620000839233398"/>
    <n v="2397.2256930541994"/>
    <n v="-2529.880126953125"/>
    <n v="-15.894916446077744"/>
    <m/>
    <m/>
    <s v="ZONA MEDIA"/>
    <n v="2"/>
    <s v="1ER TERCIO"/>
    <m/>
    <s v=""/>
    <s v=""/>
    <d v="2019-12-03T00:00:00"/>
    <m/>
  </r>
  <r>
    <s v="102021702"/>
    <n v="10202"/>
    <x v="78"/>
    <n v="1702"/>
    <n v="2878.7900390625"/>
    <n v="26.329999923706055"/>
    <n v="109.33498091166339"/>
    <n v="110.87999725341797"/>
    <n v="131.27229803916779"/>
    <x v="70"/>
    <n v="3"/>
    <s v="MANUAL"/>
    <n v="27.54766600920447"/>
    <x v="12"/>
    <x v="4"/>
    <s v=""/>
    <s v="CG02-163"/>
    <s v="Soca"/>
    <n v="52"/>
    <n v="44113"/>
    <n v="1.2"/>
    <s v="Tronnuspac 25 EC"/>
    <n v="110.88000000000001"/>
    <m/>
    <s v=""/>
    <s v=""/>
    <n v="0"/>
    <n v="379633.75026707584"/>
    <n v="315855.28022220707"/>
    <m/>
    <n v="377905.38400000002"/>
    <n v="313804.6974"/>
    <n v="131.27229803916779"/>
    <n v="109.00576045559505"/>
    <s v="no"/>
    <s v=""/>
    <s v=""/>
    <s v=""/>
    <n v="26.329999923706055"/>
    <n v="2919.4703915405275"/>
    <n v="0"/>
    <n v="0"/>
    <m/>
    <m/>
    <s v="ZONA MEDIA"/>
    <n v="2"/>
    <s v="1ER TERCIO"/>
    <m/>
    <s v=""/>
    <s v=""/>
    <d v="2018-08-15T00:00:00"/>
    <m/>
  </r>
  <r>
    <s v="102021802"/>
    <n v="10202"/>
    <x v="78"/>
    <n v="1802"/>
    <n v="7183.91015625"/>
    <n v="70.099998474121094"/>
    <n v="102.48088891046258"/>
    <n v="105.87999725341797"/>
    <n v="120.08075870067712"/>
    <x v="18"/>
    <n v="3"/>
    <s v="MECANICO"/>
    <n v="12.163050624589085"/>
    <x v="7"/>
    <x v="4"/>
    <s v="CG98-46 "/>
    <s v="CG98-46 "/>
    <s v="Soca"/>
    <n v="55"/>
    <n v="44107"/>
    <n v="1"/>
    <s v="Roundup 35.6 SL "/>
    <n v="106"/>
    <m/>
    <n v="643093.64129164023"/>
    <n v="499801.0246977901"/>
    <n v="0"/>
    <n v="913097.39698105981"/>
    <n v="759697.03428824176"/>
    <m/>
    <n v="862649.38199999998"/>
    <n v="659772.63459999999"/>
    <n v="120.08075870067712"/>
    <n v="91.840323758224898"/>
    <s v="no"/>
    <n v="48.349998474121094"/>
    <n v="5227.43994140625"/>
    <n v="108.11665163142023"/>
    <n v="70.099998474121094"/>
    <n v="7422.1878384399424"/>
    <n v="1956.47021484375"/>
    <n v="-5.6357627209576435"/>
    <m/>
    <m/>
    <s v="ZONA MEDIA"/>
    <n v="2"/>
    <s v="1ER TERCIO"/>
    <m/>
    <s v=""/>
    <s v=""/>
    <d v="2019-11-23T00:00:00"/>
    <m/>
  </r>
  <r>
    <s v="102021902"/>
    <n v="10202"/>
    <x v="78"/>
    <n v="1902"/>
    <n v="5890.35986328125"/>
    <n v="62.049999237060547"/>
    <n v="94.929249568195317"/>
    <n v="105.87999725341797"/>
    <n v="114.03587311995226"/>
    <x v="69"/>
    <n v="3"/>
    <s v="MECANICO"/>
    <n v="12.261669953977645"/>
    <x v="12"/>
    <x v="4"/>
    <s v="CG04-0587"/>
    <s v="CP72-1312 "/>
    <s v="Soca"/>
    <n v="73"/>
    <n v="44095"/>
    <n v="1.2"/>
    <s v="Roundup 35.6 SL + Boro"/>
    <n v="106"/>
    <m/>
    <n v="93276.570429077139"/>
    <n v="74497.316404418962"/>
    <n v="0"/>
    <n v="781221.3295344467"/>
    <n v="649976.14617265959"/>
    <m/>
    <n v="671712.33"/>
    <n v="531774.81000000006"/>
    <n v="114.03587311995226"/>
    <n v="90.278832251816382"/>
    <s v="no"/>
    <n v="8.1000003814697266"/>
    <n v="784.42999267578125"/>
    <n v="96.843204411485246"/>
    <n v="62.049999237060547"/>
    <n v="6569.8539192199714"/>
    <n v="5105.9298706054688"/>
    <n v="-1.9139548432899289"/>
    <m/>
    <m/>
    <s v="ZONA MEDIA"/>
    <n v="2"/>
    <s v="1ER TERCIO"/>
    <m/>
    <s v=""/>
    <s v=""/>
    <d v="2019-11-26T00:00:00"/>
    <m/>
  </r>
  <r>
    <s v="102022101"/>
    <n v="10202"/>
    <x v="78"/>
    <n v="2101"/>
    <n v="2915.06005859375"/>
    <n v="26.350000381469727"/>
    <n v="110.62846362020267"/>
    <n v="120.87999725341797"/>
    <n v="121.30176013271596"/>
    <x v="19"/>
    <n v="1"/>
    <s v="MECANICO"/>
    <n v="11.834319526627219"/>
    <x v="6"/>
    <x v="4"/>
    <s v=""/>
    <s v="CG02-163"/>
    <s v="Plantía"/>
    <n v="47"/>
    <n v="44107"/>
    <n v="1.2"/>
    <s v="Moddus 25 EC"/>
    <n v="121"/>
    <m/>
    <s v=""/>
    <s v=""/>
    <n v="0"/>
    <n v="458574.45194049511"/>
    <n v="381533.94401449192"/>
    <m/>
    <n v="353601.91599999997"/>
    <n v="284588.38949999999"/>
    <n v="121.30176013271596"/>
    <n v="97.626938649520611"/>
    <s v="no"/>
    <s v=""/>
    <s v=""/>
    <s v=""/>
    <n v="26.350000381469727"/>
    <n v="3185.1880461120609"/>
    <n v="0"/>
    <n v="0"/>
    <m/>
    <m/>
    <s v="ZONA MEDIA"/>
    <n v="2"/>
    <s v="1ER TERCIO"/>
    <m/>
    <s v=""/>
    <s v=""/>
    <d v="2019-11-25T00:00:00"/>
    <m/>
  </r>
  <r>
    <s v="102022103"/>
    <n v="10202"/>
    <x v="78"/>
    <n v="2103"/>
    <n v="1114.8800048828125"/>
    <n v="13.84"/>
    <n v="80.554913647602064"/>
    <n v="90.879997253417969"/>
    <n v="144.5714007732536"/>
    <x v="78"/>
    <n v="3"/>
    <s v="MANUAL"/>
    <n v="11.308349769888231"/>
    <x v="11"/>
    <x v="4"/>
    <s v="CG02-163"/>
    <s v="CG02-163"/>
    <s v="Soca"/>
    <n v="63"/>
    <n v="44176"/>
    <n v="3"/>
    <s v="Megasun + Megamax + Megasilix + Megaboro"/>
    <n v="90.88000000000001"/>
    <m/>
    <n v="145617.81101424148"/>
    <n v="117364.65321593729"/>
    <n v="0"/>
    <n v="190306.78821602481"/>
    <n v="158335.24779573266"/>
    <m/>
    <n v="161179.76400000002"/>
    <n v="136988.86200000002"/>
    <n v="144.5714007732536"/>
    <n v="122.87318940157979"/>
    <s v="no"/>
    <n v="9.1999998092651367"/>
    <n v="962.41998291015625"/>
    <n v="104.61086987642351"/>
    <n v="13.840000152587891"/>
    <n v="1257.7792138671875"/>
    <n v="152.46002197265625"/>
    <n v="-24.055956228821444"/>
    <m/>
    <m/>
    <s v="ZONA MEDIA"/>
    <n v="2"/>
    <s v="2DO TERCIO"/>
    <m/>
    <s v=""/>
    <s v=""/>
    <d v="2020-03-05T00:00:00"/>
    <m/>
  </r>
  <r>
    <s v="102022201"/>
    <n v="10202"/>
    <x v="78"/>
    <n v="2201"/>
    <n v="6592.56982421875"/>
    <n v="63.740001678466797"/>
    <n v="103.42908143420883"/>
    <n v="108.87999725341797"/>
    <n v="98.548081904766264"/>
    <x v="27"/>
    <n v="3"/>
    <s v="MECANICO"/>
    <n v="11.637080867850099"/>
    <x v="9"/>
    <x v="4"/>
    <s v="CG04-0587"/>
    <s v="CG04-0587"/>
    <s v="Soca"/>
    <n v="54"/>
    <n v="44095"/>
    <n v="1.2"/>
    <s v="Moddus 25 EC"/>
    <n v="109"/>
    <m/>
    <n v="473357.96395972586"/>
    <n v="378467.93074613798"/>
    <n v="0"/>
    <n v="843248.24124874023"/>
    <n v="701582.53671895177"/>
    <m/>
    <n v="649685.11099999992"/>
    <n v="437441.09569999995"/>
    <n v="98.548081904766264"/>
    <n v="66.353653789603769"/>
    <s v="no"/>
    <n v="36.779998779296875"/>
    <n v="3895.780029296875"/>
    <n v="105.92115711242965"/>
    <n v="63.740001678466797"/>
    <n v="6940.0113827514651"/>
    <n v="2696.789794921875"/>
    <n v="-2.4920756782208286"/>
    <m/>
    <m/>
    <s v="ZONA MEDIA"/>
    <n v="2"/>
    <s v="1ER TERCIO"/>
    <m/>
    <s v=""/>
    <s v=""/>
    <d v="2019-11-26T00:00:00"/>
    <m/>
  </r>
  <r>
    <s v="102022301"/>
    <n v="10202"/>
    <x v="78"/>
    <n v="2301"/>
    <n v="330.16000366210938"/>
    <n v="3.5899999141693115"/>
    <n v="91.966577035003894"/>
    <n v="75.879997253417969"/>
    <n v="125.8999986035269"/>
    <x v="14"/>
    <n v="5"/>
    <s v="MANUAL"/>
    <n v="12.590401051939512"/>
    <x v="4"/>
    <x v="4"/>
    <s v="CG98-78 "/>
    <s v="CG98-78 "/>
    <s v="Soca"/>
    <n v="71"/>
    <n v="44132"/>
    <n v="0.9"/>
    <s v="Roundup 35.6 SL "/>
    <n v="75.88000000000001"/>
    <m/>
    <n v="40948.954171752928"/>
    <n v="33782.37675170898"/>
    <n v="0"/>
    <n v="40906.724973663426"/>
    <n v="34034.395178087972"/>
    <m/>
    <n v="41567.144000000008"/>
    <n v="34115.432800000002"/>
    <n v="125.8999986035269"/>
    <n v="103.32999885387159"/>
    <s v="no"/>
    <n v="3.8399999141693115"/>
    <n v="291.67999267578125"/>
    <n v="75.958333123785749"/>
    <n v="3.8399999141693115"/>
    <n v="291.37919348716741"/>
    <n v="38.480010986328125"/>
    <n v="16.008243911218145"/>
    <m/>
    <m/>
    <s v="ZONA MEDIA"/>
    <n v="5"/>
    <s v="1ER TERCIO"/>
    <m/>
    <s v=""/>
    <s v=""/>
    <d v="2019-12-21T00:00:00"/>
    <m/>
  </r>
  <r>
    <s v="102022302"/>
    <n v="10202"/>
    <x v="78"/>
    <n v="2302"/>
    <n v="86.069999694824219"/>
    <n v="1.480000057220459"/>
    <n v="58.155402950773897"/>
    <n v="60"/>
    <n v="131.85372418076639"/>
    <x v="43"/>
    <n v="1"/>
    <s v="MANUAL"/>
    <n v="9.8948060486522014"/>
    <x v="4"/>
    <x v="4"/>
    <s v=""/>
    <s v="CG02-163"/>
    <s v="Plantía"/>
    <s v=""/>
    <s v=""/>
    <s v=""/>
    <s v=""/>
    <s v=""/>
    <m/>
    <s v=""/>
    <s v=""/>
    <n v="0"/>
    <n v="0"/>
    <n v="0"/>
    <m/>
    <n v="11348.65"/>
    <n v="9627.6139999999996"/>
    <n v="131.85372418076639"/>
    <n v="111.85795322570394"/>
    <s v="no"/>
    <s v=""/>
    <s v=""/>
    <s v=""/>
    <n v="0"/>
    <n v="0"/>
    <n v="0"/>
    <n v="0"/>
    <m/>
    <m/>
    <s v="ZONA MEDIA"/>
    <n v="5"/>
    <s v="1ER TERCIO"/>
    <m/>
    <s v=""/>
    <s v=""/>
    <d v="2020-03-15T00:00:00"/>
    <m/>
  </r>
  <r>
    <s v="102022304"/>
    <n v="10202"/>
    <x v="78"/>
    <n v="2304"/>
    <n v="394.35000610351563"/>
    <n v="4.0500001907348633"/>
    <n v="97.370367291751094"/>
    <n v="100.87999725341797"/>
    <n v="140.16488181691761"/>
    <x v="51"/>
    <n v="3"/>
    <s v="MANUAL"/>
    <n v="12.524654832347139"/>
    <x v="4"/>
    <x v="4"/>
    <s v="CG02-163"/>
    <s v="CG02-163"/>
    <s v="Soca"/>
    <n v="73"/>
    <n v="44132"/>
    <n v="1.2"/>
    <s v="Tronnuspac 25 EC"/>
    <n v="100.88000000000001"/>
    <m/>
    <n v="70544.007005516643"/>
    <n v="57052.962633953168"/>
    <n v="0"/>
    <n v="49973.54704647771"/>
    <n v="41577.991142669453"/>
    <m/>
    <n v="55274.022000000004"/>
    <n v="47493.644799999995"/>
    <n v="140.16488181691761"/>
    <n v="120.43525818415497"/>
    <s v="no"/>
    <n v="4.0500001907348633"/>
    <n v="576.739990234375"/>
    <n v="142.40492915377538"/>
    <n v="4.0500001907348633"/>
    <n v="408.56401924133303"/>
    <n v="-182.38998413085938"/>
    <n v="-45.03456186202429"/>
    <m/>
    <m/>
    <s v="ZONA MEDIA"/>
    <n v="5"/>
    <s v="1ER TERCIO"/>
    <m/>
    <s v=""/>
    <s v=""/>
    <d v="2019-12-25T00:00:00"/>
    <m/>
  </r>
  <r>
    <s v="102022305"/>
    <n v="10202"/>
    <x v="78"/>
    <n v="2305"/>
    <n v="445.20001220703125"/>
    <n v="4.4600000381469727"/>
    <n v="99.820629685914"/>
    <n v="100.87999725341797"/>
    <n v="141.09999613114988"/>
    <x v="117"/>
    <n v="3"/>
    <s v="MANUAL"/>
    <n v="12.557527942143325"/>
    <x v="4"/>
    <x v="4"/>
    <s v="CG02-163"/>
    <s v="CG02-163"/>
    <s v="Soca"/>
    <n v="70"/>
    <n v="44132"/>
    <n v="1.2"/>
    <s v="Tronnuspac 25 EC"/>
    <n v="100.88000000000001"/>
    <m/>
    <n v="79656.210000000006"/>
    <n v="67018.725000000006"/>
    <n v="0"/>
    <n v="61738.681584059152"/>
    <n v="51366.583077937212"/>
    <m/>
    <n v="62817.719999999994"/>
    <n v="56763"/>
    <n v="141.09999613114988"/>
    <n v="127.49999650405113"/>
    <s v="no"/>
    <n v="4.4600000381469727"/>
    <n v="580.5"/>
    <n v="130.15694955939605"/>
    <n v="4.4600000381469727"/>
    <n v="449.92480384826666"/>
    <n v="-135.29998779296875"/>
    <n v="-30.336319873482054"/>
    <m/>
    <m/>
    <s v="ZONA MEDIA"/>
    <n v="5"/>
    <s v="1ER TERCIO"/>
    <m/>
    <s v=""/>
    <s v=""/>
    <d v="2019-12-21T00:00:00"/>
    <m/>
  </r>
  <r>
    <s v="102022401"/>
    <n v="10202"/>
    <x v="78"/>
    <n v="2401"/>
    <n v="405.67999267578125"/>
    <n v="4.8299999237060547"/>
    <n v="83.991718236820049"/>
    <n v="70.879997253417969"/>
    <n v="131.35950740018183"/>
    <x v="43"/>
    <n v="5"/>
    <s v="MANUAL"/>
    <n v="12.623274161735699"/>
    <x v="4"/>
    <x v="4"/>
    <s v="CP72-1312 "/>
    <s v="CP72-1312 "/>
    <s v="Soca"/>
    <n v="74"/>
    <n v="44132"/>
    <n v="0.9"/>
    <s v="Roundup 35.6 SL "/>
    <n v="70.88000000000001"/>
    <m/>
    <n v="43578.123384094237"/>
    <n v="37356.545257873535"/>
    <n v="0"/>
    <n v="49589.454656692513"/>
    <n v="41258.426274368168"/>
    <m/>
    <n v="53289.923999999999"/>
    <n v="45104.286299999992"/>
    <n v="131.35950740018183"/>
    <n v="111.18193431847959"/>
    <s v="no"/>
    <n v="4.8299999237060547"/>
    <n v="300.85000610351563"/>
    <n v="62.287786926645268"/>
    <n v="4.8299999237060547"/>
    <n v="342.35039459228523"/>
    <n v="104.82998657226563"/>
    <n v="21.703931310174781"/>
    <m/>
    <m/>
    <s v="ZONA MEDIA"/>
    <n v="5"/>
    <s v="1ER TERCIO"/>
    <m/>
    <s v=""/>
    <s v=""/>
    <d v="2019-12-23T00:00:00"/>
    <m/>
  </r>
  <r>
    <s v="102022402"/>
    <n v="10202"/>
    <x v="78"/>
    <n v="2402"/>
    <n v="145.41000366210938"/>
    <n v="2.38"/>
    <n v="61.096640194163605"/>
    <n v="75.879997253417969"/>
    <n v="124.77424897230625"/>
    <x v="43"/>
    <n v="4"/>
    <s v="MANUAL"/>
    <n v="12.623274161735699"/>
    <x v="4"/>
    <x v="4"/>
    <s v="RB845210 "/>
    <s v="RB845210 "/>
    <s v="Soca"/>
    <n v="74"/>
    <n v="44132"/>
    <n v="0.7"/>
    <s v="Roundup 35.6 SL + Boro"/>
    <n v="75.88000000000001"/>
    <m/>
    <n v="29037.965"/>
    <n v="23617.0275"/>
    <n v="0"/>
    <n v="29249.964131812481"/>
    <n v="24335.970157667984"/>
    <m/>
    <n v="18143.423999999999"/>
    <n v="15199.478999999999"/>
    <n v="124.77424897230625"/>
    <n v="104.5284273241556"/>
    <s v="no"/>
    <n v="3.0299999713897705"/>
    <n v="228.25"/>
    <n v="75.330033714590613"/>
    <n v="3.0299999713897705"/>
    <n v="229.91639782905582"/>
    <n v="-82.839996337890625"/>
    <n v="-14.233393520427008"/>
    <m/>
    <m/>
    <s v="ZONA MEDIA"/>
    <n v="5"/>
    <s v="1ER TERCIO"/>
    <m/>
    <s v=""/>
    <s v=""/>
    <d v="2019-12-23T00:00:00"/>
    <m/>
  </r>
  <r>
    <s v="102022403"/>
    <n v="10202"/>
    <x v="78"/>
    <n v="2403"/>
    <n v="499"/>
    <n v="7.059999942779541"/>
    <n v="70.679887258404477"/>
    <n v="75.879997253417969"/>
    <n v="126.59731462925851"/>
    <x v="43"/>
    <n v="5"/>
    <s v="MANUAL"/>
    <n v="12.623274161735699"/>
    <x v="4"/>
    <x v="4"/>
    <s v="CG98-78 "/>
    <s v="CP72-1312 "/>
    <s v="Soca"/>
    <n v="74"/>
    <n v="44132"/>
    <n v="0.9"/>
    <s v="Roundup 35.6 SL "/>
    <n v="75.88000000000001"/>
    <m/>
    <n v="60832.520079924376"/>
    <n v="50927.534990110253"/>
    <n v="0"/>
    <n v="65094.196319543451"/>
    <n v="54158.371337860153"/>
    <m/>
    <n v="63172.06"/>
    <n v="52181.663"/>
    <n v="126.59731462925851"/>
    <n v="104.57247094188376"/>
    <s v="no"/>
    <n v="7.059999942779541"/>
    <n v="500.6400146484375"/>
    <n v="70.91218395270046"/>
    <n v="7.059999942779541"/>
    <n v="535.71279565811165"/>
    <n v="-1.6400146484375"/>
    <n v="-0.23229669429598232"/>
    <m/>
    <m/>
    <s v="ZONA MEDIA"/>
    <n v="5"/>
    <s v="1ER TERCIO"/>
    <m/>
    <s v=""/>
    <s v=""/>
    <d v="2019-12-23T00:00:00"/>
    <m/>
  </r>
  <r>
    <s v="102022404"/>
    <n v="10202"/>
    <x v="78"/>
    <n v="2404"/>
    <n v="97.470001220703125"/>
    <n v="1.6099999713897706"/>
    <n v="60.540374504830517"/>
    <n v="75.879997253417969"/>
    <n v="130.57320037559131"/>
    <x v="43"/>
    <n v="1"/>
    <s v="MANUAL"/>
    <n v="9.8948060486522014"/>
    <x v="4"/>
    <x v="4"/>
    <s v=""/>
    <s v="CG02-163"/>
    <s v="Plantía"/>
    <s v=""/>
    <s v=""/>
    <s v=""/>
    <s v=""/>
    <s v=""/>
    <m/>
    <s v=""/>
    <s v=""/>
    <n v="0"/>
    <n v="0"/>
    <n v="0"/>
    <m/>
    <n v="12726.97"/>
    <n v="10722.423500000001"/>
    <n v="130.57320037559131"/>
    <n v="110.00742141903763"/>
    <s v="no"/>
    <s v=""/>
    <s v=""/>
    <s v=""/>
    <n v="0"/>
    <n v="0"/>
    <n v="0"/>
    <n v="0"/>
    <m/>
    <m/>
    <s v="ZONA MEDIA"/>
    <n v="5"/>
    <s v="1ER TERCIO"/>
    <m/>
    <s v=""/>
    <s v=""/>
    <d v="2020-03-15T00:00:00"/>
    <m/>
  </r>
  <r>
    <s v="102022405"/>
    <n v="10202"/>
    <x v="78"/>
    <n v="2405"/>
    <n v="345.6400146484375"/>
    <n v="4.6999998092651367"/>
    <n v="73.540431633013128"/>
    <n v="70.879997253417969"/>
    <n v="145.08093934379968"/>
    <x v="109"/>
    <n v="3"/>
    <s v="MANUAL"/>
    <n v="12.689020381328072"/>
    <x v="5"/>
    <x v="4"/>
    <s v="RB845210 "/>
    <s v="RB845210 "/>
    <s v="Soca"/>
    <n v="75"/>
    <n v="44132"/>
    <n v="0.7"/>
    <s v="Roundup 35.6 SL + Boro"/>
    <n v="70.88000000000001"/>
    <m/>
    <n v="41731.011903686522"/>
    <n v="35156.117124328615"/>
    <n v="0"/>
    <n v="46794.410819442754"/>
    <n v="38932.949801776369"/>
    <m/>
    <n v="50145.777999999998"/>
    <n v="42647.674500000001"/>
    <n v="145.08093934379968"/>
    <n v="123.38754974124868"/>
    <s v="no"/>
    <n v="4.8000001907348633"/>
    <n v="303.41000366210938"/>
    <n v="63.210414917849903"/>
    <n v="4.8000001907348633"/>
    <n v="340.22401351928715"/>
    <n v="42.230010986328125"/>
    <n v="10.330016715163225"/>
    <m/>
    <m/>
    <s v="ZONA MEDIA"/>
    <n v="5"/>
    <s v="1ER TERCIO"/>
    <m/>
    <s v=""/>
    <s v=""/>
    <d v="2019-12-22T00:00:00"/>
    <m/>
  </r>
  <r>
    <s v="102022406"/>
    <n v="10202"/>
    <x v="78"/>
    <n v="2406"/>
    <n v="359.30999755859375"/>
    <n v="4.630000114440918"/>
    <n v="77.604749174392012"/>
    <n v="80.879997253417969"/>
    <n v="129.27100919986378"/>
    <x v="109"/>
    <n v="9"/>
    <s v="MANUAL"/>
    <n v="12.689020381328072"/>
    <x v="5"/>
    <x v="4"/>
    <s v="CP88-1165 "/>
    <s v="CP72-1312 "/>
    <s v="Soca"/>
    <n v="75"/>
    <n v="44132"/>
    <n v="0.9"/>
    <s v="Roundup 35.6 SL "/>
    <n v="80.88000000000001"/>
    <m/>
    <n v="50152.399999999994"/>
    <n v="42183.8"/>
    <n v="0"/>
    <n v="49423.132533604432"/>
    <n v="41120.046267958882"/>
    <m/>
    <n v="46448.366000000002"/>
    <n v="39458.689100000003"/>
    <n v="129.27100919986378"/>
    <n v="109.81795488049384"/>
    <s v="no"/>
    <n v="4.630000114440918"/>
    <n v="380"/>
    <n v="82.07343209663955"/>
    <n v="4.630000114440918"/>
    <n v="374.47440925598147"/>
    <n v="-20.69000244140625"/>
    <n v="-4.4686829222475382"/>
    <m/>
    <m/>
    <s v="ZONA MEDIA"/>
    <n v="5"/>
    <s v="1ER TERCIO"/>
    <m/>
    <s v=""/>
    <s v=""/>
    <d v="2019-12-22T00:00:00"/>
    <m/>
  </r>
  <r>
    <s v="102022407"/>
    <n v="10202"/>
    <x v="78"/>
    <n v="2407"/>
    <n v="714.6500244140625"/>
    <n v="7.6700000762939453"/>
    <n v="93.174708905527552"/>
    <n v="60.880001068115234"/>
    <n v="132.55694222870846"/>
    <x v="109"/>
    <n v="5"/>
    <s v="MANUAL"/>
    <n v="12.656147271531886"/>
    <x v="5"/>
    <x v="4"/>
    <s v="CP72-1312 "/>
    <s v="CP72-2086 "/>
    <s v="Soca"/>
    <n v="75"/>
    <n v="44132"/>
    <n v="0.9"/>
    <s v="Roundup 35.6 SL "/>
    <n v="60.879999999999995"/>
    <m/>
    <n v="52409.789366063189"/>
    <n v="43898.633631408469"/>
    <n v="0"/>
    <n v="62502.186660618841"/>
    <n v="52001.819301634874"/>
    <m/>
    <n v="94731.821999999986"/>
    <n v="79086.025799999989"/>
    <n v="132.55694222870846"/>
    <n v="110.66399370075187"/>
    <s v="no"/>
    <n v="7.6700000762939453"/>
    <n v="391.54998779296875"/>
    <n v="51.049541577340001"/>
    <n v="7.6700000762939453"/>
    <n v="466.94960464477538"/>
    <n v="323.10003662109375"/>
    <n v="42.125167328187551"/>
    <m/>
    <m/>
    <s v="ZONA MEDIA"/>
    <n v="5"/>
    <s v="1ER TERCIO"/>
    <m/>
    <s v=""/>
    <s v=""/>
    <d v="2019-12-23T00:00:00"/>
    <m/>
  </r>
  <r>
    <s v="102022408"/>
    <n v="10202"/>
    <x v="78"/>
    <n v="2408"/>
    <n v="308.26998901367188"/>
    <n v="3.8899999946355819"/>
    <n v="79.24678391742539"/>
    <n v="60.880001068115234"/>
    <n v="130.36193087942047"/>
    <x v="51"/>
    <n v="5"/>
    <s v="MANUAL"/>
    <n v="12.590401051939512"/>
    <x v="4"/>
    <x v="4"/>
    <s v="CG98-78 "/>
    <s v="CP72-2086 "/>
    <s v="Soca"/>
    <n v="73"/>
    <n v="44132"/>
    <n v="0.9"/>
    <s v="Roundup 35.6 SL "/>
    <n v="60.879999999999995"/>
    <m/>
    <n v="37651.490306396481"/>
    <n v="30803.385605163578"/>
    <n v="0"/>
    <n v="39650.19592586517"/>
    <n v="32988.963010319821"/>
    <m/>
    <n v="40186.671000000002"/>
    <n v="34452.747199999998"/>
    <n v="130.36193087942047"/>
    <n v="111.7615999865365"/>
    <s v="no"/>
    <n v="5.0300002098083496"/>
    <n v="290.79000854492188"/>
    <n v="57.811132488203498"/>
    <n v="5.0300002098083496"/>
    <n v="306.22641277313232"/>
    <n v="17.47998046875"/>
    <n v="21.435651429221892"/>
    <m/>
    <m/>
    <s v="ZONA MEDIA"/>
    <n v="5"/>
    <s v="1ER TERCIO"/>
    <m/>
    <s v=""/>
    <s v=""/>
    <d v="2019-12-23T00:00:00"/>
    <m/>
  </r>
  <r>
    <s v="102022409"/>
    <n v="10202"/>
    <x v="78"/>
    <n v="2409"/>
    <n v="54.740001678466797"/>
    <n v="0.63999999165534971"/>
    <n v="85.531253737805002"/>
    <n v="90.879997253417969"/>
    <n v="132.89999592495013"/>
    <x v="109"/>
    <n v="4"/>
    <s v="MANUAL"/>
    <n v="12.656147271531886"/>
    <x v="5"/>
    <x v="4"/>
    <s v="RB845210 "/>
    <s v="RB845210 "/>
    <s v="Soca"/>
    <n v="75"/>
    <n v="44132"/>
    <n v="0.9"/>
    <s v="Roundup 35.6 SL + Boro"/>
    <n v="90.88000000000001"/>
    <m/>
    <n v="22275.164340667725"/>
    <n v="17425.928101196288"/>
    <n v="0"/>
    <n v="19926.748621458439"/>
    <n v="16579.054853053418"/>
    <m/>
    <n v="7274.9460000000008"/>
    <n v="6221.7484000000004"/>
    <n v="132.89999592495013"/>
    <n v="113.65999651489716"/>
    <s v="no"/>
    <n v="1.8799999952316284"/>
    <n v="190.99000549316406"/>
    <n v="101.59042871148137"/>
    <n v="1.8799999952316284"/>
    <n v="170.85439956665041"/>
    <n v="-136.25000381469727"/>
    <n v="-16.059174973676363"/>
    <m/>
    <m/>
    <s v="ZONA MEDIA"/>
    <n v="5"/>
    <s v="1ER TERCIO"/>
    <m/>
    <s v=""/>
    <s v=""/>
    <d v="2019-12-23T00:00:00"/>
    <m/>
  </r>
  <r>
    <s v="102022410"/>
    <n v="10202"/>
    <x v="78"/>
    <n v="2410"/>
    <n v="421.489990234375"/>
    <n v="5.2399997711181641"/>
    <n v="80.437024550562754"/>
    <n v="90.879997253417969"/>
    <n v="141.59853230870999"/>
    <x v="109"/>
    <n v="3"/>
    <s v="MANUAL"/>
    <n v="12.689020381328072"/>
    <x v="5"/>
    <x v="4"/>
    <s v="RB845210 "/>
    <s v="RB845210 "/>
    <s v="Soca"/>
    <n v="75"/>
    <n v="44132"/>
    <n v="0.9"/>
    <s v="Roundup 35.6 SL + Boro"/>
    <n v="90.88000000000001"/>
    <m/>
    <n v="56458.57237060547"/>
    <n v="47322.583978271483"/>
    <n v="0"/>
    <n v="55650.038401220707"/>
    <n v="46300.831949815627"/>
    <m/>
    <n v="59682.364000000001"/>
    <n v="52559.686600000001"/>
    <n v="141.59853230870999"/>
    <n v="124.69972672606887"/>
    <s v="no"/>
    <n v="5.2399997711181641"/>
    <n v="483.1300048828125"/>
    <n v="92.20038663851264"/>
    <n v="5.2399997711181641"/>
    <n v="476.2111791992188"/>
    <n v="-61.6400146484375"/>
    <n v="-11.763362087949886"/>
    <m/>
    <m/>
    <s v="ZONA MEDIA"/>
    <n v="5"/>
    <s v="1ER TERCIO"/>
    <m/>
    <s v=""/>
    <s v=""/>
    <d v="2019-12-22T00:00:00"/>
    <m/>
  </r>
  <r>
    <s v="102022501"/>
    <n v="10202"/>
    <x v="78"/>
    <n v="2501"/>
    <n v="286.02999877929688"/>
    <n v="2.4700000572204588"/>
    <n v="115.80161625630578"/>
    <n v="60"/>
    <n v="130.24238771802709"/>
    <x v="43"/>
    <n v="1"/>
    <s v="MANUAL"/>
    <n v="9.8948060486522014"/>
    <x v="4"/>
    <x v="4"/>
    <s v=""/>
    <s v="CG02-163"/>
    <s v="Plantía"/>
    <s v=""/>
    <s v=""/>
    <s v=""/>
    <s v=""/>
    <s v=""/>
    <m/>
    <s v=""/>
    <s v=""/>
    <n v="0"/>
    <n v="0"/>
    <n v="0"/>
    <m/>
    <n v="37253.229999999996"/>
    <n v="32396.191999999995"/>
    <n v="130.24238771802709"/>
    <n v="113.26151850595632"/>
    <s v="no"/>
    <s v=""/>
    <s v=""/>
    <s v=""/>
    <n v="0"/>
    <n v="0"/>
    <n v="0"/>
    <n v="0"/>
    <m/>
    <m/>
    <s v="ZONA MEDIA"/>
    <n v="5"/>
    <s v="1ER TERCIO"/>
    <m/>
    <s v=""/>
    <s v=""/>
    <d v="2020-03-15T00:00:00"/>
    <m/>
  </r>
  <r>
    <s v="102022502"/>
    <n v="10202"/>
    <x v="78"/>
    <n v="2502"/>
    <n v="652.79998779296875"/>
    <n v="6.5500001907348633"/>
    <n v="99.664117371533891"/>
    <n v="95.879997253417969"/>
    <n v="134.89228806163354"/>
    <x v="50"/>
    <n v="3"/>
    <s v="MANUAL"/>
    <n v="12.689020381328072"/>
    <x v="4"/>
    <x v="4"/>
    <s v="CG02-163"/>
    <s v="CG02-163"/>
    <s v="Soca"/>
    <n v="72"/>
    <n v="44132"/>
    <n v="1.2"/>
    <s v="Tronnuspac 25 EC"/>
    <n v="95.88000000000001"/>
    <m/>
    <n v="85569.259740523266"/>
    <n v="69819.041349000399"/>
    <n v="0"/>
    <n v="89219.507899593576"/>
    <n v="74230.630572461843"/>
    <m/>
    <n v="88057.683999999994"/>
    <n v="73613.590799999991"/>
    <n v="134.89228806163354"/>
    <n v="112.76591938807765"/>
    <s v="no"/>
    <n v="6.3000001907348633"/>
    <n v="602.32000732421875"/>
    <n v="95.606347474405581"/>
    <n v="6.5500001907348633"/>
    <n v="628.0140182876587"/>
    <n v="50.47998046875"/>
    <n v="4.0577698971283098"/>
    <m/>
    <m/>
    <s v="ZONA MEDIA"/>
    <n v="5"/>
    <s v="1ER TERCIO"/>
    <m/>
    <s v=""/>
    <s v=""/>
    <d v="2019-12-19T00:00:00"/>
    <m/>
  </r>
  <r>
    <s v="102022503"/>
    <n v="10202"/>
    <x v="78"/>
    <n v="2503"/>
    <n v="360.26998901367188"/>
    <n v="3.8599998950958252"/>
    <n v="93.334196581559254"/>
    <n v="90.879997253417969"/>
    <n v="139.70775955498735"/>
    <x v="117"/>
    <n v="3"/>
    <s v="MANUAL"/>
    <n v="12.524654832347139"/>
    <x v="4"/>
    <x v="4"/>
    <s v="CG02-163"/>
    <s v="CG02-163"/>
    <s v="Soca"/>
    <n v="70"/>
    <n v="44132"/>
    <n v="1.2"/>
    <s v="Tronnuspac 25 EC"/>
    <n v="90.88000000000001"/>
    <m/>
    <n v="41264.110869280325"/>
    <n v="33917.732545962688"/>
    <n v="0"/>
    <n v="41259.029202726415"/>
    <n v="34327.51229666837"/>
    <m/>
    <n v="50332.512999999999"/>
    <n v="43505.017500000002"/>
    <n v="139.70775955498735"/>
    <n v="120.75670698829435"/>
    <s v="no"/>
    <n v="3.8599998950958252"/>
    <n v="350.83999633789063"/>
    <n v="90.891193231284007"/>
    <n v="3.8599998950958252"/>
    <n v="350.79679046630861"/>
    <n v="9.42999267578125"/>
    <n v="2.443003350275248"/>
    <m/>
    <m/>
    <s v="ZONA MEDIA"/>
    <n v="5"/>
    <s v="1ER TERCIO"/>
    <m/>
    <s v=""/>
    <s v=""/>
    <d v="2019-12-22T00:00:00"/>
    <m/>
  </r>
  <r>
    <s v="102022601"/>
    <n v="10202"/>
    <x v="78"/>
    <n v="2601"/>
    <n v="706.530029296875"/>
    <n v="6.7399997711181641"/>
    <n v="104.82641740203826"/>
    <n v="95.879997253417969"/>
    <n v="122.59999491628561"/>
    <x v="50"/>
    <n v="6"/>
    <s v="MANUAL"/>
    <n v="12.623274161735699"/>
    <x v="4"/>
    <x v="4"/>
    <s v="CG98-78 "/>
    <s v="CP73-1547 "/>
    <s v="Soca"/>
    <n v="72"/>
    <n v="44132"/>
    <n v="0.9"/>
    <s v="Roundup 35.6 SL "/>
    <n v="95.88000000000001"/>
    <m/>
    <n v="85783.150220878146"/>
    <n v="69245.490601182479"/>
    <n v="0"/>
    <n v="82172.073319093368"/>
    <n v="68367.165001485686"/>
    <m/>
    <n v="86620.577999999994"/>
    <n v="70808.436600000001"/>
    <n v="122.59999491628561"/>
    <n v="100.21999584429155"/>
    <s v="no"/>
    <n v="6.7399997711181641"/>
    <n v="674.6300048828125"/>
    <n v="100.09347593358918"/>
    <n v="6.7399997711181641"/>
    <n v="646.23117805480967"/>
    <n v="31.9000244140625"/>
    <n v="4.7329414684490843"/>
    <m/>
    <m/>
    <s v="ZONA MEDIA"/>
    <n v="5"/>
    <s v="1ER TERCIO"/>
    <m/>
    <s v=""/>
    <s v=""/>
    <d v="2019-12-21T00:00:00"/>
    <m/>
  </r>
  <r>
    <s v="102022602"/>
    <n v="10202"/>
    <x v="78"/>
    <n v="2602"/>
    <n v="1039.489990234375"/>
    <n v="12.909999847412109"/>
    <n v="80.518203138689216"/>
    <n v="70.879997253417969"/>
    <n v="126.77568542077729"/>
    <x v="14"/>
    <n v="6"/>
    <s v="MANUAL"/>
    <n v="12.491781722550952"/>
    <x v="4"/>
    <x v="4"/>
    <s v="CP72-1312 "/>
    <s v="CP72-2086 "/>
    <s v="Soca"/>
    <n v="71"/>
    <n v="44132"/>
    <n v="0.9"/>
    <s v="Roundup 35.6 SL "/>
    <n v="70.88000000000001"/>
    <m/>
    <n v="130082.88919645068"/>
    <n v="109882.65722497895"/>
    <n v="0"/>
    <n v="127568.0574021731"/>
    <n v="106136.62375860801"/>
    <m/>
    <n v="131782.05599999998"/>
    <n v="113495.96159999998"/>
    <n v="126.77568542077729"/>
    <n v="109.18427562194218"/>
    <s v="no"/>
    <n v="12.909999847412109"/>
    <n v="933.0999755859375"/>
    <n v="72.277303378356223"/>
    <n v="12.909999847412109"/>
    <n v="915.06078918457047"/>
    <n v="106.3900146484375"/>
    <n v="8.2408997603329937"/>
    <m/>
    <m/>
    <s v="ZONA MEDIA"/>
    <n v="5"/>
    <s v="1ER TERCIO"/>
    <m/>
    <s v=""/>
    <s v=""/>
    <d v="2019-12-24T00:00:00"/>
    <m/>
  </r>
  <r>
    <s v="102022701"/>
    <n v="10202"/>
    <x v="78"/>
    <n v="2701"/>
    <n v="1409.280029296875"/>
    <n v="14.779999732971191"/>
    <n v="95.350477317875459"/>
    <n v="80.879997253417969"/>
    <n v="127.66297489489227"/>
    <x v="51"/>
    <n v="4"/>
    <s v="MANUAL"/>
    <n v="12.689020381328072"/>
    <x v="4"/>
    <x v="4"/>
    <s v="CP72-1312 "/>
    <s v="CP72-2086 "/>
    <s v="Soca"/>
    <n v="73"/>
    <n v="44132"/>
    <n v="0.9"/>
    <s v="Roundup 35.6 SL "/>
    <n v="80.88000000000001"/>
    <m/>
    <n v="140608.20216727871"/>
    <n v="114675.01509090122"/>
    <n v="0"/>
    <n v="149636.72222652801"/>
    <n v="124497.75289247131"/>
    <m/>
    <n v="179912.88099999999"/>
    <n v="150114.42099999997"/>
    <n v="127.66297489489227"/>
    <n v="106.51851859058544"/>
    <s v="no"/>
    <n v="14.779999732971191"/>
    <n v="1123.280029296875"/>
    <n v="76.000003355281819"/>
    <n v="14.779999732971191"/>
    <n v="1195.4063784027101"/>
    <n v="286"/>
    <n v="19.350473962593639"/>
    <m/>
    <m/>
    <s v="ZONA MEDIA"/>
    <n v="5"/>
    <s v="1ER TERCIO"/>
    <m/>
    <s v=""/>
    <s v=""/>
    <d v="2019-12-20T00:00:00"/>
    <m/>
  </r>
  <r>
    <s v="102022801"/>
    <n v="10202"/>
    <x v="78"/>
    <n v="2801"/>
    <n v="1728.219970703125"/>
    <n v="18.950000762939453"/>
    <n v="91.198939373290557"/>
    <n v="85.879997253417969"/>
    <n v="137.07124846128343"/>
    <x v="50"/>
    <n v="4"/>
    <s v="MANUAL"/>
    <n v="12.656147271531886"/>
    <x v="4"/>
    <x v="4"/>
    <s v="CP72-1312 "/>
    <s v="CP72-2086 "/>
    <s v="Soca"/>
    <n v="72"/>
    <n v="44132"/>
    <n v="0.9"/>
    <s v="Roundup 35.6 SL "/>
    <n v="85.88000000000001"/>
    <m/>
    <n v="208261.55351203174"/>
    <n v="168544.07574127326"/>
    <n v="0"/>
    <n v="214199.66256970228"/>
    <n v="178214.11925799228"/>
    <m/>
    <n v="236889.269"/>
    <n v="202168.52900000001"/>
    <n v="137.07124846128343"/>
    <n v="116.98078510095442"/>
    <s v="no"/>
    <n v="18.950000762939453"/>
    <n v="1582.31005859375"/>
    <n v="83.49920817355725"/>
    <n v="18.950000762939453"/>
    <n v="1627.4260655212404"/>
    <n v="145.909912109375"/>
    <n v="7.6997311997333071"/>
    <m/>
    <m/>
    <s v="ZONA MEDIA"/>
    <n v="5"/>
    <s v="1ER TERCIO"/>
    <m/>
    <s v=""/>
    <s v=""/>
    <d v="2019-12-20T00:00:00"/>
    <m/>
  </r>
  <r>
    <s v="10205102"/>
    <n v="10205"/>
    <x v="79"/>
    <n v="102"/>
    <n v="5070.27978515625"/>
    <n v="51.979999542236328"/>
    <n v="97.542897841628417"/>
    <n v="110.87999725341797"/>
    <n v="121.52916448594189"/>
    <x v="36"/>
    <n v="1"/>
    <s v="MECANICO"/>
    <n v="10.585141354372123"/>
    <x v="8"/>
    <x v="4"/>
    <s v="CG98-78 "/>
    <s v="RB845210 "/>
    <s v="Plantía"/>
    <n v="26"/>
    <n v="44195"/>
    <s v="3 + 1 + 1 + 1"/>
    <s v="Megasun + Megamax + Megasilix + Megaboro"/>
    <n v="110.88000000000001"/>
    <m/>
    <n v="193413.33775398182"/>
    <n v="161062.2091915466"/>
    <n v="0"/>
    <n v="848980.93728312012"/>
    <n v="706352.13981955603"/>
    <m/>
    <n v="616186.86600000004"/>
    <n v="519692.19339999999"/>
    <n v="121.52916448594189"/>
    <n v="102.49773492213403"/>
    <s v="no"/>
    <n v="17.299999237060547"/>
    <n v="1313.0400390625"/>
    <n v="75.898271501056982"/>
    <n v="51.979999542236328"/>
    <n v="5763.5423492431646"/>
    <n v="3757.23974609375"/>
    <n v="21.644626340571435"/>
    <m/>
    <m/>
    <s v="ZONA MEDIA"/>
    <n v="2"/>
    <s v="2DO TERCIO"/>
    <m/>
    <s v=""/>
    <s v=""/>
    <d v="2020-03-09T00:00:00"/>
    <m/>
  </r>
  <r>
    <s v="10206102"/>
    <n v="10206"/>
    <x v="80"/>
    <n v="102"/>
    <n v="1436.800048828125"/>
    <n v="15.199999809265137"/>
    <n v="94.526320187999332"/>
    <n v="100.87999725341797"/>
    <n v="155.73992942337921"/>
    <x v="74"/>
    <n v="2"/>
    <s v="MANUAL"/>
    <n v="12.853385930309006"/>
    <x v="16"/>
    <x v="4"/>
    <s v="RB845210 "/>
    <s v="RB845210 "/>
    <s v="Soca"/>
    <n v="75"/>
    <n v="44187"/>
    <s v="3 + 1 + 1 + 1"/>
    <s v="Megasun + Megamax + Megasilix + Megaboro"/>
    <n v="100.88000000000001"/>
    <m/>
    <n v="279716.55144639703"/>
    <n v="242420.7689535454"/>
    <n v="0"/>
    <n v="243943.17259919507"/>
    <n v="202960.7196025303"/>
    <m/>
    <n v="223767.13819999999"/>
    <n v="195168.38440000001"/>
    <n v="155.73992942337921"/>
    <n v="135.83545223232849"/>
    <s v="no"/>
    <n v="15.199999809265137"/>
    <n v="1758.239990234375"/>
    <n v="115.67368501956445"/>
    <n v="15.199999809265137"/>
    <n v="1533.3759807586671"/>
    <n v="-321.43994140625"/>
    <n v="-21.147364831565113"/>
    <m/>
    <m/>
    <s v="ZONA ALTA"/>
    <n v="6"/>
    <s v="2DO TERCIO"/>
    <m/>
    <s v=""/>
    <s v=""/>
    <d v="2020-02-10T00:00:00"/>
    <m/>
  </r>
  <r>
    <s v="10206103"/>
    <n v="10206"/>
    <x v="80"/>
    <n v="103"/>
    <n v="1463.3499755859375"/>
    <n v="15.409999847412109"/>
    <n v="94.961063599989998"/>
    <n v="100.87999725341797"/>
    <n v="154.97726175120414"/>
    <x v="101"/>
    <n v="2"/>
    <s v="MANUAL"/>
    <n v="12.853385930309006"/>
    <x v="16"/>
    <x v="4"/>
    <s v="RB845210 "/>
    <s v="RB845210 "/>
    <s v="Soca"/>
    <n v="74"/>
    <n v="44187"/>
    <s v="3 + 1 + 1 + 1"/>
    <s v="Megasun + Megamax + Megasilix + Megaboro"/>
    <n v="100.88000000000001"/>
    <m/>
    <n v="232944.70054601115"/>
    <n v="201218.86999310748"/>
    <n v="0"/>
    <n v="245996.62196431766"/>
    <n v="204669.18947431227"/>
    <m/>
    <n v="226785.97220000002"/>
    <n v="199044.5821"/>
    <n v="154.97726175120414"/>
    <n v="136.01980757904539"/>
    <s v="no"/>
    <n v="15.409999847412109"/>
    <n v="1472.0799560546875"/>
    <n v="95.527577587997342"/>
    <n v="15.409999847412109"/>
    <n v="1554.5607846069338"/>
    <n v="-8.72998046875"/>
    <n v="-0.56651398800734398"/>
    <m/>
    <m/>
    <s v="ZONA ALTA"/>
    <n v="6"/>
    <s v="2DO TERCIO"/>
    <m/>
    <s v=""/>
    <s v=""/>
    <d v="2020-02-09T00:00:00"/>
    <m/>
  </r>
  <r>
    <s v="10207901"/>
    <n v="10207"/>
    <x v="81"/>
    <n v="901"/>
    <n v="8307.400390625"/>
    <n v="64.80999755859375"/>
    <n v="128.18084714652863"/>
    <n v="148.8800048828125"/>
    <n v="118.77485875286742"/>
    <x v="117"/>
    <n v="2"/>
    <s v="MECANICO"/>
    <n v="12.557527942143325"/>
    <x v="4"/>
    <x v="4"/>
    <s v="CG02-163"/>
    <s v="CG02-163"/>
    <s v="Soca"/>
    <n v="71"/>
    <n v="44131"/>
    <n v="1.4"/>
    <s v="Tronnuspac 25 EC"/>
    <n v="148.88000000000002"/>
    <m/>
    <n v="417151.42090814136"/>
    <n v="330406.95799826132"/>
    <n v="0"/>
    <n v="1097538.3930992419"/>
    <n v="913151.94305856933"/>
    <m/>
    <n v="986710.30799999996"/>
    <n v="821380.60519999999"/>
    <n v="118.77485875286742"/>
    <n v="98.873361891517561"/>
    <s v="no"/>
    <n v="27.899999618530273"/>
    <n v="3667.35009765625"/>
    <n v="131.44624185659541"/>
    <n v="64.80999755859375"/>
    <n v="9648.9124365234384"/>
    <n v="4640.05029296875"/>
    <n v="-3.2653947100667722"/>
    <m/>
    <m/>
    <s v="LITORAL"/>
    <n v="3"/>
    <s v="1ER TERCIO"/>
    <m/>
    <s v=""/>
    <s v=""/>
    <d v="2019-12-21T00:00:00"/>
    <m/>
  </r>
  <r>
    <s v="10207902"/>
    <n v="10207"/>
    <x v="81"/>
    <n v="902"/>
    <n v="6062.35009765625"/>
    <n v="50.380001068115234"/>
    <n v="120.33247259085556"/>
    <n v="130.8800048828125"/>
    <n v="122.49569622960232"/>
    <x v="50"/>
    <n v="2"/>
    <s v="MECANICO"/>
    <n v="12.524654832347139"/>
    <x v="4"/>
    <x v="4"/>
    <s v="CG02-163"/>
    <s v="CG02-163"/>
    <s v="Soca"/>
    <n v="72"/>
    <n v="44132"/>
    <n v="1.4"/>
    <s v="Tronnuspac 25 EC"/>
    <n v="130.88000000000002"/>
    <m/>
    <n v="699512.21990078187"/>
    <n v="561125.86269087414"/>
    <n v="0"/>
    <n v="759466.23203134036"/>
    <n v="631875.90505007515"/>
    <m/>
    <n v="742611.79599999997"/>
    <n v="609815.12280000001"/>
    <n v="122.49569622960232"/>
    <n v="100.59054871076468"/>
    <s v="no"/>
    <n v="36.900001525878906"/>
    <n v="6073.2099609375"/>
    <n v="164.58562899186342"/>
    <n v="50.380001068115234"/>
    <n v="6593.734539794923"/>
    <n v="-10.85986328125"/>
    <n v="-44.253156401007857"/>
    <m/>
    <m/>
    <s v="LITORAL"/>
    <n v="3"/>
    <s v="1ER TERCIO"/>
    <m/>
    <s v=""/>
    <s v=""/>
    <d v="2019-12-24T00:00:00"/>
    <m/>
  </r>
  <r>
    <s v="10207903"/>
    <n v="10207"/>
    <x v="81"/>
    <n v="903"/>
    <n v="1948.7099609375"/>
    <n v="18.280000686645508"/>
    <n v="106.60338554369608"/>
    <n v="112.87999725341797"/>
    <n v="119.16268657460189"/>
    <x v="94"/>
    <n v="4"/>
    <s v="MECANICO"/>
    <n v="11.998685075608153"/>
    <x v="16"/>
    <x v="4"/>
    <s v="CG02-163"/>
    <s v="CG02-163"/>
    <s v="Soca"/>
    <n v="0"/>
    <n v="0"/>
    <n v="0"/>
    <s v="Madurez Natural"/>
    <n v="112.88000000000001"/>
    <m/>
    <n v="530681.82909515826"/>
    <n v="414116.1176291579"/>
    <n v="0"/>
    <n v="250721.48440655018"/>
    <n v="208600.27502624976"/>
    <m/>
    <n v="232213.51430000001"/>
    <n v="187409.83250000002"/>
    <n v="119.16268657460189"/>
    <n v="96.171229303841343"/>
    <s v="no"/>
    <n v="32.430000305175781"/>
    <n v="4367.52978515625"/>
    <n v="134.67560111182604"/>
    <n v="18.280000686645508"/>
    <n v="2063.4464775085453"/>
    <n v="-2418.81982421875"/>
    <n v="-28.072215568129963"/>
    <m/>
    <m/>
    <s v="LITORAL"/>
    <n v="3"/>
    <s v="2DO TERCIO"/>
    <m/>
    <s v=""/>
    <s v=""/>
    <d v="2020-03-03T00:00:00"/>
    <m/>
  </r>
  <r>
    <s v="102071001"/>
    <n v="10207"/>
    <x v="81"/>
    <n v="1001"/>
    <n v="1759.0699462890625"/>
    <n v="19.340000152587891"/>
    <n v="90.955012017085267"/>
    <n v="104.87999725341797"/>
    <n v="107.70000328848093"/>
    <x v="102"/>
    <n v="4"/>
    <s v="MECANICO"/>
    <n v="10.683760683760683"/>
    <x v="16"/>
    <x v="4"/>
    <s v="CP72-2086 "/>
    <s v="CP72-2086 "/>
    <s v="Soca"/>
    <n v="0"/>
    <n v="0"/>
    <n v="0"/>
    <s v="Madurez Natural"/>
    <n v="104.88000000000001"/>
    <m/>
    <n v="253682.3005541827"/>
    <n v="200502.52473432262"/>
    <n v="0"/>
    <n v="245244.15327248795"/>
    <n v="204043.13552270998"/>
    <m/>
    <n v="189451.83900000001"/>
    <n v="152317.8713"/>
    <n v="107.70000328848093"/>
    <n v="86.590002643914232"/>
    <s v="no"/>
    <n v="19.200000762939453"/>
    <n v="2098.169921875"/>
    <n v="109.27967908860528"/>
    <n v="19.340000152587891"/>
    <n v="2028.3792160034182"/>
    <n v="-339.0999755859375"/>
    <n v="-18.324667071520011"/>
    <m/>
    <m/>
    <s v="LITORAL"/>
    <n v="3"/>
    <s v="2DO TERCIO"/>
    <m/>
    <s v=""/>
    <s v=""/>
    <d v="2020-04-11T00:00:00"/>
    <m/>
  </r>
  <r>
    <s v="102071002"/>
    <n v="10207"/>
    <x v="81"/>
    <n v="1002"/>
    <n v="1692.260009765625"/>
    <n v="13.380000114440918"/>
    <n v="126.47683073927507"/>
    <n v="145.8800048828125"/>
    <n v="117.92672807273811"/>
    <x v="9"/>
    <n v="2"/>
    <s v="MECANICO"/>
    <n v="12.393162393162392"/>
    <x v="4"/>
    <x v="4"/>
    <s v="CG02-163"/>
    <s v="CG02-163"/>
    <s v="Soca"/>
    <n v="67"/>
    <n v="44133"/>
    <n v="1.4"/>
    <s v="Tronnuspac 25 EC"/>
    <n v="145.88000000000002"/>
    <m/>
    <n v="235524.28735103595"/>
    <n v="183474.36726462946"/>
    <n v="0"/>
    <n v="228152.62209249014"/>
    <n v="189822.9815809518"/>
    <m/>
    <n v="199562.68600000002"/>
    <n v="159628.08180000001"/>
    <n v="117.92672807273811"/>
    <n v="94.32834249986692"/>
    <s v="no"/>
    <n v="13.380000114440918"/>
    <n v="2014.93994140625"/>
    <n v="150.59341735218246"/>
    <n v="13.380000114440918"/>
    <n v="1951.8744166946415"/>
    <n v="-322.679931640625"/>
    <n v="-24.116586612907383"/>
    <m/>
    <m/>
    <s v="LITORAL"/>
    <n v="3"/>
    <s v="1ER TERCIO"/>
    <m/>
    <s v=""/>
    <s v=""/>
    <d v="2019-12-24T00:00:00"/>
    <m/>
  </r>
  <r>
    <s v="10218101"/>
    <n v="10218"/>
    <x v="82"/>
    <n v="101"/>
    <n v="15639.349609375"/>
    <n v="117.19"/>
    <n v="133.45293633735812"/>
    <n v="118.87999725341797"/>
    <n v="126.57444845490024"/>
    <x v="7"/>
    <n v="4"/>
    <s v="MECANICO"/>
    <n v="12.656147271531886"/>
    <x v="3"/>
    <x v="4"/>
    <s v="CP72-2086 "/>
    <s v="CP72-2086 "/>
    <s v="Soca"/>
    <n v="68"/>
    <n v="44131"/>
    <n v="1.2"/>
    <s v="Roundup 35.6 SL "/>
    <n v="118.88000000000001"/>
    <m/>
    <n v="1099235.6486436927"/>
    <n v="883880.38338067627"/>
    <n v="0"/>
    <n v="1884818.5151826704"/>
    <n v="1568169.0046319815"/>
    <m/>
    <n v="1979542.051"/>
    <n v="1617841.6727000002"/>
    <n v="126.57444845490024"/>
    <n v="103.44686403903816"/>
    <s v="no"/>
    <n v="67.910003662109375"/>
    <n v="8529.150390625"/>
    <n v="125.59490400062914"/>
    <n v="123.01999664306641"/>
    <n v="14624.617200927736"/>
    <n v="7110.19921875"/>
    <n v="7.8580323367289822"/>
    <m/>
    <m/>
    <s v="LITORAL"/>
    <n v="3"/>
    <s v="1ER TERCIO"/>
    <m/>
    <s v=""/>
    <s v=""/>
    <d v="2019-12-15T00:00:00"/>
    <m/>
  </r>
  <r>
    <s v="10220201"/>
    <n v="10220"/>
    <x v="83"/>
    <n v="201"/>
    <n v="5366.18994140625"/>
    <n v="41.820000457763669"/>
    <n v="128.31635300496617"/>
    <n v="120.87999725341797"/>
    <n v="119.85429066483155"/>
    <x v="116"/>
    <n v="4"/>
    <s v="MECANICO"/>
    <n v="11.998685075608153"/>
    <x v="15"/>
    <x v="4"/>
    <s v="CG02-163"/>
    <s v="CG02-163"/>
    <s v="Soca"/>
    <n v="36"/>
    <n v="44218"/>
    <s v="3 + 3 +3 + 3 + 0.5"/>
    <s v="Megasun + Megasilix + Megaplant + Megamax + Boro (75 grs)"/>
    <n v="120.88000000000001"/>
    <m/>
    <n v="626109.43402137782"/>
    <n v="510372.67474827834"/>
    <n v="0"/>
    <n v="610474.0286067049"/>
    <n v="507914.39180077839"/>
    <m/>
    <n v="643160.88900000008"/>
    <n v="526567.08330000006"/>
    <n v="119.85429066483155"/>
    <n v="98.12680673804276"/>
    <s v="no"/>
    <n v="42.020000457763672"/>
    <n v="5209.47021484375"/>
    <n v="123.97596758905416"/>
    <n v="42.020000457763672"/>
    <n v="5079.3776553344733"/>
    <n v="156.7197265625"/>
    <n v="4.3403854159120101"/>
    <m/>
    <m/>
    <s v="LITORAL"/>
    <n v="3"/>
    <s v="2DO TERCIO"/>
    <m/>
    <s v=""/>
    <s v=""/>
    <d v="2020-02-28T00:00:00"/>
    <m/>
  </r>
  <r>
    <s v="10220202"/>
    <n v="10220"/>
    <x v="83"/>
    <n v="202"/>
    <n v="4153.990234375"/>
    <n v="33.099998474121094"/>
    <n v="125.49820017734309"/>
    <n v="132.8800048828125"/>
    <n v="116.75841555582616"/>
    <x v="73"/>
    <n v="3"/>
    <s v="MECANICO"/>
    <n v="11.965811965811966"/>
    <x v="15"/>
    <x v="4"/>
    <s v="CP72-2086 "/>
    <s v="CP72-2086 "/>
    <s v="Soca"/>
    <n v="37"/>
    <n v="44218"/>
    <s v="3 + 3 +3 + 3 + 0.5"/>
    <s v="Megasun + Megasilix + Megaplant + Megamax + Boro (75 grs)"/>
    <n v="132.88000000000002"/>
    <m/>
    <n v="585997.85799074383"/>
    <n v="479239.50913096935"/>
    <n v="0"/>
    <n v="534576.10624215321"/>
    <n v="444767.32039347145"/>
    <m/>
    <n v="485013.31799999997"/>
    <n v="393884.29650000005"/>
    <n v="116.75841555582616"/>
    <n v="94.82070834941743"/>
    <s v="no"/>
    <n v="33.099998474121094"/>
    <n v="4821.41015625"/>
    <n v="145.66194497016585"/>
    <n v="33.099998474121094"/>
    <n v="4398.3277972412116"/>
    <n v="-667.419921875"/>
    <n v="-20.163744792822754"/>
    <m/>
    <m/>
    <s v="LITORAL"/>
    <n v="3"/>
    <s v="2DO TERCIO"/>
    <m/>
    <s v=""/>
    <s v=""/>
    <d v="2020-03-01T00:00:00"/>
    <m/>
  </r>
  <r>
    <s v="10221101"/>
    <n v="10221"/>
    <x v="84"/>
    <n v="101"/>
    <n v="6466.22021484375"/>
    <n v="52.419998168945313"/>
    <n v="123.35407174192677"/>
    <n v="130.8800048828125"/>
    <n v="119.19421708383993"/>
    <x v="112"/>
    <n v="4"/>
    <s v="MECANICO"/>
    <n v="11.505588428665352"/>
    <x v="11"/>
    <x v="4"/>
    <s v="CP72-2086 "/>
    <s v="CP72-2086 "/>
    <s v="Soca"/>
    <n v="53"/>
    <n v="44182"/>
    <n v="3"/>
    <s v="Megasun + Megamax + Megasilix + Megaboro"/>
    <n v="90.88000000000001"/>
    <m/>
    <n v="884347.84239985188"/>
    <n v="690024.25997910183"/>
    <n v="0"/>
    <n v="874975.27034522314"/>
    <n v="727979.42492722569"/>
    <m/>
    <n v="770736.05599999998"/>
    <n v="638687.57200000004"/>
    <n v="119.19421708383993"/>
    <n v="98.772938560588955"/>
    <s v="no"/>
    <n v="52"/>
    <n v="6934.22021484375"/>
    <n v="133.35038874699518"/>
    <n v="52.419998168945313"/>
    <n v="6860.7293603515636"/>
    <n v="-468"/>
    <n v="-9.9963170050684056"/>
    <m/>
    <m/>
    <s v="LITORAL"/>
    <n v="10"/>
    <s v="2DO TERCIO"/>
    <m/>
    <s v=""/>
    <s v=""/>
    <d v="2020-02-24T00:00:00"/>
    <m/>
  </r>
  <r>
    <s v="10221201"/>
    <n v="10221"/>
    <x v="84"/>
    <n v="201"/>
    <n v="6004.58984375"/>
    <n v="50.549999237060547"/>
    <n v="118.78516190654572"/>
    <n v="122.87999725341797"/>
    <n v="111.37521885796997"/>
    <x v="115"/>
    <n v="6"/>
    <s v="MECANICO"/>
    <n v="11.637080867850099"/>
    <x v="11"/>
    <x v="4"/>
    <s v="CP73-1547 "/>
    <s v="CP73-1547 "/>
    <s v="Soca"/>
    <n v="55"/>
    <n v="44182"/>
    <n v="3"/>
    <s v="Megasun + Megamax + Megasilix + Megaboro"/>
    <n v="100.88000000000001"/>
    <m/>
    <n v="852767.1740068458"/>
    <n v="660726.64779097505"/>
    <n v="0"/>
    <n v="832470.54197297688"/>
    <n v="692615.49092151667"/>
    <m/>
    <n v="668762.50799999991"/>
    <n v="528895.54920000001"/>
    <n v="111.37521885796997"/>
    <n v="88.081877857238112"/>
    <s v="no"/>
    <n v="50.400001525878906"/>
    <n v="6363.02978515625"/>
    <n v="126.25058715303854"/>
    <n v="50.549999237060547"/>
    <n v="6211.5839062500008"/>
    <n v="-358.43994140625"/>
    <n v="-7.4654252464928135"/>
    <m/>
    <m/>
    <s v="LITORAL"/>
    <n v="10"/>
    <s v="2DO TERCIO"/>
    <m/>
    <s v=""/>
    <s v=""/>
    <d v="2020-02-22T00:00:00"/>
    <m/>
  </r>
  <r>
    <s v="10221301"/>
    <n v="10221"/>
    <x v="84"/>
    <n v="301"/>
    <n v="482.1099853515625"/>
    <n v="3.2300000190734863"/>
    <n v="149.2600565029885"/>
    <n v="114.87999725341797"/>
    <n v="116.70000354581467"/>
    <x v="115"/>
    <n v="5"/>
    <s v="MECANICO"/>
    <n v="10.190664036817882"/>
    <x v="11"/>
    <x v="4"/>
    <s v="CG02-163"/>
    <s v="CG02-163"/>
    <s v="Soca"/>
    <n v="55"/>
    <n v="44182"/>
    <n v="3"/>
    <s v="Megasun + Megamax + Megasilix + Megaboro"/>
    <n v="115.88000000000001"/>
    <m/>
    <n v="40819.678413085938"/>
    <n v="31682.3620892334"/>
    <n v="0"/>
    <n v="39866.944491418464"/>
    <n v="33169.297816860162"/>
    <m/>
    <n v="56262.237000000001"/>
    <n v="46436.835200000001"/>
    <n v="116.70000354581467"/>
    <n v="96.320002926588415"/>
    <s v="no"/>
    <n v="3.2300000190734863"/>
    <n v="379.92999267578125"/>
    <n v="117.62538403475389"/>
    <n v="3.2300000190734863"/>
    <n v="371.06240219116216"/>
    <n v="102.17999267578125"/>
    <n v="31.634672468234612"/>
    <m/>
    <m/>
    <s v="LITORAL"/>
    <n v="10"/>
    <s v="2DO TERCIO"/>
    <m/>
    <s v=""/>
    <s v=""/>
    <d v="2020-04-06T00:00:00"/>
    <m/>
  </r>
  <r>
    <s v="10225101"/>
    <n v="10225"/>
    <x v="85"/>
    <n v="101"/>
    <n v="215"/>
    <n v="3.9900000095367432"/>
    <n v="53.884711650655476"/>
    <n v="110.87999725341797"/>
    <n v="120.61164186046511"/>
    <x v="8"/>
    <n v="2"/>
    <s v="MECANICO"/>
    <n v="10.387902695595002"/>
    <x v="0"/>
    <x v="4"/>
    <s v="RB845210 "/>
    <s v="RB845210 "/>
    <s v="Soca"/>
    <n v="31"/>
    <n v="44187"/>
    <s v="3 + 1 + 1 + 1"/>
    <s v="Megasun + Megamax + Megasilix + Megaboro"/>
    <n v="110.88000000000001"/>
    <m/>
    <n v="90189.280176977729"/>
    <n v="74883.074856078558"/>
    <n v="0"/>
    <n v="63945.557573221617"/>
    <n v="53202.703900920387"/>
    <m/>
    <n v="25931.503000000001"/>
    <n v="21114.533900000002"/>
    <n v="120.61164186046511"/>
    <n v="98.207134418604667"/>
    <s v="no"/>
    <n v="3.9900000095367432"/>
    <n v="623.97998046875"/>
    <n v="156.38595964344293"/>
    <n v="3.9900000095367432"/>
    <n v="442.41120105743414"/>
    <n v="-408.97998046875"/>
    <n v="-102.50124799278746"/>
    <m/>
    <m/>
    <s v="ZONA ALTA"/>
    <n v="6"/>
    <s v="2DO TERCIO"/>
    <m/>
    <s v=""/>
    <s v=""/>
    <d v="2020-03-12T00:00:00"/>
    <m/>
  </r>
  <r>
    <s v="10225102"/>
    <n v="10225"/>
    <x v="85"/>
    <n v="102"/>
    <n v="544.27001953125"/>
    <n v="7.9899997711181641"/>
    <n v="68.11890301907755"/>
    <n v="105.87999725341797"/>
    <n v="122.29774856481542"/>
    <x v="0"/>
    <n v="2"/>
    <s v="MECANICO"/>
    <n v="10.387902695595002"/>
    <x v="0"/>
    <x v="4"/>
    <s v="RB845210 "/>
    <s v="RB845210 "/>
    <s v="Soca"/>
    <n v="30"/>
    <n v="44187"/>
    <s v="3 + 1 + 1 + 1"/>
    <s v="Megasun + Megamax + Megasilix + Megaboro"/>
    <n v="105.88000000000001"/>
    <m/>
    <n v="141879.07908574917"/>
    <n v="117010.0196417163"/>
    <n v="0"/>
    <n v="116639.8056298256"/>
    <n v="97044.318284014895"/>
    <m/>
    <n v="66562.997999999992"/>
    <n v="55623.372000000003"/>
    <n v="122.29774856481542"/>
    <n v="102.19811858809598"/>
    <s v="no"/>
    <n v="7.9899997711181641"/>
    <n v="1029.0400390625"/>
    <n v="128.79099731419524"/>
    <n v="7.9899997711181641"/>
    <n v="845.98117576599134"/>
    <n v="-484.77001953125"/>
    <n v="-60.672094295117688"/>
    <m/>
    <m/>
    <s v="ZONA ALTA"/>
    <n v="6"/>
    <s v="2DO TERCIO"/>
    <m/>
    <s v=""/>
    <s v=""/>
    <d v="2020-03-11T00:00:00"/>
    <m/>
  </r>
  <r>
    <s v="10225103"/>
    <n v="10225"/>
    <x v="85"/>
    <n v="103"/>
    <n v="949.0999755859375"/>
    <n v="8.6700000762939453"/>
    <n v="109.46943105352742"/>
    <n v="105.87999725341797"/>
    <n v="121.26028443836915"/>
    <x v="0"/>
    <n v="2"/>
    <s v="MECANICO"/>
    <n v="10.420775805391189"/>
    <x v="0"/>
    <x v="4"/>
    <s v="RB845210 "/>
    <s v="RB845210 "/>
    <s v="Soca"/>
    <n v="30"/>
    <n v="44187"/>
    <s v="3 + 1 + 1 + 1"/>
    <s v="Megasun + Megamax + Megasilix + Megaboro"/>
    <n v="105.88000000000001"/>
    <m/>
    <n v="131685.54773342059"/>
    <n v="106650.49266014558"/>
    <n v="0"/>
    <n v="125318.41358231107"/>
    <n v="104264.92010048281"/>
    <m/>
    <n v="115088.133"/>
    <n v="93347.549299999999"/>
    <n v="121.26028443836915"/>
    <n v="98.353757982525337"/>
    <s v="no"/>
    <n v="8.6700000762939453"/>
    <n v="964.6199951171875"/>
    <n v="111.25951402869207"/>
    <n v="8.6700000762939453"/>
    <n v="917.97960807800303"/>
    <n v="-15.52001953125"/>
    <n v="-1.7900829751646512"/>
    <m/>
    <m/>
    <s v="ZONA ALTA"/>
    <n v="6"/>
    <s v="2DO TERCIO"/>
    <m/>
    <s v=""/>
    <s v=""/>
    <d v="2020-03-10T00:00:00"/>
    <m/>
  </r>
  <r>
    <s v="10225104"/>
    <n v="10225"/>
    <x v="85"/>
    <n v="104"/>
    <n v="651.010009765625"/>
    <n v="8.4799995422363281"/>
    <n v="76.770052465585621"/>
    <n v="110.87999725341797"/>
    <n v="113.49651140786722"/>
    <x v="4"/>
    <n v="2"/>
    <s v="MECANICO"/>
    <n v="10.420775805391189"/>
    <x v="0"/>
    <x v="4"/>
    <s v="RB845210 "/>
    <s v="RB845210 "/>
    <s v="Soca"/>
    <n v="29"/>
    <n v="44187"/>
    <s v="3 + 1 + 1 + 1"/>
    <s v="Megasun + Megamax + Megasilix + Megaboro"/>
    <n v="110.88000000000001"/>
    <m/>
    <n v="135984.08274113832"/>
    <n v="107744.20127029395"/>
    <n v="0"/>
    <n v="131383.09351421616"/>
    <n v="109310.73380382785"/>
    <m/>
    <n v="73887.365000000005"/>
    <n v="60197.045299999998"/>
    <n v="113.49651140786722"/>
    <n v="92.467157796347848"/>
    <s v="no"/>
    <n v="8.4799995422363281"/>
    <n v="973.19000244140625"/>
    <n v="114.76297818110007"/>
    <n v="8.4799995422363281"/>
    <n v="940.26234924316418"/>
    <n v="-322.17999267578125"/>
    <n v="-37.992925715514446"/>
    <m/>
    <m/>
    <s v="ZONA ALTA"/>
    <n v="6"/>
    <s v="2DO TERCIO"/>
    <m/>
    <s v=""/>
    <s v=""/>
    <d v="2020-03-09T00:00:00"/>
    <m/>
  </r>
  <r>
    <s v="10225105"/>
    <n v="10225"/>
    <x v="85"/>
    <n v="105"/>
    <n v="275.72000122070313"/>
    <n v="4.0999999046325684"/>
    <n v="67.248782349767509"/>
    <n v="110.87999725341797"/>
    <n v="124.2045040199593"/>
    <x v="8"/>
    <n v="2"/>
    <s v="MECANICO"/>
    <n v="10.355029585798816"/>
    <x v="0"/>
    <x v="4"/>
    <s v="RB845210 "/>
    <s v="RB845210 "/>
    <s v="Soca"/>
    <n v="31"/>
    <n v="44187"/>
    <s v="3 + 1 + 1 + 1"/>
    <s v="Megasun + Megamax + Megasilix + Megaboro"/>
    <n v="110.88000000000001"/>
    <m/>
    <n v="65111.685851440438"/>
    <n v="55817.183101196286"/>
    <n v="0"/>
    <n v="64904.382650301377"/>
    <n v="54000.446365050739"/>
    <m/>
    <n v="34245.666000000005"/>
    <n v="28598.715600000003"/>
    <n v="124.2045040199593"/>
    <n v="103.72376132810128"/>
    <s v="no"/>
    <n v="4.0999999046325684"/>
    <n v="456.05999755859375"/>
    <n v="111.23414833334361"/>
    <n v="4.0999999046325684"/>
    <n v="454.60798942565924"/>
    <n v="-180.33999633789063"/>
    <n v="-43.985365983576102"/>
    <m/>
    <m/>
    <s v="ZONA ALTA"/>
    <n v="6"/>
    <s v="2DO TERCIO"/>
    <m/>
    <s v=""/>
    <s v=""/>
    <d v="2020-03-13T00:00:00"/>
    <m/>
  </r>
  <r>
    <s v="10225106"/>
    <n v="10225"/>
    <x v="85"/>
    <n v="106"/>
    <n v="484.32998657226563"/>
    <n v="6"/>
    <n v="80.721664428710938"/>
    <n v="115.87999725341797"/>
    <n v="118.9000032964253"/>
    <x v="8"/>
    <n v="2"/>
    <s v="MECANICO"/>
    <n v="10.355029585798816"/>
    <x v="0"/>
    <x v="4"/>
    <s v="RB845210 "/>
    <s v="RB845210 "/>
    <s v="Soca"/>
    <n v="31"/>
    <n v="44187"/>
    <s v="3 + 1 + 1 + 1"/>
    <s v="Megasun + Megamax + Megasilix + Megaboro"/>
    <n v="115.88000000000001"/>
    <m/>
    <n v="96994.708775572944"/>
    <n v="81248.900534081316"/>
    <n v="0"/>
    <n v="100544.90343543305"/>
    <n v="83653.3596582803"/>
    <m/>
    <n v="57586.837"/>
    <n v="45725.595299999994"/>
    <n v="118.9000032964253"/>
    <n v="94.41000261745593"/>
    <s v="no"/>
    <n v="6"/>
    <n v="670.72998046875"/>
    <n v="111.788330078125"/>
    <n v="6"/>
    <n v="695.28000000000009"/>
    <n v="-186.39999389648438"/>
    <n v="-31.066665649414063"/>
    <m/>
    <m/>
    <s v="ZONA ALTA"/>
    <n v="6"/>
    <s v="2DO TERCIO"/>
    <m/>
    <s v=""/>
    <s v=""/>
    <d v="2020-03-13T00:00:00"/>
    <m/>
  </r>
  <r>
    <s v="10225107"/>
    <n v="10225"/>
    <x v="85"/>
    <n v="107"/>
    <n v="212.55000305175781"/>
    <n v="3.2400000095367432"/>
    <n v="65.601852600657338"/>
    <n v="110.87999725341797"/>
    <n v="118.46276941181047"/>
    <x v="105"/>
    <n v="2"/>
    <s v="MECANICO"/>
    <n v="10.387902695595002"/>
    <x v="0"/>
    <x v="4"/>
    <s v="RB845210 "/>
    <s v="RB845210 "/>
    <s v="Soca"/>
    <n v="32"/>
    <n v="44187"/>
    <s v="3 + 1 + 1 + 1"/>
    <s v="Megasun + Megamax + Megasilix + Megaboro"/>
    <n v="110.88000000000001"/>
    <m/>
    <n v="49721.438563873497"/>
    <n v="39731.693370217581"/>
    <n v="0"/>
    <n v="47277.767656826698"/>
    <n v="39335.102690479805"/>
    <m/>
    <n v="25179.261999999999"/>
    <n v="20550.2284"/>
    <n v="118.46276941181047"/>
    <n v="96.68420656289446"/>
    <s v="no"/>
    <n v="3.2400000095367432"/>
    <n v="377.82000732421875"/>
    <n v="116.61111302843473"/>
    <n v="3.2400000095367432"/>
    <n v="359.25120105743412"/>
    <n v="-165.27000427246094"/>
    <n v="-51.009260427777392"/>
    <m/>
    <m/>
    <s v="ZONA ALTA"/>
    <n v="6"/>
    <s v="2DO TERCIO"/>
    <m/>
    <s v=""/>
    <s v=""/>
    <d v="2020-03-13T00:00:00"/>
    <m/>
  </r>
  <r>
    <s v="10226101"/>
    <n v="10226"/>
    <x v="86"/>
    <n v="101"/>
    <n v="5339.06982421875"/>
    <n v="42.45"/>
    <n v="125.77314073542402"/>
    <n v="125.87999725341797"/>
    <n v="123.57015879569232"/>
    <x v="44"/>
    <n v="6"/>
    <s v="MECANICO"/>
    <n v="12.557527942143325"/>
    <x v="15"/>
    <x v="4"/>
    <s v="CP72-2086 "/>
    <s v="CP72-2086 "/>
    <s v="Soca"/>
    <n v="48"/>
    <n v="44204"/>
    <s v="3 + 3 + 3 + 1"/>
    <s v="Megasun + Megamax + Megasilix + Megaboro"/>
    <n v="125.88000000000001"/>
    <m/>
    <n v="847597.47701299761"/>
    <n v="704972.03581756679"/>
    <n v="0"/>
    <n v="683625.96369556279"/>
    <n v="568776.80179470824"/>
    <m/>
    <n v="659749.70600000001"/>
    <n v="546006.85380000004"/>
    <n v="123.57015879569232"/>
    <n v="102.26628828175994"/>
    <s v="no"/>
    <n v="42.659999847412109"/>
    <n v="6625.2998046875"/>
    <n v="155.3047310920094"/>
    <n v="42.45"/>
    <n v="5343.6060000000007"/>
    <n v="-1286.22998046875"/>
    <n v="-29.531590356585383"/>
    <m/>
    <m/>
    <s v="LITORAL"/>
    <n v="3"/>
    <s v="2DO TERCIO"/>
    <m/>
    <s v=""/>
    <s v=""/>
    <d v="2020-02-09T00:00:00"/>
    <m/>
  </r>
  <r>
    <s v="10226102"/>
    <n v="10226"/>
    <x v="86"/>
    <n v="102"/>
    <n v="3294.949951171875"/>
    <n v="30.07"/>
    <n v="109.57598773434901"/>
    <n v="123.87999725341797"/>
    <n v="124.08351570092576"/>
    <x v="44"/>
    <n v="6"/>
    <s v="MECANICO"/>
    <n v="12.623274161735699"/>
    <x v="15"/>
    <x v="4"/>
    <s v="CP72-2086 "/>
    <s v="CP72-2086 "/>
    <s v="Soca"/>
    <n v="48"/>
    <n v="44204"/>
    <s v="3 + 3 + 3 + 1"/>
    <s v="Megasun + Megamax + Megasilix + Megaboro"/>
    <n v="123.88000000000001"/>
    <m/>
    <n v="250846.42825139617"/>
    <n v="207878.45978058243"/>
    <n v="0"/>
    <n v="476915.67526862421"/>
    <n v="396793.84182349534"/>
    <m/>
    <n v="408848.97399999993"/>
    <n v="338036.02249999996"/>
    <n v="124.08351570092576"/>
    <n v="102.59215693997864"/>
    <s v="no"/>
    <n v="19.829999923706055"/>
    <n v="1959.300048828125"/>
    <n v="98.804843992250952"/>
    <n v="30.07"/>
    <n v="3725.0716000000002"/>
    <n v="1335.64990234375"/>
    <n v="10.771143742098062"/>
    <m/>
    <m/>
    <s v="LITORAL"/>
    <n v="3"/>
    <s v="2DO TERCIO"/>
    <m/>
    <s v=""/>
    <s v=""/>
    <d v="2020-02-07T00:00:00"/>
    <m/>
  </r>
  <r>
    <s v="10226201"/>
    <n v="10226"/>
    <x v="86"/>
    <n v="201"/>
    <n v="6260.64990234375"/>
    <n v="52"/>
    <n v="120.39711350661058"/>
    <n v="129.8800048828125"/>
    <n v="116.55777105933008"/>
    <x v="102"/>
    <n v="6"/>
    <s v="MECANICO"/>
    <n v="12.491781722550952"/>
    <x v="16"/>
    <x v="4"/>
    <s v="CP72-2086 "/>
    <s v="CP72-2086 "/>
    <s v="Soca"/>
    <n v="53"/>
    <n v="44204"/>
    <s v="3 + 3 + 3 + 1"/>
    <s v="Megasun + Megamax + Megasilix + Megaboro"/>
    <n v="129.88000000000002"/>
    <m/>
    <n v="218151.76569081261"/>
    <n v="182720.42109069371"/>
    <n v="0"/>
    <n v="859991.76181372011"/>
    <n v="715513.14582901506"/>
    <m/>
    <n v="729727.39800000004"/>
    <n v="591834.8273"/>
    <n v="116.55777105933008"/>
    <n v="94.53249048129004"/>
    <s v="no"/>
    <n v="14.300000190734863"/>
    <n v="1730.3399658203125"/>
    <n v="121.00279319866164"/>
    <n v="52.52"/>
    <n v="6821.2976000000017"/>
    <n v="4530.3099365234375"/>
    <n v="-0.60567969205105499"/>
    <m/>
    <m/>
    <s v="LITORAL"/>
    <n v="3"/>
    <s v="2DO TERCIO"/>
    <m/>
    <s v=""/>
    <s v=""/>
    <d v="2020-02-16T00:00:00"/>
    <m/>
  </r>
  <r>
    <s v="10226301"/>
    <n v="10226"/>
    <x v="86"/>
    <n v="301"/>
    <n v="5055.97998046875"/>
    <n v="43.670001220703099"/>
    <n v="115.77695990701754"/>
    <n v="118.87999725341797"/>
    <n v="123.7539662769769"/>
    <x v="40"/>
    <n v="4"/>
    <s v="MECANICO"/>
    <n v="11.768573307034845"/>
    <x v="14"/>
    <x v="4"/>
    <s v="CG02-163"/>
    <s v="CG02-163"/>
    <s v="Soca"/>
    <n v="29"/>
    <n v="44215"/>
    <n v="1.2"/>
    <s v="Tronnuspac 25 EC"/>
    <n v="118.88000000000001"/>
    <m/>
    <n v="294182.60034516192"/>
    <n v="245321.93772243705"/>
    <n v="0"/>
    <n v="692781.01113541482"/>
    <n v="576393.80126466509"/>
    <m/>
    <n v="625697.576"/>
    <n v="514483.53759999998"/>
    <n v="123.7539662769769"/>
    <n v="101.75743171204195"/>
    <s v="no"/>
    <n v="16.25"/>
    <n v="2257.52001953125"/>
    <n v="138.92430889423076"/>
    <n v="44.720001220703125"/>
    <n v="5316.3137451171879"/>
    <n v="2798.4599609375"/>
    <n v="-23.147348987213221"/>
    <m/>
    <m/>
    <s v="LITORAL"/>
    <n v="3"/>
    <s v="2DO TERCIO"/>
    <m/>
    <s v=""/>
    <s v=""/>
    <d v="2020-02-25T00:00:00"/>
    <m/>
  </r>
  <r>
    <s v="10226401"/>
    <n v="10226"/>
    <x v="86"/>
    <n v="401"/>
    <n v="5950.759765625"/>
    <n v="43.819999999999993"/>
    <n v="135.8000859339343"/>
    <n v="140.8800048828125"/>
    <n v="112.44699590552545"/>
    <x v="82"/>
    <n v="3"/>
    <s v="MECANICO"/>
    <n v="12.195923734385271"/>
    <x v="14"/>
    <x v="4"/>
    <s v="CP72-2086 "/>
    <s v="CP72-2086 "/>
    <s v="Soca"/>
    <n v="31"/>
    <n v="44215"/>
    <n v="1.2"/>
    <s v="Tronnuspac 25 EC"/>
    <n v="140.88000000000002"/>
    <m/>
    <n v="188879.01560561426"/>
    <n v="155426.12751088757"/>
    <n v="0"/>
    <n v="771034.79956942447"/>
    <n v="641500.95324176108"/>
    <m/>
    <n v="669145.05900000001"/>
    <n v="513957.15939999995"/>
    <n v="112.44699590552545"/>
    <n v="86.368326002489823"/>
    <s v="no"/>
    <n v="12.699999809265137"/>
    <n v="1551.6199951171875"/>
    <n v="122.17480460001434"/>
    <n v="44.959999084472656"/>
    <n v="6333.9646710205088"/>
    <n v="4399.1397705078125"/>
    <n v="13.625281333919958"/>
    <m/>
    <m/>
    <s v="LITORAL"/>
    <n v="3"/>
    <s v="2DO TERCIO"/>
    <m/>
    <s v=""/>
    <s v=""/>
    <d v="2020-02-14T00:00:00"/>
    <m/>
  </r>
  <r>
    <s v="10226501"/>
    <n v="10226"/>
    <x v="86"/>
    <n v="501"/>
    <n v="4081.760009765625"/>
    <n v="34.839998626708983"/>
    <n v="117.15729536902084"/>
    <n v="132.8800048828125"/>
    <n v="116.71832367904349"/>
    <x v="89"/>
    <n v="5"/>
    <s v="MECANICO"/>
    <n v="12.590401051939512"/>
    <x v="15"/>
    <x v="4"/>
    <s v="CG02-163"/>
    <s v="CG02-163"/>
    <s v="Soca"/>
    <n v="46"/>
    <n v="44204"/>
    <s v="3 + 3 + 3 + 1"/>
    <s v="Megasun + Megamax + Megasilix + Megaboro"/>
    <n v="132.88000000000002"/>
    <m/>
    <n v="294216.19072267553"/>
    <n v="239532.59564490983"/>
    <n v="0"/>
    <n v="569352.70459884522"/>
    <n v="473701.45022623916"/>
    <m/>
    <n v="476416.18599999993"/>
    <n v="376603.30539999995"/>
    <n v="116.71832367904349"/>
    <n v="92.264930936403715"/>
    <s v="no"/>
    <n v="17.59"/>
    <n v="2433.5400390625"/>
    <n v="138.34792717808415"/>
    <n v="35.439998626708984"/>
    <n v="4709.2670175170906"/>
    <n v="1648.219970703125"/>
    <n v="-21.190631809063305"/>
    <m/>
    <m/>
    <s v="LITORAL"/>
    <n v="99"/>
    <s v="2DO TERCIO"/>
    <m/>
    <s v=""/>
    <s v=""/>
    <d v="2020-02-06T00:00:00"/>
    <m/>
  </r>
  <r>
    <s v="10226601"/>
    <n v="10226"/>
    <x v="86"/>
    <n v="601"/>
    <n v="5049.0400390625"/>
    <n v="35.24"/>
    <n v="143.27582403696084"/>
    <n v="130.8800048828125"/>
    <n v="115.52691234120348"/>
    <x v="42"/>
    <n v="6"/>
    <s v="MECANICO"/>
    <n v="12.195923734385271"/>
    <x v="15"/>
    <x v="4"/>
    <s v="CP72-2086 "/>
    <s v="CG02-163"/>
    <s v="Soca"/>
    <n v="45"/>
    <n v="44204"/>
    <s v="3 + 3 + 3 + 1"/>
    <s v="Megasun + Megamax + Megasilix + Megaboro"/>
    <n v="130.88000000000002"/>
    <m/>
    <n v="117727.98449587489"/>
    <n v="96552.739046952178"/>
    <n v="0"/>
    <n v="398891.15553951514"/>
    <n v="331877.44140887662"/>
    <m/>
    <n v="583300.00600000005"/>
    <n v="469314.89949999994"/>
    <n v="115.52691234120348"/>
    <n v="92.951312698867369"/>
    <s v="no"/>
    <n v="9.2200002670288086"/>
    <n v="921.27001953125"/>
    <n v="99.920823519469792"/>
    <n v="23.849998168945312"/>
    <n v="3121.4877603515629"/>
    <n v="4127.77001953125"/>
    <n v="43.35500051749105"/>
    <m/>
    <m/>
    <s v="LITORAL"/>
    <n v="99"/>
    <s v="2DO TERCIO"/>
    <m/>
    <s v=""/>
    <s v=""/>
    <d v="2020-02-17T00:00:00"/>
    <m/>
  </r>
  <r>
    <s v="10283301"/>
    <n v="10283"/>
    <x v="87"/>
    <n v="301"/>
    <n v="822.6400146484375"/>
    <n v="9.8199996948242188"/>
    <n v="83.771898188756822"/>
    <n v="90.879997253417969"/>
    <n v="133.59807454414687"/>
    <x v="56"/>
    <n v="8"/>
    <s v="MANUAL"/>
    <n v="12.787639710716633"/>
    <x v="8"/>
    <x v="4"/>
    <s v="CP73-1547 "/>
    <s v="CP73-1547 "/>
    <s v="Soca"/>
    <n v="57"/>
    <n v="44165"/>
    <n v="1.1000000000000001"/>
    <s v="Moddus 25 EC"/>
    <n v="90.88000000000001"/>
    <m/>
    <n v="128557.06675722163"/>
    <n v="106548.17270502652"/>
    <n v="0"/>
    <n v="125334.19520283341"/>
    <n v="104278.05040875739"/>
    <m/>
    <n v="109903.12200000002"/>
    <n v="98729.848500000022"/>
    <n v="133.59807454414687"/>
    <n v="120.01585960074298"/>
    <s v="no"/>
    <n v="9.8199996948242188"/>
    <n v="915.3900146484375"/>
    <n v="93.216908665578458"/>
    <n v="9.8199996948242188"/>
    <n v="892.44157226562504"/>
    <n v="-92.75"/>
    <n v="-9.4450104768216363"/>
    <m/>
    <m/>
    <s v="ZONA ALTA"/>
    <n v="2"/>
    <s v="2DO TERCIO"/>
    <m/>
    <s v=""/>
    <s v=""/>
    <d v="2020-01-03T00:00:00"/>
    <m/>
  </r>
  <r>
    <s v="10283302"/>
    <n v="10283"/>
    <x v="87"/>
    <n v="302"/>
    <n v="1670.1800537109375"/>
    <n v="18.299999237060547"/>
    <n v="91.266673406660288"/>
    <n v="90.879997253417969"/>
    <n v="130.17075585170861"/>
    <x v="99"/>
    <n v="1"/>
    <s v="MANUAL"/>
    <n v="12.984878369493753"/>
    <x v="8"/>
    <x v="4"/>
    <s v=""/>
    <s v="RB845210 "/>
    <s v="Plantía"/>
    <n v="58"/>
    <n v="44165"/>
    <n v="1.1000000000000001"/>
    <s v="Moddus 25 EC"/>
    <n v="90.88000000000001"/>
    <m/>
    <s v=""/>
    <s v=""/>
    <n v="0"/>
    <n v="221375.76600107903"/>
    <n v="184184.63731289774"/>
    <m/>
    <n v="217408.6"/>
    <n v="189764.41999999998"/>
    <n v="130.17075585170861"/>
    <n v="113.6191391930268"/>
    <s v="no"/>
    <s v=""/>
    <s v=""/>
    <s v=""/>
    <n v="18.299999237060547"/>
    <n v="1663.1039306640628"/>
    <n v="0"/>
    <n v="0"/>
    <m/>
    <m/>
    <s v="ZONA ALTA"/>
    <n v="2"/>
    <s v="2DO TERCIO"/>
    <m/>
    <s v=""/>
    <s v=""/>
    <d v="2019-12-29T00:00:00"/>
    <m/>
  </r>
  <r>
    <s v="10283304"/>
    <n v="10283"/>
    <x v="87"/>
    <n v="304"/>
    <n v="1288.9000244140625"/>
    <n v="15.881999618530198"/>
    <n v="81.154769888688861"/>
    <n v="95.879997253417969"/>
    <n v="131.39999751104995"/>
    <x v="4"/>
    <n v="4"/>
    <s v="MANUAL"/>
    <n v="12.656147271531886"/>
    <x v="0"/>
    <x v="4"/>
    <s v="CG04-10295"/>
    <s v="CG04-10295"/>
    <s v="Soca"/>
    <n v="51"/>
    <n v="44165"/>
    <n v="1.1000000000000001"/>
    <s v="Moddus 25 EC"/>
    <n v="95.88000000000001"/>
    <m/>
    <n v="189881.82405623229"/>
    <n v="156171.61746510596"/>
    <n v="0"/>
    <n v="201883.24386434274"/>
    <n v="167966.85889513316"/>
    <m/>
    <n v="169361.46000000002"/>
    <n v="146264.372"/>
    <n v="131.39999751104995"/>
    <n v="113.47999785048665"/>
    <s v="no"/>
    <n v="16.149999618530273"/>
    <n v="1456.4100341796875"/>
    <n v="90.180190004996902"/>
    <n v="16.149999618530273"/>
    <n v="1548.4619634246828"/>
    <n v="-167.510009765625"/>
    <n v="-9.025420116308041"/>
    <m/>
    <m/>
    <s v="ZONA ALTA"/>
    <n v="2"/>
    <s v="2DO TERCIO"/>
    <m/>
    <s v=""/>
    <s v=""/>
    <d v="2020-01-01T00:00:00"/>
    <m/>
  </r>
  <r>
    <s v="10283305"/>
    <n v="10283"/>
    <x v="87"/>
    <n v="305"/>
    <n v="2018.68994140625"/>
    <n v="17.75"/>
    <n v="113.7290107834507"/>
    <n v="110.87999725341797"/>
    <n v="140.31586435838724"/>
    <x v="34"/>
    <n v="2"/>
    <s v="MANUAL"/>
    <n v="13.938198553583169"/>
    <x v="10"/>
    <x v="4"/>
    <s v=""/>
    <s v="RB845210 "/>
    <s v="Soca"/>
    <n v="67"/>
    <n v="44165"/>
    <n v="1.1000000000000001"/>
    <s v="Moddus 25 EC"/>
    <n v="110.88000000000001"/>
    <m/>
    <s v=""/>
    <s v=""/>
    <n v="0"/>
    <n v="292698.05350415484"/>
    <n v="243524.78051545683"/>
    <m/>
    <n v="283254.22400000005"/>
    <n v="244851.49789999999"/>
    <n v="140.31586435838724"/>
    <n v="121.29227618255864"/>
    <s v="no"/>
    <s v=""/>
    <s v=""/>
    <s v=""/>
    <n v="17.75"/>
    <n v="1968.1200000000001"/>
    <n v="0"/>
    <n v="0"/>
    <m/>
    <m/>
    <s v="ZONA ALTA"/>
    <n v="2"/>
    <s v="2DO TERCIO"/>
    <m/>
    <s v=""/>
    <s v=""/>
    <d v="2019-12-09T00:00:00"/>
    <m/>
  </r>
  <r>
    <s v="10283306"/>
    <n v="10283"/>
    <x v="87"/>
    <n v="306"/>
    <n v="1476.6300048828125"/>
    <n v="10.819999694824219"/>
    <n v="136.47227786791558"/>
    <n v="110.87999725341797"/>
    <n v="129.24634090389222"/>
    <x v="0"/>
    <n v="1"/>
    <s v="MANUAL"/>
    <n v="13.445101906640367"/>
    <x v="0"/>
    <x v="4"/>
    <s v=""/>
    <s v="SP80-1842"/>
    <s v="Plantía"/>
    <n v="52"/>
    <n v="44165"/>
    <n v="1.1000000000000001"/>
    <s v="Moddus 25 EC"/>
    <n v="110.88000000000001"/>
    <m/>
    <s v=""/>
    <s v=""/>
    <n v="0"/>
    <n v="165063.74274857735"/>
    <n v="137333.03396681635"/>
    <m/>
    <n v="190849.02500000002"/>
    <n v="167276.94079999998"/>
    <n v="129.24634090389222"/>
    <n v="113.28290786917562"/>
    <s v="no"/>
    <s v=""/>
    <s v=""/>
    <s v=""/>
    <n v="10.819999694824219"/>
    <n v="1199.7215661621094"/>
    <n v="0"/>
    <n v="0"/>
    <m/>
    <m/>
    <s v="ZONA ALTA"/>
    <n v="2"/>
    <s v="2DO TERCIO"/>
    <m/>
    <s v=""/>
    <s v=""/>
    <d v="2019-12-09T00:00:00"/>
    <m/>
  </r>
  <r>
    <s v="10283401"/>
    <n v="10283"/>
    <x v="87"/>
    <n v="401"/>
    <n v="1465.739990234375"/>
    <n v="14.08"/>
    <n v="104.10085157914595"/>
    <n v="115.87999725341797"/>
    <n v="128.65022395264498"/>
    <x v="53"/>
    <n v="1"/>
    <s v="MANUAL"/>
    <n v="11.308349769888231"/>
    <x v="10"/>
    <x v="4"/>
    <s v="CP88-1165 "/>
    <s v="RB845210 "/>
    <s v="Plantía"/>
    <n v="21"/>
    <n v="44209"/>
    <n v="1.1000000000000001"/>
    <s v="Tronnuspac 25 EC"/>
    <n v="115.88000000000001"/>
    <m/>
    <n v="133734.3518359375"/>
    <n v="112342.67640625"/>
    <n v="0"/>
    <n v="239909.05111602784"/>
    <n v="199604.33052853518"/>
    <m/>
    <n v="188567.77799999999"/>
    <n v="161383.40479999999"/>
    <n v="128.65022395264498"/>
    <n v="110.10370589274461"/>
    <s v="no"/>
    <n v="13.010000228881836"/>
    <n v="909.510009765625"/>
    <n v="69.908531419279939"/>
    <n v="14.079999923706055"/>
    <n v="1631.5903911590578"/>
    <n v="556.22998046875"/>
    <n v="34.192320159866014"/>
    <m/>
    <m/>
    <s v="ZONA ALTA"/>
    <n v="2"/>
    <s v="2DO TERCIO"/>
    <m/>
    <s v=""/>
    <s v=""/>
    <d v="2020-02-25T00:00:00"/>
    <m/>
  </r>
  <r>
    <s v="10283402"/>
    <n v="10283"/>
    <x v="87"/>
    <n v="402"/>
    <n v="2287.080078125"/>
    <n v="15.399999618530273"/>
    <n v="148.51169706348807"/>
    <n v="130.8800048828125"/>
    <n v="131.45907214866116"/>
    <x v="36"/>
    <n v="1"/>
    <s v="MANUAL"/>
    <n v="13.806706114398422"/>
    <x v="8"/>
    <x v="4"/>
    <s v=""/>
    <s v="CG03-025 "/>
    <s v="Plantía"/>
    <n v="56"/>
    <n v="44165"/>
    <n v="1.1000000000000001"/>
    <s v="Moddus 25 EC"/>
    <n v="130.88000000000002"/>
    <m/>
    <s v=""/>
    <s v=""/>
    <n v="0"/>
    <n v="270946.91438833211"/>
    <n v="225427.8327710923"/>
    <m/>
    <n v="300657.42499999999"/>
    <n v="269152.39559999999"/>
    <n v="131.45907214866116"/>
    <n v="117.68385295046477"/>
    <s v="no"/>
    <s v=""/>
    <s v=""/>
    <s v=""/>
    <n v="15.399999618530273"/>
    <n v="2015.5519500732426"/>
    <n v="0"/>
    <n v="0"/>
    <m/>
    <m/>
    <s v="ZONA ALTA"/>
    <n v="2"/>
    <s v="2DO TERCIO"/>
    <m/>
    <s v=""/>
    <s v=""/>
    <d v="2019-12-02T00:00:00"/>
    <m/>
  </r>
  <r>
    <s v="10283403"/>
    <n v="10283"/>
    <x v="87"/>
    <n v="403"/>
    <n v="890.53997802734375"/>
    <n v="11.38"/>
    <n v="78.254831109608403"/>
    <n v="80.879997253417969"/>
    <n v="145.10163292863689"/>
    <x v="105"/>
    <n v="1"/>
    <s v="MANUAL"/>
    <n v="13.708086785009861"/>
    <x v="0"/>
    <x v="4"/>
    <s v=""/>
    <s v="CGMEX1026315"/>
    <s v="Plantía"/>
    <n v="54"/>
    <n v="44165"/>
    <n v="1.1000000000000001"/>
    <s v="Moddus 25 EC"/>
    <n v="80.88000000000001"/>
    <m/>
    <s v=""/>
    <s v=""/>
    <n v="0"/>
    <n v="147231.1772142181"/>
    <n v="122496.33944222945"/>
    <m/>
    <n v="129218.80499999999"/>
    <n v="114809.70599999998"/>
    <n v="145.10163292863689"/>
    <n v="128.92145084190122"/>
    <s v="no"/>
    <s v=""/>
    <s v=""/>
    <s v=""/>
    <n v="13.380000114440918"/>
    <n v="1082.1744092559816"/>
    <n v="0"/>
    <n v="0"/>
    <m/>
    <m/>
    <s v="ZONA ALTA"/>
    <n v="2"/>
    <s v="2DO TERCIO"/>
    <m/>
    <s v=""/>
    <s v=""/>
    <d v="2019-12-03T00:00:00"/>
    <m/>
  </r>
  <r>
    <s v="10283404"/>
    <n v="10283"/>
    <x v="87"/>
    <n v="404"/>
    <n v="2143.760009765625"/>
    <n v="22.459999084472656"/>
    <n v="95.447911716420222"/>
    <n v="100.87999725341797"/>
    <n v="129.43733381346959"/>
    <x v="8"/>
    <n v="3"/>
    <s v="MANUAL"/>
    <n v="12.689020381328072"/>
    <x v="0"/>
    <x v="4"/>
    <s v="RB845210 "/>
    <s v="RB845210 "/>
    <s v="Soca"/>
    <n v="53"/>
    <n v="44165"/>
    <n v="1.1000000000000001"/>
    <s v="Moddus 25 EC"/>
    <n v="100.88000000000001"/>
    <m/>
    <n v="319869.36474934017"/>
    <n v="269312.6836637262"/>
    <n v="0"/>
    <n v="327170.78985190048"/>
    <n v="272206.09715678118"/>
    <m/>
    <n v="277482.58"/>
    <n v="235890.66720000003"/>
    <n v="129.43733381346959"/>
    <n v="110.03594904533632"/>
    <s v="no"/>
    <n v="22.459999084472656"/>
    <n v="2215.199951171875"/>
    <n v="98.628675043148888"/>
    <n v="22.459999084472656"/>
    <n v="2265.7647076416019"/>
    <n v="-71.43994140625"/>
    <n v="-3.1807633267286661"/>
    <m/>
    <m/>
    <s v="ZONA ALTA"/>
    <n v="2"/>
    <s v="2DO TERCIO"/>
    <m/>
    <s v=""/>
    <s v=""/>
    <d v="2020-01-02T00:00:00"/>
    <m/>
  </r>
  <r>
    <s v="10283405"/>
    <n v="10283"/>
    <x v="87"/>
    <n v="405"/>
    <n v="3364.9599609375"/>
    <n v="35.659999999999997"/>
    <n v="94.362309616867648"/>
    <n v="110.87999725341797"/>
    <n v="137.53784692019286"/>
    <x v="34"/>
    <n v="1"/>
    <s v="MANUAL"/>
    <n v="11.998685075608153"/>
    <x v="10"/>
    <x v="4"/>
    <s v="CP88-1165 "/>
    <s v="RB845210 "/>
    <s v="Plantía"/>
    <n v="23"/>
    <n v="44209"/>
    <n v="1.1000000000000001"/>
    <s v="Tronnuspac 25 EC"/>
    <n v="110.88000000000001"/>
    <m/>
    <n v="446419.31609905389"/>
    <n v="363544.19270963367"/>
    <n v="0"/>
    <n v="537431.14013154665"/>
    <n v="447142.70858944685"/>
    <m/>
    <n v="462809.348"/>
    <n v="401610.07899999997"/>
    <n v="137.53784692019286"/>
    <n v="119.35062635577654"/>
    <s v="no"/>
    <n v="35.189998626708984"/>
    <n v="3284.389892578125"/>
    <n v="93.333049751394256"/>
    <n v="35.659999999999997"/>
    <n v="3953.9807999999998"/>
    <n v="80.570068359375"/>
    <n v="1.0292598654733922"/>
    <m/>
    <m/>
    <s v="ZONA ALTA"/>
    <n v="2"/>
    <s v="2DO TERCIO"/>
    <m/>
    <s v=""/>
    <s v=""/>
    <d v="2020-02-06T00:00:00"/>
    <m/>
  </r>
  <r>
    <s v="10283406"/>
    <n v="10283"/>
    <x v="87"/>
    <n v="406"/>
    <n v="2615.830078125"/>
    <n v="22.469999313354492"/>
    <n v="116.41433725235343"/>
    <n v="120.87999725341797"/>
    <n v="133.20330281153284"/>
    <x v="105"/>
    <n v="1"/>
    <s v="MANUAL"/>
    <n v="13.510848126232741"/>
    <x v="0"/>
    <x v="4"/>
    <s v=""/>
    <s v="CG03-025 "/>
    <s v="Plantía"/>
    <n v="54"/>
    <n v="44165"/>
    <n v="1.1000000000000001"/>
    <s v="Moddus 25 EC"/>
    <n v="120.88000000000001"/>
    <m/>
    <s v=""/>
    <s v=""/>
    <n v="0"/>
    <n v="373704.84895469778"/>
    <n v="310922.43433030858"/>
    <m/>
    <n v="348437.20600000001"/>
    <n v="303570.95869999996"/>
    <n v="133.20330281153284"/>
    <n v="116.05148256326974"/>
    <s v="no"/>
    <s v=""/>
    <s v=""/>
    <s v=""/>
    <n v="22.469999313354492"/>
    <n v="2716.1735169982912"/>
    <n v="0"/>
    <n v="0"/>
    <m/>
    <m/>
    <s v="ZONA ALTA"/>
    <n v="2"/>
    <s v="2DO TERCIO"/>
    <m/>
    <s v=""/>
    <s v=""/>
    <d v="2019-12-09T00:00:00"/>
    <m/>
  </r>
  <r>
    <s v="10283501"/>
    <n v="10283"/>
    <x v="87"/>
    <n v="501"/>
    <n v="1080.800048828125"/>
    <n v="11.180000305175781"/>
    <n v="96.672631424506193"/>
    <n v="80.879997253417969"/>
    <n v="134.65988566322193"/>
    <x v="111"/>
    <n v="3"/>
    <s v="MANUAL"/>
    <n v="13.050624589086127"/>
    <x v="8"/>
    <x v="4"/>
    <s v="RB845210 "/>
    <s v="RB845210 "/>
    <s v="Soca"/>
    <n v="59"/>
    <n v="44165"/>
    <n v="1.1000000000000001"/>
    <s v="Moddus 25 EC"/>
    <n v="80.88000000000001"/>
    <m/>
    <n v="114701.10858330876"/>
    <n v="93227.296422965926"/>
    <n v="0"/>
    <n v="126546.0624990537"/>
    <n v="105286.32399921269"/>
    <m/>
    <n v="145540.41099999999"/>
    <n v="124314.579"/>
    <n v="134.65988566322193"/>
    <n v="115.02088581027554"/>
    <s v="no"/>
    <n v="11.180000305175781"/>
    <n v="819.5999755859375"/>
    <n v="73.309477031633321"/>
    <n v="11.180000305175781"/>
    <n v="904.23842468261728"/>
    <n v="261.2000732421875"/>
    <n v="23.363154392872872"/>
    <m/>
    <m/>
    <s v="ZONA ALTA"/>
    <n v="2"/>
    <s v="2DO TERCIO"/>
    <m/>
    <s v=""/>
    <s v=""/>
    <d v="2019-12-28T00:00:00"/>
    <m/>
  </r>
  <r>
    <s v="10283601"/>
    <n v="10283"/>
    <x v="87"/>
    <n v="601"/>
    <n v="200.08999633789063"/>
    <n v="4.45"/>
    <n v="44.964044120874298"/>
    <n v="80.879997253417969"/>
    <n v="151.50000277280014"/>
    <x v="54"/>
    <n v="3"/>
    <s v="MANUAL"/>
    <n v="13.346482577251807"/>
    <x v="10"/>
    <x v="4"/>
    <s v="RB845210 "/>
    <s v="RB845210 "/>
    <s v="Soca"/>
    <n v="66"/>
    <n v="44165"/>
    <n v="1.1000000000000001"/>
    <s v="Moddus 25 EC"/>
    <n v="80.88000000000001"/>
    <m/>
    <n v="53349.24"/>
    <n v="44269.3825"/>
    <n v="0"/>
    <n v="52000.661451159671"/>
    <n v="43264.550327364843"/>
    <m/>
    <n v="30313.635000000002"/>
    <n v="25751.582999999999"/>
    <n v="151.50000277280014"/>
    <n v="128.70000235550745"/>
    <s v="no"/>
    <n v="4.4499998092651367"/>
    <n v="369.25"/>
    <n v="82.977531646451268"/>
    <n v="4.4499998092651367"/>
    <n v="359.91598457336431"/>
    <n v="-169.16000366210938"/>
    <n v="-38.01348752557697"/>
    <m/>
    <m/>
    <s v="ZONA ALTA"/>
    <n v="2"/>
    <s v="2DO TERCIO"/>
    <m/>
    <s v=""/>
    <s v=""/>
    <d v="2019-12-26T00:00:00"/>
    <m/>
  </r>
  <r>
    <s v="10283602"/>
    <n v="10283"/>
    <x v="87"/>
    <n v="602"/>
    <n v="1435.68994140625"/>
    <n v="11.789999961853027"/>
    <n v="121.77183596704639"/>
    <n v="95.879997253417969"/>
    <n v="136.73492398206574"/>
    <x v="57"/>
    <n v="8"/>
    <s v="MANUAL"/>
    <n v="13.149243918474687"/>
    <x v="8"/>
    <x v="4"/>
    <s v="VAR.REPROD "/>
    <s v="RB845210 "/>
    <s v="Soca"/>
    <n v="60"/>
    <n v="44165"/>
    <n v="1.1000000000000001"/>
    <s v="Moddus 25 EC"/>
    <n v="95.88000000000001"/>
    <m/>
    <n v="163469.8334637504"/>
    <n v="134324.30301362739"/>
    <n v="0"/>
    <n v="151543.32606422697"/>
    <n v="126084.04728543683"/>
    <m/>
    <n v="196308.95499999999"/>
    <n v="168654.99840000001"/>
    <n v="136.73492398206574"/>
    <n v="117.47313506619919"/>
    <s v="no"/>
    <n v="11.789999961853027"/>
    <n v="1219.3900146484375"/>
    <n v="103.42578614027296"/>
    <n v="11.789999961853027"/>
    <n v="1130.4251963424683"/>
    <n v="216.2999267578125"/>
    <n v="18.346049826773424"/>
    <m/>
    <m/>
    <s v="ZONA ALTA"/>
    <n v="2"/>
    <s v="2DO TERCIO"/>
    <m/>
    <s v=""/>
    <s v=""/>
    <d v="2019-12-26T00:00:00"/>
    <m/>
  </r>
  <r>
    <s v="10283603"/>
    <n v="10283"/>
    <x v="87"/>
    <n v="603"/>
    <n v="3353.280029296875"/>
    <n v="23.850000381469727"/>
    <n v="140.5987411179334"/>
    <n v="120.87999725341797"/>
    <n v="129.68244381641546"/>
    <x v="55"/>
    <n v="1"/>
    <s v="MANUAL"/>
    <n v="13.740959894806048"/>
    <x v="8"/>
    <x v="4"/>
    <s v=""/>
    <s v="CGMEX1026315"/>
    <s v="Plantía"/>
    <n v="61"/>
    <n v="44165"/>
    <n v="1.1000000000000001"/>
    <s v="Moddus 25 EC"/>
    <n v="120.88000000000001"/>
    <m/>
    <s v=""/>
    <s v=""/>
    <n v="0"/>
    <n v="407774.47584302182"/>
    <n v="339268.36390139413"/>
    <m/>
    <n v="434861.549"/>
    <n v="378071.31050000002"/>
    <n v="129.68244381641546"/>
    <n v="112.74671581164519"/>
    <s v="no"/>
    <s v=""/>
    <s v=""/>
    <s v=""/>
    <n v="23.850000381469727"/>
    <n v="2882.9880461120606"/>
    <n v="0"/>
    <n v="0"/>
    <m/>
    <m/>
    <s v="ZONA ALTA"/>
    <n v="2"/>
    <s v="2DO TERCIO"/>
    <m/>
    <s v=""/>
    <s v=""/>
    <d v="2019-12-09T00:00:00"/>
    <m/>
  </r>
  <r>
    <s v="10283703"/>
    <n v="10283"/>
    <x v="87"/>
    <n v="703"/>
    <n v="2165.739990234375"/>
    <n v="23.920000076293945"/>
    <n v="90.540969202619038"/>
    <n v="90.879997253417969"/>
    <n v="130.55962039533659"/>
    <x v="26"/>
    <n v="8"/>
    <s v="MANUAL"/>
    <n v="12.91913214990138"/>
    <x v="10"/>
    <x v="4"/>
    <s v="VAR.REPROD "/>
    <s v="VAR.REPROD "/>
    <s v="Soca"/>
    <n v="63"/>
    <n v="44165"/>
    <n v="1.1000000000000001"/>
    <s v="Moddus 25 EC"/>
    <n v="90.88000000000001"/>
    <m/>
    <n v="296666.65877143777"/>
    <n v="246205.17420169234"/>
    <n v="0"/>
    <n v="312968.26337928593"/>
    <n v="260389.59513156587"/>
    <m/>
    <n v="282758.19099999999"/>
    <n v="234835.18499999997"/>
    <n v="130.55962039533659"/>
    <n v="108.43184595514914"/>
    <s v="no"/>
    <n v="23.920000076293945"/>
    <n v="2060.6201171875"/>
    <n v="86.146325694609402"/>
    <n v="23.920000076293945"/>
    <n v="2173.8496069335938"/>
    <n v="105.119873046875"/>
    <n v="4.3946435080096364"/>
    <m/>
    <m/>
    <s v="ZONA ALTA"/>
    <n v="2"/>
    <s v="2DO TERCIO"/>
    <m/>
    <s v=""/>
    <s v=""/>
    <d v="2020-01-05T00:00:00"/>
    <m/>
  </r>
  <r>
    <s v="10290101"/>
    <n v="10290"/>
    <x v="88"/>
    <n v="101"/>
    <n v="833.04998779296875"/>
    <n v="11.1"/>
    <n v="75.04954844981701"/>
    <n v="65.879997253417969"/>
    <n v="131.1843762095574"/>
    <x v="113"/>
    <n v="11"/>
    <s v="MANUAL"/>
    <n v="12.360289283366205"/>
    <x v="14"/>
    <x v="4"/>
    <s v="MEZ.VARCOM "/>
    <s v="RB845210 "/>
    <s v="Soca"/>
    <n v="0"/>
    <n v="0"/>
    <n v="0"/>
    <s v="Madurez Natural"/>
    <n v="65.88000000000001"/>
    <m/>
    <n v="108772.83275521078"/>
    <n v="83206.821360185524"/>
    <n v="0"/>
    <n v="93992.500743195444"/>
    <n v="78201.760618338609"/>
    <m/>
    <n v="109283.14300000001"/>
    <n v="91008.433200000014"/>
    <n v="131.1843762095574"/>
    <n v="109.24726551057536"/>
    <s v="no"/>
    <n v="11.100000381469727"/>
    <n v="846.260009765625"/>
    <n v="76.239637899325331"/>
    <n v="11.100000381469727"/>
    <n v="731.26802513122573"/>
    <n v="-13.21002197265625"/>
    <n v="-1.1900894495083207"/>
    <m/>
    <m/>
    <s v="ZONA MEDIA"/>
    <n v="99"/>
    <s v="2DO TERCIO"/>
    <m/>
    <s v=""/>
    <s v=""/>
    <d v="2020-02-08T00:00:00"/>
    <m/>
  </r>
  <r>
    <s v="10321101"/>
    <n v="10321"/>
    <x v="89"/>
    <n v="101"/>
    <n v="765.0999755859375"/>
    <n v="9.2600002288818359"/>
    <n v="82.624185386043436"/>
    <n v="73.879997253417969"/>
    <n v="124.12445305238812"/>
    <x v="100"/>
    <n v="6"/>
    <s v="MANUAL"/>
    <n v="11.768573307034845"/>
    <x v="12"/>
    <x v="3"/>
    <s v="CP88-1165 "/>
    <s v="CP88-1165 "/>
    <s v="Soca"/>
    <n v="53"/>
    <n v="44114"/>
    <n v="0.6"/>
    <s v="Roundup 35.6 SL "/>
    <n v="73.88000000000001"/>
    <m/>
    <n v="92542.453491210938"/>
    <n v="79838.898511962892"/>
    <n v="0"/>
    <n v="97830.420818099985"/>
    <n v="81394.910120659188"/>
    <m/>
    <n v="94967.615999999995"/>
    <n v="78039.396899999992"/>
    <n v="124.12445305238812"/>
    <n v="101.99895358803924"/>
    <s v="no"/>
    <n v="9.2600002288818359"/>
    <n v="647.1500244140625"/>
    <n v="69.886609980376562"/>
    <n v="9.2600002288818359"/>
    <n v="684.12881690979009"/>
    <n v="117.949951171875"/>
    <n v="12.737575405666874"/>
    <m/>
    <m/>
    <s v="ZONA ALTA"/>
    <n v="99"/>
    <s v="1ER TERCIO"/>
    <m/>
    <s v=""/>
    <s v=""/>
    <d v="2019-12-10T00:00:00"/>
    <m/>
  </r>
  <r>
    <s v="10321102"/>
    <n v="10321"/>
    <x v="89"/>
    <n v="102"/>
    <n v="807.6199951171875"/>
    <n v="8.4600000381469727"/>
    <n v="95.463355966377009"/>
    <n v="88.879997253417969"/>
    <n v="112.41553026039962"/>
    <x v="100"/>
    <n v="6"/>
    <s v="MANUAL"/>
    <n v="11.801446416831032"/>
    <x v="12"/>
    <x v="3"/>
    <s v="CP88-1165 "/>
    <s v="CP88-1165 "/>
    <s v="Soca"/>
    <n v="53"/>
    <n v="44114"/>
    <n v="0.6"/>
    <s v="Roundup 35.6 SL "/>
    <n v="88.88000000000001"/>
    <m/>
    <n v="102449.55454101563"/>
    <n v="89975.944118652347"/>
    <n v="0"/>
    <n v="112337.56562654115"/>
    <n v="93464.854601282233"/>
    <m/>
    <n v="90789.029999999984"/>
    <n v="67627.276100000003"/>
    <n v="112.41553026039962"/>
    <n v="83.736505421943065"/>
    <s v="no"/>
    <n v="8.4600000381469727"/>
    <n v="685.739990234375"/>
    <n v="81.056736068830489"/>
    <n v="8.4600000381469727"/>
    <n v="751.92480339050303"/>
    <n v="121.8800048828125"/>
    <n v="14.40661989754652"/>
    <m/>
    <m/>
    <s v="ZONA ALTA"/>
    <n v="99"/>
    <s v="1ER TERCIO"/>
    <m/>
    <s v=""/>
    <s v=""/>
    <d v="2019-12-09T00:00:00"/>
    <m/>
  </r>
  <r>
    <s v="10321103"/>
    <n v="10321"/>
    <x v="89"/>
    <n v="103"/>
    <n v="539.3499755859375"/>
    <n v="7.130000114440918"/>
    <n v="75.64515665203875"/>
    <n v="76.879997253417969"/>
    <n v="143.35403633976898"/>
    <x v="66"/>
    <n v="6"/>
    <s v="MANUAL"/>
    <n v="11.768573307034845"/>
    <x v="12"/>
    <x v="3"/>
    <s v="CP88-1165 "/>
    <s v="CP88-1165 "/>
    <s v="Soca"/>
    <n v="39"/>
    <n v="44127"/>
    <n v="0.6"/>
    <s v="Roundup 35.6 SL "/>
    <n v="76.88000000000001"/>
    <m/>
    <n v="73164.854122924793"/>
    <n v="62900.390245971685"/>
    <n v="0"/>
    <n v="78769.788544303883"/>
    <n v="65536.464068860834"/>
    <m/>
    <n v="77317.995999999999"/>
    <n v="66552.778000000006"/>
    <n v="143.35403633976898"/>
    <n v="123.39442108567556"/>
    <s v="no"/>
    <n v="7.130000114440918"/>
    <n v="509.14999389648438"/>
    <n v="71.409535164700088"/>
    <n v="7.130000114440918"/>
    <n v="548.15440879821779"/>
    <n v="30.199981689453125"/>
    <n v="4.235621487338662"/>
    <m/>
    <m/>
    <s v="ZONA ALTA"/>
    <n v="99"/>
    <s v="1ER TERCIO"/>
    <m/>
    <s v=""/>
    <s v=""/>
    <d v="2019-12-09T00:00:00"/>
    <m/>
  </r>
  <r>
    <s v="10321104"/>
    <n v="10321"/>
    <x v="89"/>
    <n v="104"/>
    <n v="1104.3199462890625"/>
    <n v="14.550000190734863"/>
    <n v="75.898277100523373"/>
    <n v="76.879997253417969"/>
    <n v="121.75664530178172"/>
    <x v="69"/>
    <n v="6"/>
    <s v="MANUAL"/>
    <n v="11.768573307034845"/>
    <x v="12"/>
    <x v="3"/>
    <s v="CP88-1165 "/>
    <s v="CP88-1165 "/>
    <s v="Soca"/>
    <n v="54"/>
    <n v="44114"/>
    <n v="0.6"/>
    <s v="Roundup 35.6 SL "/>
    <n v="76.88000000000001"/>
    <m/>
    <n v="158706.66226393363"/>
    <n v="138587.54013755187"/>
    <n v="0"/>
    <n v="171179.16665846147"/>
    <n v="142421.06665983994"/>
    <m/>
    <n v="134458.29200000002"/>
    <n v="110092.78610000001"/>
    <n v="121.75664530178172"/>
    <n v="99.692834916143539"/>
    <s v="no"/>
    <n v="14.550000190734863"/>
    <n v="1037.0999755859375"/>
    <n v="71.278347903138936"/>
    <n v="14.550000190734863"/>
    <n v="1118.6040146636965"/>
    <n v="67.219970703125"/>
    <n v="4.6199291973844367"/>
    <m/>
    <m/>
    <s v="ZONA ALTA"/>
    <n v="99"/>
    <s v="1ER TERCIO"/>
    <m/>
    <s v=""/>
    <s v=""/>
    <d v="2019-12-11T00:00:00"/>
    <m/>
  </r>
  <r>
    <s v="10321201"/>
    <n v="10321"/>
    <x v="89"/>
    <n v="201"/>
    <n v="2328.780029296875"/>
    <n v="24.829999923706055"/>
    <n v="93.788966429818984"/>
    <n v="103.87999725341797"/>
    <n v="133.80547543345347"/>
    <x v="66"/>
    <n v="3"/>
    <s v="MANUAL"/>
    <n v="11.702827087442472"/>
    <x v="12"/>
    <x v="3"/>
    <s v="CG02-163"/>
    <s v="CG02-163"/>
    <s v="Soca"/>
    <n v="53"/>
    <n v="44113"/>
    <n v="0.6"/>
    <s v="Roundup 35.6 SL "/>
    <n v="103.88000000000001"/>
    <m/>
    <n v="389312.43527115253"/>
    <n v="352380.94600706961"/>
    <n v="0"/>
    <n v="405138.93349431001"/>
    <n v="337075.59266726591"/>
    <m/>
    <n v="311603.51900000003"/>
    <n v="258114.32260000001"/>
    <n v="133.80547543345347"/>
    <n v="110.83671250733461"/>
    <s v="no"/>
    <n v="24.829999923706055"/>
    <n v="2478.580078125"/>
    <n v="99.821992981909531"/>
    <n v="24.829999923706055"/>
    <n v="2579.340392074585"/>
    <n v="-149.800048828125"/>
    <n v="-6.0330265520905471"/>
    <m/>
    <m/>
    <s v="ZONA ALTA"/>
    <n v="99"/>
    <s v="1ER TERCIO"/>
    <m/>
    <s v=""/>
    <s v=""/>
    <d v="2019-12-11T00:00:00"/>
    <m/>
  </r>
  <r>
    <s v="10321202"/>
    <n v="10321"/>
    <x v="89"/>
    <n v="202"/>
    <n v="513.20001220703125"/>
    <n v="5.7600002288818359"/>
    <n v="89.097220801093016"/>
    <n v="75.879997253417969"/>
    <n v="123.89999705290116"/>
    <x v="69"/>
    <n v="6"/>
    <s v="MANUAL"/>
    <n v="11.768573307034845"/>
    <x v="12"/>
    <x v="3"/>
    <s v="CP88-1165 "/>
    <s v="CP88-1165 "/>
    <s v="Soca"/>
    <n v="55"/>
    <n v="44113"/>
    <n v="0.6"/>
    <s v="Roundup 35.6 SL "/>
    <n v="75.88000000000001"/>
    <m/>
    <n v="58447.511755371095"/>
    <n v="50078.70600402831"/>
    <n v="0"/>
    <n v="62850.495937454238"/>
    <n v="52291.612619961925"/>
    <m/>
    <n v="63585.48000000001"/>
    <n v="51484.224000000002"/>
    <n v="123.89999705290116"/>
    <n v="100.31999761377759"/>
    <s v="no"/>
    <n v="5.7600002288818359"/>
    <n v="406.45001220703125"/>
    <n v="70.564235426416573"/>
    <n v="5.7600002288818359"/>
    <n v="437.06881736755378"/>
    <n v="106.75"/>
    <n v="18.532985374676443"/>
    <m/>
    <m/>
    <s v="ZONA ALTA"/>
    <n v="99"/>
    <s v="1ER TERCIO"/>
    <m/>
    <s v=""/>
    <s v=""/>
    <d v="2019-12-11T00:00:00"/>
    <m/>
  </r>
  <r>
    <s v="10321301"/>
    <n v="10321"/>
    <x v="89"/>
    <n v="301"/>
    <n v="688.41998291015625"/>
    <n v="8.0399999618530273"/>
    <n v="85.624376390107841"/>
    <n v="85.879997253417969"/>
    <n v="141.12026439052215"/>
    <x v="108"/>
    <n v="7"/>
    <s v="MANUAL"/>
    <n v="11.735700197238659"/>
    <x v="7"/>
    <x v="3"/>
    <s v="CP73-1547 "/>
    <s v="CP73-1547 "/>
    <s v="Soca"/>
    <n v="55"/>
    <n v="44109"/>
    <n v="0.8"/>
    <s v="Roundup 35.6 SL "/>
    <n v="85.88000000000001"/>
    <m/>
    <n v="90449.380078124988"/>
    <n v="79286.159174804692"/>
    <n v="0"/>
    <n v="96114.147383972173"/>
    <n v="79966.970623464847"/>
    <m/>
    <n v="97150.01"/>
    <n v="82489.484500000006"/>
    <n v="141.12026439052215"/>
    <n v="119.82436092469656"/>
    <s v="no"/>
    <n v="8.0399999618530273"/>
    <n v="649.780029296875"/>
    <n v="80.818411987543868"/>
    <n v="8.0399999618530273"/>
    <n v="690.4751967239381"/>
    <n v="38.63995361328125"/>
    <n v="4.8059644025639727"/>
    <m/>
    <m/>
    <s v="ZONA ALTA"/>
    <n v="99"/>
    <s v="1ER TERCIO"/>
    <m/>
    <s v=""/>
    <s v=""/>
    <d v="2019-12-08T00:00:00"/>
    <m/>
  </r>
  <r>
    <s v="10321302"/>
    <n v="10321"/>
    <x v="89"/>
    <n v="302"/>
    <n v="501.55999755859375"/>
    <n v="7.0799999237060547"/>
    <n v="70.841808328163111"/>
    <n v="63.880001068115234"/>
    <n v="130.90282981016628"/>
    <x v="70"/>
    <n v="7"/>
    <s v="MANUAL"/>
    <n v="11.768573307034845"/>
    <x v="12"/>
    <x v="3"/>
    <s v="CP73-1547 "/>
    <s v="CP73-1547 "/>
    <s v="Soca"/>
    <n v="56"/>
    <n v="44109"/>
    <n v="0.6"/>
    <s v="Roundup 35.6 SL "/>
    <n v="63.879999999999995"/>
    <m/>
    <n v="53792.323608398438"/>
    <n v="46185.900305175783"/>
    <n v="0"/>
    <n v="64448.531305503842"/>
    <n v="53621.178046179193"/>
    <m/>
    <n v="65655.623000000007"/>
    <n v="50587.445"/>
    <n v="130.90282981016628"/>
    <n v="100.86020664774053"/>
    <s v="no"/>
    <n v="7.0799999237060547"/>
    <n v="377.489990234375"/>
    <n v="53.317795805395477"/>
    <n v="7.0799999237060547"/>
    <n v="452.27039512634275"/>
    <n v="124.07000732421875"/>
    <n v="17.524012522767634"/>
    <m/>
    <m/>
    <s v="ZONA ALTA"/>
    <n v="99"/>
    <s v="1ER TERCIO"/>
    <m/>
    <s v=""/>
    <s v=""/>
    <d v="2019-12-08T00:00:00"/>
    <m/>
  </r>
  <r>
    <s v="10321401"/>
    <n v="10321"/>
    <x v="89"/>
    <n v="401"/>
    <n v="685.6300048828125"/>
    <n v="7.4200000762939453"/>
    <n v="92.40296466752369"/>
    <n v="86.879997253417969"/>
    <n v="133.61076433003763"/>
    <x v="108"/>
    <n v="7"/>
    <s v="MANUAL"/>
    <n v="11.735700197238659"/>
    <x v="7"/>
    <x v="3"/>
    <s v="CP73-1547 "/>
    <s v="CP73-1547 "/>
    <s v="Soca"/>
    <n v="55"/>
    <n v="44109"/>
    <n v="0.8"/>
    <s v="Roundup 35.6 SL "/>
    <n v="86.88000000000001"/>
    <m/>
    <n v="81475.278340445046"/>
    <n v="69461.642585148584"/>
    <n v="0"/>
    <n v="87640.592694710867"/>
    <n v="72916.973121999428"/>
    <m/>
    <n v="91607.549000000014"/>
    <n v="76979.181299999997"/>
    <n v="133.61076433003763"/>
    <n v="112.27510574476278"/>
    <s v="no"/>
    <n v="7.320000171661377"/>
    <n v="599.29998779296875"/>
    <n v="81.871581111855249"/>
    <n v="7.4200000762939453"/>
    <n v="644.64960662841804"/>
    <n v="86.33001708984375"/>
    <n v="10.531383555668441"/>
    <m/>
    <m/>
    <s v="ZONA ALTA"/>
    <n v="99"/>
    <s v="1ER TERCIO"/>
    <m/>
    <s v=""/>
    <s v=""/>
    <d v="2019-12-08T00:00:00"/>
    <m/>
  </r>
  <r>
    <s v="10321402"/>
    <n v="10321"/>
    <x v="89"/>
    <n v="402"/>
    <n v="850.32000732421875"/>
    <n v="9.4099998474121094"/>
    <n v="90.363445389222775"/>
    <n v="93.879997253417969"/>
    <n v="144.45892127899054"/>
    <x v="108"/>
    <n v="7"/>
    <s v="MANUAL"/>
    <n v="11.735700197238659"/>
    <x v="7"/>
    <x v="3"/>
    <s v="CP73-1547 "/>
    <s v="CP73-1547 "/>
    <s v="Soca"/>
    <n v="55"/>
    <n v="44109"/>
    <n v="0.8"/>
    <s v="Roundup 35.6 SL "/>
    <n v="93.88000000000001"/>
    <m/>
    <n v="108284.69179687499"/>
    <n v="92810.67565429688"/>
    <n v="0"/>
    <n v="114490.03782348633"/>
    <n v="95255.711469140631"/>
    <m/>
    <n v="122836.31099999999"/>
    <n v="103433.46590000001"/>
    <n v="144.45892127899054"/>
    <n v="121.64063530091893"/>
    <s v="no"/>
    <n v="9.4099998474121094"/>
    <n v="835.530029296875"/>
    <n v="88.791715498981461"/>
    <n v="9.4099998474121094"/>
    <n v="883.41078567504894"/>
    <n v="14.78997802734375"/>
    <n v="1.5717298902413148"/>
    <m/>
    <m/>
    <s v="ZONA ALTA"/>
    <n v="99"/>
    <s v="1ER TERCIO"/>
    <m/>
    <s v=""/>
    <s v=""/>
    <d v="2019-12-08T00:00:00"/>
    <m/>
  </r>
  <r>
    <s v="10321501"/>
    <n v="10321"/>
    <x v="89"/>
    <n v="501"/>
    <n v="1424.1600341796875"/>
    <n v="17.100000381469727"/>
    <n v="83.284210667209493"/>
    <n v="85.879997253417969"/>
    <n v="140.12052944242507"/>
    <x v="96"/>
    <n v="7"/>
    <s v="MANUAL"/>
    <n v="11.735700197238659"/>
    <x v="7"/>
    <x v="3"/>
    <s v="CP72-1312 "/>
    <s v="CP72-1312 "/>
    <s v="Soca"/>
    <n v="36"/>
    <n v="44127"/>
    <n v="0.8"/>
    <s v="Roundup 35.6 SL "/>
    <n v="85.88000000000001"/>
    <m/>
    <n v="203103.27025123421"/>
    <n v="177519.8222272901"/>
    <n v="0"/>
    <n v="211864.38561331233"/>
    <n v="176271.16883027588"/>
    <m/>
    <n v="199554.05799999999"/>
    <n v="161939.83080000003"/>
    <n v="140.12052944242507"/>
    <n v="113.70901226931069"/>
    <s v="no"/>
    <n v="17.100000381469727"/>
    <n v="1407.8199462890625"/>
    <n v="82.328649993168128"/>
    <n v="17.100000381469727"/>
    <n v="1468.5480327606203"/>
    <n v="16.340087890625"/>
    <n v="0.95556067404136513"/>
    <m/>
    <m/>
    <s v="ZONA ALTA"/>
    <n v="99"/>
    <s v="1ER TERCIO"/>
    <m/>
    <s v=""/>
    <s v=""/>
    <d v="2019-12-07T00:00:00"/>
    <m/>
  </r>
  <r>
    <s v="10321601"/>
    <n v="10321"/>
    <x v="89"/>
    <n v="601"/>
    <n v="1591.8299560546875"/>
    <n v="18.190000534057617"/>
    <n v="87.511264943300162"/>
    <n v="90.879997253417969"/>
    <n v="108.67405550574831"/>
    <x v="88"/>
    <n v="3"/>
    <s v="MANUAL"/>
    <n v="11.768573307034845"/>
    <x v="12"/>
    <x v="3"/>
    <s v="CG98-46 "/>
    <s v="CG98-46 "/>
    <s v="Soca"/>
    <n v="58"/>
    <n v="44111"/>
    <n v="0.6"/>
    <s v="Roundup 35.6 SL "/>
    <n v="90.88000000000001"/>
    <m/>
    <n v="240440.31033540916"/>
    <n v="211884.73617062945"/>
    <n v="0"/>
    <n v="248134.11112992419"/>
    <n v="206447.58046009691"/>
    <m/>
    <n v="172990.617"/>
    <n v="139307.19930000001"/>
    <n v="108.67405550574831"/>
    <n v="87.513869663107471"/>
    <s v="no"/>
    <n v="18.190000534057617"/>
    <n v="1601.8499755859375"/>
    <n v="88.06211811741025"/>
    <n v="18.190000534057617"/>
    <n v="1653.1072485351565"/>
    <n v="-10.02001953125"/>
    <n v="-0.55085317411008816"/>
    <m/>
    <m/>
    <s v="ZONA ALTA"/>
    <n v="99"/>
    <s v="1ER TERCIO"/>
    <m/>
    <s v=""/>
    <s v=""/>
    <d v="2019-12-12T00:00:00"/>
    <m/>
  </r>
  <r>
    <s v="10321701"/>
    <n v="10321"/>
    <x v="89"/>
    <n v="701"/>
    <n v="1649.219970703125"/>
    <n v="18.87"/>
    <n v="87.399044552364856"/>
    <n v="75.879997253417969"/>
    <n v="117.3760944196364"/>
    <x v="67"/>
    <n v="3"/>
    <s v="MANUAL"/>
    <n v="11.768573307034845"/>
    <x v="12"/>
    <x v="3"/>
    <s v="CG98-46 "/>
    <s v="CG98-46 "/>
    <s v="Soca"/>
    <n v="59"/>
    <n v="44111"/>
    <n v="0.6"/>
    <s v="Roundup 35.6 SL "/>
    <n v="75.88000000000001"/>
    <m/>
    <n v="229104.27340690602"/>
    <n v="193504.29878829018"/>
    <n v="0"/>
    <n v="220713.4019479625"/>
    <n v="183633.55042070479"/>
    <m/>
    <n v="193578.99899999998"/>
    <n v="157189.1618"/>
    <n v="117.3760944196364"/>
    <n v="95.311216570451975"/>
    <s v="no"/>
    <n v="20.190000534057617"/>
    <n v="1590.260009765625"/>
    <n v="78.764733417569047"/>
    <n v="20.190000534057617"/>
    <n v="1532.0172405242922"/>
    <n v="58.9599609375"/>
    <n v="8.6343111347958086"/>
    <m/>
    <m/>
    <s v="ZONA ALTA"/>
    <n v="99"/>
    <s v="1ER TERCIO"/>
    <m/>
    <s v=""/>
    <s v=""/>
    <d v="2019-12-13T00:00:00"/>
    <m/>
  </r>
  <r>
    <s v="10322101"/>
    <n v="10322"/>
    <x v="90"/>
    <n v="101"/>
    <n v="2364.81005859375"/>
    <n v="23.649999618530273"/>
    <n v="99.991970263748811"/>
    <n v="113.87999725341797"/>
    <n v="118.29967865003033"/>
    <x v="85"/>
    <n v="3"/>
    <s v="MECANICO"/>
    <n v="12.228796844181458"/>
    <x v="13"/>
    <x v="3"/>
    <s v="CG02-163"/>
    <s v="CG02-163"/>
    <s v="Soca"/>
    <n v="64"/>
    <n v="44119"/>
    <n v="1.2"/>
    <s v="Tronnuspac 25 EC"/>
    <n v="113.88000000000001"/>
    <m/>
    <n v="320450.24804335937"/>
    <n v="264606.05707848218"/>
    <n v="0"/>
    <n v="343242.77123180253"/>
    <n v="285577.98566485971"/>
    <m/>
    <n v="279756.27"/>
    <n v="225196.13990000001"/>
    <n v="118.29967865003033"/>
    <n v="95.228003230802557"/>
    <s v="no"/>
    <n v="22.430000305175781"/>
    <n v="2514.419921875"/>
    <n v="112.10075290524142"/>
    <n v="23.649999618530273"/>
    <n v="2693.2619565582277"/>
    <n v="-149.60986328125"/>
    <n v="-12.10878264149261"/>
    <m/>
    <m/>
    <s v="ZONA MEDIA"/>
    <n v="8"/>
    <s v="1ER TERCIO"/>
    <m/>
    <s v=""/>
    <s v=""/>
    <d v="2019-12-12T00:00:00"/>
    <m/>
  </r>
  <r>
    <s v="10339102"/>
    <n v="10339"/>
    <x v="91"/>
    <n v="102"/>
    <n v="218.49000549316406"/>
    <n v="4.2600002288818359"/>
    <n v="51.288730928193701"/>
    <n v="50.880001068115234"/>
    <n v="127.45723968994677"/>
    <x v="77"/>
    <n v="4"/>
    <s v="MANUAL"/>
    <n v="11.867192636423406"/>
    <x v="11"/>
    <x v="1"/>
    <s v="CP72-2086 "/>
    <s v="CP72-2086 "/>
    <s v="Soca"/>
    <n v="0"/>
    <n v="0"/>
    <n v="0"/>
    <s v="Madurez Natural"/>
    <n v="50.879999999999995"/>
    <m/>
    <n v="20076.605117797852"/>
    <n v="16907.740657043458"/>
    <n v="0"/>
    <n v="28480.793850219725"/>
    <n v="23696.02048338281"/>
    <m/>
    <n v="27848.132999999998"/>
    <n v="23550.148799999999"/>
    <n v="127.45723968994677"/>
    <n v="107.78593165780673"/>
    <s v="no"/>
    <n v="4.2600002288818359"/>
    <n v="152.78999328613281"/>
    <n v="35.866193680049896"/>
    <n v="4.2600002288818359"/>
    <n v="216.7488116455078"/>
    <n v="65.70001220703125"/>
    <n v="15.422537248143804"/>
    <m/>
    <m/>
    <s v="ZONA BAJA"/>
    <n v="4"/>
    <s v="2DO TERCIO"/>
    <m/>
    <s v=""/>
    <s v=""/>
    <d v="2020-02-19T00:00:00"/>
    <m/>
  </r>
  <r>
    <s v="10341101"/>
    <n v="10341"/>
    <x v="92"/>
    <n v="101"/>
    <n v="3616.8798828125"/>
    <n v="32.490001678466797"/>
    <n v="111.32285921701376"/>
    <n v="118"/>
    <n v="119.50848742698152"/>
    <x v="77"/>
    <n v="5"/>
    <s v="MECANICO"/>
    <n v="13.346482577251807"/>
    <x v="11"/>
    <x v="2"/>
    <s v="CG02-163"/>
    <s v="CG02-163"/>
    <s v="Soca"/>
    <n v="59"/>
    <n v="44182"/>
    <n v="10"/>
    <s v="Megasun + Megamax + Megasilix + Megaboro"/>
    <n v="118"/>
    <m/>
    <n v="478413.05235724797"/>
    <n v="395343.3974524829"/>
    <n v="0"/>
    <n v="496333.19034809561"/>
    <n v="412949.21436961548"/>
    <m/>
    <n v="432247.84400000004"/>
    <n v="344802.88170000003"/>
    <n v="119.50848742698152"/>
    <n v="95.331582156905895"/>
    <s v="no"/>
    <n v="32.490001678466797"/>
    <n v="3695.39990234375"/>
    <n v="113.7396033067283"/>
    <n v="32.490001678466797"/>
    <n v="3833.820198059082"/>
    <n v="-78.52001953125"/>
    <n v="-2.4167440897145411"/>
    <m/>
    <m/>
    <s v="LITORAL"/>
    <n v="99"/>
    <s v="2DO TERCIO"/>
    <m/>
    <s v=""/>
    <s v=""/>
    <d v="2020-01-05T00:00:00"/>
    <m/>
  </r>
  <r>
    <s v="10343101"/>
    <n v="10343"/>
    <x v="93"/>
    <n v="101"/>
    <n v="626.3699951171875"/>
    <n v="11.689999580383301"/>
    <n v="53.581695260989015"/>
    <n v="70.879997253417969"/>
    <n v="119.90000093466998"/>
    <x v="73"/>
    <n v="6"/>
    <s v="MANUAL"/>
    <n v="11.045364891518737"/>
    <x v="15"/>
    <x v="1"/>
    <s v="CG98-78 "/>
    <s v="CG98-78 "/>
    <s v="Soca"/>
    <n v="0"/>
    <n v="0"/>
    <n v="0"/>
    <s v="Madurez Natural"/>
    <n v="70.88000000000001"/>
    <m/>
    <n v="105680.78559320763"/>
    <n v="84757.321875759997"/>
    <n v="0"/>
    <n v="100664.16355560362"/>
    <n v="83752.584078262211"/>
    <m/>
    <n v="75101.763000000006"/>
    <n v="61064.811299999994"/>
    <n v="119.90000093466998"/>
    <n v="97.490000759974762"/>
    <s v="no"/>
    <n v="11.689999580383301"/>
    <n v="869.8800048828125"/>
    <n v="74.412321309449538"/>
    <n v="11.689999580383301"/>
    <n v="828.58717025756846"/>
    <n v="-243.510009765625"/>
    <n v="-20.830626048460523"/>
    <m/>
    <m/>
    <s v="ZONA MEDIA"/>
    <n v="10"/>
    <s v="2DO TERCIO"/>
    <m/>
    <s v=""/>
    <s v=""/>
    <d v="2020-03-29T00:00:00"/>
    <m/>
  </r>
  <r>
    <s v="10345401"/>
    <n v="10345"/>
    <x v="94"/>
    <n v="401"/>
    <n v="6753.490234375"/>
    <n v="50.159999847412109"/>
    <n v="134.63896042502543"/>
    <n v="130.71000671386719"/>
    <n v="114.85694701264133"/>
    <x v="21"/>
    <n v="2"/>
    <s v="MECANICO"/>
    <n v="12.327416173570018"/>
    <x v="3"/>
    <x v="3"/>
    <s v="CG02-163"/>
    <s v="CG02-163"/>
    <s v="Soca"/>
    <n v="39"/>
    <n v="44155"/>
    <n v="1.4"/>
    <s v="Moddus 25 EC"/>
    <n v="130.71200000000002"/>
    <m/>
    <n v="849181.37723744812"/>
    <n v="721019.62667574291"/>
    <n v="0"/>
    <n v="861738.92130529915"/>
    <n v="716966.78252600878"/>
    <m/>
    <n v="775685.27"/>
    <n v="629511.2779000001"/>
    <n v="114.85694701264133"/>
    <n v="93.212732387738185"/>
    <s v="no"/>
    <n v="50.159999847412109"/>
    <n v="6460.97021484375"/>
    <n v="128.80722158090455"/>
    <n v="50.159999847412109"/>
    <n v="6556.5139000549325"/>
    <n v="292.52001953125"/>
    <n v="5.8317388441208777"/>
    <m/>
    <m/>
    <s v="ZONA MEDIA"/>
    <n v="99"/>
    <s v="1ER TERCIO"/>
    <m/>
    <s v=""/>
    <s v=""/>
    <d v="2019-12-20T00:00:00"/>
    <m/>
  </r>
  <r>
    <s v="10345501"/>
    <n v="10345"/>
    <x v="94"/>
    <n v="501"/>
    <n v="8672.740234375"/>
    <n v="72.209999084472656"/>
    <n v="120.10442243918962"/>
    <n v="130.71000671386719"/>
    <n v="115.09282822096802"/>
    <x v="52"/>
    <n v="2"/>
    <s v="MECANICO"/>
    <n v="12.327416173570018"/>
    <x v="2"/>
    <x v="3"/>
    <s v="CP72-2086 "/>
    <s v="CG02-163"/>
    <s v="Soca"/>
    <n v="39"/>
    <n v="44151"/>
    <n v="1.4"/>
    <s v="Tronnuspac 25 EC"/>
    <n v="130.71200000000002"/>
    <m/>
    <n v="1177630.8513320386"/>
    <n v="999462.30028651108"/>
    <n v="0"/>
    <n v="1219616.861897069"/>
    <n v="1014721.2290983615"/>
    <m/>
    <n v="998170.20199999982"/>
    <n v="794218.4977999999"/>
    <n v="115.09282822096802"/>
    <n v="91.576419486434105"/>
    <s v="no"/>
    <n v="72.209999084472656"/>
    <n v="9113.7802734375"/>
    <n v="126.21216436765251"/>
    <n v="72.209999084472656"/>
    <n v="9438.7134003295905"/>
    <n v="-441.0400390625"/>
    <n v="-6.107741928462886"/>
    <m/>
    <m/>
    <s v="ZONA MEDIA"/>
    <n v="99"/>
    <s v="1ER TERCIO"/>
    <m/>
    <s v=""/>
    <s v=""/>
    <d v="2019-12-16T00:00:00"/>
    <m/>
  </r>
  <r>
    <s v="10350101"/>
    <n v="10350"/>
    <x v="95"/>
    <n v="101"/>
    <n v="385.41000366210938"/>
    <n v="7.1999998092651367"/>
    <n v="53.529168593331669"/>
    <n v="84"/>
    <n v="130.19999876285868"/>
    <x v="28"/>
    <n v="7"/>
    <s v="MECANICO"/>
    <n v="11.341222879684418"/>
    <x v="2"/>
    <x v="2"/>
    <s v="CP72-1312 "/>
    <s v="CP72-1312 "/>
    <s v="Soca"/>
    <n v="42"/>
    <n v="44147"/>
    <n v="1"/>
    <s v="Moddus 25 EC"/>
    <n v="84"/>
    <m/>
    <n v="72454.724999999991"/>
    <n v="58252.904999999999"/>
    <n v="0"/>
    <n v="75781.437992477411"/>
    <n v="63050.156409741205"/>
    <m/>
    <n v="50180.381999999998"/>
    <n v="42753.531300000002"/>
    <n v="130.19999876285868"/>
    <n v="110.9299989459594"/>
    <s v="no"/>
    <n v="7.1999998092651367"/>
    <n v="578.25"/>
    <n v="80.312502127554737"/>
    <n v="7.1999998092651367"/>
    <n v="604.79998397827148"/>
    <n v="-192.83999633789063"/>
    <n v="-26.783333534223068"/>
    <m/>
    <m/>
    <s v="ZONA BAJA"/>
    <n v="99"/>
    <s v="1ER TERCIO"/>
    <m/>
    <s v=""/>
    <s v=""/>
    <d v="2020-01-14T00:00:00"/>
    <m/>
  </r>
  <r>
    <s v="10351101"/>
    <n v="10351"/>
    <x v="96"/>
    <n v="101"/>
    <n v="1207.77001953125"/>
    <n v="15.380000114440918"/>
    <n v="78.528609268164104"/>
    <n v="90.879997253417969"/>
    <n v="128.74750861952214"/>
    <x v="26"/>
    <n v="7"/>
    <s v="MANUAL"/>
    <n v="10.880999342537804"/>
    <x v="10"/>
    <x v="1"/>
    <s v="CP72-2086 "/>
    <s v="CP72-2086 "/>
    <s v="Soca"/>
    <n v="27"/>
    <n v="44201"/>
    <s v="3 + 3 + 3 + 1"/>
    <s v="Megasun + Megamax + Megasilix + Megaboro"/>
    <n v="90.88000000000001"/>
    <m/>
    <n v="203719.76901900736"/>
    <n v="161804.89424958287"/>
    <n v="0"/>
    <n v="190232.78360118385"/>
    <n v="158273.67595618495"/>
    <m/>
    <n v="155497.38100000002"/>
    <n v="128351.21690000001"/>
    <n v="128.74750861952214"/>
    <n v="106.27123941180015"/>
    <s v="no"/>
    <n v="16.280000686645508"/>
    <n v="1496.8299560546875"/>
    <n v="91.942868115634525"/>
    <n v="15.38"/>
    <n v="1397.7344000000003"/>
    <n v="-289.0599365234375"/>
    <n v="-13.414258847470421"/>
    <m/>
    <m/>
    <s v="ZONA MEDIA"/>
    <n v="2"/>
    <s v="2DO TERCIO"/>
    <m/>
    <s v=""/>
    <s v=""/>
    <d v="2020-03-07T00:00:00"/>
    <m/>
  </r>
  <r>
    <s v="10351201"/>
    <n v="10351"/>
    <x v="96"/>
    <n v="201"/>
    <n v="1759.0400390625"/>
    <n v="24.090000152587891"/>
    <n v="73.019511329207418"/>
    <n v="80.879997253417969"/>
    <n v="136.05854027493024"/>
    <x v="26"/>
    <n v="9"/>
    <s v="MANUAL"/>
    <n v="10.880999342537804"/>
    <x v="10"/>
    <x v="1"/>
    <s v="CP88-1165 "/>
    <s v="CP88-1165 "/>
    <s v="Soca"/>
    <n v="27"/>
    <n v="44201"/>
    <s v="3 + 3 + 3 + 1"/>
    <s v="Megasun + Megamax + Megasilix + Megaboro"/>
    <n v="80.88000000000001"/>
    <m/>
    <n v="284563.36061450682"/>
    <n v="236017.873050867"/>
    <n v="0"/>
    <n v="276428.16460264567"/>
    <n v="229988.23294940119"/>
    <m/>
    <n v="239332.42"/>
    <n v="195921.15530000001"/>
    <n v="136.05854027493024"/>
    <n v="111.37958826930306"/>
    <s v="no"/>
    <n v="25.680000305175781"/>
    <n v="2005.739990234375"/>
    <n v="78.10513887844931"/>
    <n v="24.09"/>
    <n v="1948.3992000000003"/>
    <n v="-246.699951171875"/>
    <n v="-5.0856275492418916"/>
    <m/>
    <m/>
    <s v="ZONA MEDIA"/>
    <n v="2"/>
    <s v="2DO TERCIO"/>
    <m/>
    <s v=""/>
    <s v=""/>
    <d v="2020-03-07T00:00:00"/>
    <m/>
  </r>
  <r>
    <s v="10351301"/>
    <n v="10351"/>
    <x v="96"/>
    <n v="301"/>
    <n v="2911.010009765625"/>
    <n v="33.729999542236328"/>
    <n v="86.303292299796524"/>
    <n v="90.879997253417969"/>
    <n v="130.21928462228826"/>
    <x v="23"/>
    <n v="5"/>
    <s v="MANUAL"/>
    <n v="10.880999342537804"/>
    <x v="8"/>
    <x v="1"/>
    <s v="CP72-2086 "/>
    <s v="CP72-2086 "/>
    <s v="Soca"/>
    <n v="26"/>
    <n v="44201"/>
    <s v="3 + 3 + 3 + 1"/>
    <s v="Megasun + Megamax + Megasilix + Megaboro"/>
    <n v="90.88000000000001"/>
    <m/>
    <n v="445444.60137097089"/>
    <n v="366400.17569828365"/>
    <n v="0"/>
    <n v="419708.30074552423"/>
    <n v="349197.30622027616"/>
    <m/>
    <n v="379069.641"/>
    <n v="318280.51930000004"/>
    <n v="130.21928462228826"/>
    <n v="109.33680002207407"/>
    <s v="no"/>
    <n v="32.630001068115234"/>
    <n v="3253.35009765625"/>
    <n v="99.70425961264516"/>
    <n v="33.729999999999997"/>
    <n v="3065.3824"/>
    <n v="-342.340087890625"/>
    <n v="-13.400967312848636"/>
    <m/>
    <m/>
    <s v="ZONA MEDIA"/>
    <n v="2"/>
    <s v="2DO TERCIO"/>
    <m/>
    <s v=""/>
    <s v=""/>
    <d v="2020-03-06T00:00:00"/>
    <m/>
  </r>
  <r>
    <s v="10354101"/>
    <n v="10354"/>
    <x v="97"/>
    <n v="101"/>
    <n v="2074.239990234375"/>
    <n v="19.590000152587891"/>
    <n v="105.88259183654792"/>
    <n v="113.87999725341797"/>
    <n v="130.87776403796241"/>
    <x v="16"/>
    <n v="4"/>
    <s v="MANUAL"/>
    <n v="12.261669953977645"/>
    <x v="5"/>
    <x v="3"/>
    <s v="CG03-025 "/>
    <s v="CG03-025 "/>
    <s v="Soca"/>
    <n v="48"/>
    <n v="44163"/>
    <n v="1.2"/>
    <s v="Moddus 25 EC"/>
    <n v="113.88000000000001"/>
    <m/>
    <n v="296142.91411856387"/>
    <n v="251320.46071686834"/>
    <n v="0"/>
    <n v="301583.98988172907"/>
    <n v="250917.87958159859"/>
    <m/>
    <n v="271471.89199999999"/>
    <n v="232127.6102"/>
    <n v="130.87776403796241"/>
    <n v="111.90971695313384"/>
    <s v="no"/>
    <n v="19.590000152587891"/>
    <n v="2190.659912109375"/>
    <n v="111.8254157757106"/>
    <n v="19.590000152587891"/>
    <n v="2230.909217376709"/>
    <n v="-116.419921875"/>
    <n v="-5.9428239391626789"/>
    <m/>
    <m/>
    <s v="ZONA MEDIA"/>
    <n v="6"/>
    <s v="2DO TERCIO"/>
    <m/>
    <s v=""/>
    <s v=""/>
    <d v="2020-01-08T00:00:00"/>
    <m/>
  </r>
  <r>
    <s v="10356101"/>
    <n v="10356"/>
    <x v="98"/>
    <n v="101"/>
    <n v="6593.8798828125"/>
    <n v="50.139999389648438"/>
    <n v="131.50937301714103"/>
    <n v="127.87999725341797"/>
    <n v="112.55175741591584"/>
    <x v="117"/>
    <n v="1"/>
    <s v="MECANICO"/>
    <n v="11.801446416831032"/>
    <x v="4"/>
    <x v="1"/>
    <s v="CP73-1547 "/>
    <s v="CG02-163"/>
    <s v="Plantía"/>
    <n v="47"/>
    <n v="44155"/>
    <n v="1.3"/>
    <s v="Moddus 25 EC"/>
    <n v="127.88000000000001"/>
    <m/>
    <n v="794791.67576839239"/>
    <n v="682426.85573214781"/>
    <n v="0"/>
    <n v="900783.26591852517"/>
    <n v="749451.67724421294"/>
    <m/>
    <n v="742152.76900000009"/>
    <n v="614150.85250000004"/>
    <n v="112.55175741591584"/>
    <n v="93.139526866547214"/>
    <s v="no"/>
    <n v="50.139999389648438"/>
    <n v="5657.43994140625"/>
    <n v="112.83286817459049"/>
    <n v="50.139999389648438"/>
    <n v="6411.9031219482431"/>
    <n v="936.43994140625"/>
    <n v="18.676504842550543"/>
    <m/>
    <m/>
    <s v="ZONA MEDIA"/>
    <n v="2"/>
    <s v="1ER TERCIO"/>
    <m/>
    <s v=""/>
    <s v=""/>
    <d v="2020-01-13T00:00:00"/>
    <m/>
  </r>
  <r>
    <s v="10356102"/>
    <n v="10356"/>
    <x v="98"/>
    <n v="102"/>
    <n v="11085.7998046875"/>
    <n v="86.319999694824219"/>
    <n v="128.4267822506979"/>
    <n v="132.8800048828125"/>
    <n v="119.14754210530629"/>
    <x v="65"/>
    <n v="1"/>
    <s v="MECANICO"/>
    <n v="11.374095989480605"/>
    <x v="4"/>
    <x v="1"/>
    <s v="CP73-1547 "/>
    <s v="CG02-163"/>
    <s v="Plantía"/>
    <n v="46"/>
    <n v="44155"/>
    <n v="1.3"/>
    <s v="Moddus 25 EC + Megaboro"/>
    <n v="132.88000000000002"/>
    <m/>
    <n v="1408706.1098233501"/>
    <n v="1197990.3860662112"/>
    <n v="0"/>
    <n v="1592884.6954677189"/>
    <n v="1325280.066629142"/>
    <m/>
    <n v="1320845.7990000001"/>
    <n v="1078548.5621"/>
    <n v="119.14754210530629"/>
    <n v="97.291001199926811"/>
    <s v="no"/>
    <n v="86.319999694824219"/>
    <n v="10143.9501953125"/>
    <n v="117.51564215912219"/>
    <n v="86.319999694824219"/>
    <n v="11470.201559448244"/>
    <n v="941.849609375"/>
    <n v="10.911140091575703"/>
    <m/>
    <m/>
    <s v="ZONA MEDIA"/>
    <n v="2"/>
    <s v="1ER TERCIO"/>
    <m/>
    <s v=""/>
    <s v=""/>
    <d v="2020-01-25T00:00:00"/>
    <m/>
  </r>
  <r>
    <s v="10357101"/>
    <n v="10357"/>
    <x v="99"/>
    <n v="101"/>
    <n v="3536.860107421875"/>
    <n v="36.759998321533203"/>
    <n v="96.2149148235967"/>
    <n v="120.87999725341797"/>
    <n v="116.96084561895204"/>
    <x v="115"/>
    <n v="6"/>
    <s v="MECANICO"/>
    <n v="12.031558185404339"/>
    <x v="11"/>
    <x v="1"/>
    <s v="CG00-033"/>
    <s v="CG00-033"/>
    <s v="Soca"/>
    <n v="42"/>
    <n v="44195"/>
    <n v="1.2"/>
    <s v="Moddus 25 EC"/>
    <n v="120.88000000000001"/>
    <m/>
    <n v="474154.81347650447"/>
    <n v="384452.84272674692"/>
    <n v="0"/>
    <n v="486529.37648805504"/>
    <n v="404792.44123806176"/>
    <m/>
    <n v="413674.14900000003"/>
    <n v="341522.6973"/>
    <n v="116.96084561895204"/>
    <n v="96.56098542979872"/>
    <s v="no"/>
    <n v="36.759998321533203"/>
    <n v="4330.52978515625"/>
    <n v="117.80549463789067"/>
    <n v="36.759998321533203"/>
    <n v="4443.5485971069338"/>
    <n v="-793.669677734375"/>
    <n v="-21.590579814293974"/>
    <m/>
    <m/>
    <s v="ZONA BAJA"/>
    <n v="1"/>
    <s v="2DO TERCIO"/>
    <m/>
    <s v=""/>
    <s v=""/>
    <d v="2020-02-10T00:00:00"/>
    <m/>
  </r>
  <r>
    <s v="10357201"/>
    <n v="10357"/>
    <x v="99"/>
    <n v="201"/>
    <n v="2076.659912109375"/>
    <n v="25.299999237060547"/>
    <n v="82.081421926186962"/>
    <n v="105.87999725341797"/>
    <n v="117.22653602569198"/>
    <x v="78"/>
    <n v="6"/>
    <s v="MECANICO"/>
    <n v="12.130177514792898"/>
    <x v="11"/>
    <x v="1"/>
    <s v="SP79-1287 "/>
    <s v="SP79-1287 "/>
    <s v="Soca"/>
    <n v="44"/>
    <n v="44195"/>
    <n v="1.2"/>
    <s v="Moddus 25 EC"/>
    <n v="105.88000000000001"/>
    <m/>
    <n v="330466.25085449213"/>
    <n v="271116.1177050781"/>
    <n v="0"/>
    <n v="330827.34402366634"/>
    <n v="275248.35022769036"/>
    <m/>
    <n v="243439.64799999999"/>
    <n v="199587.36099999998"/>
    <n v="117.22653602569198"/>
    <n v="96.109796233928535"/>
    <s v="no"/>
    <n v="25.299999237060547"/>
    <n v="2675.840087890625"/>
    <n v="105.76443354080965"/>
    <n v="25.299999237060547"/>
    <n v="2678.7639192199708"/>
    <n v="-599.18017578125"/>
    <n v="-23.683011614622686"/>
    <m/>
    <m/>
    <s v="ZONA BAJA"/>
    <n v="1"/>
    <s v="2DO TERCIO"/>
    <m/>
    <s v=""/>
    <s v=""/>
    <d v="2020-02-09T00:00:00"/>
    <m/>
  </r>
  <r>
    <s v="10357301"/>
    <n v="10357"/>
    <x v="99"/>
    <n v="301"/>
    <n v="2636.6201171875"/>
    <n v="26.409999847412109"/>
    <n v="99.834158743694957"/>
    <n v="115.87999725341797"/>
    <n v="117.20125322021305"/>
    <x v="45"/>
    <n v="6"/>
    <s v="MECANICO"/>
    <n v="12.130177514792898"/>
    <x v="11"/>
    <x v="1"/>
    <s v="CG00-033"/>
    <s v="CG00-033"/>
    <s v="Soca"/>
    <n v="43"/>
    <n v="44195"/>
    <n v="1.2"/>
    <s v="Moddus 25 EC"/>
    <n v="115.88000000000001"/>
    <m/>
    <n v="357390.91209369764"/>
    <n v="300897.20173383038"/>
    <n v="0"/>
    <n v="367693.53352141596"/>
    <n v="305921.0198898181"/>
    <m/>
    <n v="309015.18199999997"/>
    <n v="246905.8572"/>
    <n v="117.20125322021305"/>
    <n v="93.644835518958303"/>
    <s v="no"/>
    <n v="26.409999847412109"/>
    <n v="2974.639892578125"/>
    <n v="112.63309010846538"/>
    <n v="26.409999847412109"/>
    <n v="3060.3907823181153"/>
    <n v="-338.019775390625"/>
    <n v="-12.798931364770425"/>
    <m/>
    <m/>
    <s v="ZONA BAJA"/>
    <n v="1"/>
    <s v="2DO TERCIO"/>
    <m/>
    <s v=""/>
    <s v=""/>
    <d v="2020-02-08T00:00:00"/>
    <m/>
  </r>
  <r>
    <s v="10357401"/>
    <n v="10357"/>
    <x v="99"/>
    <n v="401"/>
    <n v="1645.949951171875"/>
    <n v="21.899999618530273"/>
    <n v="75.15753332612779"/>
    <n v="75.879997253417969"/>
    <n v="118.83648458492829"/>
    <x v="82"/>
    <n v="6"/>
    <s v="MANUAL"/>
    <n v="11.637080867850099"/>
    <x v="14"/>
    <x v="1"/>
    <s v="SP79-1287 "/>
    <s v="SP79-1287 "/>
    <s v="Soca"/>
    <n v="45"/>
    <n v="44201"/>
    <n v="0.8"/>
    <s v="Tronnuspac 25 EC"/>
    <n v="75.88000000000001"/>
    <m/>
    <n v="208580.98321806637"/>
    <n v="171948.91760414327"/>
    <n v="0"/>
    <n v="207272.81019849487"/>
    <n v="172450.97808514771"/>
    <m/>
    <n v="195598.90599999999"/>
    <n v="162893.17400000003"/>
    <n v="118.83648458492829"/>
    <n v="98.966055367615638"/>
    <s v="no"/>
    <n v="21.899999618530273"/>
    <n v="1672.260009765625"/>
    <n v="76.358905885581549"/>
    <n v="21.899999618530273"/>
    <n v="1661.7719710540773"/>
    <n v="-26.31005859375"/>
    <n v="-1.201372559453759"/>
    <m/>
    <m/>
    <s v="ZONA BAJA"/>
    <n v="1"/>
    <s v="2DO TERCIO"/>
    <m/>
    <s v=""/>
    <s v=""/>
    <d v="2020-03-02T00:00:00"/>
    <m/>
  </r>
  <r>
    <s v="10357701"/>
    <n v="10357"/>
    <x v="99"/>
    <n v="701"/>
    <n v="1087.550048828125"/>
    <n v="14.220000267028809"/>
    <n v="76.480311420933788"/>
    <n v="85.879997253417969"/>
    <n v="122.18304448901755"/>
    <x v="105"/>
    <n v="6"/>
    <s v="MANUAL"/>
    <n v="10.71663379355687"/>
    <x v="0"/>
    <x v="1"/>
    <s v="CP72-2086 "/>
    <s v="CP72-2086 "/>
    <s v="Soca"/>
    <n v="0"/>
    <n v="0"/>
    <n v="0"/>
    <s v="Madurez Natural"/>
    <n v="85.88000000000001"/>
    <m/>
    <n v="159603.59107530647"/>
    <n v="136463.31843430357"/>
    <n v="0"/>
    <n v="164643.64556179364"/>
    <n v="136983.51310741232"/>
    <m/>
    <n v="132880.17600000001"/>
    <n v="112059.83530000001"/>
    <n v="122.18304448901755"/>
    <n v="103.03878467087431"/>
    <s v="no"/>
    <n v="14.220000267028809"/>
    <n v="1183.8299560546875"/>
    <n v="83.251050198611722"/>
    <n v="14.220000267028809"/>
    <n v="1221.2136229324342"/>
    <n v="-96.2799072265625"/>
    <n v="-6.7707387776779342"/>
    <m/>
    <m/>
    <s v="ZONA BAJA"/>
    <n v="5"/>
    <s v="2DO TERCIO"/>
    <m/>
    <s v=""/>
    <s v=""/>
    <d v="2020-03-03T00:00:00"/>
    <m/>
  </r>
  <r>
    <s v="10357702"/>
    <n v="10357"/>
    <x v="99"/>
    <n v="702"/>
    <n v="804.19000244140625"/>
    <n v="11.909999847412109"/>
    <n v="67.522251279973474"/>
    <n v="73.879997253417969"/>
    <n v="129.0966869580852"/>
    <x v="5"/>
    <n v="6"/>
    <s v="MANUAL"/>
    <n v="10.749506903353057"/>
    <x v="0"/>
    <x v="1"/>
    <s v="CP72-2086 "/>
    <s v="CP72-2086 "/>
    <s v="Soca"/>
    <n v="0"/>
    <n v="0"/>
    <n v="0"/>
    <s v="Madurez Natural"/>
    <n v="73.88000000000001"/>
    <m/>
    <n v="118395.11367476007"/>
    <n v="96241.67720984605"/>
    <n v="0"/>
    <n v="119720.4453163885"/>
    <n v="99607.410503235238"/>
    <m/>
    <n v="103818.265"/>
    <n v="84918.558399999994"/>
    <n v="129.0966869580852"/>
    <n v="105.59514311568081"/>
    <s v="no"/>
    <n v="11.909999847412109"/>
    <n v="870.16998291015625"/>
    <n v="73.062132162766829"/>
    <n v="11.909999847412109"/>
    <n v="879.9107887268068"/>
    <n v="-65.97998046875"/>
    <n v="-5.539880882793355"/>
    <m/>
    <m/>
    <s v="ZONA BAJA"/>
    <n v="5"/>
    <s v="2DO TERCIO"/>
    <m/>
    <s v=""/>
    <s v=""/>
    <d v="2020-03-03T00:00:00"/>
    <m/>
  </r>
  <r>
    <s v="10362202"/>
    <n v="10362"/>
    <x v="100"/>
    <n v="202"/>
    <n v="2442.840087890625"/>
    <n v="26.440000534057617"/>
    <n v="92.391832017702853"/>
    <n v="98.879997253417969"/>
    <n v="118.74087969895281"/>
    <x v="64"/>
    <n v="5"/>
    <s v="MECANICO"/>
    <n v="11.702827087442472"/>
    <x v="5"/>
    <x v="1"/>
    <s v="CP72-2086 "/>
    <s v="CP72-2086 "/>
    <s v="Soca"/>
    <n v="52"/>
    <n v="44161"/>
    <n v="1.2"/>
    <s v="Tronnuspac 25 EC"/>
    <n v="98.88000000000001"/>
    <m/>
    <n v="327470.72498991439"/>
    <n v="261900.64809100638"/>
    <n v="0"/>
    <n v="356050.98653380078"/>
    <n v="296234.42079612223"/>
    <m/>
    <n v="290064.98100000003"/>
    <n v="239679.83009999999"/>
    <n v="118.74087969895281"/>
    <n v="98.115235331249949"/>
    <s v="no"/>
    <n v="26.440000534057617"/>
    <n v="2404.530029296875"/>
    <n v="90.942888832380206"/>
    <n v="26.440000534057617"/>
    <n v="2614.3872528076176"/>
    <n v="38.31005859375"/>
    <n v="1.4489431853226478"/>
    <m/>
    <m/>
    <s v="ZONA BAJA"/>
    <n v="1"/>
    <s v="2DO TERCIO"/>
    <m/>
    <s v=""/>
    <s v=""/>
    <d v="2020-01-27T00:00:00"/>
    <m/>
  </r>
  <r>
    <s v="10362203"/>
    <n v="10362"/>
    <x v="100"/>
    <n v="203"/>
    <n v="1795.4100341796875"/>
    <n v="17.940000534057617"/>
    <n v="100.07859424369855"/>
    <n v="110.87999725341797"/>
    <n v="119.89291131390476"/>
    <x v="12"/>
    <n v="5"/>
    <s v="MECANICO"/>
    <n v="11.801446416831032"/>
    <x v="5"/>
    <x v="1"/>
    <s v="CP72-2086 "/>
    <s v="CP72-2086 "/>
    <s v="Soca"/>
    <n v="51"/>
    <n v="44161"/>
    <n v="1.2"/>
    <s v="Tronnuspac 25 EC"/>
    <n v="110.88000000000001"/>
    <m/>
    <n v="252041.00392801425"/>
    <n v="200871.79332451243"/>
    <n v="0"/>
    <n v="268331.92859301611"/>
    <n v="223252.1645893894"/>
    <m/>
    <n v="215256.93599999999"/>
    <n v="177353.64599999998"/>
    <n v="119.89291131390476"/>
    <n v="98.781694779283015"/>
    <s v="no"/>
    <n v="17.940000534057617"/>
    <n v="1868.4200439453125"/>
    <n v="104.14827136700863"/>
    <n v="17.940000534057617"/>
    <n v="1989.1872592163088"/>
    <n v="-73.010009765625"/>
    <n v="-4.0696771233100861"/>
    <m/>
    <m/>
    <s v="ZONA BAJA"/>
    <n v="1"/>
    <s v="2DO TERCIO"/>
    <m/>
    <s v=""/>
    <s v=""/>
    <d v="2020-01-23T00:00:00"/>
    <m/>
  </r>
  <r>
    <s v="10362204"/>
    <n v="10362"/>
    <x v="100"/>
    <n v="204"/>
    <n v="3982.02001953125"/>
    <n v="37.979999542236328"/>
    <n v="104.84518345248989"/>
    <n v="107.73000335693359"/>
    <n v="123.7707619707089"/>
    <x v="14"/>
    <n v="5"/>
    <s v="MANUAL"/>
    <n v="11.900065746219592"/>
    <x v="4"/>
    <x v="1"/>
    <s v="CP72-2086 "/>
    <s v="CP72-2086 "/>
    <s v="Soca"/>
    <n v="42"/>
    <n v="44161"/>
    <n v="1.1000000000000001"/>
    <s v="Roundup 35.6 SL "/>
    <n v="107.72860472775386"/>
    <m/>
    <n v="539567.98855125881"/>
    <n v="460160.82235313958"/>
    <n v="0"/>
    <n v="570718.73215900955"/>
    <n v="474837.98515629594"/>
    <m/>
    <n v="492857.65199999994"/>
    <n v="406623.04410000006"/>
    <n v="123.7707619707089"/>
    <n v="102.11476640136691"/>
    <s v="no"/>
    <n v="37.979999542236328"/>
    <n v="3868.2099609375"/>
    <n v="101.84860472775385"/>
    <n v="37.979999542236328"/>
    <n v="4091.53235824585"/>
    <n v="113.81005859375"/>
    <n v="2.9965787247360396"/>
    <m/>
    <m/>
    <s v="ZONA BAJA"/>
    <n v="1"/>
    <s v="1ER TERCIO"/>
    <m/>
    <s v=""/>
    <s v=""/>
    <d v="2020-01-11T00:00:00"/>
    <m/>
  </r>
  <r>
    <s v="10363301"/>
    <n v="10363"/>
    <x v="101"/>
    <n v="301"/>
    <n v="2681.090087890625"/>
    <n v="29.090000152587891"/>
    <n v="92.165351455046704"/>
    <n v="97.860000610351563"/>
    <n v="119.55862484732619"/>
    <x v="65"/>
    <n v="5"/>
    <s v="MANUAL"/>
    <n v="11.965811965811966"/>
    <x v="4"/>
    <x v="1"/>
    <s v="CP72-2086 "/>
    <s v="CP72-2086 "/>
    <s v="Soca"/>
    <n v="40"/>
    <n v="44161"/>
    <n v="1"/>
    <s v="Roundup 35.6 SL "/>
    <n v="97.857313632238274"/>
    <m/>
    <n v="354689.85059474449"/>
    <n v="284552.55779519735"/>
    <n v="0"/>
    <n v="357908.40818138834"/>
    <n v="297779.79560691508"/>
    <m/>
    <n v="320547.44400000002"/>
    <n v="257290.4492"/>
    <n v="119.55862484732619"/>
    <n v="95.964865321786291"/>
    <s v="no"/>
    <n v="29.090000152587891"/>
    <n v="2821.070068359375"/>
    <n v="96.977313632238264"/>
    <n v="29.090000152587891"/>
    <n v="2846.6692684936525"/>
    <n v="-139.97998046875"/>
    <n v="-4.8119621771915604"/>
    <m/>
    <m/>
    <s v="ZONA MEDIA"/>
    <n v="1"/>
    <s v="1ER TERCIO"/>
    <m/>
    <s v=""/>
    <s v=""/>
    <d v="2020-01-07T00:00:00"/>
    <m/>
  </r>
  <r>
    <s v="10363302"/>
    <n v="10363"/>
    <x v="101"/>
    <n v="302"/>
    <n v="1626.5699462890625"/>
    <n v="17.389999389648438"/>
    <n v="93.534790303517426"/>
    <n v="90.139999389648438"/>
    <n v="115.6617958110032"/>
    <x v="117"/>
    <n v="5"/>
    <s v="MANUAL"/>
    <n v="11.998685075608153"/>
    <x v="4"/>
    <x v="1"/>
    <s v="CP72-2086 "/>
    <s v="CP72-2086 "/>
    <s v="Soca"/>
    <n v="41"/>
    <n v="44161"/>
    <n v="0.9"/>
    <s v="Roundup 35.6 SL "/>
    <n v="90.135319298288721"/>
    <m/>
    <n v="187835.93574032429"/>
    <n v="155188.54572830605"/>
    <n v="0"/>
    <n v="200944.60723254117"/>
    <n v="167185.91321747427"/>
    <m/>
    <n v="188132.00099999999"/>
    <n v="157939.10829999999"/>
    <n v="115.6617958110032"/>
    <n v="97.099487581416412"/>
    <s v="no"/>
    <n v="17.389999389648438"/>
    <n v="1465.199951171875"/>
    <n v="84.255319298288711"/>
    <n v="17.389999389648438"/>
    <n v="1567.4531475830079"/>
    <n v="161.3699951171875"/>
    <n v="9.2794710052287144"/>
    <m/>
    <m/>
    <s v="ZONA MEDIA"/>
    <n v="1"/>
    <s v="1ER TERCIO"/>
    <m/>
    <s v=""/>
    <s v=""/>
    <d v="2020-01-07T00:00:00"/>
    <m/>
  </r>
  <r>
    <s v="10363303"/>
    <n v="10363"/>
    <x v="101"/>
    <n v="303"/>
    <n v="2024.43994140625"/>
    <n v="20.649999618530273"/>
    <n v="98.035834324646629"/>
    <n v="100.12999725341797"/>
    <n v="128.16781554890881"/>
    <x v="14"/>
    <n v="5"/>
    <s v="MANUAL"/>
    <n v="11.965811965811966"/>
    <x v="4"/>
    <x v="1"/>
    <s v="CP72-2086 "/>
    <s v="CP72-2086 "/>
    <s v="Soca"/>
    <n v="42"/>
    <n v="44161"/>
    <n v="1"/>
    <s v="Roundup 35.6 SL "/>
    <n v="100.13133535189014"/>
    <m/>
    <n v="269574.72841042833"/>
    <n v="225801.57833189092"/>
    <n v="0"/>
    <n v="286392.52093437832"/>
    <n v="238278.57741740276"/>
    <m/>
    <n v="259468.04500000001"/>
    <n v="209654.5814"/>
    <n v="128.16781554890881"/>
    <n v="103.56176891785995"/>
    <s v="no"/>
    <n v="20.649999618530273"/>
    <n v="1946.2900390625"/>
    <n v="94.251335351890134"/>
    <n v="20.649999618530273"/>
    <n v="2067.7120368194583"/>
    <n v="78.14990234375"/>
    <n v="3.784498972756495"/>
    <m/>
    <m/>
    <s v="ZONA MEDIA"/>
    <n v="1"/>
    <s v="1ER TERCIO"/>
    <m/>
    <s v=""/>
    <s v=""/>
    <d v="2020-01-09T00:00:00"/>
    <m/>
  </r>
  <r>
    <s v="10368601"/>
    <n v="10368"/>
    <x v="102"/>
    <n v="601"/>
    <n v="417.6300048828125"/>
    <n v="5.1399998664855957"/>
    <n v="81.250975823149446"/>
    <n v="70.5"/>
    <n v="125.59999853152013"/>
    <x v="116"/>
    <n v="4"/>
    <s v="MANUAL"/>
    <n v="12.130177514792898"/>
    <x v="15"/>
    <x v="3"/>
    <s v="CP72-2086 "/>
    <s v="CP72-2086 "/>
    <s v="Soca"/>
    <n v="0"/>
    <n v="0"/>
    <n v="0"/>
    <s v="Madurez Natural"/>
    <n v="70.500002746582041"/>
    <m/>
    <n v="53259.748393438123"/>
    <n v="46015.19540389844"/>
    <n v="0"/>
    <n v="51705.874647589633"/>
    <n v="43019.287706794574"/>
    <m/>
    <n v="52454.327999999994"/>
    <n v="42878.072099999998"/>
    <n v="125.59999853152013"/>
    <n v="102.66999879961125"/>
    <s v="no"/>
    <n v="5.1399998664855957"/>
    <n v="373.260009765625"/>
    <n v="72.61868082903986"/>
    <n v="5.1399998664855957"/>
    <n v="362.3700047046658"/>
    <n v="44.3699951171875"/>
    <n v="8.6322949941095857"/>
    <m/>
    <m/>
    <s v="ZONA BAJA"/>
    <n v="7"/>
    <s v="2DO TERCIO"/>
    <m/>
    <s v=""/>
    <s v=""/>
    <d v="2020-02-24T00:00:00"/>
    <m/>
  </r>
  <r>
    <s v="10368602"/>
    <n v="10368"/>
    <x v="102"/>
    <n v="602"/>
    <n v="628.760009765625"/>
    <n v="7.6700000762939453"/>
    <n v="81.976532400431807"/>
    <n v="105.20999908447266"/>
    <n v="116.11233517731803"/>
    <x v="116"/>
    <n v="7"/>
    <s v="MANUAL"/>
    <n v="12.360289283366205"/>
    <x v="15"/>
    <x v="3"/>
    <s v="CG98-78 "/>
    <s v="CG98-78 "/>
    <s v="Soca"/>
    <n v="0"/>
    <n v="0"/>
    <n v="0"/>
    <s v="Madurez Natural"/>
    <n v="105.2100018310547"/>
    <m/>
    <n v="105503.99096131789"/>
    <n v="87481.709984642221"/>
    <n v="0"/>
    <n v="109111.56704118699"/>
    <n v="90780.823778267571"/>
    <m/>
    <n v="73006.793000000005"/>
    <n v="60645.769900000007"/>
    <n v="116.11233517731803"/>
    <n v="96.452969269795275"/>
    <s v="no"/>
    <n v="7.2699999809265137"/>
    <n v="780.280029296875"/>
    <n v="107.32875259202318"/>
    <n v="7.6700000762939453"/>
    <n v="806.96072207107568"/>
    <n v="-151.52001953125"/>
    <n v="-25.352220191591371"/>
    <m/>
    <m/>
    <s v="ZONA BAJA"/>
    <n v="7"/>
    <s v="2DO TERCIO"/>
    <m/>
    <s v=""/>
    <s v=""/>
    <d v="2020-02-17T00:00:00"/>
    <m/>
  </r>
  <r>
    <s v="10369201"/>
    <n v="10369"/>
    <x v="103"/>
    <n v="201"/>
    <n v="158.13999938964844"/>
    <n v="1.6399999856948853"/>
    <n v="96.426829737222747"/>
    <n v="70.480003356933594"/>
    <n v="131.15332667288249"/>
    <x v="116"/>
    <n v="9"/>
    <s v="MANUAL"/>
    <n v="12.163050624589085"/>
    <x v="15"/>
    <x v="3"/>
    <s v="CP88-1165 "/>
    <s v="CP88-1165 "/>
    <s v="Soca"/>
    <n v="0"/>
    <n v="0"/>
    <n v="0"/>
    <s v="Madurez Natural"/>
    <n v="70.483658620354547"/>
    <m/>
    <n v="16319.991876220702"/>
    <n v="13663.16479637146"/>
    <n v="0"/>
    <n v="15628.200522254945"/>
    <n v="13002.662834516113"/>
    <m/>
    <n v="20740.587"/>
    <n v="17474.669099999999"/>
    <n v="131.15332667288249"/>
    <n v="110.50125943748967"/>
    <s v="no"/>
    <n v="1.6399999856948853"/>
    <n v="120.70999908447266"/>
    <n v="73.603658620354537"/>
    <n v="1.6399999856948853"/>
    <n v="115.59319912910463"/>
    <n v="37.430000305175781"/>
    <n v="22.82317111686821"/>
    <m/>
    <m/>
    <s v="ZONA MEDIA"/>
    <n v="99"/>
    <s v="2DO TERCIO"/>
    <m/>
    <s v=""/>
    <s v=""/>
    <d v="2020-02-23T00:00:00"/>
    <m/>
  </r>
  <r>
    <s v="10369202"/>
    <n v="10369"/>
    <x v="103"/>
    <n v="202"/>
    <n v="352.60000610351563"/>
    <n v="4.0399999618530273"/>
    <n v="87.27723005764301"/>
    <n v="84.370002746582031"/>
    <n v="139.80396241266118"/>
    <x v="103"/>
    <n v="7"/>
    <s v="MANUAL"/>
    <n v="12.130177514792898"/>
    <x v="15"/>
    <x v="3"/>
    <s v="CG98-78 "/>
    <s v="CG98-78 "/>
    <s v="Soca"/>
    <n v="0"/>
    <n v="0"/>
    <n v="0"/>
    <s v="Madurez Natural"/>
    <n v="84.367627610004803"/>
    <m/>
    <n v="48115.635661759938"/>
    <n v="40802.814309198511"/>
    <n v="0"/>
    <n v="46399.7269399703"/>
    <n v="38604.572814055289"/>
    <m/>
    <n v="49294.878000000004"/>
    <n v="42038.164199999999"/>
    <n v="139.80396241266118"/>
    <n v="119.2233791047029"/>
    <s v="no"/>
    <n v="4.0399999618530273"/>
    <n v="353.45001220703125"/>
    <n v="87.487627610004793"/>
    <n v="4.0399999618530273"/>
    <n v="340.84521232604982"/>
    <n v="-0.850006103515625"/>
    <n v="-0.21039755236178337"/>
    <m/>
    <m/>
    <s v="ZONA MEDIA"/>
    <n v="99"/>
    <s v="2DO TERCIO"/>
    <m/>
    <s v=""/>
    <s v=""/>
    <d v="2020-02-23T00:00:00"/>
    <m/>
  </r>
  <r>
    <s v="10369203"/>
    <n v="10369"/>
    <x v="103"/>
    <n v="203"/>
    <n v="456.07998657226563"/>
    <n v="4.2300000190734863"/>
    <n v="107.82032730868939"/>
    <n v="101.87000274658203"/>
    <n v="132.91939963341164"/>
    <x v="116"/>
    <n v="12"/>
    <s v="MANUAL"/>
    <n v="12.163050624589085"/>
    <x v="15"/>
    <x v="3"/>
    <s v="CP88-1165 "/>
    <s v="CP88-1165 "/>
    <s v="Soca"/>
    <n v="0"/>
    <n v="0"/>
    <n v="0"/>
    <s v="Madurez Natural"/>
    <n v="101.86581426369862"/>
    <m/>
    <n v="58397.834518432617"/>
    <n v="47966.160504455569"/>
    <n v="0"/>
    <n v="56662.350110607156"/>
    <n v="47143.075292025154"/>
    <m/>
    <n v="60621.877999999997"/>
    <n v="50994.077999999994"/>
    <n v="132.91939963341164"/>
    <n v="111.80950601067431"/>
    <s v="no"/>
    <n v="4.2300000190734863"/>
    <n v="444.08999633789063"/>
    <n v="104.98581426369861"/>
    <n v="4.2300000190734863"/>
    <n v="430.8923962783814"/>
    <n v="11.989990234375"/>
    <n v="2.8345130449907714"/>
    <m/>
    <m/>
    <s v="ZONA MEDIA"/>
    <n v="99"/>
    <s v="2DO TERCIO"/>
    <m/>
    <s v=""/>
    <s v=""/>
    <d v="2020-02-23T00:00:00"/>
    <m/>
  </r>
  <r>
    <s v="10369204"/>
    <n v="10369"/>
    <x v="103"/>
    <n v="204"/>
    <n v="309.83999633789063"/>
    <n v="3.2200000286102295"/>
    <n v="96.22360049220849"/>
    <n v="72.160003662109375"/>
    <n v="128.01786557195786"/>
    <x v="116"/>
    <n v="7"/>
    <s v="MANUAL"/>
    <n v="12.195923734385271"/>
    <x v="15"/>
    <x v="3"/>
    <s v="CG98-78 "/>
    <s v="CG98-78 "/>
    <s v="Soca"/>
    <n v="0"/>
    <n v="0"/>
    <n v="0"/>
    <s v="Madurez Natural"/>
    <n v="72.159500541217582"/>
    <m/>
    <n v="33063.35916748047"/>
    <n v="26913.67132232666"/>
    <n v="0"/>
    <n v="31693.030195304873"/>
    <n v="26368.601122493652"/>
    <m/>
    <n v="39665.054999999993"/>
    <n v="34113.411"/>
    <n v="128.01786557195786"/>
    <n v="110.10008844306276"/>
    <s v="no"/>
    <n v="3.2200000286102295"/>
    <n v="242.39999389648438"/>
    <n v="75.279500541217573"/>
    <n v="3.2200000286102295"/>
    <n v="232.35359380722048"/>
    <n v="67.44000244140625"/>
    <n v="20.944099950990918"/>
    <m/>
    <m/>
    <s v="ZONA MEDIA"/>
    <n v="99"/>
    <s v="2DO TERCIO"/>
    <m/>
    <s v=""/>
    <s v=""/>
    <d v="2020-02-22T00:00:00"/>
    <m/>
  </r>
  <r>
    <s v="10369205"/>
    <n v="10369"/>
    <x v="103"/>
    <n v="205"/>
    <n v="415.29998779296875"/>
    <n v="4.7600002288818359"/>
    <n v="87.247892399897253"/>
    <n v="90.30999755859375"/>
    <n v="129.00000379173389"/>
    <x v="103"/>
    <n v="7"/>
    <s v="MANUAL"/>
    <n v="12.130177514792898"/>
    <x v="15"/>
    <x v="3"/>
    <s v="CG98-78 "/>
    <s v="CG98-78 "/>
    <s v="Soca"/>
    <n v="0"/>
    <n v="0"/>
    <n v="0"/>
    <s v="Madurez Natural"/>
    <n v="90.310670084400186"/>
    <m/>
    <n v="57303.585415591435"/>
    <n v="46763.92475522634"/>
    <n v="0"/>
    <n v="55390.004079450548"/>
    <n v="46084.483394102856"/>
    <m/>
    <n v="53573.700000000004"/>
    <n v="45359.065999999999"/>
    <n v="129.00000379173389"/>
    <n v="109.22000321033468"/>
    <s v="no"/>
    <n v="4.7600002288818359"/>
    <n v="444.73001098632813"/>
    <n v="93.430670084400177"/>
    <n v="4.7600002288818359"/>
    <n v="429.87881027221687"/>
    <n v="-29.430023193359375"/>
    <n v="-6.1827776845029234"/>
    <m/>
    <m/>
    <s v="ZONA MEDIA"/>
    <n v="99"/>
    <s v="2DO TERCIO"/>
    <m/>
    <s v=""/>
    <s v=""/>
    <d v="2020-02-23T00:00:00"/>
    <m/>
  </r>
  <r>
    <s v="10369206"/>
    <n v="10369"/>
    <x v="103"/>
    <n v="206"/>
    <n v="823.989990234375"/>
    <n v="8.0500001907348633"/>
    <n v="102.35900257278816"/>
    <n v="104.12000274658203"/>
    <n v="134.64851189325947"/>
    <x v="103"/>
    <n v="3"/>
    <s v="MANUAL"/>
    <n v="12.163050624589085"/>
    <x v="15"/>
    <x v="3"/>
    <s v="CG02-163"/>
    <s v="CG02-163"/>
    <s v="Soca"/>
    <n v="0"/>
    <n v="0"/>
    <n v="0"/>
    <s v="Madurez Natural"/>
    <n v="104.12471744407708"/>
    <m/>
    <n v="116024.35131835938"/>
    <n v="100964.45700683595"/>
    <n v="0"/>
    <n v="117013.27774179078"/>
    <n v="97355.04708116992"/>
    <m/>
    <n v="110949.026"/>
    <n v="94841.981400000004"/>
    <n v="134.64851189325947"/>
    <n v="115.10089020987164"/>
    <s v="no"/>
    <n v="8.0500001907348633"/>
    <n v="831.1199951171875"/>
    <n v="103.24471744407707"/>
    <n v="8.0500001907348633"/>
    <n v="838.20399528503424"/>
    <n v="-7.1300048828125"/>
    <n v="-0.88571487128891135"/>
    <m/>
    <m/>
    <s v="ZONA MEDIA"/>
    <n v="99"/>
    <s v="2DO TERCIO"/>
    <m/>
    <s v=""/>
    <s v=""/>
    <d v="2020-02-22T00:00:00"/>
    <m/>
  </r>
  <r>
    <s v="10369302"/>
    <n v="10369"/>
    <x v="103"/>
    <n v="302"/>
    <n v="1020.4099731445313"/>
    <n v="11.810000419616699"/>
    <n v="86.402196180247827"/>
    <n v="69.139999389648438"/>
    <n v="128.44099474656571"/>
    <x v="44"/>
    <n v="7"/>
    <s v="MANUAL"/>
    <n v="12.228796844181458"/>
    <x v="15"/>
    <x v="3"/>
    <s v="CG98-78 "/>
    <s v="CG98-78 "/>
    <s v="Soca"/>
    <n v="0"/>
    <n v="0"/>
    <n v="0"/>
    <s v="Madurez Natural"/>
    <n v="69.142485401152484"/>
    <m/>
    <n v="121100.29557495117"/>
    <n v="102299.45335144045"/>
    <n v="0"/>
    <n v="115871.67770917514"/>
    <n v="96405.235854033715"/>
    <m/>
    <n v="131062.47199999999"/>
    <n v="108780.36760000001"/>
    <n v="128.44099474656571"/>
    <n v="106.60457116542933"/>
    <s v="no"/>
    <n v="11.810000419616699"/>
    <n v="853.41998291015625"/>
    <n v="72.262485401152475"/>
    <n v="11.810000419616699"/>
    <n v="816.57278160095234"/>
    <n v="166.989990234375"/>
    <n v="14.139710779095353"/>
    <m/>
    <m/>
    <s v="ZONA MEDIA"/>
    <n v="99"/>
    <s v="2DO TERCIO"/>
    <m/>
    <s v=""/>
    <s v=""/>
    <d v="2020-02-19T00:00:00"/>
    <m/>
  </r>
  <r>
    <s v="10369401"/>
    <n v="10369"/>
    <x v="103"/>
    <n v="401"/>
    <n v="513.55999755859375"/>
    <n v="5.0399999618530273"/>
    <n v="101.89682568366055"/>
    <n v="115.51999664306641"/>
    <n v="143.40558522881707"/>
    <x v="44"/>
    <n v="7"/>
    <s v="MANUAL"/>
    <n v="12.228796844181458"/>
    <x v="15"/>
    <x v="3"/>
    <s v="CG98-78 "/>
    <s v="CG98-78 "/>
    <s v="Soca"/>
    <n v="0"/>
    <n v="0"/>
    <n v="0"/>
    <s v="Madurez Natural"/>
    <n v="115.52286240050046"/>
    <m/>
    <n v="81064.941978814706"/>
    <n v="69791.778564570704"/>
    <n v="0"/>
    <n v="78933.143960320202"/>
    <n v="65672.375774986402"/>
    <m/>
    <n v="73647.372000000003"/>
    <n v="64531.327000000005"/>
    <n v="143.40558522881707"/>
    <n v="125.65489389121943"/>
    <s v="no"/>
    <n v="5.0399999618530273"/>
    <n v="597.96002197265625"/>
    <n v="118.64286240050045"/>
    <n v="5.0399999618530273"/>
    <n v="582.23522209167481"/>
    <n v="-84.4000244140625"/>
    <n v="-16.746036716839896"/>
    <m/>
    <m/>
    <s v="ZONA MEDIA"/>
    <n v="99"/>
    <s v="2DO TERCIO"/>
    <m/>
    <s v=""/>
    <s v=""/>
    <d v="2020-02-19T00:00:00"/>
    <m/>
  </r>
  <r>
    <s v="10369402"/>
    <n v="10369"/>
    <x v="103"/>
    <n v="402"/>
    <n v="580.6500244140625"/>
    <n v="4.6500000953674316"/>
    <n v="124.87097043127716"/>
    <n v="101.94999694824219"/>
    <n v="148.09999377297424"/>
    <x v="44"/>
    <n v="3"/>
    <s v="MANUAL"/>
    <n v="12.261669953977645"/>
    <x v="15"/>
    <x v="3"/>
    <s v="CG02-163"/>
    <s v="CG02-163"/>
    <s v="Soca"/>
    <n v="0"/>
    <n v="0"/>
    <n v="0"/>
    <s v="Madurez Natural"/>
    <n v="101.94666275626024"/>
    <m/>
    <n v="72689.471678343121"/>
    <n v="63998.793136359069"/>
    <n v="0"/>
    <n v="73322.387946996518"/>
    <n v="61004.226771901092"/>
    <m/>
    <n v="85994.264999999999"/>
    <n v="75751.599000000002"/>
    <n v="148.09999377297424"/>
    <n v="130.45999451466724"/>
    <s v="no"/>
    <n v="4.6500000953674316"/>
    <n v="469.95999145507813"/>
    <n v="101.06666275626023"/>
    <n v="4.6500000953674316"/>
    <n v="474.05199153900151"/>
    <n v="110.69003295898438"/>
    <n v="23.804307675016929"/>
    <m/>
    <m/>
    <s v="ZONA MEDIA"/>
    <n v="99"/>
    <s v="2DO TERCIO"/>
    <m/>
    <s v=""/>
    <s v=""/>
    <d v="2020-02-18T00:00:00"/>
    <m/>
  </r>
  <r>
    <s v="10369403"/>
    <n v="10369"/>
    <x v="103"/>
    <n v="403"/>
    <n v="818.3599853515625"/>
    <n v="7.1100001335144043"/>
    <n v="115.09985513137467"/>
    <n v="100.12000274658203"/>
    <n v="145.09235437384072"/>
    <x v="44"/>
    <n v="3"/>
    <s v="MANUAL"/>
    <n v="12.261669953977645"/>
    <x v="15"/>
    <x v="3"/>
    <s v="CG02-163"/>
    <s v="CG02-163"/>
    <s v="Soca"/>
    <n v="0"/>
    <n v="0"/>
    <n v="0"/>
    <s v="Madurez Natural"/>
    <n v="100.11769392970214"/>
    <m/>
    <n v="96468.502336562233"/>
    <n v="84157.92863838801"/>
    <n v="0"/>
    <n v="97323.946258065611"/>
    <n v="80973.523286710581"/>
    <m/>
    <n v="118737.777"/>
    <n v="104545.6387"/>
    <n v="145.09235437384072"/>
    <n v="127.75018399156922"/>
    <s v="no"/>
    <n v="7.1100001335144043"/>
    <n v="705.58001708984375"/>
    <n v="99.237693929702132"/>
    <n v="7.1100001335144043"/>
    <n v="711.83681720733648"/>
    <n v="112.77996826171875"/>
    <n v="15.862161201672535"/>
    <m/>
    <m/>
    <s v="ZONA MEDIA"/>
    <n v="99"/>
    <s v="2DO TERCIO"/>
    <m/>
    <s v=""/>
    <s v=""/>
    <d v="2020-02-18T00:00:00"/>
    <m/>
  </r>
  <r>
    <s v="10369404"/>
    <n v="10369"/>
    <x v="103"/>
    <n v="404"/>
    <n v="704.77001953125"/>
    <n v="8.0200004577636719"/>
    <n v="87.876556023011844"/>
    <n v="104.73000335693359"/>
    <n v="132.2046247965697"/>
    <x v="44"/>
    <n v="9"/>
    <s v="MANUAL"/>
    <n v="12.064431295200526"/>
    <x v="15"/>
    <x v="3"/>
    <s v="CP88-1165 "/>
    <s v="CP88-1165 "/>
    <s v="Soca"/>
    <n v="0"/>
    <n v="0"/>
    <n v="0"/>
    <s v="Madurez Natural"/>
    <n v="104.73161113872513"/>
    <m/>
    <n v="112695.72518295121"/>
    <n v="94009.81631585033"/>
    <n v="0"/>
    <n v="109435.59157105231"/>
    <n v="91050.412187115522"/>
    <m/>
    <n v="93173.856"/>
    <n v="74136.0046"/>
    <n v="132.2046247965697"/>
    <n v="105.19176830096808"/>
    <s v="no"/>
    <n v="8.0200004577636719"/>
    <n v="864.969970703125"/>
    <n v="107.85161113872512"/>
    <n v="8.0200004577636719"/>
    <n v="839.94756927490243"/>
    <n v="-160.199951171875"/>
    <n v="-19.975055115713275"/>
    <m/>
    <m/>
    <s v="ZONA MEDIA"/>
    <n v="99"/>
    <s v="2DO TERCIO"/>
    <m/>
    <s v=""/>
    <s v=""/>
    <d v="2020-02-24T00:00:00"/>
    <m/>
  </r>
  <r>
    <s v="10370101"/>
    <n v="10370"/>
    <x v="104"/>
    <n v="101"/>
    <n v="209.94000244140625"/>
    <n v="2.57"/>
    <n v="81.688716903270915"/>
    <n v="100.87999725341797"/>
    <n v="122.3883381023166"/>
    <x v="116"/>
    <n v="4"/>
    <s v="MANUAL"/>
    <n v="12.130177514792898"/>
    <x v="15"/>
    <x v="3"/>
    <s v="CP72-2086 "/>
    <s v="CP72-2086 "/>
    <s v="Soca"/>
    <n v="0"/>
    <n v="0"/>
    <n v="0"/>
    <s v="Madurez Natural"/>
    <n v="100.88000000000001"/>
    <m/>
    <n v="36999.154644152193"/>
    <n v="31290.798353337032"/>
    <n v="0"/>
    <n v="35995.573504482723"/>
    <n v="29948.317155729619"/>
    <m/>
    <n v="25694.207999999999"/>
    <n v="21122.150399999999"/>
    <n v="122.3883381023166"/>
    <n v="100.61041323411025"/>
    <s v="no"/>
    <n v="2.5699999332427979"/>
    <n v="266.489990234375"/>
    <n v="103.69260589751099"/>
    <n v="2.57"/>
    <n v="259.26159999999999"/>
    <n v="-56.54998779296875"/>
    <n v="-22.003888994240071"/>
    <m/>
    <m/>
    <s v="ZONA MEDIA"/>
    <n v="99"/>
    <s v="2DO TERCIO"/>
    <m/>
    <s v=""/>
    <s v=""/>
    <d v="2020-02-24T00:00:00"/>
    <m/>
  </r>
  <r>
    <s v="10371101"/>
    <n v="10371"/>
    <x v="105"/>
    <n v="101"/>
    <n v="112.01000213623047"/>
    <n v="1.3600000143051147"/>
    <n v="82.360294822100741"/>
    <n v="75.879997253417969"/>
    <n v="119.89999771329322"/>
    <x v="21"/>
    <n v="5"/>
    <s v="MECANICO"/>
    <n v="11.604207758053912"/>
    <x v="3"/>
    <x v="3"/>
    <s v="CG03-104"/>
    <s v="CG03-104"/>
    <s v="Soca"/>
    <n v="0"/>
    <n v="0"/>
    <n v="0"/>
    <s v="Madurez Natural"/>
    <n v="75.88000000000001"/>
    <m/>
    <n v="13905.854156494139"/>
    <n v="11668.118031311034"/>
    <n v="0"/>
    <n v="13229.829899157525"/>
    <n v="11007.21847609906"/>
    <m/>
    <n v="13429.999000000002"/>
    <n v="11046.426200000002"/>
    <n v="119.89999771329322"/>
    <n v="98.61999811914076"/>
    <s v="no"/>
    <n v="1.3600000143051147"/>
    <n v="108.47000122070313"/>
    <n v="79.757352999827233"/>
    <n v="1.3600000143051147"/>
    <n v="103.19680108547212"/>
    <n v="3.5400009155273438"/>
    <n v="2.6029418222735075"/>
    <m/>
    <m/>
    <s v="ZONA MEDIA"/>
    <n v="8"/>
    <s v="1ER TERCIO"/>
    <m/>
    <s v=""/>
    <s v=""/>
    <d v="2020-01-11T00:00:00"/>
    <m/>
  </r>
  <r>
    <s v="10371102"/>
    <n v="10371"/>
    <x v="105"/>
    <n v="102"/>
    <n v="1686.9200439453125"/>
    <n v="14.930000305175781"/>
    <n v="112.98861416369216"/>
    <n v="110.87999725341797"/>
    <n v="121.00178353599387"/>
    <x v="72"/>
    <n v="5"/>
    <s v="MECANICO"/>
    <n v="11.637080867850099"/>
    <x v="3"/>
    <x v="3"/>
    <s v="CG03-104"/>
    <s v="CG03-104"/>
    <s v="Soca"/>
    <n v="35"/>
    <n v="44160"/>
    <s v="3 + 1.5"/>
    <s v="Protecsol + Tecnosilix MG"/>
    <n v="110.88000000000001"/>
    <m/>
    <n v="211298.44851424629"/>
    <n v="177311.15351407908"/>
    <n v="0"/>
    <n v="210688.62554935899"/>
    <n v="175292.93645706665"/>
    <m/>
    <n v="204120.33399999997"/>
    <n v="167746.90769999998"/>
    <n v="121.00178353599387"/>
    <n v="99.439750154179862"/>
    <s v="no"/>
    <n v="14.930000305175781"/>
    <n v="1660.22998046875"/>
    <n v="111.20093412812579"/>
    <n v="14.930000305175781"/>
    <n v="1655.4384338378907"/>
    <n v="26.6900634765625"/>
    <n v="1.7876800355663676"/>
    <m/>
    <m/>
    <s v="ZONA MEDIA"/>
    <n v="8"/>
    <s v="1ER TERCIO"/>
    <m/>
    <s v=""/>
    <s v=""/>
    <d v="2020-01-11T00:00:00"/>
    <m/>
  </r>
  <r>
    <s v="10371103"/>
    <n v="10371"/>
    <x v="105"/>
    <n v="103"/>
    <n v="679.69000244140625"/>
    <n v="7.3600001335144043"/>
    <n v="92.349183439057072"/>
    <n v="95.879997253417969"/>
    <n v="124.43666038370368"/>
    <x v="71"/>
    <n v="7"/>
    <s v="MECANICO"/>
    <n v="11.669953977646285"/>
    <x v="3"/>
    <x v="3"/>
    <s v="RB845210 "/>
    <s v="RB845210 "/>
    <s v="Soca"/>
    <n v="36"/>
    <n v="44160"/>
    <s v="3 + 1.5"/>
    <s v="Protecsol + Tecnosilix MG"/>
    <n v="95.88000000000001"/>
    <m/>
    <n v="83583.455263028285"/>
    <n v="70117.122259538737"/>
    <n v="0"/>
    <n v="91268.073873749221"/>
    <n v="75935.037462959357"/>
    <m/>
    <n v="84578.353999999992"/>
    <n v="68347.865300000005"/>
    <n v="124.43666038370368"/>
    <n v="100.55740860465583"/>
    <s v="no"/>
    <n v="7.3600001335144043"/>
    <n v="646.260009765625"/>
    <n v="87.807064951374599"/>
    <n v="7.3600001335144043"/>
    <n v="705.67681280136117"/>
    <n v="33.42999267578125"/>
    <n v="4.5421184876824725"/>
    <m/>
    <m/>
    <s v="ZONA MEDIA"/>
    <n v="8"/>
    <s v="1ER TERCIO"/>
    <m/>
    <s v=""/>
    <s v=""/>
    <d v="2020-01-11T00:00:00"/>
    <m/>
  </r>
  <r>
    <s v="10371104"/>
    <n v="10371"/>
    <x v="105"/>
    <n v="104"/>
    <n v="626.16998291015625"/>
    <n v="6.4099998474121094"/>
    <n v="97.686427116368506"/>
    <n v="105.87999725341797"/>
    <n v="97.380961502827375"/>
    <x v="71"/>
    <n v="5"/>
    <s v="MECANICO"/>
    <n v="11.669953977646285"/>
    <x v="3"/>
    <x v="3"/>
    <s v="CG03-104"/>
    <s v="CG03-104"/>
    <s v="Soca"/>
    <n v="36"/>
    <n v="44160"/>
    <s v="3 + 1.5"/>
    <s v="Protecsol + Tecnosilix MG"/>
    <n v="105.88000000000001"/>
    <m/>
    <n v="80063.421252441403"/>
    <n v="65077.535279541014"/>
    <n v="0"/>
    <n v="80967.810512588505"/>
    <n v="67365.21834647363"/>
    <m/>
    <n v="60977.035000000003"/>
    <n v="45264.725300000006"/>
    <n v="97.380961502827375"/>
    <n v="72.288238873460429"/>
    <s v="no"/>
    <n v="6.4099998474121094"/>
    <n v="671.1099853515625"/>
    <n v="104.69734810095319"/>
    <n v="6.4099998474121094"/>
    <n v="678.69078384399415"/>
    <n v="-44.94000244140625"/>
    <n v="-7.0109209845846863"/>
    <m/>
    <m/>
    <s v="ZONA MEDIA"/>
    <n v="8"/>
    <s v="1ER TERCIO"/>
    <m/>
    <s v=""/>
    <s v=""/>
    <d v="2020-01-11T00:00:00"/>
    <m/>
  </r>
  <r>
    <s v="10371105"/>
    <n v="10371"/>
    <x v="105"/>
    <n v="105"/>
    <n v="602.77001953125"/>
    <n v="5.429999828338623"/>
    <n v="111.00737358875297"/>
    <n v="102.87999725341797"/>
    <n v="116.72406675885178"/>
    <x v="22"/>
    <n v="9"/>
    <s v="MECANICO"/>
    <n v="11.702827087442472"/>
    <x v="3"/>
    <x v="3"/>
    <s v="CP72-2086 "/>
    <s v="CP72-2086 "/>
    <s v="Soca"/>
    <n v="37"/>
    <n v="44160"/>
    <s v="3 + 1.5"/>
    <s v="Protecsol + Tecnosilix MG"/>
    <n v="102.88000000000001"/>
    <m/>
    <n v="69261.961523437509"/>
    <n v="58282.738916015624"/>
    <n v="0"/>
    <n v="70835.346880645768"/>
    <n v="58935.008604697279"/>
    <m/>
    <n v="70357.768000000011"/>
    <n v="57814.757000000005"/>
    <n v="116.72406675885178"/>
    <n v="95.915117087210504"/>
    <s v="no"/>
    <n v="5.429999828338623"/>
    <n v="546.22998046875"/>
    <n v="100.59484304548789"/>
    <n v="5.429999828338623"/>
    <n v="558.63838233947763"/>
    <n v="56.5400390625"/>
    <n v="10.412530543265078"/>
    <m/>
    <m/>
    <s v="ZONA MEDIA"/>
    <n v="8"/>
    <s v="1ER TERCIO"/>
    <m/>
    <s v=""/>
    <s v=""/>
    <d v="2020-01-11T00:00:00"/>
    <m/>
  </r>
  <r>
    <s v="10371106"/>
    <n v="10371"/>
    <x v="105"/>
    <n v="106"/>
    <n v="662.78997802734375"/>
    <n v="7.070000171661377"/>
    <n v="93.746812154828419"/>
    <n v="105.87999725341797"/>
    <n v="110.60000366658497"/>
    <x v="71"/>
    <n v="5"/>
    <s v="MECANICO"/>
    <n v="11.637080867850099"/>
    <x v="3"/>
    <x v="3"/>
    <s v="CG03-104"/>
    <s v="CG03-104"/>
    <s v="Soca"/>
    <n v="36"/>
    <n v="44160"/>
    <s v="3 + 1.5"/>
    <s v="Protecsol + Tecnosilix MG"/>
    <n v="105.88000000000001"/>
    <m/>
    <n v="93179.981323242188"/>
    <n v="75969.527402343752"/>
    <n v="0"/>
    <n v="93945.73808102608"/>
    <n v="78162.854083413695"/>
    <m/>
    <n v="73304.573999999993"/>
    <n v="56337.149999999994"/>
    <n v="110.60000366658497"/>
    <n v="85.000002817899841"/>
    <s v="no"/>
    <n v="7.070000171661377"/>
    <n v="742.469970703125"/>
    <n v="105.01696643221612"/>
    <n v="7.070000171661377"/>
    <n v="748.57161817550661"/>
    <n v="-79.67999267578125"/>
    <n v="-11.270154277387704"/>
    <m/>
    <m/>
    <s v="ZONA MEDIA"/>
    <n v="8"/>
    <s v="1ER TERCIO"/>
    <m/>
    <s v=""/>
    <s v=""/>
    <d v="2020-01-12T00:00:00"/>
    <m/>
  </r>
  <r>
    <s v="10371501"/>
    <n v="10371"/>
    <x v="105"/>
    <n v="501"/>
    <n v="273.42999267578125"/>
    <n v="2.5199999809265137"/>
    <n v="108.50396616878182"/>
    <n v="107.87999725341797"/>
    <n v="124.90000334562757"/>
    <x v="72"/>
    <n v="7"/>
    <s v="MECANICO"/>
    <n v="11.637080867850099"/>
    <x v="3"/>
    <x v="3"/>
    <s v="RB845210 "/>
    <s v="RB845210 "/>
    <s v="Soca"/>
    <n v="0"/>
    <n v="0"/>
    <n v="0"/>
    <s v="Madurez Natural"/>
    <n v="107.88000000000001"/>
    <m/>
    <n v="37808.786315917969"/>
    <n v="33118.44580078125"/>
    <n v="0"/>
    <n v="38087.249471723553"/>
    <n v="31688.591560473997"/>
    <m/>
    <n v="34151.406999999999"/>
    <n v="27955.483199999999"/>
    <n v="124.90000334562757"/>
    <n v="102.24000273864661"/>
    <s v="no"/>
    <n v="2.5199999809265137"/>
    <n v="269.8699951171875"/>
    <n v="107.09126871420291"/>
    <n v="2.5199999809265137"/>
    <n v="271.8575979423523"/>
    <n v="3.55999755859375"/>
    <n v="1.4126974545789039"/>
    <m/>
    <m/>
    <s v="ZONA MEDIA"/>
    <n v="8"/>
    <s v="1ER TERCIO"/>
    <m/>
    <s v=""/>
    <s v=""/>
    <d v="2020-01-11T00:00:00"/>
    <m/>
  </r>
  <r>
    <s v="10381101"/>
    <n v="10381"/>
    <x v="106"/>
    <n v="101"/>
    <n v="2890.110107421875"/>
    <n v="22.559999465942383"/>
    <n v="128.10772056022955"/>
    <n v="127.87999725341797"/>
    <n v="116.66656717822458"/>
    <x v="6"/>
    <n v="2"/>
    <s v="MANUAL"/>
    <n v="11.538461538461538"/>
    <x v="1"/>
    <x v="3"/>
    <s v="CP73-1547 "/>
    <s v="CG02-163"/>
    <s v="Soca"/>
    <n v="46"/>
    <n v="44126"/>
    <n v="1.2"/>
    <s v="Tronnuspac 25 EC"/>
    <n v="127.88000000000001"/>
    <m/>
    <n v="363103.13843384455"/>
    <n v="308141.18727911334"/>
    <n v="0"/>
    <n v="372533.79339751019"/>
    <n v="309948.11610672844"/>
    <m/>
    <n v="337179.22500000003"/>
    <n v="277397.73560000001"/>
    <n v="116.66656717822458"/>
    <n v="95.981718789064715"/>
    <s v="no"/>
    <n v="22.559999465942383"/>
    <n v="2811.93994140625"/>
    <n v="124.6427308498515"/>
    <n v="22.559999465942383"/>
    <n v="2884.9727317047123"/>
    <n v="78.170166015625"/>
    <n v="3.4649897103780489"/>
    <m/>
    <m/>
    <s v="ZONA MEDIA"/>
    <n v="8"/>
    <s v="1ER TERCIO"/>
    <m/>
    <s v=""/>
    <s v=""/>
    <d v="2019-12-22T00:00:00"/>
    <m/>
  </r>
  <r>
    <s v="10387101"/>
    <n v="10387"/>
    <x v="107"/>
    <n v="101"/>
    <n v="1873.7099609375"/>
    <n v="14.819999694824219"/>
    <n v="126.43117405676331"/>
    <n v="97.75"/>
    <n v="124.48865292005593"/>
    <x v="38"/>
    <n v="3"/>
    <s v="MANUAL"/>
    <n v="11.998685075608153"/>
    <x v="12"/>
    <x v="3"/>
    <s v="CP72-2086 "/>
    <s v="CP72-2086 "/>
    <s v="Soca"/>
    <n v="52"/>
    <n v="44119"/>
    <n v="1.05"/>
    <s v="Tronnuspac 25 EC"/>
    <n v="97.750002746582041"/>
    <m/>
    <n v="180754.51784431416"/>
    <n v="155500.38378663565"/>
    <n v="0"/>
    <n v="182393.17331740432"/>
    <n v="151751.12020008039"/>
    <m/>
    <n v="233255.62899999999"/>
    <n v="192557.89200000002"/>
    <n v="124.48865292005593"/>
    <n v="102.76824909638351"/>
    <s v="no"/>
    <n v="14.819999694824219"/>
    <n v="1435.6400146484375"/>
    <n v="96.871797855017817"/>
    <n v="14.819999694824219"/>
    <n v="1448.6550108734125"/>
    <n v="438.0699462890625"/>
    <n v="29.559376201745494"/>
    <m/>
    <m/>
    <s v="ZONA ALTA"/>
    <n v="99"/>
    <s v="1ER TERCIO"/>
    <m/>
    <s v=""/>
    <s v=""/>
    <d v="2019-12-07T00:00:00"/>
    <m/>
  </r>
  <r>
    <s v="10388301"/>
    <n v="10388"/>
    <x v="108"/>
    <n v="301"/>
    <n v="2430.330078125"/>
    <n v="21.020000457763672"/>
    <n v="115.61988702180857"/>
    <n v="119.62000274658203"/>
    <n v="109.083271604214"/>
    <x v="69"/>
    <n v="3"/>
    <s v="MANUAL"/>
    <n v="11.932938856015779"/>
    <x v="12"/>
    <x v="3"/>
    <s v="CP72-2086 "/>
    <s v="CP72-2086 "/>
    <s v="Soca"/>
    <n v="50"/>
    <n v="44118"/>
    <n v="1.25"/>
    <s v="Moddus 25 EC"/>
    <n v="119.61999786376954"/>
    <m/>
    <n v="318211.75154943398"/>
    <n v="270642.95781064249"/>
    <n v="0"/>
    <n v="320571.98139475618"/>
    <n v="266715.88852043712"/>
    <m/>
    <n v="265108.35600000003"/>
    <n v="205116.69379999995"/>
    <n v="109.083271604214"/>
    <n v="84.398697792625569"/>
    <s v="no"/>
    <n v="21.020000457763672"/>
    <n v="2495.89990234375"/>
    <n v="118.73928867693706"/>
    <n v="21.020000457763672"/>
    <n v="2514.4124098541251"/>
    <n v="-65.56982421875"/>
    <n v="-3.1194016551284989"/>
    <m/>
    <m/>
    <s v="ZONA ALTA"/>
    <n v="99"/>
    <s v="1ER TERCIO"/>
    <m/>
    <s v=""/>
    <s v=""/>
    <d v="2019-12-06T00:00:00"/>
    <m/>
  </r>
  <r>
    <s v="10389201"/>
    <n v="10389"/>
    <x v="109"/>
    <n v="201"/>
    <n v="1387.9300537109375"/>
    <n v="17.399999618530273"/>
    <n v="79.766096789614295"/>
    <n v="98.819999694824219"/>
    <n v="116.49901273315574"/>
    <x v="69"/>
    <n v="3"/>
    <s v="MANUAL"/>
    <n v="11.932938856015779"/>
    <x v="12"/>
    <x v="3"/>
    <s v="CP72-2086 "/>
    <s v="CP72-2086 "/>
    <s v="Soca"/>
    <n v="50"/>
    <n v="44118"/>
    <n v="1.05"/>
    <s v="Tronnuspac 25 EC"/>
    <n v="98.82000244140626"/>
    <m/>
    <n v="212673.04739062826"/>
    <n v="176787.68889345048"/>
    <n v="0"/>
    <n v="214588.4688377656"/>
    <n v="178537.60607302096"/>
    <m/>
    <n v="161692.48100000003"/>
    <n v="129324.45419999999"/>
    <n v="116.49901273315574"/>
    <n v="93.177933465899457"/>
    <s v="no"/>
    <n v="17.399999618530273"/>
    <n v="1704.1199951171875"/>
    <n v="97.937932901008281"/>
    <n v="17.399999618530273"/>
    <n v="1719.4680047836296"/>
    <n v="-316.18994140625"/>
    <n v="-18.171836111393986"/>
    <m/>
    <m/>
    <s v="ZONA ALTA"/>
    <n v="99"/>
    <s v="1ER TERCIO"/>
    <m/>
    <s v=""/>
    <s v=""/>
    <d v="2019-12-06T00:00:00"/>
    <m/>
  </r>
  <r>
    <s v="10395101"/>
    <n v="10395"/>
    <x v="110"/>
    <n v="101"/>
    <n v="5718.10009765625"/>
    <n v="52.950000762939453"/>
    <n v="107.99055741767692"/>
    <n v="120.87999725341797"/>
    <n v="117.24965749984052"/>
    <x v="86"/>
    <n v="2"/>
    <s v="MECANICO"/>
    <n v="11.341222879684418"/>
    <x v="16"/>
    <x v="1"/>
    <s v="CG02-163"/>
    <s v="CG02-163"/>
    <s v="Soca"/>
    <n v="52"/>
    <n v="44207"/>
    <s v="3 + 3 + 3 + 1"/>
    <s v="Megasun + Megamax + Megasilix + Megaboro"/>
    <n v="120.88000000000001"/>
    <m/>
    <n v="683129.17586882948"/>
    <n v="555304.12102833285"/>
    <n v="0"/>
    <n v="770680.6888860584"/>
    <n v="641206.33315320057"/>
    <m/>
    <n v="670445.27799999993"/>
    <n v="557445.32640000002"/>
    <n v="117.24965749984052"/>
    <n v="97.48785730919387"/>
    <s v="no"/>
    <n v="52.950000762939453"/>
    <n v="5673.47021484375"/>
    <n v="107.14768901032201"/>
    <n v="52.950000762939453"/>
    <n v="6400.596092224122"/>
    <n v="44.6298828125"/>
    <n v="0.84286840735491353"/>
    <m/>
    <m/>
    <s v="ZONA BAJA"/>
    <n v="2"/>
    <s v="2DO TERCIO"/>
    <m/>
    <s v=""/>
    <s v=""/>
    <d v="2020-03-24T00:00:00"/>
    <m/>
  </r>
  <r>
    <s v="10396101"/>
    <n v="10396"/>
    <x v="111"/>
    <n v="101"/>
    <n v="5921.759765625"/>
    <n v="63.290000915527344"/>
    <n v="93.565487122187363"/>
    <n v="80.879997253417969"/>
    <n v="119.32898766037995"/>
    <x v="57"/>
    <n v="4"/>
    <s v="MANUAL"/>
    <n v="11.998685075608153"/>
    <x v="8"/>
    <x v="1"/>
    <s v="CG98-78 "/>
    <s v="CG98-78 "/>
    <s v="Soca"/>
    <n v="57"/>
    <n v="44168"/>
    <s v="  3 + 1.50"/>
    <s v="Protecsol + Tecnosilix MG "/>
    <n v="80.88000000000001"/>
    <m/>
    <n v="617162.04"/>
    <n v="511745.39379999996"/>
    <n v="0"/>
    <n v="705687.79804048303"/>
    <n v="587132.24796968186"/>
    <m/>
    <n v="706637.59800000011"/>
    <n v="578245.12580000004"/>
    <n v="119.32898766037995"/>
    <n v="97.647515043861347"/>
    <s v="no"/>
    <n v="63.290000915527344"/>
    <n v="4476.75"/>
    <n v="70.733922187409703"/>
    <n v="63.290000915527344"/>
    <n v="5118.8952740478526"/>
    <n v="1445.009765625"/>
    <n v="22.83156493477766"/>
    <m/>
    <m/>
    <s v="ZONA BAJA"/>
    <n v="4"/>
    <s v="2DO TERCIO"/>
    <m/>
    <s v=""/>
    <s v=""/>
    <d v="2020-01-30T00:00:00"/>
    <m/>
  </r>
  <r>
    <s v="10632101"/>
    <n v="10632"/>
    <x v="112"/>
    <n v="101"/>
    <n v="1294.2099609375"/>
    <n v="13.890000343322754"/>
    <n v="93.175660831402126"/>
    <n v="80.879997253417969"/>
    <n v="123.9073317623339"/>
    <x v="102"/>
    <n v="2"/>
    <s v="MANUAL"/>
    <n v="11.867192636423406"/>
    <x v="16"/>
    <x v="3"/>
    <s v="CG04-10267"/>
    <s v="CG04-10267"/>
    <s v="Soca"/>
    <n v="0"/>
    <n v="0"/>
    <n v="0"/>
    <s v="Madurez Natural"/>
    <n v="80.88000000000001"/>
    <m/>
    <n v="124789.28353271484"/>
    <n v="107601.65104614256"/>
    <n v="0"/>
    <n v="162559.34105802156"/>
    <n v="135249.37176027393"/>
    <m/>
    <n v="160362.103"/>
    <n v="137059.16150000002"/>
    <n v="123.9073317623339"/>
    <n v="105.90179772740822"/>
    <s v="no"/>
    <n v="13.890000343322754"/>
    <n v="862.4000244140625"/>
    <n v="62.087833196392843"/>
    <n v="13.890000343322754"/>
    <n v="1123.4232277679446"/>
    <n v="431.8099365234375"/>
    <n v="31.087827635009283"/>
    <m/>
    <m/>
    <s v="ZONA BAJA"/>
    <n v="99"/>
    <s v="2DO TERCIO"/>
    <m/>
    <s v=""/>
    <s v=""/>
    <d v="2020-03-06T00:00:00"/>
    <m/>
  </r>
  <r>
    <s v="10633101"/>
    <n v="10633"/>
    <x v="113"/>
    <n v="101"/>
    <n v="1343.8900146484375"/>
    <n v="11.770000457763672"/>
    <n v="114.17926613265229"/>
    <n v="122.87999725341797"/>
    <n v="124.55792897887548"/>
    <x v="71"/>
    <n v="2"/>
    <s v="MANUAL"/>
    <n v="11.439842209072978"/>
    <x v="3"/>
    <x v="1"/>
    <s v="CG02-163"/>
    <s v="CG02-163"/>
    <s v="Soca"/>
    <n v="0"/>
    <n v="0"/>
    <n v="0"/>
    <s v="Madurez Natural"/>
    <n v="122.88000000000001"/>
    <m/>
    <n v="171662.02048002015"/>
    <n v="139557.37353643126"/>
    <n v="0"/>
    <n v="183645.75553066938"/>
    <n v="152793.2686015169"/>
    <m/>
    <n v="167392.15700000001"/>
    <n v="138663.28169999999"/>
    <n v="124.55792897887548"/>
    <n v="103.18052830854197"/>
    <s v="no"/>
    <n v="11.770000457763672"/>
    <n v="1351.9200439453125"/>
    <n v="114.86151158588659"/>
    <n v="11.770000457763672"/>
    <n v="1446.29765625"/>
    <n v="-8.030029296875"/>
    <n v="-0.68224545323430164"/>
    <m/>
    <m/>
    <s v="ZONA MEDIA"/>
    <n v="1"/>
    <s v="1ER TERCIO"/>
    <m/>
    <s v=""/>
    <s v=""/>
    <d v="2020-01-18T00:00:00"/>
    <m/>
  </r>
  <r>
    <s v="10633102"/>
    <n v="10633"/>
    <x v="113"/>
    <n v="102"/>
    <n v="2343.8798828125"/>
    <n v="24.850000381469727"/>
    <n v="94.321120596855053"/>
    <n v="126.87999725341797"/>
    <n v="127.76381596853174"/>
    <x v="43"/>
    <n v="2"/>
    <s v="MANUAL"/>
    <n v="11.045364891518737"/>
    <x v="4"/>
    <x v="1"/>
    <s v="CG02-163"/>
    <s v="CG02-163"/>
    <s v="Soca"/>
    <n v="26"/>
    <n v="44180"/>
    <n v="1.2"/>
    <s v="Moddus 25 EC"/>
    <n v="126.88000000000001"/>
    <m/>
    <n v="128299.13296272903"/>
    <n v="110917.04233229755"/>
    <n v="0"/>
    <n v="414440.62806311721"/>
    <n v="344814.6025485135"/>
    <m/>
    <n v="299463.038"/>
    <n v="252489.1629"/>
    <n v="127.76381596853174"/>
    <n v="107.72273986883226"/>
    <s v="no"/>
    <n v="24.850000381469727"/>
    <n v="976.07000732421875"/>
    <n v="39.278470516727218"/>
    <n v="24.850000381469727"/>
    <n v="3152.9680484008791"/>
    <n v="1367.8098754882813"/>
    <n v="55.042650080127835"/>
    <m/>
    <m/>
    <s v="ZONA MEDIA"/>
    <n v="1"/>
    <s v="1ER TERCIO"/>
    <m/>
    <s v=""/>
    <s v=""/>
    <d v="2020-02-09T00:00:00"/>
    <m/>
  </r>
  <r>
    <s v="10633103"/>
    <n v="10633"/>
    <x v="113"/>
    <n v="103"/>
    <n v="5002.75"/>
    <n v="50.659999847412109"/>
    <n v="98.751480755394397"/>
    <n v="124.87999725341797"/>
    <n v="124.5162124831343"/>
    <x v="51"/>
    <n v="2"/>
    <s v="MECANICO"/>
    <n v="11.505588428665352"/>
    <x v="4"/>
    <x v="1"/>
    <s v="CG02-163"/>
    <s v="CG02-163"/>
    <s v="Soca"/>
    <n v="61"/>
    <n v="44144"/>
    <n v="1.3"/>
    <s v="Moddus 25 EC + Megaboro"/>
    <n v="124.88000000000001"/>
    <m/>
    <n v="864689.59146916959"/>
    <n v="722373.36625107797"/>
    <n v="0"/>
    <n v="833697.59191682888"/>
    <n v="693636.3964748017"/>
    <m/>
    <n v="622923.48200000008"/>
    <n v="532464.71009999991"/>
    <n v="124.5162124831343"/>
    <n v="106.43440309829592"/>
    <s v="no"/>
    <n v="50.659999847412109"/>
    <n v="6561.60009765625"/>
    <n v="129.52230788432266"/>
    <n v="50.659999847412109"/>
    <n v="6326.4207809448244"/>
    <n v="-1558.85009765625"/>
    <n v="-30.770827128928261"/>
    <m/>
    <m/>
    <s v="ZONA MEDIA"/>
    <n v="1"/>
    <s v="1ER TERCIO"/>
    <m/>
    <s v=""/>
    <s v=""/>
    <d v="2020-01-25T00:00:00"/>
    <m/>
  </r>
  <r>
    <s v="10633104"/>
    <n v="10633"/>
    <x v="113"/>
    <n v="104"/>
    <n v="4620.56005859375"/>
    <n v="31.459999084472656"/>
    <n v="146.87095337120547"/>
    <n v="134.8800048828125"/>
    <n v="119.56839776867722"/>
    <x v="43"/>
    <n v="2"/>
    <s v="MECANICO"/>
    <n v="11.505588428665352"/>
    <x v="4"/>
    <x v="1"/>
    <s v="CG02-163"/>
    <s v="CG02-163"/>
    <s v="Soca"/>
    <n v="54"/>
    <n v="44152"/>
    <n v="1.2999999999999998"/>
    <s v="Moddus 25 EC"/>
    <n v="134.88000000000002"/>
    <m/>
    <n v="562169.89889966394"/>
    <n v="458308.85822994361"/>
    <n v="0"/>
    <n v="531288.46968913684"/>
    <n v="442032.00678136176"/>
    <m/>
    <n v="552472.96299999999"/>
    <n v="456874.53179999994"/>
    <n v="119.56839776867722"/>
    <n v="98.878604759235174"/>
    <s v="no"/>
    <n v="31.459999084472656"/>
    <n v="4489.97021484375"/>
    <n v="142.71997283877266"/>
    <n v="31.459999084472656"/>
    <n v="4243.3246765136728"/>
    <n v="130.58984375"/>
    <n v="4.1509805324328113"/>
    <m/>
    <m/>
    <s v="ZONA MEDIA"/>
    <n v="1"/>
    <s v="1ER TERCIO"/>
    <m/>
    <s v=""/>
    <s v=""/>
    <d v="2020-01-26T00:00:00"/>
    <m/>
  </r>
  <r>
    <s v="10633202"/>
    <n v="10633"/>
    <x v="113"/>
    <n v="202"/>
    <n v="7639.830078125"/>
    <n v="62.990001678466797"/>
    <n v="121.2863926742311"/>
    <n v="119.87999725341797"/>
    <n v="128.87321667259349"/>
    <x v="71"/>
    <n v="7"/>
    <s v="MANUAL"/>
    <n v="12.787639710716633"/>
    <x v="3"/>
    <x v="1"/>
    <s v="MEZ.VARCOM "/>
    <s v="CP73-1547 "/>
    <s v="Soca"/>
    <n v="57"/>
    <n v="44139"/>
    <n v="0.84"/>
    <s v="Roundup 35.6 SL "/>
    <n v="119.88000000000001"/>
    <m/>
    <n v="1011055.6831977881"/>
    <n v="861984.75542767986"/>
    <n v="0"/>
    <n v="1018251.246115271"/>
    <n v="847185.03676790546"/>
    <m/>
    <n v="984569.47699999996"/>
    <n v="835080.4926"/>
    <n v="128.87321667259349"/>
    <n v="109.30616048530611"/>
    <s v="no"/>
    <n v="62.990001678466797"/>
    <n v="7497.8798828125"/>
    <n v="119.03285732687412"/>
    <n v="62.990001678466797"/>
    <n v="7551.2414012146"/>
    <n v="141.9501953125"/>
    <n v="2.2535353473569728"/>
    <m/>
    <m/>
    <s v="ZONA MEDIA"/>
    <n v="1"/>
    <s v="1ER TERCIO"/>
    <m/>
    <s v=""/>
    <s v=""/>
    <d v="2019-12-08T00:00:00"/>
    <m/>
  </r>
  <r>
    <s v="10633203"/>
    <n v="10633"/>
    <x v="113"/>
    <n v="203"/>
    <n v="5584.16015625"/>
    <n v="46.389999389648438"/>
    <n v="120.37422353353298"/>
    <n v="129.8800048828125"/>
    <n v="132.89843131905607"/>
    <x v="47"/>
    <n v="2"/>
    <s v="MECANICO"/>
    <n v="11.275476660092044"/>
    <x v="5"/>
    <x v="1"/>
    <s v="CG02-163"/>
    <s v="CG02-163"/>
    <s v="Soca"/>
    <n v="65"/>
    <n v="44144"/>
    <n v="1.3"/>
    <s v="Moddus 25 EC + Megaboro"/>
    <n v="129.88000000000002"/>
    <m/>
    <n v="991572.69294334413"/>
    <n v="840928.57360576524"/>
    <n v="0"/>
    <n v="820689.55360676651"/>
    <n v="682813.7086008297"/>
    <m/>
    <n v="742126.125"/>
    <n v="651527.03630000004"/>
    <n v="132.89843131905607"/>
    <n v="116.67413148435342"/>
    <s v="no"/>
    <n v="46.389999389648438"/>
    <n v="7279.68017578125"/>
    <n v="156.92348074067129"/>
    <n v="46.389999389648438"/>
    <n v="6025.1331207275398"/>
    <n v="-1695.52001953125"/>
    <n v="-36.549257207138311"/>
    <m/>
    <m/>
    <s v="ZONA MEDIA"/>
    <n v="1"/>
    <s v="1ER TERCIO"/>
    <m/>
    <s v=""/>
    <s v=""/>
    <d v="2020-02-05T00:00:00"/>
    <m/>
  </r>
  <r>
    <s v="10633301"/>
    <n v="10633"/>
    <x v="113"/>
    <n v="301"/>
    <n v="2772.840087890625"/>
    <n v="24.819999694824219"/>
    <n v="111.71797429428868"/>
    <n v="119.87999725341797"/>
    <n v="132.05166846767082"/>
    <x v="72"/>
    <n v="5"/>
    <s v="MANUAL"/>
    <n v="12.689020381328072"/>
    <x v="3"/>
    <x v="1"/>
    <s v="CG98-78 "/>
    <s v="CG98-78 "/>
    <s v="Soca"/>
    <n v="51"/>
    <n v="44144"/>
    <n v="1.2"/>
    <s v="Moddus 25 EC"/>
    <n v="119.88000000000001"/>
    <m/>
    <n v="371103.89116812678"/>
    <n v="323822.45042892883"/>
    <n v="0"/>
    <n v="431412.05575940048"/>
    <n v="358934.83039182116"/>
    <m/>
    <n v="366158.16000000003"/>
    <n v="308164.53859999997"/>
    <n v="132.05166846767082"/>
    <n v="111.13678713236908"/>
    <s v="no"/>
    <n v="24.819999694824219"/>
    <n v="2559.47998046875"/>
    <n v="103.12167654871024"/>
    <n v="24.819999694824219"/>
    <n v="2975.4215634155275"/>
    <n v="213.360107421875"/>
    <n v="8.5962977455784397"/>
    <m/>
    <m/>
    <s v="ZONA MEDIA"/>
    <n v="1"/>
    <s v="1ER TERCIO"/>
    <m/>
    <s v=""/>
    <s v=""/>
    <d v="2019-12-10T00:00:00"/>
    <m/>
  </r>
  <r>
    <s v="10633302"/>
    <n v="10633"/>
    <x v="113"/>
    <n v="302"/>
    <n v="3082.719970703125"/>
    <n v="30.670000076293945"/>
    <n v="100.51255177810974"/>
    <n v="104.87999725341797"/>
    <n v="132.15904683910543"/>
    <x v="72"/>
    <n v="7"/>
    <s v="MECANICO"/>
    <n v="12.689020381328072"/>
    <x v="3"/>
    <x v="1"/>
    <s v="CG98-78 "/>
    <s v="CG98-78 "/>
    <s v="Soca"/>
    <n v="51"/>
    <n v="44144"/>
    <n v="1.05"/>
    <s v="Roundup 35.6 SL "/>
    <n v="104.88000000000001"/>
    <m/>
    <n v="400121.00186182355"/>
    <n v="339945.83088417398"/>
    <n v="0"/>
    <n v="454353.79406481027"/>
    <n v="378022.35666192207"/>
    <m/>
    <n v="407409.33300000004"/>
    <n v="347913.38379999995"/>
    <n v="132.15904683910543"/>
    <n v="112.85922403151196"/>
    <s v="no"/>
    <n v="30.670000076293945"/>
    <n v="2832.719970703125"/>
    <n v="92.361263894897945"/>
    <n v="30.670000076293945"/>
    <n v="3216.6696080017091"/>
    <n v="250"/>
    <n v="8.1512878832117934"/>
    <m/>
    <m/>
    <s v="ZONA MEDIA"/>
    <n v="1"/>
    <s v="1ER TERCIO"/>
    <m/>
    <s v=""/>
    <s v=""/>
    <d v="2019-12-10T00:00:00"/>
    <m/>
  </r>
  <r>
    <s v="10634402"/>
    <n v="10634"/>
    <x v="114"/>
    <n v="402"/>
    <n v="1481.8499755859375"/>
    <n v="19.75"/>
    <n v="75.030378510680379"/>
    <n v="65.879997253417969"/>
    <n v="123.06404562168458"/>
    <x v="56"/>
    <n v="4"/>
    <s v="MANUAL"/>
    <n v="10.453648915187376"/>
    <x v="8"/>
    <x v="1"/>
    <s v="CP72-2086 "/>
    <s v="CP72-2086 "/>
    <s v="Soca"/>
    <n v="19"/>
    <n v="44203"/>
    <s v="3 + 3 + 3 + 1"/>
    <s v="Megasun + Megamax + Megasilix + Megaboro"/>
    <n v="65.88000000000001"/>
    <m/>
    <n v="168229.91073671094"/>
    <n v="143403.31741829208"/>
    <n v="0"/>
    <n v="173914.65755825522"/>
    <n v="144696.99508846833"/>
    <m/>
    <n v="182362.45300000001"/>
    <n v="155060.8094"/>
    <n v="123.06404562168458"/>
    <n v="104.64001886472177"/>
    <s v="no"/>
    <n v="19.75"/>
    <n v="1258.5999755859375"/>
    <n v="63.726581042325947"/>
    <n v="19.75"/>
    <n v="1301.1300000000001"/>
    <n v="223.25"/>
    <n v="11.303797468354432"/>
    <m/>
    <m/>
    <s v="ZONA BAJA"/>
    <n v="1"/>
    <s v="2DO TERCIO"/>
    <m/>
    <s v=""/>
    <s v=""/>
    <d v="2020-03-14T00:00:00"/>
    <m/>
  </r>
  <r>
    <s v="10634403"/>
    <n v="10634"/>
    <x v="114"/>
    <n v="403"/>
    <n v="2001.510009765625"/>
    <n v="26.889999389648438"/>
    <n v="74.433248612721258"/>
    <n v="75.879997253417969"/>
    <n v="124.67429429904301"/>
    <x v="36"/>
    <n v="10"/>
    <s v="MANUAL"/>
    <n v="10.453648915187376"/>
    <x v="8"/>
    <x v="1"/>
    <s v="CP72-2086 "/>
    <s v="CP72-2086 "/>
    <s v="Soca"/>
    <n v="18"/>
    <n v="44203"/>
    <s v="3 + 3 + 3 + 1"/>
    <s v="Megasun + Megamax + Megasilix + Megaboro"/>
    <n v="75.88000000000001"/>
    <m/>
    <n v="280823.12350754766"/>
    <n v="241272.30029942078"/>
    <n v="0"/>
    <n v="291882.83948356239"/>
    <n v="242846.52245032389"/>
    <m/>
    <n v="249536.848"/>
    <n v="215327.49720000001"/>
    <n v="124.67429429904301"/>
    <n v="107.58252326962615"/>
    <s v="no"/>
    <n v="26.889999389648438"/>
    <n v="1963.0999755859375"/>
    <n v="73.004835260117247"/>
    <n v="26.889999389648438"/>
    <n v="2040.4131536865236"/>
    <n v="38.4100341796875"/>
    <n v="1.4284133526040108"/>
    <m/>
    <m/>
    <s v="ZONA MEDIA"/>
    <n v="7"/>
    <s v="2DO TERCIO"/>
    <m/>
    <s v=""/>
    <s v=""/>
    <d v="2020-03-13T00:00:00"/>
    <m/>
  </r>
  <r>
    <s v="10634404"/>
    <n v="10634"/>
    <x v="114"/>
    <n v="404"/>
    <n v="2255.550048828125"/>
    <n v="28.920000076293945"/>
    <n v="77.992740071844779"/>
    <n v="70.879997253417969"/>
    <n v="131.1823903680299"/>
    <x v="5"/>
    <n v="4"/>
    <s v="MANUAL"/>
    <n v="10.453648915187376"/>
    <x v="0"/>
    <x v="1"/>
    <s v="CP72-2086 "/>
    <s v="CG04-10267"/>
    <s v="Soca"/>
    <n v="17"/>
    <n v="44203"/>
    <s v="3 + 3 + 3 + 1"/>
    <s v="Megasun + Megamax + Megasilix + Megaboro"/>
    <n v="70.88000000000001"/>
    <m/>
    <n v="300349.81271578185"/>
    <n v="267186.73276799341"/>
    <n v="0"/>
    <n v="319645.26935742522"/>
    <n v="265944.86410537775"/>
    <m/>
    <n v="295888.44699999999"/>
    <n v="256550.22719999999"/>
    <n v="131.1823903680299"/>
    <n v="113.74175772924707"/>
    <s v="no"/>
    <n v="28.920000076293945"/>
    <n v="1926.1099853515625"/>
    <n v="66.601313287354273"/>
    <n v="28.920000076293945"/>
    <n v="2049.849605407715"/>
    <n v="329.4400634765625"/>
    <n v="11.391426784490505"/>
    <m/>
    <m/>
    <s v="ZONA MEDIA"/>
    <n v="7"/>
    <s v="2DO TERCIO"/>
    <m/>
    <s v=""/>
    <s v=""/>
    <d v="2020-03-12T00:00:00"/>
    <m/>
  </r>
  <r>
    <s v="10635403"/>
    <n v="10635"/>
    <x v="115"/>
    <n v="403"/>
    <n v="6910.81982421875"/>
    <n v="72.449996948242188"/>
    <n v="95.387441205219034"/>
    <n v="115.87999725341797"/>
    <n v="133.36815131107747"/>
    <x v="39"/>
    <n v="3"/>
    <s v="MECANICO"/>
    <n v="11.505588428665352"/>
    <x v="13"/>
    <x v="1"/>
    <s v="CG02-163"/>
    <s v="CG02-163"/>
    <s v="Soca"/>
    <n v="46"/>
    <n v="44133"/>
    <n v="1.2"/>
    <s v="Moddus 25 EC + Boro"/>
    <n v="115.88000000000001"/>
    <m/>
    <n v="950623.54408503522"/>
    <n v="821835.17907370371"/>
    <n v="0"/>
    <n v="1214718.0872111239"/>
    <n v="1010645.448559655"/>
    <m/>
    <n v="921683.26399999997"/>
    <n v="778771.88410000014"/>
    <n v="133.36815131107747"/>
    <n v="112.68878424102718"/>
    <s v="no"/>
    <n v="72.449996948242188"/>
    <n v="6570.22021484375"/>
    <n v="90.686273175932271"/>
    <n v="72.449996948242188"/>
    <n v="8395.5056463623059"/>
    <n v="340.599609375"/>
    <n v="4.7011680292867624"/>
    <m/>
    <m/>
    <s v="ZONA MEDIA"/>
    <n v="2"/>
    <s v="1ER TERCIO"/>
    <m/>
    <s v=""/>
    <s v=""/>
    <d v="2019-12-30T00:00:00"/>
    <m/>
  </r>
  <r>
    <s v="10635408"/>
    <n v="10635"/>
    <x v="115"/>
    <n v="408"/>
    <n v="1864.6099853515625"/>
    <n v="21.930000305175781"/>
    <n v="85.025533944543028"/>
    <n v="110.87999725341797"/>
    <n v="122.12792476120116"/>
    <x v="84"/>
    <n v="2"/>
    <s v="MECANICO"/>
    <n v="9.2044707429322816"/>
    <x v="13"/>
    <x v="1"/>
    <s v="CP88-1165 "/>
    <s v="CG02-163"/>
    <s v="Soca"/>
    <n v="47"/>
    <n v="44133"/>
    <n v="1.2"/>
    <s v="Moddus 25 EC + Boro"/>
    <n v="110.88000000000001"/>
    <m/>
    <n v="149605.73437841568"/>
    <n v="118552.88794525726"/>
    <n v="0"/>
    <n v="279950.04276975547"/>
    <n v="232918.43558443652"/>
    <m/>
    <n v="227720.948"/>
    <n v="188599.62040000001"/>
    <n v="122.12792476120116"/>
    <n v="101.14695399126083"/>
    <s v="no"/>
    <n v="12.199999809265137"/>
    <n v="1299.449951171875"/>
    <n v="106.51229274487562"/>
    <n v="21.930000305175781"/>
    <n v="2431.5984338378908"/>
    <n v="565.1600341796875"/>
    <n v="-21.486758800332595"/>
    <m/>
    <m/>
    <s v="ZONA MEDIA"/>
    <n v="2"/>
    <s v="1ER TERCIO"/>
    <m/>
    <s v=""/>
    <s v=""/>
    <d v="2020-03-10T00:00:00"/>
    <m/>
  </r>
  <r>
    <s v="10635414"/>
    <n v="10635"/>
    <x v="115"/>
    <n v="414"/>
    <n v="618.739990234375"/>
    <n v="6.309999942779541"/>
    <n v="98.057051639499917"/>
    <n v="115.87999725341797"/>
    <n v="122.03280083997569"/>
    <x v="106"/>
    <n v="5"/>
    <s v="MANUAL"/>
    <n v="12.952005259697566"/>
    <x v="16"/>
    <x v="1"/>
    <s v="CG02-163"/>
    <s v="CG02-163"/>
    <s v="Soca"/>
    <n v="69"/>
    <n v="44187"/>
    <s v="3 + 1 + 1 + 1"/>
    <s v="Megasun + Megamax + Megasilix + Megaboro"/>
    <n v="115.88000000000001"/>
    <m/>
    <n v="92565.733740234384"/>
    <n v="77549.368095703132"/>
    <n v="0"/>
    <n v="102587.75190971186"/>
    <n v="85353.009588880261"/>
    <m/>
    <n v="75506.573999999993"/>
    <n v="62278.252900000007"/>
    <n v="122.03280083997569"/>
    <n v="100.65335016799121"/>
    <s v="no"/>
    <n v="6.309999942779541"/>
    <n v="659.77001953125"/>
    <n v="104.55943352047366"/>
    <n v="6.309999942779541"/>
    <n v="731.20279336929332"/>
    <n v="-41.030029296875"/>
    <n v="-6.5023818809737435"/>
    <m/>
    <m/>
    <s v="ZONA MEDIA"/>
    <n v="2"/>
    <s v="2DO TERCIO"/>
    <m/>
    <s v=""/>
    <s v=""/>
    <d v="2020-02-01T00:00:00"/>
    <m/>
  </r>
  <r>
    <s v="10635415"/>
    <n v="10635"/>
    <x v="115"/>
    <n v="415"/>
    <n v="1215.8900146484375"/>
    <n v="11.840000152587891"/>
    <n v="102.69341207590088"/>
    <n v="115.87999725341797"/>
    <n v="120.06361532807706"/>
    <x v="106"/>
    <n v="5"/>
    <s v="MANUAL"/>
    <n v="12.91913214990138"/>
    <x v="16"/>
    <x v="1"/>
    <s v="CG02-163"/>
    <s v="CG02-163"/>
    <s v="Soca"/>
    <n v="69"/>
    <n v="44187"/>
    <s v="3 + 1 + 1 + 1"/>
    <s v="Megasun + Megamax + Megasilix + Megaboro"/>
    <n v="115.88000000000001"/>
    <m/>
    <n v="198450.44953442065"/>
    <n v="169196.83368751287"/>
    <n v="0"/>
    <n v="201862.23570778617"/>
    <n v="167949.38010887807"/>
    <m/>
    <n v="145984.15099999998"/>
    <n v="118933.1335"/>
    <n v="120.06361532807706"/>
    <n v="97.815700488656717"/>
    <s v="no"/>
    <n v="11.840000152587891"/>
    <n v="1348.8299560546875"/>
    <n v="113.92144752294377"/>
    <n v="11.840000152587891"/>
    <n v="1372.0192176818848"/>
    <n v="-132.93994140625"/>
    <n v="-11.228035447042885"/>
    <m/>
    <m/>
    <s v="ZONA MEDIA"/>
    <n v="2"/>
    <s v="2DO TERCIO"/>
    <m/>
    <s v=""/>
    <s v=""/>
    <d v="2020-02-02T00:00:00"/>
    <m/>
  </r>
  <r>
    <s v="10635416"/>
    <n v="10635"/>
    <x v="115"/>
    <n v="416"/>
    <n v="1534.7099609375"/>
    <n v="15.380000114440918"/>
    <n v="99.78608254342582"/>
    <n v="115.87999725341797"/>
    <n v="129.36996113501192"/>
    <x v="73"/>
    <n v="5"/>
    <s v="MANUAL"/>
    <n v="12.91913214990138"/>
    <x v="15"/>
    <x v="1"/>
    <s v="CG02-163"/>
    <s v="CG02-163"/>
    <s v="Soca"/>
    <n v="68"/>
    <n v="44187"/>
    <s v="3 + 1 + 1 + 1"/>
    <s v="Megasun + Megamax + Megasilix + Megaboro"/>
    <n v="115.88000000000001"/>
    <m/>
    <n v="228270.6376434085"/>
    <n v="192651.72715508839"/>
    <n v="0"/>
    <n v="247579.04406110672"/>
    <n v="205985.76465884078"/>
    <m/>
    <n v="198545.36800000002"/>
    <n v="172955.48200000002"/>
    <n v="129.36996113501192"/>
    <n v="112.69587505273481"/>
    <s v="no"/>
    <n v="15.380000114440918"/>
    <n v="1643.239990234375"/>
    <n v="106.84265136587801"/>
    <n v="15.380000114440918"/>
    <n v="1782.2344132614137"/>
    <n v="-108.530029296875"/>
    <n v="-7.0565688224521921"/>
    <m/>
    <m/>
    <s v="ZONA MEDIA"/>
    <n v="2"/>
    <s v="2DO TERCIO"/>
    <m/>
    <s v=""/>
    <s v=""/>
    <d v="2020-02-01T00:00:00"/>
    <m/>
  </r>
  <r>
    <s v="10640101"/>
    <n v="10640"/>
    <x v="116"/>
    <n v="101"/>
    <n v="4690.47021484375"/>
    <n v="38.569999694824219"/>
    <n v="121.60928835768627"/>
    <n v="130.8800048828125"/>
    <n v="119.33165831192589"/>
    <x v="19"/>
    <n v="4"/>
    <s v="MECANICO"/>
    <n v="11.111111111111111"/>
    <x v="6"/>
    <x v="1"/>
    <s v="CG02-163"/>
    <s v="CG02-163"/>
    <s v="Soca"/>
    <n v="57"/>
    <n v="44097"/>
    <n v="1.4"/>
    <s v="Tronnuspac 25 EC"/>
    <n v="130.88000000000002"/>
    <m/>
    <n v="627005.44415034191"/>
    <n v="512269.8353759225"/>
    <n v="0"/>
    <n v="591248.71701587946"/>
    <n v="491918.93255721166"/>
    <m/>
    <n v="559721.58900000004"/>
    <n v="433942.0405"/>
    <n v="119.33165831192589"/>
    <n v="92.51567979831114"/>
    <s v="no"/>
    <n v="38.569999694824219"/>
    <n v="5353.330078125"/>
    <n v="138.79518072289156"/>
    <n v="38.569999694824219"/>
    <n v="5048.0415600585948"/>
    <n v="-662.85986328125"/>
    <n v="-17.185892365205291"/>
    <m/>
    <m/>
    <s v="ZONA BAJA"/>
    <n v="2"/>
    <s v="1ER TERCIO"/>
    <m/>
    <s v=""/>
    <s v=""/>
    <d v="2019-12-17T00:00:00"/>
    <m/>
  </r>
  <r>
    <s v="10640102"/>
    <n v="10640"/>
    <x v="116"/>
    <n v="102"/>
    <n v="4379.22998046875"/>
    <n v="36.259998321533203"/>
    <n v="120.77303318208152"/>
    <n v="132.8800048828125"/>
    <n v="113.7247208347554"/>
    <x v="19"/>
    <n v="4"/>
    <s v="MECANICO"/>
    <n v="11.045364891518737"/>
    <x v="6"/>
    <x v="1"/>
    <s v="CG02-163"/>
    <s v="CG02-163"/>
    <s v="Soca"/>
    <n v="57"/>
    <n v="44097"/>
    <s v="1.4 + 1"/>
    <s v="Tronnuspac 25 EC + Boro"/>
    <n v="132.88000000000002"/>
    <m/>
    <n v="578838.63904411206"/>
    <n v="484838.54595145676"/>
    <n v="0"/>
    <n v="587256.8581254743"/>
    <n v="488597.70596039458"/>
    <m/>
    <n v="498026.70699999994"/>
    <n v="369677.63800000004"/>
    <n v="113.7247208347554"/>
    <n v="84.416127869226443"/>
    <s v="no"/>
    <n v="36.259998321533203"/>
    <n v="4749.16015625"/>
    <n v="130.97518963286009"/>
    <n v="36.259998321533203"/>
    <n v="4818.2285769653326"/>
    <n v="-369.93017578125"/>
    <n v="-10.202156450778574"/>
    <m/>
    <m/>
    <s v="ZONA BAJA"/>
    <n v="2"/>
    <s v="1ER TERCIO"/>
    <m/>
    <s v=""/>
    <s v=""/>
    <d v="2019-12-19T00:00:00"/>
    <m/>
  </r>
  <r>
    <s v="10640103"/>
    <n v="10640"/>
    <x v="116"/>
    <n v="103"/>
    <n v="3639.590087890625"/>
    <n v="32.200000762939453"/>
    <n v="113.03074539301274"/>
    <n v="131.55999755859375"/>
    <n v="118.62401000499"/>
    <x v="58"/>
    <n v="4"/>
    <s v="MECANICO"/>
    <n v="11.472715318869165"/>
    <x v="6"/>
    <x v="1"/>
    <s v="CG02-163"/>
    <s v="CG02-163"/>
    <s v="Soca"/>
    <n v="59"/>
    <n v="44097"/>
    <s v="1.1 + 1"/>
    <s v="Roundup 35.6 SL + Boro"/>
    <n v="131.56229436738639"/>
    <m/>
    <n v="483355.37735591573"/>
    <n v="400205.06278279767"/>
    <n v="0"/>
    <n v="526931.83182423224"/>
    <n v="438407.28407776117"/>
    <m/>
    <n v="431742.77099999995"/>
    <n v="322854.11609999998"/>
    <n v="118.62401000499"/>
    <n v="88.706175229506286"/>
    <s v="no"/>
    <n v="32.200000762939453"/>
    <n v="3885.969970703125"/>
    <n v="120.68229436738638"/>
    <n v="32.200000762939453"/>
    <n v="4236.3059790039069"/>
    <n v="-246.3798828125"/>
    <n v="-7.6515489743736396"/>
    <m/>
    <m/>
    <s v="ZONA BAJA"/>
    <n v="2"/>
    <s v="1ER TERCIO"/>
    <m/>
    <s v=""/>
    <s v=""/>
    <d v="2019-12-08T00:00:00"/>
    <m/>
  </r>
  <r>
    <s v="10640104"/>
    <n v="10640"/>
    <x v="116"/>
    <n v="104"/>
    <n v="4358.56005859375"/>
    <n v="33.290000915527344"/>
    <n v="130.9270032660408"/>
    <n v="130.8800048828125"/>
    <n v="113.72807792854647"/>
    <x v="96"/>
    <n v="4"/>
    <s v="MECANICO"/>
    <n v="11.735700197238659"/>
    <x v="7"/>
    <x v="1"/>
    <s v="CG98-46 "/>
    <s v="CG98-46 "/>
    <s v="Soca"/>
    <n v="66"/>
    <n v="44097"/>
    <s v="1.1 + 1"/>
    <s v="Roundup 35.6 SL + Boro"/>
    <n v="130.88000000000002"/>
    <m/>
    <n v="559746.05497745378"/>
    <n v="465250.33632314944"/>
    <n v="0"/>
    <n v="547098.25298273459"/>
    <n v="455185.7464816352"/>
    <m/>
    <n v="495690.65800000005"/>
    <n v="366815.70510000002"/>
    <n v="113.72807792854647"/>
    <n v="84.159837232654723"/>
    <s v="no"/>
    <n v="33.290000915527344"/>
    <n v="4457.72021484375"/>
    <n v="133.90568015168034"/>
    <n v="33.290000915527344"/>
    <n v="4356.9953198242192"/>
    <n v="-99.16015625"/>
    <n v="-2.978676885639544"/>
    <m/>
    <m/>
    <s v="ZONA BAJA"/>
    <n v="2"/>
    <s v="1ER TERCIO"/>
    <m/>
    <s v=""/>
    <s v=""/>
    <d v="2019-12-07T00:00:00"/>
    <m/>
  </r>
  <r>
    <s v="10640105"/>
    <n v="10640"/>
    <x v="116"/>
    <n v="105"/>
    <n v="3484.25"/>
    <n v="34.490001678466797"/>
    <n v="101.02203045630259"/>
    <n v="117.87999725341797"/>
    <n v="103.48846093133386"/>
    <x v="107"/>
    <n v="4"/>
    <s v="MECANICO"/>
    <n v="11.242603550295858"/>
    <x v="9"/>
    <x v="1"/>
    <s v="CG98-46 "/>
    <s v="CG98-46 "/>
    <s v="Soca"/>
    <n v="50"/>
    <n v="44097"/>
    <s v="1.1 + 1"/>
    <s v="Roundup 35.6 SL + Boro"/>
    <n v="117.88000000000001"/>
    <m/>
    <n v="488917.50320534629"/>
    <n v="404621.28475959774"/>
    <n v="0"/>
    <n v="526604.04302752134"/>
    <n v="438134.56379889773"/>
    <m/>
    <n v="360579.67"/>
    <n v="238870.19640000002"/>
    <n v="103.48846093133386"/>
    <n v="68.557134648776639"/>
    <s v="no"/>
    <n v="34.490001678466797"/>
    <n v="3774.719970703125"/>
    <n v="109.44389060612318"/>
    <n v="34.490001678466797"/>
    <n v="4065.6813978576665"/>
    <n v="-290.469970703125"/>
    <n v="-8.4218601498205885"/>
    <m/>
    <m/>
    <s v="ZONA BAJA"/>
    <n v="2"/>
    <s v="1ER TERCIO"/>
    <m/>
    <s v=""/>
    <s v=""/>
    <d v="2019-12-06T00:00:00"/>
    <m/>
  </r>
  <r>
    <s v="10640201"/>
    <n v="10640"/>
    <x v="116"/>
    <n v="201"/>
    <n v="1662.550048828125"/>
    <n v="20.350000381469727"/>
    <n v="81.69778956574406"/>
    <n v="129.8800048828125"/>
    <n v="125.24574592312115"/>
    <x v="18"/>
    <n v="4"/>
    <s v="MECANICO"/>
    <n v="11.439842209072978"/>
    <x v="7"/>
    <x v="1"/>
    <s v="CG02-163"/>
    <s v="CG02-163"/>
    <s v="Soca"/>
    <n v="57"/>
    <n v="44105"/>
    <n v="1.4"/>
    <s v="Tronnuspac 25 EC"/>
    <n v="129.88000000000002"/>
    <m/>
    <n v="287756.08965983323"/>
    <n v="244090.91698355222"/>
    <n v="0"/>
    <n v="353193.37024814589"/>
    <n v="293856.88404645736"/>
    <m/>
    <n v="208227.321"/>
    <n v="166635.70510000002"/>
    <n v="125.24574592312115"/>
    <n v="100.22898571832822"/>
    <s v="no"/>
    <n v="20.350000381469727"/>
    <n v="2153.3701171875"/>
    <n v="105.81671139172619"/>
    <n v="20.350000381469727"/>
    <n v="2643.0580495452887"/>
    <n v="-490.820068359375"/>
    <n v="-24.118921825982127"/>
    <m/>
    <m/>
    <s v="ZONA BAJA"/>
    <n v="2"/>
    <s v="1ER TERCIO"/>
    <m/>
    <s v=""/>
    <s v=""/>
    <d v="2019-12-15T00:00:00"/>
    <m/>
  </r>
  <r>
    <s v="10640202"/>
    <n v="10640"/>
    <x v="116"/>
    <n v="202"/>
    <n v="3518.1201171875"/>
    <n v="33.189998626708984"/>
    <n v="105.99940532556586"/>
    <n v="135.8800048828125"/>
    <n v="120.09725334158672"/>
    <x v="18"/>
    <n v="4"/>
    <s v="MECANICO"/>
    <n v="11.341222879684418"/>
    <x v="7"/>
    <x v="1"/>
    <s v="CG02-163"/>
    <s v="CG02-163"/>
    <s v="Soca"/>
    <n v="57"/>
    <n v="44105"/>
    <n v="1.4"/>
    <s v="Tronnuspac 25 EC"/>
    <n v="135.88000000000002"/>
    <m/>
    <n v="593850.23228237545"/>
    <n v="511647.42675806349"/>
    <n v="0"/>
    <n v="604878.84169419692"/>
    <n v="503259.19628957182"/>
    <m/>
    <n v="422516.56299999997"/>
    <n v="329955.61579999997"/>
    <n v="120.09725334158672"/>
    <n v="93.787478769706496"/>
    <s v="no"/>
    <n v="33.189998626708984"/>
    <n v="4427.6298828125"/>
    <n v="133.40253287173846"/>
    <n v="33.189998626708984"/>
    <n v="4509.857013397218"/>
    <n v="-909.509765625"/>
    <n v="-27.403127546172598"/>
    <m/>
    <m/>
    <s v="ZONA BAJA"/>
    <n v="2"/>
    <s v="1ER TERCIO"/>
    <m/>
    <s v=""/>
    <s v=""/>
    <d v="2019-12-18T00:00:00"/>
    <m/>
  </r>
  <r>
    <s v="10640203"/>
    <n v="10640"/>
    <x v="116"/>
    <n v="203"/>
    <n v="3081.6298828125"/>
    <n v="27.469999313354492"/>
    <n v="112.18165125014659"/>
    <n v="130.8800048828125"/>
    <n v="127.89369359317708"/>
    <x v="17"/>
    <n v="4"/>
    <s v="MECANICO"/>
    <n v="11.571334648257725"/>
    <x v="7"/>
    <x v="1"/>
    <s v="CG02-163"/>
    <s v="CG02-163"/>
    <s v="Soca"/>
    <n v="56"/>
    <n v="44105"/>
    <n v="1.2"/>
    <s v="Roundup 35.6 SL "/>
    <n v="130.88000000000002"/>
    <m/>
    <n v="402265.99153053918"/>
    <n v="340036.45675953332"/>
    <n v="0"/>
    <n v="459070.69204157806"/>
    <n v="381946.81577859295"/>
    <m/>
    <n v="394121.02800000005"/>
    <n v="314887.59490000003"/>
    <n v="127.89369359317708"/>
    <n v="102.18215907635627"/>
    <s v="no"/>
    <n v="27.469999313354492"/>
    <n v="3150.39990234375"/>
    <n v="114.68511034189173"/>
    <n v="27.469999313354492"/>
    <n v="3595.2735101318367"/>
    <n v="-68.77001953125"/>
    <n v="-2.5034590917451425"/>
    <m/>
    <m/>
    <s v="ZONA BAJA"/>
    <n v="2"/>
    <s v="1ER TERCIO"/>
    <m/>
    <s v=""/>
    <s v=""/>
    <d v="2019-12-10T00:00:00"/>
    <m/>
  </r>
  <r>
    <s v="10640204"/>
    <n v="10640"/>
    <x v="116"/>
    <n v="204"/>
    <n v="4688.56982421875"/>
    <n v="43.689998626708984"/>
    <n v="107.31448779109114"/>
    <n v="139.10000610351563"/>
    <n v="117.41108965818323"/>
    <x v="69"/>
    <n v="4"/>
    <s v="MECANICO"/>
    <n v="11.735700197238659"/>
    <x v="12"/>
    <x v="1"/>
    <s v="CP72-2086 "/>
    <s v="CP72-2086 "/>
    <s v="Soca"/>
    <n v="63"/>
    <n v="44105"/>
    <n v="1.25"/>
    <s v="Roundup 35.6 SL "/>
    <n v="139.1043143345571"/>
    <m/>
    <n v="748233.03665185301"/>
    <n v="626615.62680780864"/>
    <n v="0"/>
    <n v="811721.58389829518"/>
    <n v="675352.35780338151"/>
    <m/>
    <n v="550490.09200000006"/>
    <n v="449416.63630000001"/>
    <n v="117.41108965818323"/>
    <n v="95.853672473542758"/>
    <s v="no"/>
    <n v="43.689998626708984"/>
    <n v="5602.1201171875"/>
    <n v="128.22431433455708"/>
    <n v="43.689998626708984"/>
    <n v="6077.4673022460947"/>
    <n v="-913.55029296875"/>
    <n v="-20.90982654346594"/>
    <m/>
    <m/>
    <s v="ZONA BAJA"/>
    <n v="2"/>
    <s v="1ER TERCIO"/>
    <m/>
    <s v=""/>
    <s v=""/>
    <d v="2019-12-12T00:00:00"/>
    <m/>
  </r>
  <r>
    <s v="10640205"/>
    <n v="10640"/>
    <x v="116"/>
    <n v="205"/>
    <n v="3545.22998046875"/>
    <n v="29"/>
    <n v="122.24930967133621"/>
    <n v="140.8800048828125"/>
    <n v="127.53950815349242"/>
    <x v="60"/>
    <n v="4"/>
    <s v="MECANICO"/>
    <n v="11.341222879684418"/>
    <x v="7"/>
    <x v="1"/>
    <s v="CP72-2086 "/>
    <s v="CP72-2086 "/>
    <s v="Soca"/>
    <n v="53"/>
    <n v="44105"/>
    <n v="1.25"/>
    <s v="Roundup 35.6 SL "/>
    <n v="140.88000000000002"/>
    <m/>
    <n v="532656.62282962946"/>
    <n v="443406.98693373287"/>
    <n v="0"/>
    <n v="531856.02144213975"/>
    <n v="442504.20983986033"/>
    <m/>
    <n v="452156.88799999992"/>
    <n v="365796.4999"/>
    <n v="127.53950815349242"/>
    <n v="103.17990706251288"/>
    <s v="no"/>
    <n v="29"/>
    <n v="4091.669921875"/>
    <n v="141.09206627155172"/>
    <n v="29"/>
    <n v="4085.5200000000009"/>
    <n v="-546.43994140625"/>
    <n v="-18.842756600215509"/>
    <m/>
    <m/>
    <s v="ZONA BAJA"/>
    <n v="2"/>
    <s v="1ER TERCIO"/>
    <m/>
    <s v=""/>
    <s v=""/>
    <d v="2019-12-14T00:00:00"/>
    <m/>
  </r>
  <r>
    <s v="10647101"/>
    <n v="10647"/>
    <x v="117"/>
    <n v="101"/>
    <n v="360.07000732421875"/>
    <n v="4.1500000953674316"/>
    <n v="86.763855192716321"/>
    <n v="84.760002136230469"/>
    <n v="165.99999662337797"/>
    <x v="99"/>
    <n v="2"/>
    <s v="MANUAL"/>
    <n v="12.524654832347139"/>
    <x v="8"/>
    <x v="3"/>
    <s v="CG03-025 "/>
    <s v="CG03-025 "/>
    <s v="Soca"/>
    <n v="64"/>
    <n v="44159"/>
    <n v="1"/>
    <s v="Moddus 25 EC"/>
    <n v="84.761922253484116"/>
    <m/>
    <n v="51589.89982910156"/>
    <n v="44213.449239501955"/>
    <n v="0"/>
    <n v="52131.126241539001"/>
    <n v="43373.097032960453"/>
    <m/>
    <n v="59771.619999999995"/>
    <n v="57395.158000000003"/>
    <n v="165.99999662337797"/>
    <n v="159.39999675762922"/>
    <s v="no"/>
    <n v="4.1500000953674316"/>
    <n v="348.1099853515625"/>
    <n v="83.881922253484106"/>
    <n v="4.1500000953674316"/>
    <n v="351.76198543548588"/>
    <n v="11.96002197265625"/>
    <n v="2.8819329392322146"/>
    <m/>
    <m/>
    <s v="ZONA ALTA"/>
    <n v="6"/>
    <s v="2DO TERCIO"/>
    <m/>
    <s v=""/>
    <s v=""/>
    <d v="2020-01-12T00:00:00"/>
    <m/>
  </r>
  <r>
    <s v="10647201"/>
    <n v="10647"/>
    <x v="117"/>
    <n v="201"/>
    <n v="529.6099853515625"/>
    <n v="7.630000114440918"/>
    <n v="69.41153045976975"/>
    <n v="88.339996337890625"/>
    <n v="137.40016051943442"/>
    <x v="56"/>
    <n v="3"/>
    <s v="MANUAL"/>
    <n v="12.426035502958579"/>
    <x v="8"/>
    <x v="3"/>
    <s v="RB845210 "/>
    <s v="RB845210 "/>
    <s v="Soca"/>
    <n v="63"/>
    <n v="44159"/>
    <n v="1"/>
    <s v="Moddus 25 EC"/>
    <n v="88.340028360248908"/>
    <m/>
    <n v="107048.66011962891"/>
    <n v="94173.511624145496"/>
    <n v="0"/>
    <n v="103396.88102485659"/>
    <n v="86026.205012680672"/>
    <m/>
    <n v="72768.497000000003"/>
    <n v="64022.94249999999"/>
    <n v="137.40016051943442"/>
    <n v="120.88696261551917"/>
    <s v="no"/>
    <n v="7.630000114440918"/>
    <n v="697.84002685546875"/>
    <n v="91.460028360248899"/>
    <n v="7.630000114440918"/>
    <n v="674.03442649841315"/>
    <n v="-168.23004150390625"/>
    <n v="-22.048497900479148"/>
    <m/>
    <m/>
    <s v="ZONA ALTA"/>
    <n v="6"/>
    <s v="2DO TERCIO"/>
    <m/>
    <s v=""/>
    <s v=""/>
    <d v="2020-01-14T00:00:00"/>
    <m/>
  </r>
  <r>
    <s v="10647202"/>
    <n v="10647"/>
    <x v="117"/>
    <n v="202"/>
    <n v="451.95999145507813"/>
    <n v="5.8600001335144043"/>
    <n v="77.126276648056191"/>
    <n v="82.819999694824219"/>
    <n v="151.01971035147275"/>
    <x v="56"/>
    <n v="3"/>
    <s v="MANUAL"/>
    <n v="12.426035502958579"/>
    <x v="8"/>
    <x v="3"/>
    <s v="RB845210 "/>
    <s v="RB845210 "/>
    <s v="Soca"/>
    <n v="63"/>
    <n v="44159"/>
    <n v="1"/>
    <s v="Moddus 25 EC"/>
    <n v="82.816857485338289"/>
    <m/>
    <n v="77279.729538021362"/>
    <n v="67539.279808853957"/>
    <n v="0"/>
    <n v="74474.032853106371"/>
    <n v="61962.395333784501"/>
    <m/>
    <n v="68254.866999999998"/>
    <n v="61174.628900000011"/>
    <n v="151.01971035147275"/>
    <n v="135.35408013229059"/>
    <s v="no"/>
    <n v="5.8600001335144043"/>
    <n v="503.58999633789063"/>
    <n v="85.93685748533828"/>
    <n v="5.8600001335144043"/>
    <n v="485.30679592132577"/>
    <n v="-51.6300048828125"/>
    <n v="-8.8105808372820889"/>
    <m/>
    <m/>
    <s v="ZONA ALTA"/>
    <n v="6"/>
    <s v="2DO TERCIO"/>
    <m/>
    <s v=""/>
    <s v=""/>
    <d v="2020-01-14T00:00:00"/>
    <m/>
  </r>
  <r>
    <s v="10647203"/>
    <n v="10647"/>
    <x v="117"/>
    <n v="203"/>
    <n v="892.40997314453125"/>
    <n v="10.880000114440918"/>
    <n v="82.022974610087019"/>
    <n v="100.91999816894531"/>
    <n v="130.54275445791382"/>
    <x v="99"/>
    <n v="2"/>
    <s v="MANUAL"/>
    <n v="11.998685075608153"/>
    <x v="8"/>
    <x v="3"/>
    <s v="RB845210 "/>
    <s v="RB845210 "/>
    <s v="Soca"/>
    <n v="64"/>
    <n v="44159"/>
    <n v="1"/>
    <s v="Moddus 25 EC"/>
    <n v="100.92411479959648"/>
    <m/>
    <n v="150263.29930373537"/>
    <n v="125579.58094665015"/>
    <n v="0"/>
    <n v="151585.03325732343"/>
    <n v="126118.74767009309"/>
    <m/>
    <n v="116497.656"/>
    <n v="99081.722399999999"/>
    <n v="130.54275445791382"/>
    <n v="111.02713481660419"/>
    <s v="no"/>
    <n v="10.880000114440918"/>
    <n v="1088.47998046875"/>
    <n v="100.04411479959647"/>
    <n v="10.880000114440918"/>
    <n v="1098.0543805694581"/>
    <n v="-196.07000732421875"/>
    <n v="-18.021140189509453"/>
    <m/>
    <m/>
    <s v="ZONA ALTA"/>
    <n v="6"/>
    <s v="2DO TERCIO"/>
    <m/>
    <s v=""/>
    <s v=""/>
    <d v="2020-01-28T00:00:00"/>
    <m/>
  </r>
  <r>
    <s v="10647305"/>
    <n v="10647"/>
    <x v="117"/>
    <n v="305"/>
    <n v="171.71000671386719"/>
    <n v="3.1800000667572021"/>
    <n v="53.996856323644067"/>
    <n v="70.879997253417969"/>
    <n v="127.20740286498393"/>
    <x v="99"/>
    <n v="3"/>
    <s v="MANUAL"/>
    <n v="12.491781722550952"/>
    <x v="8"/>
    <x v="3"/>
    <s v="MEZ.VARCOM "/>
    <s v="CG03-025 "/>
    <s v="Soca"/>
    <n v="64"/>
    <n v="44159"/>
    <n v="1"/>
    <s v="Moddus 25 EC"/>
    <n v="70.88000000000001"/>
    <m/>
    <n v="15174.40683670044"/>
    <n v="12086.782229232789"/>
    <n v="0"/>
    <n v="27106.412153040321"/>
    <n v="22552.534911329545"/>
    <m/>
    <n v="21842.784"/>
    <n v="16856.035199999998"/>
    <n v="127.20740286498393"/>
    <n v="98.165712776940424"/>
    <s v="no"/>
    <n v="2"/>
    <n v="126.18000030517578"/>
    <n v="63.090000152587891"/>
    <n v="3.1800000667572021"/>
    <n v="225.39840473175053"/>
    <n v="45.530006408691406"/>
    <n v="-9.0931438289438233"/>
    <m/>
    <m/>
    <s v="ZONA ALTA"/>
    <n v="6"/>
    <s v="2DO TERCIO"/>
    <m/>
    <s v=""/>
    <s v=""/>
    <d v="2020-01-13T00:00:00"/>
    <m/>
  </r>
  <r>
    <s v="10647401"/>
    <n v="10647"/>
    <x v="117"/>
    <n v="401"/>
    <n v="697.54998779296875"/>
    <n v="6.3499999046325684"/>
    <n v="109.85039342820765"/>
    <n v="118.87999725341797"/>
    <n v="136.47881824385522"/>
    <x v="55"/>
    <n v="1"/>
    <s v="MANUAL"/>
    <n v="13.412228796844181"/>
    <x v="8"/>
    <x v="3"/>
    <s v=""/>
    <s v="RB845210 "/>
    <s v="Plantía"/>
    <n v="59"/>
    <n v="44167"/>
    <n v="1.2"/>
    <s v="Moddus 25 EC"/>
    <n v="118.88000000000001"/>
    <m/>
    <s v=""/>
    <s v=""/>
    <n v="0"/>
    <n v="115931.92431560566"/>
    <n v="96455.36103058391"/>
    <m/>
    <n v="95200.79800000001"/>
    <n v="81628.277099999992"/>
    <n v="136.47881824385522"/>
    <n v="117.02140137407196"/>
    <s v="no"/>
    <s v=""/>
    <s v=""/>
    <s v=""/>
    <n v="6.3499999046325684"/>
    <n v="754.88798866271975"/>
    <n v="0"/>
    <n v="0"/>
    <m/>
    <m/>
    <s v="ZONA ALTA"/>
    <n v="6"/>
    <s v="2DO TERCIO"/>
    <m/>
    <s v=""/>
    <s v=""/>
    <d v="2019-12-19T00:00:00"/>
    <m/>
  </r>
  <r>
    <s v="10647404"/>
    <n v="10647"/>
    <x v="117"/>
    <n v="404"/>
    <n v="1624.050048828125"/>
    <n v="12.100000381469727"/>
    <n v="134.21900806839972"/>
    <n v="124.66000366210938"/>
    <n v="138.94888471129985"/>
    <x v="55"/>
    <n v="1"/>
    <s v="MANUAL"/>
    <n v="13.445101906640367"/>
    <x v="8"/>
    <x v="3"/>
    <s v=""/>
    <s v="RB845210 "/>
    <s v="Plantía"/>
    <n v="59"/>
    <n v="44167"/>
    <n v="1.2"/>
    <s v="Moddus 25 EC"/>
    <n v="124.66479773105327"/>
    <m/>
    <s v=""/>
    <s v=""/>
    <n v="0"/>
    <n v="218126.57651307242"/>
    <n v="181481.31165887625"/>
    <m/>
    <n v="225659.94300000003"/>
    <n v="193890.2769"/>
    <n v="138.94888471129985"/>
    <n v="119.38688529944413"/>
    <s v="no"/>
    <s v=""/>
    <s v=""/>
    <s v=""/>
    <n v="12.100000381469727"/>
    <n v="1508.4441001015909"/>
    <n v="0"/>
    <n v="0"/>
    <m/>
    <m/>
    <s v="ZONA ALTA"/>
    <n v="6"/>
    <s v="2DO TERCIO"/>
    <m/>
    <s v=""/>
    <s v=""/>
    <d v="2019-12-18T00:00:00"/>
    <m/>
  </r>
  <r>
    <s v="10647501"/>
    <n v="10647"/>
    <x v="117"/>
    <n v="501"/>
    <n v="931.1199951171875"/>
    <n v="10.760000228881836"/>
    <n v="86.535313690597221"/>
    <n v="105.43000030517578"/>
    <n v="130.54839616530987"/>
    <x v="111"/>
    <n v="3"/>
    <s v="MANUAL"/>
    <n v="12.031558185404339"/>
    <x v="8"/>
    <x v="3"/>
    <s v="CG03-025 "/>
    <s v="CG03-025 "/>
    <s v="Soca"/>
    <n v="65"/>
    <n v="44159"/>
    <n v="1"/>
    <s v="Moddus 25 EC"/>
    <n v="105.42739273778797"/>
    <m/>
    <n v="170990.8037109375"/>
    <n v="147631.404296875"/>
    <n v="0"/>
    <n v="166075.97992639162"/>
    <n v="138175.21529875783"/>
    <m/>
    <n v="121556.22199999998"/>
    <n v="98408.649399999995"/>
    <n v="130.54839616530987"/>
    <n v="105.6884718576091"/>
    <s v="no"/>
    <n v="10.760000228881836"/>
    <n v="1167.969970703125"/>
    <n v="108.54739273778796"/>
    <n v="10.760000228881836"/>
    <n v="1134.3987699890138"/>
    <n v="-236.8499755859375"/>
    <n v="-22.012079047190738"/>
    <m/>
    <m/>
    <s v="ZONA ALTA"/>
    <n v="6"/>
    <s v="2DO TERCIO"/>
    <m/>
    <s v=""/>
    <s v=""/>
    <d v="2020-01-28T00:00:00"/>
    <m/>
  </r>
  <r>
    <s v="10647502"/>
    <n v="10647"/>
    <x v="117"/>
    <n v="502"/>
    <n v="1030.239990234375"/>
    <n v="10.170000076293945"/>
    <n v="101.30186651973018"/>
    <n v="112.87000274658203"/>
    <n v="141.70137675085658"/>
    <x v="111"/>
    <n v="3"/>
    <s v="MANUAL"/>
    <n v="11.965811965811966"/>
    <x v="8"/>
    <x v="3"/>
    <s v="CG03-025 "/>
    <s v="CG03-025 "/>
    <s v="Soca"/>
    <n v="65"/>
    <n v="44159"/>
    <n v="1"/>
    <s v="Moddus 25 EC"/>
    <n v="112.86918156364703"/>
    <m/>
    <n v="166345.48293431604"/>
    <n v="142908.20562536098"/>
    <n v="0"/>
    <n v="161870.94574249809"/>
    <n v="134676.62685775841"/>
    <m/>
    <n v="145986.42499999999"/>
    <n v="126102.6"/>
    <n v="141.70137675085658"/>
    <n v="122.4011892329206"/>
    <s v="no"/>
    <n v="10.170000076293945"/>
    <n v="1179.6099853515625"/>
    <n v="115.98918156364702"/>
    <n v="10.170000076293945"/>
    <n v="1147.8795851135255"/>
    <n v="-149.3699951171875"/>
    <n v="-14.68731504391684"/>
    <m/>
    <m/>
    <s v="ZONA ALTA"/>
    <n v="6"/>
    <s v="2DO TERCIO"/>
    <m/>
    <s v=""/>
    <s v=""/>
    <d v="2020-01-30T00:00:00"/>
    <m/>
  </r>
  <r>
    <s v="10647601"/>
    <n v="10647"/>
    <x v="117"/>
    <n v="601"/>
    <n v="424.3699951171875"/>
    <n v="6.619999885559082"/>
    <n v="64.10422997784508"/>
    <n v="99.569999694824219"/>
    <n v="150.27024703381824"/>
    <x v="57"/>
    <n v="3"/>
    <s v="MANUAL"/>
    <n v="11.834319526627219"/>
    <x v="8"/>
    <x v="3"/>
    <s v="CG03-025 "/>
    <s v="CG03-025 "/>
    <s v="Soca"/>
    <n v="66"/>
    <n v="44159"/>
    <n v="1"/>
    <s v="Moddus 25 EC"/>
    <n v="99.571845781928687"/>
    <m/>
    <n v="97622.153051757807"/>
    <n v="87302.485340576168"/>
    <n v="0"/>
    <n v="94656.181263031001"/>
    <n v="78753.942810841792"/>
    <m/>
    <n v="63770.184000000001"/>
    <n v="56843.063199999997"/>
    <n v="150.27024703381824"/>
    <n v="133.94694218261847"/>
    <s v="no"/>
    <n v="6.619999885559082"/>
    <n v="679.82000732421875"/>
    <n v="102.69184578192868"/>
    <n v="6.619999885559082"/>
    <n v="659.16560768127442"/>
    <n v="-255.45001220703125"/>
    <n v="-38.587615804083597"/>
    <m/>
    <m/>
    <s v="ZONA ALTA"/>
    <n v="6"/>
    <s v="2DO TERCIO"/>
    <m/>
    <s v=""/>
    <s v=""/>
    <d v="2020-02-04T00:00:00"/>
    <m/>
  </r>
  <r>
    <s v="10647602"/>
    <n v="10647"/>
    <x v="117"/>
    <n v="602"/>
    <n v="1168.0899658203125"/>
    <n v="10.520000457763672"/>
    <n v="111.03516302209587"/>
    <n v="105.19000244140625"/>
    <n v="136.67150705115992"/>
    <x v="57"/>
    <n v="3"/>
    <s v="MANUAL"/>
    <n v="11.801446416831032"/>
    <x v="8"/>
    <x v="3"/>
    <s v="CG03-025 "/>
    <s v="CG03-025 "/>
    <s v="Soca"/>
    <n v="66"/>
    <n v="44159"/>
    <n v="1"/>
    <s v="Moddus 25 EC"/>
    <n v="105.1879823987265"/>
    <m/>
    <n v="147516.21916084789"/>
    <n v="126820.89891740677"/>
    <n v="0"/>
    <n v="143266.75763835854"/>
    <n v="119197.9423551143"/>
    <m/>
    <n v="159644.61599999998"/>
    <n v="135170.45520000003"/>
    <n v="136.67150705115992"/>
    <n v="115.71921611797607"/>
    <s v="no"/>
    <n v="10.520000457763672"/>
    <n v="1139.4000244140625"/>
    <n v="108.30798239872649"/>
    <n v="10.520000457763672"/>
    <n v="1106.57762298584"/>
    <n v="28.68994140625"/>
    <n v="2.7271806233693781"/>
    <m/>
    <m/>
    <s v="ZONA ALTA"/>
    <n v="6"/>
    <s v="2DO TERCIO"/>
    <m/>
    <s v=""/>
    <s v=""/>
    <d v="2020-02-05T00:00:00"/>
    <m/>
  </r>
  <r>
    <s v="10647701"/>
    <n v="10647"/>
    <x v="117"/>
    <n v="701"/>
    <n v="750.6400146484375"/>
    <n v="7.619999885559082"/>
    <n v="98.509189753532752"/>
    <n v="136.30000305175781"/>
    <n v="135.30179982153902"/>
    <x v="5"/>
    <n v="2"/>
    <s v="MANUAL"/>
    <n v="11.374095989480605"/>
    <x v="0"/>
    <x v="3"/>
    <s v="RB845210 "/>
    <s v="RB845210 "/>
    <s v="Soca"/>
    <n v="61"/>
    <n v="44159"/>
    <n v="1"/>
    <s v="Moddus 25 EC"/>
    <n v="136.29600876279031"/>
    <m/>
    <n v="137309.58594032272"/>
    <n v="115736.95583100346"/>
    <n v="0"/>
    <n v="133280.73268449624"/>
    <n v="110889.56959350087"/>
    <m/>
    <n v="101562.94500000001"/>
    <n v="89710.181500000006"/>
    <n v="135.30179982153902"/>
    <n v="119.51158977584721"/>
    <s v="no"/>
    <n v="7.619999885559082"/>
    <n v="1069.969970703125"/>
    <n v="140.41600876279028"/>
    <n v="7.619999885559082"/>
    <n v="1038.5755711746217"/>
    <n v="-319.3299560546875"/>
    <n v="-41.906819009257532"/>
    <m/>
    <m/>
    <s v="ZONA ALTA"/>
    <n v="6"/>
    <s v="2DO TERCIO"/>
    <m/>
    <s v=""/>
    <s v=""/>
    <d v="2020-02-13T00:00:00"/>
    <m/>
  </r>
  <r>
    <s v="10647702"/>
    <n v="10647"/>
    <x v="117"/>
    <n v="702"/>
    <n v="1264.780029296875"/>
    <n v="12.510000228881836"/>
    <n v="101.1015192771042"/>
    <n v="123.80000305175781"/>
    <n v="134.46674367126664"/>
    <x v="36"/>
    <n v="2"/>
    <s v="MANUAL"/>
    <n v="11.406969099276791"/>
    <x v="8"/>
    <x v="3"/>
    <s v="RB845210 "/>
    <s v="RB845210 "/>
    <s v="Soca"/>
    <n v="62"/>
    <n v="44159"/>
    <n v="1"/>
    <s v="Moddus 25 EC"/>
    <n v="123.80019153860248"/>
    <m/>
    <n v="208654.27355056148"/>
    <n v="177073.8630239965"/>
    <n v="0"/>
    <n v="201611.71113774605"/>
    <n v="167740.9436666047"/>
    <m/>
    <n v="170070.85200000001"/>
    <n v="148851.07440000001"/>
    <n v="134.46674367126664"/>
    <n v="117.68929849623757"/>
    <s v="no"/>
    <n v="12.529999732971191"/>
    <n v="1602.8399658203125"/>
    <n v="127.92019153860247"/>
    <n v="12.510000228881836"/>
    <n v="1548.740424483532"/>
    <n v="-338.0599365234375"/>
    <n v="-26.818672261498264"/>
    <m/>
    <m/>
    <s v="ZONA ALTA"/>
    <n v="6"/>
    <s v="2DO TERCIO"/>
    <m/>
    <s v=""/>
    <s v=""/>
    <d v="2020-02-13T00:00:00"/>
    <m/>
  </r>
  <r>
    <s v="10647703"/>
    <n v="10647"/>
    <x v="117"/>
    <n v="703"/>
    <n v="578.65997314453125"/>
    <n v="7.1500000953674316"/>
    <n v="80.931463695986778"/>
    <n v="102.12000274658203"/>
    <n v="129.78531000146086"/>
    <x v="36"/>
    <n v="2"/>
    <s v="MANUAL"/>
    <n v="11.374095989480605"/>
    <x v="8"/>
    <x v="3"/>
    <s v="RB845210 "/>
    <s v="RB845210 "/>
    <s v="Soca"/>
    <n v="62"/>
    <n v="44159"/>
    <n v="1"/>
    <s v="Moddus 25 EC"/>
    <n v="102.12335734169491"/>
    <m/>
    <n v="93797.270898055547"/>
    <n v="79188.340702433299"/>
    <n v="0"/>
    <n v="94612.550048782578"/>
    <n v="78717.641640587099"/>
    <m/>
    <n v="75101.563999999998"/>
    <n v="63894.888099999996"/>
    <n v="129.78531000146086"/>
    <n v="110.41871058194143"/>
    <s v="no"/>
    <n v="7.1500000953674316"/>
    <n v="723.8900146484375"/>
    <n v="101.2433573416949"/>
    <n v="7.1500000953674316"/>
    <n v="730.18201473236093"/>
    <n v="-145.23004150390625"/>
    <n v="-20.311893645708125"/>
    <m/>
    <m/>
    <s v="ZONA ALTA"/>
    <n v="6"/>
    <s v="2DO TERCIO"/>
    <m/>
    <s v=""/>
    <s v=""/>
    <d v="2020-02-14T00:00:00"/>
    <m/>
  </r>
  <r>
    <s v="10647801"/>
    <n v="10647"/>
    <x v="117"/>
    <n v="801"/>
    <n v="568.28997802734375"/>
    <n v="5.8600001335144043"/>
    <n v="96.977809740513521"/>
    <n v="126.62000274658203"/>
    <n v="130.14868968257829"/>
    <x v="105"/>
    <n v="2"/>
    <s v="MANUAL"/>
    <n v="11.406969099276791"/>
    <x v="0"/>
    <x v="3"/>
    <s v="RB845210 "/>
    <s v="RB845210 "/>
    <s v="Soca"/>
    <n v="60"/>
    <n v="44159"/>
    <n v="1"/>
    <s v="Moddus 25 EC"/>
    <n v="126.61549159916289"/>
    <m/>
    <n v="99543.030670166016"/>
    <n v="85536.272616577146"/>
    <n v="0"/>
    <n v="100239.71436603928"/>
    <n v="83399.442352544676"/>
    <m/>
    <n v="73962.195999999996"/>
    <n v="64593.482400000008"/>
    <n v="130.14868968257829"/>
    <n v="113.66289200491943"/>
    <s v="no"/>
    <n v="5.8600001335144043"/>
    <n v="736.80999755859375"/>
    <n v="125.73549159916288"/>
    <n v="5.8600001335144043"/>
    <n v="741.96679767608646"/>
    <n v="-168.52001953125"/>
    <n v="-28.757681858649363"/>
    <m/>
    <m/>
    <s v="ZONA ALTA"/>
    <n v="6"/>
    <s v="2DO TERCIO"/>
    <m/>
    <s v=""/>
    <s v=""/>
    <d v="2020-02-11T00:00:00"/>
    <m/>
  </r>
  <r>
    <s v="10647802"/>
    <n v="10647"/>
    <x v="117"/>
    <n v="802"/>
    <n v="856.3900146484375"/>
    <n v="8.5500001907348633"/>
    <n v="100.16257257823894"/>
    <n v="126.62000274658203"/>
    <n v="130.75148248425961"/>
    <x v="5"/>
    <n v="2"/>
    <s v="MANUAL"/>
    <n v="11.406969099276791"/>
    <x v="0"/>
    <x v="3"/>
    <s v="RB845210 "/>
    <s v="RB845210 "/>
    <s v="Soca"/>
    <n v="61"/>
    <n v="44159"/>
    <n v="1"/>
    <s v="Moddus 25 EC"/>
    <n v="126.61922658901679"/>
    <m/>
    <n v="141476.53680213212"/>
    <n v="117136.10435231161"/>
    <n v="0"/>
    <n v="141803.26966066839"/>
    <n v="117980.32035767609"/>
    <m/>
    <n v="111974.264"/>
    <n v="98054.296199999982"/>
    <n v="130.75148248425961"/>
    <n v="114.49724368896679"/>
    <s v="no"/>
    <n v="8.5900001525878906"/>
    <n v="1080.0999755859375"/>
    <n v="125.73922658901678"/>
    <n v="8.5500001907348633"/>
    <n v="1082.5944114867943"/>
    <n v="-223.7099609375"/>
    <n v="-25.576654010777844"/>
    <m/>
    <m/>
    <s v="ZONA ALTA"/>
    <n v="6"/>
    <s v="2DO TERCIO"/>
    <m/>
    <s v=""/>
    <s v=""/>
    <d v="2020-02-12T00:00:00"/>
    <m/>
  </r>
  <r>
    <s v="10648102"/>
    <n v="10648"/>
    <x v="118"/>
    <n v="102"/>
    <n v="834.29998779296875"/>
    <n v="9.0699996948242188"/>
    <n v="91.984566247456513"/>
    <n v="100.38999938964844"/>
    <n v="130.99958719778982"/>
    <x v="87"/>
    <n v="3"/>
    <s v="MANUAL"/>
    <n v="11.801446416831032"/>
    <x v="13"/>
    <x v="3"/>
    <s v="CG03-138"/>
    <s v="CG03-138"/>
    <s v="Soca"/>
    <n v="52"/>
    <n v="44130"/>
    <n v="1"/>
    <s v="Tronnuspac 25 EC"/>
    <n v="100.39000213623048"/>
    <m/>
    <n v="119570.9911743164"/>
    <n v="102955.64426696778"/>
    <n v="0"/>
    <n v="117095.09533183707"/>
    <n v="97423.119316088458"/>
    <m/>
    <n v="109292.954"/>
    <n v="95098.405400000003"/>
    <n v="130.99958719778982"/>
    <n v="113.98586454684049"/>
    <s v="no"/>
    <n v="9.0699996948242188"/>
    <n v="929.78997802734375"/>
    <n v="102.51268018872447"/>
    <n v="9.0699996948242188"/>
    <n v="910.53728873901309"/>
    <n v="-95.489990234375"/>
    <n v="-10.528113941267961"/>
    <m/>
    <m/>
    <s v="ZONA ALTA"/>
    <n v="6"/>
    <s v="1ER TERCIO"/>
    <m/>
    <s v=""/>
    <s v=""/>
    <d v="2019-12-24T00:00:00"/>
    <m/>
  </r>
  <r>
    <s v="10648103"/>
    <n v="10648"/>
    <x v="118"/>
    <n v="103"/>
    <n v="930.489990234375"/>
    <n v="9.0299997329711914"/>
    <n v="103.04429875417179"/>
    <n v="108.87999725341797"/>
    <n v="129.78352617160556"/>
    <x v="98"/>
    <n v="1"/>
    <s v="MANUAL"/>
    <n v="12.097304404996713"/>
    <x v="2"/>
    <x v="3"/>
    <s v=""/>
    <s v="SP80-1842"/>
    <s v="Plantía"/>
    <n v="21"/>
    <n v="44167"/>
    <n v="1.2"/>
    <s v="Moddus 25 EC"/>
    <n v="108.88000000000001"/>
    <m/>
    <s v=""/>
    <s v=""/>
    <n v="0"/>
    <n v="145103.28441402549"/>
    <n v="120725.93263246919"/>
    <m/>
    <n v="120762.272"/>
    <n v="105219.698"/>
    <n v="129.78352617160556"/>
    <n v="113.07988167986301"/>
    <s v="no"/>
    <s v=""/>
    <s v=""/>
    <s v=""/>
    <n v="9.0299997329711914"/>
    <n v="983.18637092590336"/>
    <n v="0"/>
    <n v="0"/>
    <m/>
    <m/>
    <s v="ZONA ALTA"/>
    <n v="6"/>
    <s v="1ER TERCIO"/>
    <m/>
    <s v=""/>
    <s v=""/>
    <d v="2019-12-21T00:00:00"/>
    <m/>
  </r>
  <r>
    <s v="10648104"/>
    <n v="10648"/>
    <x v="118"/>
    <n v="104"/>
    <n v="398.8800048828125"/>
    <n v="4.2100000381469727"/>
    <n v="94.745843531720993"/>
    <n v="108.87999725341797"/>
    <n v="117.97815740055852"/>
    <x v="98"/>
    <n v="1"/>
    <s v="MANUAL"/>
    <n v="12.097304404996713"/>
    <x v="2"/>
    <x v="3"/>
    <s v=""/>
    <s v="SP80-1842"/>
    <s v="Plantía"/>
    <n v="21"/>
    <n v="44167"/>
    <n v="1.2"/>
    <s v="Moddus 25 EC"/>
    <n v="108.88000000000001"/>
    <m/>
    <s v=""/>
    <s v=""/>
    <n v="0"/>
    <n v="66094.502585240654"/>
    <n v="54990.626150920223"/>
    <m/>
    <n v="47059.128000000004"/>
    <n v="40096.718800000002"/>
    <n v="117.97815740055852"/>
    <n v="100.52326090343905"/>
    <s v="no"/>
    <s v=""/>
    <s v=""/>
    <s v=""/>
    <n v="4.2100000381469727"/>
    <n v="458.38480415344242"/>
    <n v="0"/>
    <n v="0"/>
    <m/>
    <m/>
    <s v="ZONA ALTA"/>
    <n v="6"/>
    <s v="1ER TERCIO"/>
    <m/>
    <s v=""/>
    <s v=""/>
    <d v="2019-12-21T00:00:00"/>
    <m/>
  </r>
  <r>
    <s v="10648105"/>
    <n v="10648"/>
    <x v="118"/>
    <n v="105"/>
    <n v="579.719970703125"/>
    <n v="7.4099998474121094"/>
    <n v="78.234815471094535"/>
    <n v="90.519996643066406"/>
    <n v="144.70250334528936"/>
    <x v="87"/>
    <n v="3"/>
    <s v="MANUAL"/>
    <n v="11.801446416831032"/>
    <x v="13"/>
    <x v="3"/>
    <s v="CG03-138"/>
    <s v="CG03-138"/>
    <s v="Soca"/>
    <n v="52"/>
    <n v="44130"/>
    <n v="1"/>
    <s v="Tronnuspac 25 EC"/>
    <n v="90.519999389648447"/>
    <m/>
    <n v="88482.116314697269"/>
    <n v="73600.097061767563"/>
    <n v="0"/>
    <n v="86460.085116623566"/>
    <n v="71934.790817030807"/>
    <m/>
    <n v="83886.930999999997"/>
    <n v="69787.897400000002"/>
    <n v="144.70250334528936"/>
    <n v="120.38208260335823"/>
    <s v="no"/>
    <n v="7.4099998474121094"/>
    <n v="686.44000244140625"/>
    <n v="92.636979295099536"/>
    <n v="7.4099998474121094"/>
    <n v="670.75318166503928"/>
    <n v="-106.72003173828125"/>
    <n v="-14.402163824005001"/>
    <m/>
    <m/>
    <s v="ZONA ALTA"/>
    <n v="6"/>
    <s v="1ER TERCIO"/>
    <m/>
    <s v=""/>
    <s v=""/>
    <d v="2019-12-24T00:00:00"/>
    <m/>
  </r>
  <r>
    <s v="10648106"/>
    <n v="10648"/>
    <x v="118"/>
    <n v="106"/>
    <n v="626.77001953125"/>
    <n v="5.5300002098083496"/>
    <n v="113.33996306538506"/>
    <n v="108.87999725341797"/>
    <n v="121.40193313156101"/>
    <x v="98"/>
    <n v="1"/>
    <s v="MANUAL"/>
    <n v="12.097304404996713"/>
    <x v="2"/>
    <x v="3"/>
    <s v=""/>
    <s v="SP80-1842"/>
    <s v="Plantía"/>
    <n v="21"/>
    <n v="44167"/>
    <n v="1.2"/>
    <s v="Moddus 25 EC"/>
    <n v="108.88000000000001"/>
    <m/>
    <s v=""/>
    <s v=""/>
    <n v="0"/>
    <n v="85075.192263873949"/>
    <n v="70782.559963543128"/>
    <m/>
    <n v="76091.092000000004"/>
    <n v="66357.198600000003"/>
    <n v="121.40193313156101"/>
    <n v="105.87168583721882"/>
    <s v="no"/>
    <s v=""/>
    <s v=""/>
    <s v=""/>
    <n v="5.5300002098083496"/>
    <n v="602.10642284393316"/>
    <n v="0"/>
    <n v="0"/>
    <m/>
    <m/>
    <s v="ZONA ALTA"/>
    <n v="6"/>
    <s v="1ER TERCIO"/>
    <m/>
    <s v=""/>
    <s v=""/>
    <d v="2019-12-21T00:00:00"/>
    <m/>
  </r>
  <r>
    <s v="10648107"/>
    <n v="10648"/>
    <x v="118"/>
    <n v="107"/>
    <n v="857.09002685546875"/>
    <n v="9.6499996185302734"/>
    <n v="88.817622874269745"/>
    <n v="70.699996948242188"/>
    <n v="127.82951214817409"/>
    <x v="83"/>
    <n v="3"/>
    <s v="MANUAL"/>
    <n v="11.209730440499671"/>
    <x v="13"/>
    <x v="3"/>
    <s v="CG03-138"/>
    <s v="CG03-138"/>
    <s v="Soca"/>
    <n v="51"/>
    <n v="44130"/>
    <n v="0.8"/>
    <s v="Tronnuspac 25 EC"/>
    <n v="70.699999694824228"/>
    <m/>
    <n v="99291.285999999993"/>
    <n v="87771.780800000008"/>
    <n v="0"/>
    <n v="96395.550849726773"/>
    <n v="80201.098306972679"/>
    <m/>
    <n v="109561.4"/>
    <n v="91997.043000000005"/>
    <n v="127.82951214817409"/>
    <n v="107.33649922111798"/>
    <s v="no"/>
    <n v="9.6499996185302734"/>
    <n v="702.75"/>
    <n v="72.823837075656911"/>
    <n v="9.6499996185302734"/>
    <n v="682.25497008514424"/>
    <n v="154.34002685546875"/>
    <n v="15.993785798612834"/>
    <m/>
    <m/>
    <s v="ZONA ALTA"/>
    <n v="6"/>
    <s v="1ER TERCIO"/>
    <m/>
    <s v=""/>
    <s v=""/>
    <d v="2020-01-10T00:00:00"/>
    <m/>
  </r>
  <r>
    <s v="10648108"/>
    <n v="10648"/>
    <x v="118"/>
    <n v="108"/>
    <n v="433.73001098632813"/>
    <n v="5.2899999618530273"/>
    <n v="81.990550872215394"/>
    <n v="108.87999725341797"/>
    <n v="112.89999714025683"/>
    <x v="25"/>
    <n v="1"/>
    <s v="MANUAL"/>
    <n v="12.031558185404339"/>
    <x v="2"/>
    <x v="3"/>
    <s v=""/>
    <s v="CG03-138"/>
    <s v="Plantía"/>
    <n v="20"/>
    <n v="44167"/>
    <n v="1.2"/>
    <s v="Moddus 25 EC"/>
    <n v="108.88000000000001"/>
    <m/>
    <s v=""/>
    <s v=""/>
    <n v="0"/>
    <n v="82873.004835220418"/>
    <n v="68950.340022903387"/>
    <m/>
    <n v="48968.117000000006"/>
    <n v="38719.077100000002"/>
    <n v="112.89999714025683"/>
    <n v="89.26999773880182"/>
    <s v="no"/>
    <s v=""/>
    <s v=""/>
    <s v=""/>
    <n v="5.2899999618530273"/>
    <n v="575.97519584655765"/>
    <n v="0"/>
    <n v="0"/>
    <m/>
    <m/>
    <s v="ZONA ALTA"/>
    <n v="6"/>
    <s v="1ER TERCIO"/>
    <m/>
    <s v=""/>
    <s v=""/>
    <d v="2019-12-22T00:00:00"/>
    <m/>
  </r>
  <r>
    <s v="10648109"/>
    <n v="10648"/>
    <x v="118"/>
    <n v="109"/>
    <n v="485.20001220703125"/>
    <n v="5.3400001525878906"/>
    <n v="90.861422910613925"/>
    <n v="85.029998779296875"/>
    <n v="123.58032046877815"/>
    <x v="28"/>
    <n v="4"/>
    <s v="MANUAL"/>
    <n v="12.097304404996713"/>
    <x v="2"/>
    <x v="3"/>
    <s v="CG04-10295"/>
    <s v="CG04-10295"/>
    <s v="Soca"/>
    <n v="59"/>
    <n v="44130"/>
    <n v="1"/>
    <s v="Roundup 35.6 SL "/>
    <n v="85.030001525878916"/>
    <m/>
    <n v="72912.977676391616"/>
    <n v="65155.677017211907"/>
    <n v="0"/>
    <n v="70333.928251912759"/>
    <n v="58517.828305591414"/>
    <m/>
    <n v="59961.172999999995"/>
    <n v="52043.652699999999"/>
    <n v="123.58032046877815"/>
    <n v="107.26226585046614"/>
    <s v="no"/>
    <n v="5.3400001525878906"/>
    <n v="470.70999145507813"/>
    <n v="88.147935955949535"/>
    <n v="5.3400001525878906"/>
    <n v="454.06022112274201"/>
    <n v="14.490020751953125"/>
    <n v="2.7134869546643898"/>
    <m/>
    <m/>
    <s v="ZONA ALTA"/>
    <n v="6"/>
    <s v="1ER TERCIO"/>
    <m/>
    <s v=""/>
    <s v=""/>
    <d v="2019-12-22T00:00:00"/>
    <m/>
  </r>
  <r>
    <s v="10648110"/>
    <n v="10648"/>
    <x v="118"/>
    <n v="110"/>
    <n v="464.67001342773438"/>
    <n v="5.559999942779541"/>
    <n v="83.573744282349352"/>
    <n v="95.459999084472656"/>
    <n v="137.93147857165891"/>
    <x v="28"/>
    <n v="4"/>
    <s v="MANUAL"/>
    <n v="12.097304404996713"/>
    <x v="2"/>
    <x v="3"/>
    <s v="CG03-138"/>
    <s v="CG03-138"/>
    <s v="Soca"/>
    <n v="59"/>
    <n v="44130"/>
    <n v="1"/>
    <s v="Roundup 35.6 SL "/>
    <n v="95.460001831054697"/>
    <m/>
    <n v="85722.836181640625"/>
    <n v="77945.297528076175"/>
    <n v="0"/>
    <n v="83010.489377957594"/>
    <n v="69064.727162460724"/>
    <m/>
    <n v="64092.62200000001"/>
    <n v="57522.628199999999"/>
    <n v="137.93147857165891"/>
    <n v="123.7924258887989"/>
    <s v="no"/>
    <n v="5.559999942779541"/>
    <n v="548.0999755859375"/>
    <n v="98.579133314151221"/>
    <n v="5.559999942779541"/>
    <n v="530.75760471839897"/>
    <n v="-83.429962158203125"/>
    <n v="-15.005389031801869"/>
    <m/>
    <m/>
    <s v="ZONA ALTA"/>
    <n v="6"/>
    <s v="1ER TERCIO"/>
    <m/>
    <s v=""/>
    <s v=""/>
    <d v="2019-12-22T00:00:00"/>
    <m/>
  </r>
  <r>
    <s v="10648201"/>
    <n v="10648"/>
    <x v="118"/>
    <n v="201"/>
    <n v="362.07000732421875"/>
    <n v="5.440000057220459"/>
    <n v="66.556985940403948"/>
    <n v="75.989997863769531"/>
    <n v="132.90765328957184"/>
    <x v="52"/>
    <n v="4"/>
    <s v="MANUAL"/>
    <n v="12.064431295200526"/>
    <x v="2"/>
    <x v="3"/>
    <s v="CG03-138"/>
    <s v="CG03-138"/>
    <s v="Soca"/>
    <n v="60"/>
    <n v="44130"/>
    <n v="0.8"/>
    <s v="Roundup 35.6 SL "/>
    <n v="75.990000610351572"/>
    <m/>
    <n v="53964.940765367384"/>
    <n v="46016.860652642325"/>
    <n v="0"/>
    <n v="51837.642650618996"/>
    <n v="43128.918685315009"/>
    <m/>
    <n v="48121.875000000007"/>
    <n v="41909.974200000004"/>
    <n v="132.90765328957184"/>
    <n v="115.75102425556987"/>
    <s v="no"/>
    <n v="5.440000057220459"/>
    <n v="430.35000610351563"/>
    <n v="79.108456172223057"/>
    <n v="5.440000057220459"/>
    <n v="413.38560766849525"/>
    <n v="-68.279998779296875"/>
    <n v="-12.55147023181911"/>
    <m/>
    <m/>
    <s v="ZONA ALTA"/>
    <n v="6"/>
    <s v="1ER TERCIO"/>
    <m/>
    <s v=""/>
    <s v=""/>
    <d v="2019-12-24T00:00:00"/>
    <m/>
  </r>
  <r>
    <s v="10648202"/>
    <n v="10648"/>
    <x v="118"/>
    <n v="202"/>
    <n v="833.3800048828125"/>
    <n v="13.119999885559082"/>
    <n v="63.519817999396246"/>
    <n v="83.080001831054688"/>
    <n v="148.02334982508549"/>
    <x v="28"/>
    <n v="3"/>
    <s v="MANUAL"/>
    <n v="12.064431295200526"/>
    <x v="2"/>
    <x v="3"/>
    <s v="CG03-138"/>
    <s v="CG03-138"/>
    <s v="Soca"/>
    <n v="59"/>
    <n v="44130"/>
    <n v="1"/>
    <s v="Tronnuspac 25 EC"/>
    <n v="83.079996948242197"/>
    <m/>
    <n v="156522.2204698548"/>
    <n v="133879.26667856993"/>
    <n v="0"/>
    <n v="152632.16633543599"/>
    <n v="126989.96239108272"/>
    <m/>
    <n v="123359.70000000001"/>
    <n v="107746.59"/>
    <n v="148.02334982508549"/>
    <n v="129.2886670770929"/>
    <s v="no"/>
    <n v="13.119999885559082"/>
    <n v="1117.7900390625"/>
    <n v="85.197412257055646"/>
    <n v="13.119999885559082"/>
    <n v="1090.0095504531864"/>
    <n v="-284.4100341796875"/>
    <n v="-21.677594257659401"/>
    <m/>
    <m/>
    <s v="ZONA ALTA"/>
    <n v="6"/>
    <s v="1ER TERCIO"/>
    <m/>
    <s v=""/>
    <s v=""/>
    <d v="2019-12-23T00:00:00"/>
    <m/>
  </r>
  <r>
    <s v="10648205"/>
    <n v="10648"/>
    <x v="118"/>
    <n v="205"/>
    <n v="751.8599853515625"/>
    <n v="10.25"/>
    <n v="73.352193692835371"/>
    <n v="70.879997253417969"/>
    <n v="143.28595363354259"/>
    <x v="32"/>
    <n v="4"/>
    <s v="MANUAL"/>
    <n v="11.439842209072978"/>
    <x v="3"/>
    <x v="3"/>
    <s v="CG03-138"/>
    <s v="CG03-138"/>
    <s v="Soca"/>
    <n v="63"/>
    <n v="44130"/>
    <n v="0.8"/>
    <s v="Roundup 35.6 SL "/>
    <n v="70.88000000000001"/>
    <m/>
    <n v="108621.5093250301"/>
    <n v="94730.878571940804"/>
    <n v="0"/>
    <n v="107254.47254967518"/>
    <n v="89235.72116132974"/>
    <m/>
    <n v="107730.97499999999"/>
    <n v="92592.348499999993"/>
    <n v="143.28595363354259"/>
    <n v="123.15105246185524"/>
    <s v="no"/>
    <n v="10.25"/>
    <n v="735.780029296875"/>
    <n v="71.783417492378049"/>
    <n v="10.25"/>
    <n v="726.5200000000001"/>
    <n v="16.0799560546875"/>
    <n v="1.5687762004573216"/>
    <m/>
    <m/>
    <s v="ZONA ALTA"/>
    <n v="6"/>
    <s v="1ER TERCIO"/>
    <m/>
    <s v=""/>
    <s v=""/>
    <d v="2020-01-15T00:00:00"/>
    <m/>
  </r>
  <r>
    <s v="10648301"/>
    <n v="10648"/>
    <x v="118"/>
    <n v="301"/>
    <n v="814.489990234375"/>
    <n v="10.460000038146973"/>
    <n v="77.867111593114757"/>
    <n v="84.19000244140625"/>
    <n v="112.4840564015238"/>
    <x v="90"/>
    <n v="3"/>
    <s v="MANUAL"/>
    <n v="11.242603550295858"/>
    <x v="13"/>
    <x v="3"/>
    <s v="CG03-025 "/>
    <s v="CG03-025 "/>
    <s v="Soca"/>
    <n v="54"/>
    <n v="44130"/>
    <n v="1"/>
    <s v="Tronnuspac 25 EC"/>
    <n v="84.18999755859376"/>
    <m/>
    <n v="136209.40934686351"/>
    <n v="121641.00793167904"/>
    <n v="0"/>
    <n v="132868.54057249369"/>
    <n v="110546.62575631474"/>
    <m/>
    <n v="91617.138000000006"/>
    <n v="74364.828000000009"/>
    <n v="112.4840564015238"/>
    <n v="91.30232279294313"/>
    <s v="no"/>
    <n v="10.460000038146973"/>
    <n v="902.77001953125"/>
    <n v="86.306884917677209"/>
    <n v="10.460000038146973"/>
    <n v="880.62737767448425"/>
    <n v="-88.280029296875"/>
    <n v="-8.4397733245624522"/>
    <m/>
    <m/>
    <s v="ZONA ALTA"/>
    <n v="6"/>
    <s v="1ER TERCIO"/>
    <m/>
    <s v=""/>
    <s v=""/>
    <d v="2020-01-12T00:00:00"/>
    <m/>
  </r>
  <r>
    <s v="10648302"/>
    <n v="10648"/>
    <x v="118"/>
    <n v="302"/>
    <n v="735.67999267578125"/>
    <n v="7.9000000953674316"/>
    <n v="93.124048581617714"/>
    <n v="94.80999755859375"/>
    <n v="125.12647743102123"/>
    <x v="85"/>
    <n v="4"/>
    <s v="MANUAL"/>
    <n v="11.242603550295858"/>
    <x v="13"/>
    <x v="3"/>
    <s v="CG03-138"/>
    <s v="CG03-138"/>
    <s v="Soca"/>
    <n v="53"/>
    <n v="44130"/>
    <n v="1"/>
    <s v="Roundup 35.6 SL "/>
    <n v="94.810000305175791"/>
    <m/>
    <n v="107848.20025634766"/>
    <n v="95438.694287109378"/>
    <n v="0"/>
    <n v="104410.46219650289"/>
    <n v="86869.504547490404"/>
    <m/>
    <n v="92053.046000000002"/>
    <n v="77994.874400000001"/>
    <n v="125.12647743102123"/>
    <n v="106.01739231254699"/>
    <s v="no"/>
    <n v="7.9000000953674316"/>
    <n v="773.65997314453125"/>
    <n v="97.931640987980018"/>
    <n v="7.9000000953674316"/>
    <n v="748.99901145267495"/>
    <n v="-37.97998046875"/>
    <n v="-4.8075924063623034"/>
    <m/>
    <m/>
    <s v="ZONA ALTA"/>
    <n v="6"/>
    <s v="1ER TERCIO"/>
    <m/>
    <s v=""/>
    <s v=""/>
    <d v="2020-01-11T00:00:00"/>
    <m/>
  </r>
  <r>
    <s v="10648303"/>
    <n v="10648"/>
    <x v="118"/>
    <n v="303"/>
    <n v="380.54998779296875"/>
    <n v="4.9499998092651367"/>
    <n v="76.878788375037161"/>
    <n v="65.879997253417969"/>
    <n v="147.32151832442091"/>
    <x v="20"/>
    <n v="3"/>
    <s v="MANUAL"/>
    <n v="11.143984220907297"/>
    <x v="2"/>
    <x v="3"/>
    <s v="CG03-025 "/>
    <s v="CG03-025 "/>
    <s v="Soca"/>
    <n v="56"/>
    <n v="44130"/>
    <n v="0.8"/>
    <s v="Tronnuspac 25 EC"/>
    <n v="65.88000000000001"/>
    <m/>
    <n v="48863.713110351564"/>
    <n v="44567.18741271973"/>
    <n v="0"/>
    <n v="49437.667695053104"/>
    <n v="41132.139522284182"/>
    <m/>
    <n v="56063.201999999997"/>
    <n v="47962.892099999997"/>
    <n v="147.32151832442091"/>
    <n v="126.03572103145969"/>
    <s v="no"/>
    <n v="4.9499998092651367"/>
    <n v="322.32000732421875"/>
    <n v="65.115155503828092"/>
    <n v="4.9499998092651367"/>
    <n v="326.10598743438726"/>
    <n v="58.22998046875"/>
    <n v="11.763632871209069"/>
    <m/>
    <m/>
    <s v="ZONA ALTA"/>
    <n v="6"/>
    <s v="1ER TERCIO"/>
    <m/>
    <s v=""/>
    <s v=""/>
    <d v="2020-01-17T00:00:00"/>
    <m/>
  </r>
  <r>
    <s v="10648304"/>
    <n v="10648"/>
    <x v="118"/>
    <n v="304"/>
    <n v="847.21002197265625"/>
    <n v="8.6499996185302734"/>
    <n v="97.943359460703221"/>
    <n v="102.44000244140625"/>
    <n v="136.78475111775793"/>
    <x v="85"/>
    <n v="4"/>
    <s v="MANUAL"/>
    <n v="11.242603550295858"/>
    <x v="13"/>
    <x v="3"/>
    <s v="CG03-138"/>
    <s v="CG03-138"/>
    <s v="Soca"/>
    <n v="53"/>
    <n v="44130"/>
    <n v="1"/>
    <s v="Roundup 35.6 SL "/>
    <n v="102.43999755859376"/>
    <m/>
    <n v="118067.14420982719"/>
    <n v="101120.60229264387"/>
    <n v="0"/>
    <n v="114579.22177891483"/>
    <n v="95329.912520057129"/>
    <m/>
    <n v="115885.41200000001"/>
    <n v="92231.019800000009"/>
    <n v="136.78475111775793"/>
    <n v="108.86441072220552"/>
    <s v="no"/>
    <n v="8.6499996185302734"/>
    <n v="913.08001708984375"/>
    <n v="105.55838813377724"/>
    <n v="8.6499996185302734"/>
    <n v="886.10593980407816"/>
    <n v="-65.8699951171875"/>
    <n v="-7.615028673074022"/>
    <m/>
    <m/>
    <s v="ZONA ALTA"/>
    <n v="6"/>
    <s v="1ER TERCIO"/>
    <m/>
    <s v=""/>
    <s v=""/>
    <d v="2020-01-11T00:00:00"/>
    <m/>
  </r>
  <r>
    <s v="10648307"/>
    <n v="10648"/>
    <x v="118"/>
    <n v="307"/>
    <n v="773.20001220703125"/>
    <n v="8.9600000381469727"/>
    <n v="86.294643852137483"/>
    <n v="96.949996948242188"/>
    <n v="153.44733073831304"/>
    <x v="20"/>
    <n v="3"/>
    <s v="MANUAL"/>
    <n v="11.078238001314924"/>
    <x v="2"/>
    <x v="3"/>
    <s v="CG03-025 "/>
    <s v="CG03-025 "/>
    <s v="Soca"/>
    <n v="56"/>
    <n v="44130"/>
    <n v="1"/>
    <s v="Tronnuspac 25 EC"/>
    <n v="96.949999694824228"/>
    <m/>
    <n v="134528.16256999166"/>
    <n v="118757.97932661908"/>
    <n v="0"/>
    <n v="131646.01138266744"/>
    <n v="109529.48147037931"/>
    <m/>
    <n v="118645.478"/>
    <n v="102376.78289999999"/>
    <n v="153.44733073831304"/>
    <n v="132.40659762507568"/>
    <s v="no"/>
    <n v="8.9600000381469727"/>
    <n v="887.69000244140625"/>
    <n v="99.072544493536668"/>
    <n v="8.9600000381469727"/>
    <n v="868.67200096397403"/>
    <n v="-114.489990234375"/>
    <n v="-12.777900641399185"/>
    <m/>
    <m/>
    <s v="ZONA ALTA"/>
    <n v="6"/>
    <s v="1ER TERCIO"/>
    <m/>
    <s v=""/>
    <s v=""/>
    <d v="2020-01-19T00:00:00"/>
    <m/>
  </r>
  <r>
    <s v="10648308"/>
    <n v="10648"/>
    <x v="118"/>
    <n v="308"/>
    <n v="556.0999755859375"/>
    <n v="6.2199997901916504"/>
    <n v="89.405143785190219"/>
    <n v="100.68000030517578"/>
    <n v="131.5676842512168"/>
    <x v="85"/>
    <n v="4"/>
    <s v="MANUAL"/>
    <n v="11.045364891518737"/>
    <x v="13"/>
    <x v="3"/>
    <s v="CG03-138"/>
    <s v="CG03-138"/>
    <s v="Soca"/>
    <n v="53"/>
    <n v="44130"/>
    <n v="1"/>
    <s v="Roundup 35.6 SL "/>
    <n v="100.68000305175782"/>
    <m/>
    <n v="90069.566253662109"/>
    <n v="77091.800793457034"/>
    <n v="0"/>
    <n v="87359.028901250756"/>
    <n v="72682.712045840628"/>
    <m/>
    <n v="73164.785999999993"/>
    <n v="59145.937600000005"/>
    <n v="131.5676842512168"/>
    <n v="106.35846106211494"/>
    <s v="no"/>
    <n v="6.2199997901916504"/>
    <n v="645.65997314453125"/>
    <n v="103.8038577047343"/>
    <n v="6.2199997901916504"/>
    <n v="626.22959785842841"/>
    <n v="-89.55999755859375"/>
    <n v="-14.398713919544079"/>
    <m/>
    <m/>
    <s v="ZONA ALTA"/>
    <n v="6"/>
    <s v="1ER TERCIO"/>
    <m/>
    <s v=""/>
    <s v=""/>
    <d v="2020-01-17T00:00:00"/>
    <m/>
  </r>
  <r>
    <s v="10648309"/>
    <n v="10648"/>
    <x v="118"/>
    <n v="309"/>
    <n v="1075.43994140625"/>
    <n v="13.5"/>
    <n v="79.662217881944443"/>
    <n v="97.139999389648438"/>
    <n v="132.4124430545094"/>
    <x v="20"/>
    <n v="3"/>
    <s v="MANUAL"/>
    <n v="11.078238001314924"/>
    <x v="2"/>
    <x v="3"/>
    <s v="CG03-025 "/>
    <s v="CG03-025 "/>
    <s v="Soca"/>
    <n v="56"/>
    <n v="44130"/>
    <n v="1"/>
    <s v="Tronnuspac 25 EC"/>
    <n v="97.140002136230478"/>
    <m/>
    <n v="199488.64076887499"/>
    <n v="172174.25627360606"/>
    <n v="0"/>
    <n v="195222.1221884556"/>
    <n v="162424.80566079504"/>
    <m/>
    <n v="142401.63"/>
    <n v="122949.3208"/>
    <n v="132.4124430545094"/>
    <n v="114.32467408568714"/>
    <s v="no"/>
    <n v="13.5"/>
    <n v="1340.050048828125"/>
    <n v="99.262966579861114"/>
    <n v="13.5"/>
    <n v="1311.3900288391114"/>
    <n v="-264.610107421875"/>
    <n v="-19.600748697916671"/>
    <m/>
    <m/>
    <s v="ZONA ALTA"/>
    <n v="6"/>
    <s v="1ER TERCIO"/>
    <m/>
    <s v=""/>
    <s v=""/>
    <d v="2020-01-19T00:00:00"/>
    <m/>
  </r>
  <r>
    <s v="10648310"/>
    <n v="10648"/>
    <x v="118"/>
    <n v="310"/>
    <n v="759.1500244140625"/>
    <n v="7.2399997711181641"/>
    <n v="104.85497906263296"/>
    <n v="79.080001831054688"/>
    <n v="129.11943469363109"/>
    <x v="20"/>
    <n v="3"/>
    <s v="MANUAL"/>
    <n v="11.111111111111111"/>
    <x v="2"/>
    <x v="3"/>
    <s v="CG03-138"/>
    <s v="CG03-138"/>
    <s v="Soca"/>
    <n v="56"/>
    <n v="44130"/>
    <n v="1"/>
    <s v="Tronnuspac 25 EC"/>
    <n v="79.079996948242197"/>
    <m/>
    <n v="92681.852719999544"/>
    <n v="78152.590636834168"/>
    <n v="0"/>
    <n v="90261.800791730551"/>
    <n v="75097.81825871981"/>
    <m/>
    <n v="98021.021999999997"/>
    <n v="81710.717600000004"/>
    <n v="129.11943469363109"/>
    <n v="107.63447931529355"/>
    <s v="no"/>
    <n v="8.2399997711181641"/>
    <n v="669.09002685546875"/>
    <n v="81.200248233098378"/>
    <n v="8.2399997711181641"/>
    <n v="651.61915675354078"/>
    <n v="90.05999755859375"/>
    <n v="23.654730829534586"/>
    <m/>
    <m/>
    <s v="ZONA ALTA"/>
    <n v="6"/>
    <s v="1ER TERCIO"/>
    <m/>
    <s v=""/>
    <s v=""/>
    <d v="2020-01-18T00:00:00"/>
    <m/>
  </r>
  <r>
    <s v="10648401"/>
    <n v="10648"/>
    <x v="118"/>
    <n v="401"/>
    <n v="251.08999633789063"/>
    <n v="3.7799999713897705"/>
    <n v="66.42592545988137"/>
    <n v="92.589996337890625"/>
    <n v="146.0058167776067"/>
    <x v="20"/>
    <n v="3"/>
    <s v="MANUAL"/>
    <n v="11.176857330703484"/>
    <x v="2"/>
    <x v="3"/>
    <s v="CG03-025 "/>
    <s v="CG03-025 "/>
    <s v="Soca"/>
    <n v="56"/>
    <n v="44130"/>
    <n v="1"/>
    <s v="Tronnuspac 25 EC"/>
    <n v="92.589999084472666"/>
    <m/>
    <n v="57175.792245483397"/>
    <n v="49925.887467956542"/>
    <n v="0"/>
    <n v="55893.4339642786"/>
    <n v="46503.337058279794"/>
    <m/>
    <n v="36660.6"/>
    <n v="31708.907999999999"/>
    <n v="146.0058167776067"/>
    <n v="126.28503111422039"/>
    <s v="no"/>
    <n v="3.7799999713897705"/>
    <n v="358.01998901367188"/>
    <n v="94.714283524727321"/>
    <n v="3.7799999713897705"/>
    <n v="349.99019389028558"/>
    <n v="-106.92999267578125"/>
    <n v="-28.288358064845951"/>
    <m/>
    <m/>
    <s v="ZONA ALTA"/>
    <n v="6"/>
    <s v="1ER TERCIO"/>
    <m/>
    <s v=""/>
    <s v=""/>
    <d v="2020-01-16T00:00:00"/>
    <m/>
  </r>
  <r>
    <s v="10648402"/>
    <n v="10648"/>
    <x v="118"/>
    <n v="402"/>
    <n v="493.45001220703125"/>
    <n v="6.4800000190734863"/>
    <n v="76.149693017683816"/>
    <n v="82.209999084472656"/>
    <n v="145.29292578053443"/>
    <x v="25"/>
    <n v="3"/>
    <s v="MANUAL"/>
    <n v="11.209730440499671"/>
    <x v="2"/>
    <x v="3"/>
    <s v="CG03-025 "/>
    <s v="CG03-025 "/>
    <s v="Soca"/>
    <n v="57"/>
    <n v="44130"/>
    <n v="1"/>
    <s v="Tronnuspac 25 EC"/>
    <n v="82.210001831054697"/>
    <m/>
    <n v="86609.153839111328"/>
    <n v="78390.846749267585"/>
    <n v="0"/>
    <n v="84436.248929172623"/>
    <n v="70250.959109071613"/>
    <m/>
    <n v="71694.796000000002"/>
    <n v="60685.531800000004"/>
    <n v="145.29292578053443"/>
    <n v="122.98212645405481"/>
    <s v="no"/>
    <n v="6.4800000190734863"/>
    <n v="546.42999267578125"/>
    <n v="84.325615905462612"/>
    <n v="6.4800000190734863"/>
    <n v="532.72081343326579"/>
    <n v="-52.97998046875"/>
    <n v="-8.1759228877787962"/>
    <m/>
    <m/>
    <s v="ZONA ALTA"/>
    <n v="6"/>
    <s v="1ER TERCIO"/>
    <m/>
    <s v=""/>
    <s v=""/>
    <d v="2020-01-16T00:00:00"/>
    <m/>
  </r>
  <r>
    <s v="10648403"/>
    <n v="10648"/>
    <x v="118"/>
    <n v="403"/>
    <n v="567.760009765625"/>
    <n v="7.75"/>
    <n v="73.25935609879032"/>
    <n v="82.370002746582031"/>
    <n v="137.64844768172625"/>
    <x v="25"/>
    <n v="3"/>
    <s v="MANUAL"/>
    <n v="11.176857330703484"/>
    <x v="2"/>
    <x v="3"/>
    <s v="CG03-025 "/>
    <s v="CG03-025 "/>
    <s v="Soca"/>
    <n v="57"/>
    <n v="44130"/>
    <n v="1"/>
    <s v="Tronnuspac 25 EC"/>
    <n v="82.369997863769541"/>
    <m/>
    <n v="94563.385820747833"/>
    <n v="82363.643556839597"/>
    <n v="0"/>
    <n v="92194.493992823962"/>
    <n v="76705.81900202953"/>
    <m/>
    <n v="78151.284000000014"/>
    <n v="64076.391100000001"/>
    <n v="137.64844768172625"/>
    <n v="112.85823234794425"/>
    <s v="no"/>
    <n v="7.75"/>
    <n v="654.77001953125"/>
    <n v="84.486454133064512"/>
    <n v="7.75"/>
    <n v="638.36748344421392"/>
    <n v="-87.010009765625"/>
    <n v="-11.227098034274192"/>
    <m/>
    <m/>
    <s v="ZONA ALTA"/>
    <n v="6"/>
    <s v="1ER TERCIO"/>
    <m/>
    <s v=""/>
    <s v=""/>
    <d v="2020-01-17T00:00:00"/>
    <m/>
  </r>
  <r>
    <s v="10648406"/>
    <n v="10648"/>
    <x v="118"/>
    <n v="406"/>
    <n v="747.91998291015625"/>
    <n v="7.5999999046325684"/>
    <n v="98.410525302015174"/>
    <n v="108.87999725341797"/>
    <n v="134.90361042020757"/>
    <x v="32"/>
    <n v="1"/>
    <s v="MANUAL"/>
    <n v="12.294543063773832"/>
    <x v="3"/>
    <x v="3"/>
    <s v=""/>
    <s v="CG03-025 "/>
    <s v="Plantía"/>
    <n v="26"/>
    <n v="44167"/>
    <n v="1.2"/>
    <s v="Moddus 25 EC"/>
    <n v="108.88000000000001"/>
    <m/>
    <s v=""/>
    <s v=""/>
    <n v="0"/>
    <n v="108326.45154145648"/>
    <n v="90127.607682491784"/>
    <m/>
    <n v="100897.10600000001"/>
    <n v="88675.766400000008"/>
    <n v="134.90361042020757"/>
    <n v="118.56317310170354"/>
    <s v="no"/>
    <s v=""/>
    <s v=""/>
    <s v=""/>
    <n v="7.5999999046325684"/>
    <n v="827.48798961639409"/>
    <n v="0"/>
    <n v="0"/>
    <m/>
    <m/>
    <s v="ZONA ALTA"/>
    <n v="6"/>
    <s v="1ER TERCIO"/>
    <m/>
    <s v=""/>
    <s v=""/>
    <d v="2019-12-20T00:00:00"/>
    <m/>
  </r>
  <r>
    <s v="10649401"/>
    <n v="10649"/>
    <x v="119"/>
    <n v="401"/>
    <n v="982.77001953125"/>
    <n v="12.890000343322754"/>
    <n v="76.242823379003411"/>
    <n v="96.470001220703125"/>
    <n v="149.86469069360609"/>
    <x v="97"/>
    <n v="5"/>
    <s v="MANUAL"/>
    <n v="11.834319526627219"/>
    <x v="1"/>
    <x v="3"/>
    <s v="CG03-138"/>
    <s v="CG03-138"/>
    <s v="Soca"/>
    <n v="51"/>
    <n v="44127"/>
    <n v="1"/>
    <s v="Roundup 35.6 SL "/>
    <n v="96.469996337890635"/>
    <m/>
    <n v="180004.18418374789"/>
    <n v="152359.67974557535"/>
    <n v="0"/>
    <n v="174368.34804902258"/>
    <n v="145074.46557678675"/>
    <m/>
    <n v="147282.52499999999"/>
    <n v="126781.4051"/>
    <n v="149.86469069360609"/>
    <n v="129.0041439811836"/>
    <s v="no"/>
    <n v="12.890000343322754"/>
    <n v="1283.68994140625"/>
    <n v="99.588045555888897"/>
    <n v="12.890000343322754"/>
    <n v="1243.4982859157551"/>
    <n v="-300.919921875"/>
    <n v="-23.345222176885486"/>
    <m/>
    <m/>
    <s v="ZONA ALTA"/>
    <n v="6"/>
    <s v="1ER TERCIO"/>
    <m/>
    <s v=""/>
    <s v=""/>
    <d v="2019-12-19T00:00:00"/>
    <m/>
  </r>
  <r>
    <s v="10649402"/>
    <n v="10649"/>
    <x v="119"/>
    <n v="402"/>
    <n v="1244.22998046875"/>
    <n v="14.970000267028809"/>
    <n v="83.114893672323248"/>
    <n v="94.540000915527344"/>
    <n v="129.88631003660254"/>
    <x v="37"/>
    <n v="5"/>
    <s v="MANUAL"/>
    <n v="11.834319526627219"/>
    <x v="1"/>
    <x v="3"/>
    <s v="CG03-138"/>
    <s v="CG03-138"/>
    <s v="Soca"/>
    <n v="50"/>
    <n v="44127"/>
    <n v="1"/>
    <s v="Roundup 35.6 SL "/>
    <n v="94.540003662109385"/>
    <m/>
    <n v="208615.16618033304"/>
    <n v="185086.50240885411"/>
    <n v="0"/>
    <n v="201942.16508064777"/>
    <n v="168015.88134709894"/>
    <m/>
    <n v="161608.44099999999"/>
    <n v="136280.20759999999"/>
    <n v="129.88631003660254"/>
    <n v="109.52975715040874"/>
    <s v="no"/>
    <n v="14.970000267028809"/>
    <n v="1462.030029296875"/>
    <n v="97.663994870926842"/>
    <n v="14.970000267028809"/>
    <n v="1415.2638800666821"/>
    <n v="-217.800048828125"/>
    <n v="-14.549101198603594"/>
    <m/>
    <m/>
    <s v="ZONA ALTA"/>
    <n v="6"/>
    <s v="1ER TERCIO"/>
    <m/>
    <s v=""/>
    <s v=""/>
    <d v="2019-12-18T00:00:00"/>
    <m/>
  </r>
  <r>
    <s v="10649501"/>
    <n v="10649"/>
    <x v="119"/>
    <n v="501"/>
    <n v="1398.81005859375"/>
    <n v="16.139999389648438"/>
    <n v="86.667293153114485"/>
    <n v="86.540000915527344"/>
    <n v="154.19999354082691"/>
    <x v="97"/>
    <n v="5"/>
    <s v="MANUAL"/>
    <n v="11.801446416831032"/>
    <x v="1"/>
    <x v="3"/>
    <s v="CG03-025 "/>
    <s v="CG03-025 "/>
    <s v="Soca"/>
    <n v="51"/>
    <n v="44127"/>
    <n v="1"/>
    <s v="Roundup 35.6 SL "/>
    <n v="86.540003662109385"/>
    <m/>
    <n v="239369.51953076216"/>
    <n v="214935.18707279049"/>
    <n v="0"/>
    <n v="231045.0897891444"/>
    <n v="192229.51470456814"/>
    <m/>
    <n v="215696.50199999998"/>
    <n v="192588.16080000001"/>
    <n v="154.19999354082691"/>
    <n v="137.67999423282137"/>
    <s v="no"/>
    <n v="16.139999389648438"/>
    <n v="1447.0799560546875"/>
    <n v="89.657993232811876"/>
    <n v="16.139999389648438"/>
    <n v="1396.755606286619"/>
    <n v="-48.2698974609375"/>
    <n v="-2.9907000796973904"/>
    <m/>
    <m/>
    <s v="ZONA ALTA"/>
    <n v="6"/>
    <s v="1ER TERCIO"/>
    <m/>
    <s v=""/>
    <s v=""/>
    <d v="2019-12-20T00:00:00"/>
    <m/>
  </r>
  <r>
    <s v="10649502"/>
    <n v="10649"/>
    <x v="119"/>
    <n v="502"/>
    <n v="2488.9599609375"/>
    <n v="30.079999923706055"/>
    <n v="82.744679762314433"/>
    <n v="88.569999694824219"/>
    <n v="137.09436124134115"/>
    <x v="84"/>
    <n v="5"/>
    <s v="MANUAL"/>
    <n v="11.834319526627219"/>
    <x v="13"/>
    <x v="3"/>
    <s v="CG03-138"/>
    <s v="CG03-138"/>
    <s v="Soca"/>
    <n v="53"/>
    <n v="44127"/>
    <n v="1"/>
    <s v="Roundup 35.6 SL "/>
    <n v="88.57000244140626"/>
    <m/>
    <n v="415127.96777046833"/>
    <n v="371067.12817462394"/>
    <n v="0"/>
    <n v="401020.34396266291"/>
    <n v="333648.92617693555"/>
    <m/>
    <n v="341222.37599999999"/>
    <n v="291782.43080000003"/>
    <n v="137.09436124134115"/>
    <n v="117.23066476734174"/>
    <s v="no"/>
    <n v="30.079999923706055"/>
    <n v="2757.909912109375"/>
    <n v="91.685835076610672"/>
    <n v="30.079999923706055"/>
    <n v="2664.1856666801455"/>
    <n v="-268.949951171875"/>
    <n v="-8.941155314296239"/>
    <m/>
    <m/>
    <s v="ZONA ALTA"/>
    <n v="6"/>
    <s v="1ER TERCIO"/>
    <m/>
    <s v=""/>
    <s v=""/>
    <d v="2019-12-21T00:00:00"/>
    <m/>
  </r>
  <r>
    <s v="10649503"/>
    <n v="10649"/>
    <x v="119"/>
    <n v="503"/>
    <n v="1232.6199951171875"/>
    <n v="14.350000381469727"/>
    <n v="85.896861487814306"/>
    <n v="90.120002746582031"/>
    <n v="143.00116069692839"/>
    <x v="84"/>
    <n v="4"/>
    <s v="MANUAL"/>
    <n v="11.834319526627219"/>
    <x v="13"/>
    <x v="3"/>
    <s v="CG03-025 "/>
    <s v="CG03-025 "/>
    <s v="Soca"/>
    <n v="53"/>
    <n v="44127"/>
    <n v="1"/>
    <s v="Roundup 35.6 SL "/>
    <n v="90.119997863769541"/>
    <m/>
    <n v="198693"/>
    <n v="166192.97999999998"/>
    <n v="0"/>
    <n v="192043.46755288687"/>
    <n v="159780.16500400187"/>
    <m/>
    <n v="176266.09000000003"/>
    <n v="152032.58420000001"/>
    <n v="143.00116069692839"/>
    <n v="123.34100112139264"/>
    <s v="no"/>
    <n v="14.350000381469727"/>
    <n v="1338"/>
    <n v="93.240415639833046"/>
    <n v="14.350000381469727"/>
    <n v="1293.2220037231439"/>
    <n v="-105.3800048828125"/>
    <n v="-7.34355415201874"/>
    <m/>
    <m/>
    <s v="ZONA ALTA"/>
    <n v="6"/>
    <s v="1ER TERCIO"/>
    <m/>
    <s v=""/>
    <s v=""/>
    <d v="2019-12-21T00:00:00"/>
    <m/>
  </r>
  <r>
    <s v="10650107"/>
    <n v="10650"/>
    <x v="120"/>
    <n v="107"/>
    <n v="1194.3800048828125"/>
    <n v="13.109999656677246"/>
    <n v="91.104503139669063"/>
    <n v="110.81999969482422"/>
    <n v="141.04194252358434"/>
    <x v="16"/>
    <n v="4"/>
    <s v="MANUAL"/>
    <n v="11.637080867850099"/>
    <x v="5"/>
    <x v="3"/>
    <s v="CG03-138"/>
    <s v="CG03-138"/>
    <s v="Soca"/>
    <n v="31"/>
    <n v="44180"/>
    <n v="1.1000000000000001"/>
    <s v="Moddus 25 EC"/>
    <n v="110.82000244140626"/>
    <m/>
    <n v="196027.45668905237"/>
    <n v="163949.11233079972"/>
    <n v="0"/>
    <n v="190652.43725848419"/>
    <n v="158622.82779905884"/>
    <m/>
    <n v="168457.67600000001"/>
    <n v="144429.1758"/>
    <n v="141.04194252358434"/>
    <n v="120.9239732828337"/>
    <s v="no"/>
    <n v="13.109999656677246"/>
    <n v="1493.81005859375"/>
    <n v="113.94432476837753"/>
    <n v="13.109999656677246"/>
    <n v="1452.8501939598077"/>
    <n v="-299.4300537109375"/>
    <n v="-22.839821628708464"/>
    <m/>
    <m/>
    <s v="ZONA ALTA"/>
    <n v="6"/>
    <s v="2DO TERCIO"/>
    <m/>
    <s v=""/>
    <s v=""/>
    <d v="2020-01-27T00:00:00"/>
    <m/>
  </r>
  <r>
    <s v="10650201"/>
    <n v="10650"/>
    <x v="120"/>
    <n v="201"/>
    <n v="1697.3900146484375"/>
    <n v="19"/>
    <n v="89.336316560444075"/>
    <n v="95.970001220703125"/>
    <n v="135.678930600814"/>
    <x v="46"/>
    <n v="4"/>
    <s v="MANUAL"/>
    <n v="11.637080867850099"/>
    <x v="5"/>
    <x v="3"/>
    <s v="CG03-138"/>
    <s v="CG03-138"/>
    <s v="Soca"/>
    <n v="30"/>
    <n v="44180"/>
    <n v="1.1000000000000001"/>
    <s v="Moddus 25 EC"/>
    <n v="95.969996337890635"/>
    <m/>
    <n v="261252.51238790274"/>
    <n v="221727.79097534914"/>
    <n v="0"/>
    <n v="253034.6290111811"/>
    <n v="210524.81133730267"/>
    <m/>
    <n v="230300.06200000001"/>
    <n v="196895.9607"/>
    <n v="135.678930600814"/>
    <n v="115.99924531238685"/>
    <s v="no"/>
    <n v="19"/>
    <n v="1882.6500244140625"/>
    <n v="99.086843390213815"/>
    <n v="19"/>
    <n v="1823.4299304199221"/>
    <n v="-185.260009765625"/>
    <n v="-9.7505268297697398"/>
    <m/>
    <m/>
    <s v="ZONA ALTA"/>
    <n v="6"/>
    <s v="1ER TERCIO"/>
    <m/>
    <s v=""/>
    <s v=""/>
    <d v="2020-01-26T00:00:00"/>
    <m/>
  </r>
  <r>
    <s v="10650202"/>
    <n v="10650"/>
    <x v="120"/>
    <n v="202"/>
    <n v="586.97998046875"/>
    <n v="7.1999998092651367"/>
    <n v="81.524999447001335"/>
    <n v="102.26000213623047"/>
    <n v="135.82449939149933"/>
    <x v="16"/>
    <n v="4"/>
    <s v="MANUAL"/>
    <n v="11.669953977646285"/>
    <x v="5"/>
    <x v="3"/>
    <s v="CG03-138"/>
    <s v="CG03-138"/>
    <s v="Soca"/>
    <n v="31"/>
    <n v="44180"/>
    <n v="1.1000000000000001"/>
    <s v="Moddus 25 EC"/>
    <n v="102.25999725341798"/>
    <m/>
    <n v="92486.751678466797"/>
    <n v="71811.903579711914"/>
    <n v="0"/>
    <n v="89751.552011775653"/>
    <n v="74673.291273797338"/>
    <m/>
    <n v="79726.262000000017"/>
    <n v="68854.473500000007"/>
    <n v="135.82449939149933"/>
    <n v="117.30293330449577"/>
    <s v="no"/>
    <n v="7.1999998092651367"/>
    <n v="758.71002197265625"/>
    <n v="105.37639473216785"/>
    <n v="7.1999998092651367"/>
    <n v="736.27196072006279"/>
    <n v="-171.73004150390625"/>
    <n v="-23.851395285166518"/>
    <m/>
    <m/>
    <s v="ZONA ALTA"/>
    <n v="6"/>
    <s v="2DO TERCIO"/>
    <m/>
    <s v=""/>
    <s v=""/>
    <d v="2020-01-26T00:00:00"/>
    <m/>
  </r>
  <r>
    <s v="10650301"/>
    <n v="10650"/>
    <x v="120"/>
    <n v="301"/>
    <n v="2159.5400390625"/>
    <n v="21.930000305175781"/>
    <n v="98.474236616988051"/>
    <n v="103.69999694824219"/>
    <n v="135.75066852072177"/>
    <x v="81"/>
    <n v="3"/>
    <s v="MANUAL"/>
    <n v="11.900065746219592"/>
    <x v="14"/>
    <x v="3"/>
    <s v="RB845210 "/>
    <s v="RB845210 "/>
    <s v="Soca"/>
    <n v="67"/>
    <n v="44180"/>
    <s v="3 + 3 + 3 + 1"/>
    <s v="Megasun + Megamax + Megasilix + Megaboro"/>
    <n v="103.69999969482423"/>
    <m/>
    <n v="319946.96473220142"/>
    <n v="279369.71827839047"/>
    <n v="0"/>
    <n v="313548.29803154682"/>
    <n v="260872.1839622469"/>
    <m/>
    <n v="293159.00400000002"/>
    <n v="248166.38190000001"/>
    <n v="135.75066852072177"/>
    <n v="114.91631431280804"/>
    <s v="no"/>
    <n v="21.930000305175781"/>
    <n v="2320.550048828125"/>
    <n v="105.81623422414833"/>
    <n v="21.930000305175781"/>
    <n v="2274.1410249542237"/>
    <n v="-161.010009765625"/>
    <n v="-7.3419976071602804"/>
    <m/>
    <m/>
    <s v="ZONA ALTA"/>
    <n v="6"/>
    <s v="2DO TERCIO"/>
    <m/>
    <s v=""/>
    <s v=""/>
    <d v="2020-02-24T00:00:00"/>
    <m/>
  </r>
  <r>
    <s v="10650302"/>
    <n v="10650"/>
    <x v="120"/>
    <n v="302"/>
    <n v="1148.9300537109375"/>
    <n v="10.539999961853027"/>
    <n v="109.00664685666139"/>
    <n v="104.09999847412109"/>
    <n v="142.92783226411717"/>
    <x v="110"/>
    <n v="3"/>
    <s v="MANUAL"/>
    <n v="11.932938856015779"/>
    <x v="14"/>
    <x v="3"/>
    <s v="RB845210 "/>
    <s v="RB845210 "/>
    <s v="Soca"/>
    <n v="68"/>
    <n v="44180"/>
    <s v="3 + 3 + 3 + 1"/>
    <s v="Megasun + Megamax + Megasilix + Megaboro"/>
    <n v="104.10000122070313"/>
    <m/>
    <n v="159133.27977625397"/>
    <n v="143672.87760653035"/>
    <n v="0"/>
    <n v="155962.60969503556"/>
    <n v="129760.89126626957"/>
    <m/>
    <n v="164214.08199999999"/>
    <n v="141718.3774"/>
    <n v="142.92783226411717"/>
    <n v="123.34813328475722"/>
    <s v="no"/>
    <n v="10.539999961853027"/>
    <n v="1119.52001953125"/>
    <n v="106.21632102306272"/>
    <n v="10.539999961853027"/>
    <n v="1097.2140088951112"/>
    <n v="29.4100341796875"/>
    <n v="2.790325833598672"/>
    <m/>
    <m/>
    <s v="ZONA ALTA"/>
    <n v="6"/>
    <s v="2DO TERCIO"/>
    <m/>
    <s v=""/>
    <s v=""/>
    <d v="2020-02-24T00:00:00"/>
    <m/>
  </r>
  <r>
    <s v="10650303"/>
    <n v="10650"/>
    <x v="120"/>
    <n v="303"/>
    <n v="1346.0999755859375"/>
    <n v="13.409999847412109"/>
    <n v="100.38031252071272"/>
    <n v="91.930000305175781"/>
    <n v="133.19587790792102"/>
    <x v="82"/>
    <n v="3"/>
    <s v="MANUAL"/>
    <n v="11.965811965811966"/>
    <x v="14"/>
    <x v="3"/>
    <s v="CG04-10267"/>
    <s v="CG04-10267"/>
    <s v="Soca"/>
    <n v="66"/>
    <n v="44180"/>
    <s v="3 + 3 + 3 + 1"/>
    <s v="Megasun + Megamax + Megasilix + Megaboro"/>
    <n v="91.930003051757822"/>
    <m/>
    <n v="159724.83356559183"/>
    <n v="135113.04810799725"/>
    <n v="0"/>
    <n v="156129.45550574618"/>
    <n v="129899.70698078083"/>
    <m/>
    <n v="179294.96799999999"/>
    <n v="158503.75599999999"/>
    <n v="133.19587790792102"/>
    <n v="117.75035946420373"/>
    <s v="no"/>
    <n v="13.409999847412109"/>
    <n v="1261.1700439453125"/>
    <n v="94.046984212956261"/>
    <n v="13.409999847412109"/>
    <n v="1232.7813268966672"/>
    <n v="84.929931640625"/>
    <n v="6.3333283077564602"/>
    <m/>
    <m/>
    <s v="ZONA ALTA"/>
    <n v="6"/>
    <s v="2DO TERCIO"/>
    <m/>
    <s v=""/>
    <s v=""/>
    <d v="2020-02-21T00:00:00"/>
    <m/>
  </r>
  <r>
    <s v="10650304"/>
    <n v="10650"/>
    <x v="120"/>
    <n v="304"/>
    <n v="1004.530029296875"/>
    <n v="11.170000076293945"/>
    <n v="89.931067362191499"/>
    <n v="95.349998474121094"/>
    <n v="134.01406436224573"/>
    <x v="82"/>
    <n v="3"/>
    <s v="MANUAL"/>
    <n v="11.932938856015779"/>
    <x v="14"/>
    <x v="3"/>
    <s v="CG04-10267"/>
    <s v="CG04-10267"/>
    <s v="Soca"/>
    <n v="66"/>
    <n v="44180"/>
    <s v="3 + 3 + 3 + 1"/>
    <s v="Megasun + Megamax + Megasilix + Megaboro"/>
    <n v="95.350001220703135"/>
    <m/>
    <n v="141070.32573464749"/>
    <n v="122087.55520491643"/>
    <n v="0"/>
    <n v="138001.99762038721"/>
    <n v="114817.66202016216"/>
    <m/>
    <n v="134621.152"/>
    <n v="117100.4178"/>
    <n v="134.01406436224573"/>
    <n v="116.57234167699788"/>
    <s v="no"/>
    <n v="11.170000076293945"/>
    <n v="1088.739990234375"/>
    <n v="97.470007412533889"/>
    <n v="11.170000076293945"/>
    <n v="1065.0595209098817"/>
    <n v="-84.2099609375"/>
    <n v="-7.53894005034239"/>
    <m/>
    <m/>
    <s v="ZONA ALTA"/>
    <n v="6"/>
    <s v="2DO TERCIO"/>
    <m/>
    <s v=""/>
    <s v=""/>
    <d v="2020-02-22T00:00:00"/>
    <m/>
  </r>
  <r>
    <s v="10650401"/>
    <n v="10650"/>
    <x v="120"/>
    <n v="401"/>
    <n v="610.1099853515625"/>
    <n v="7.0399999618530273"/>
    <n v="86.663350661577695"/>
    <n v="94.760002136230469"/>
    <n v="122.09800165305428"/>
    <x v="110"/>
    <n v="3"/>
    <s v="MANUAL"/>
    <n v="11.965811965811966"/>
    <x v="14"/>
    <x v="3"/>
    <s v="CG04-09615"/>
    <s v="CG04-09615"/>
    <s v="Soca"/>
    <n v="68"/>
    <n v="44180"/>
    <s v="3 + 3 + 3 + 1"/>
    <s v="Megasun + Megamax + Megasilix + Megaboro"/>
    <n v="94.759997253417978"/>
    <m/>
    <n v="87912.46768532088"/>
    <n v="75277.733730546388"/>
    <n v="0"/>
    <n v="85985.572639959268"/>
    <n v="71539.996436446119"/>
    <m/>
    <n v="74493.210000000006"/>
    <n v="61742.12"/>
    <n v="122.09800165305428"/>
    <n v="101.19834371244139"/>
    <s v="no"/>
    <n v="7.0399999618530273"/>
    <n v="682.05999755859375"/>
    <n v="96.883522905455521"/>
    <n v="7.0399999618530273"/>
    <n v="667.11037704925559"/>
    <n v="-71.95001220703125"/>
    <n v="-10.220172243877826"/>
    <m/>
    <m/>
    <s v="ZONA ALTA"/>
    <n v="6"/>
    <s v="2DO TERCIO"/>
    <m/>
    <s v=""/>
    <s v=""/>
    <d v="2020-02-23T00:00:00"/>
    <m/>
  </r>
  <r>
    <s v="10650402"/>
    <n v="10650"/>
    <x v="120"/>
    <n v="402"/>
    <n v="806.80999755859375"/>
    <n v="9.7399997711181641"/>
    <n v="82.834703954615279"/>
    <n v="89.919998168945313"/>
    <n v="130.3804654358668"/>
    <x v="42"/>
    <n v="3"/>
    <s v="MANUAL"/>
    <n v="11.801446416831032"/>
    <x v="15"/>
    <x v="3"/>
    <s v="CG04-09615"/>
    <s v="CG04-09615"/>
    <s v="Soca"/>
    <n v="69"/>
    <n v="44180"/>
    <s v="3 + 3 + 3 + 1"/>
    <s v="Megasun + Megamax + Megasilix + Megaboro"/>
    <n v="89.920000915527353"/>
    <m/>
    <n v="119408.95230071392"/>
    <n v="102218.5682134602"/>
    <n v="0"/>
    <n v="116653.29064842164"/>
    <n v="97055.537819486795"/>
    <m/>
    <n v="105192.26300000001"/>
    <n v="90033.403699999995"/>
    <n v="130.3804654358668"/>
    <n v="111.59182951678956"/>
    <s v="no"/>
    <n v="9.7399997711181641"/>
    <n v="896.510009765625"/>
    <n v="92.044151009533806"/>
    <n v="9.7399997711181641"/>
    <n v="875.82078833618152"/>
    <n v="-89.70001220703125"/>
    <n v="-9.2094470549185274"/>
    <m/>
    <m/>
    <s v="ZONA ALTA"/>
    <n v="6"/>
    <s v="2DO TERCIO"/>
    <m/>
    <s v=""/>
    <s v=""/>
    <d v="2020-02-29T00:00:00"/>
    <m/>
  </r>
  <r>
    <s v="10650403"/>
    <n v="10650"/>
    <x v="120"/>
    <n v="403"/>
    <n v="1124.9200439453125"/>
    <n v="14.569999694824219"/>
    <n v="77.207966198168421"/>
    <n v="83.540000915527344"/>
    <n v="129.38539035141929"/>
    <x v="93"/>
    <n v="3"/>
    <s v="MANUAL"/>
    <n v="11.834319526627219"/>
    <x v="15"/>
    <x v="3"/>
    <s v="CG04-10267"/>
    <s v="CG04-10267"/>
    <s v="Soca"/>
    <n v="49"/>
    <n v="44202"/>
    <s v="4 + 3 + 3 + 1"/>
    <s v="Megasun + Megamax + Megasilix + Megaboro"/>
    <n v="83.540003662109385"/>
    <m/>
    <n v="163027.66081101869"/>
    <n v="137400.75451230616"/>
    <n v="0"/>
    <n v="158988.58901452232"/>
    <n v="132278.50606008258"/>
    <m/>
    <n v="145548.21900000001"/>
    <n v="126676.24650000001"/>
    <n v="129.38539035141929"/>
    <n v="112.60911136023665"/>
    <s v="no"/>
    <n v="14.569999694824219"/>
    <n v="1248.0999755859375"/>
    <n v="85.662319953878026"/>
    <n v="14.569999694824219"/>
    <n v="1217.1778278625479"/>
    <n v="-123.179931640625"/>
    <n v="-8.4543537557096045"/>
    <m/>
    <m/>
    <s v="ZONA ALTA"/>
    <n v="6"/>
    <s v="2DO TERCIO"/>
    <m/>
    <s v=""/>
    <s v=""/>
    <d v="2020-03-01T00:00:00"/>
    <m/>
  </r>
  <r>
    <s v="10650404"/>
    <n v="10650"/>
    <x v="120"/>
    <n v="404"/>
    <n v="420.30999755859375"/>
    <n v="4.9699997901916504"/>
    <n v="84.569419577859975"/>
    <n v="88.660003662109375"/>
    <n v="145.04792261454858"/>
    <x v="82"/>
    <n v="3"/>
    <s v="MANUAL"/>
    <n v="11.669953977646285"/>
    <x v="14"/>
    <x v="3"/>
    <s v="CG04-10267"/>
    <s v="CG04-10267"/>
    <s v="Soca"/>
    <n v="44"/>
    <n v="44202"/>
    <s v="4 + 3 + 3 + 1"/>
    <s v="Megasun + Megamax + Megasilix + Megaboro"/>
    <n v="88.659998779296885"/>
    <m/>
    <n v="59059.461041259769"/>
    <n v="51114.181370239261"/>
    <n v="0"/>
    <n v="57679.798950893026"/>
    <n v="47989.592727142997"/>
    <m/>
    <n v="60965.092000000004"/>
    <n v="53040.938900000001"/>
    <n v="145.04792261454858"/>
    <n v="126.19480670955436"/>
    <s v="no"/>
    <n v="4.9699997901916504"/>
    <n v="451.17999267578125"/>
    <n v="90.780686463244919"/>
    <n v="4.9699997901916504"/>
    <n v="440.64017533149752"/>
    <n v="-30.8699951171875"/>
    <n v="-6.2112668853849442"/>
    <m/>
    <m/>
    <s v="ZONA ALTA"/>
    <n v="6"/>
    <s v="2DO TERCIO"/>
    <m/>
    <s v=""/>
    <s v=""/>
    <d v="2020-03-01T00:00:00"/>
    <m/>
  </r>
  <r>
    <s v="10650405"/>
    <n v="10650"/>
    <x v="120"/>
    <n v="405"/>
    <n v="628.52001953125"/>
    <n v="8.3100004196166992"/>
    <n v="75.634174223091151"/>
    <n v="87.389999389648438"/>
    <n v="126.69999606279943"/>
    <x v="42"/>
    <n v="3"/>
    <s v="MANUAL"/>
    <n v="11.768573307034845"/>
    <x v="15"/>
    <x v="3"/>
    <s v="CG04-09615"/>
    <s v="CG04-09615"/>
    <s v="Soca"/>
    <n v="47"/>
    <n v="44202"/>
    <s v="4 + 3 + 3 + 1"/>
    <s v="Megasun + Megamax + Megasilix + Megaboro"/>
    <n v="87.390002136230478"/>
    <m/>
    <n v="95531.805194888046"/>
    <n v="81712.026177372143"/>
    <n v="0"/>
    <n v="93268.948327333826"/>
    <n v="77599.765008341739"/>
    <m/>
    <n v="79633.483999999997"/>
    <n v="66685.971999999994"/>
    <n v="126.69999606279943"/>
    <n v="106.09999670294411"/>
    <s v="no"/>
    <n v="8.3100004196166992"/>
    <n v="743.83001708984375"/>
    <n v="89.510226176878234"/>
    <n v="8.3100004196166992"/>
    <n v="726.21095442237947"/>
    <n v="-115.30999755859375"/>
    <n v="-13.876051953787083"/>
    <m/>
    <m/>
    <s v="ZONA ALTA"/>
    <n v="6"/>
    <s v="2DO TERCIO"/>
    <m/>
    <s v=""/>
    <s v=""/>
    <d v="2020-03-01T00:00:00"/>
    <m/>
  </r>
  <r>
    <s v="10650406"/>
    <n v="10650"/>
    <x v="120"/>
    <n v="406"/>
    <n v="913.010009765625"/>
    <n v="11.619999885559082"/>
    <n v="78.572290770870055"/>
    <n v="89.360000610351563"/>
    <n v="123.48636246490015"/>
    <x v="42"/>
    <n v="3"/>
    <s v="MANUAL"/>
    <n v="11.801446416831032"/>
    <x v="15"/>
    <x v="3"/>
    <s v="CG04-09615"/>
    <s v="CG04-09615"/>
    <s v="Soca"/>
    <n v="69"/>
    <n v="44180"/>
    <s v="3 + 3 + 3 + 1"/>
    <s v="Megasun + Megamax + Megasilix + Megaboro"/>
    <n v="89.360003356933603"/>
    <m/>
    <n v="140403.59771012058"/>
    <n v="120020.68899737716"/>
    <n v="0"/>
    <n v="137150.80517232587"/>
    <n v="114109.46990337514"/>
    <m/>
    <n v="112744.285"/>
    <n v="98455.241099999985"/>
    <n v="123.48636246490015"/>
    <n v="107.83588355758994"/>
    <s v="no"/>
    <n v="11.619999885559082"/>
    <n v="1062.989990234375"/>
    <n v="91.479346015779285"/>
    <n v="11.619999885559082"/>
    <n v="1038.3632287811276"/>
    <n v="-149.97998046875"/>
    <n v="-12.90705524490923"/>
    <m/>
    <m/>
    <s v="ZONA ALTA"/>
    <n v="6"/>
    <s v="2DO TERCIO"/>
    <m/>
    <s v=""/>
    <s v=""/>
    <d v="2020-02-29T00:00:00"/>
    <m/>
  </r>
  <r>
    <s v="10650407"/>
    <n v="10650"/>
    <x v="120"/>
    <n v="407"/>
    <n v="536.67999267578125"/>
    <n v="7.9099998474121094"/>
    <n v="67.848293682504334"/>
    <n v="88.860000610351563"/>
    <n v="129.89971854999993"/>
    <x v="81"/>
    <n v="3"/>
    <s v="MANUAL"/>
    <n v="11.702827087442472"/>
    <x v="14"/>
    <x v="3"/>
    <s v="CG04-10267"/>
    <s v="CG04-10267"/>
    <s v="Soca"/>
    <n v="45"/>
    <n v="44202"/>
    <s v="4 + 3 + 3 + 1"/>
    <s v="Megasun + Megamax + Megasilix + Megaboro"/>
    <n v="88.860003356933603"/>
    <m/>
    <n v="99313.076293945313"/>
    <n v="87229.985344848639"/>
    <n v="0"/>
    <n v="96997.800593225038"/>
    <n v="80702.170093563225"/>
    <m/>
    <n v="69714.58"/>
    <n v="58801.865000000005"/>
    <n v="129.89971854999993"/>
    <n v="109.56597190594982"/>
    <s v="no"/>
    <n v="7.9099998474121094"/>
    <n v="719.65997314453125"/>
    <n v="90.981035022393868"/>
    <n v="7.9099998474121094"/>
    <n v="702.88261299438432"/>
    <n v="-182.97998046875"/>
    <n v="-23.132741339889535"/>
    <m/>
    <m/>
    <s v="ZONA ALTA"/>
    <n v="6"/>
    <s v="2DO TERCIO"/>
    <m/>
    <s v=""/>
    <s v=""/>
    <d v="2020-03-01T00:00:00"/>
    <m/>
  </r>
  <r>
    <s v="10650408"/>
    <n v="10650"/>
    <x v="120"/>
    <n v="408"/>
    <n v="651.30999755859375"/>
    <n v="7.0199999809265137"/>
    <n v="92.779202183506641"/>
    <n v="136.6199951171875"/>
    <n v="132.23058500994702"/>
    <x v="89"/>
    <n v="1"/>
    <s v="MANUAL"/>
    <n v="14.201183431952662"/>
    <x v="15"/>
    <x v="3"/>
    <s v=""/>
    <s v="CG03-025 "/>
    <s v="Plantía"/>
    <n v="70"/>
    <n v="44180"/>
    <s v="3 + 3 + 3 + 1"/>
    <s v="Megasun + Megamax + Megasilix + Megaboro"/>
    <n v="136.6171763245228"/>
    <m/>
    <s v=""/>
    <s v=""/>
    <n v="0"/>
    <n v="132741.8888030285"/>
    <n v="110441.25148411973"/>
    <m/>
    <n v="86123.102000000014"/>
    <n v="72078.077499999999"/>
    <n v="132.23058500994702"/>
    <n v="110.66631522651493"/>
    <s v="no"/>
    <s v=""/>
    <s v=""/>
    <s v=""/>
    <n v="7.0199999809265137"/>
    <n v="959.05257519238421"/>
    <n v="0"/>
    <n v="0"/>
    <m/>
    <m/>
    <s v="ZONA ALTA"/>
    <n v="6"/>
    <s v="2DO TERCIO"/>
    <m/>
    <s v=""/>
    <s v=""/>
    <d v="2019-12-19T00:00:00"/>
    <m/>
  </r>
  <r>
    <s v="10650501"/>
    <n v="10650"/>
    <x v="120"/>
    <n v="501"/>
    <n v="491.32998657226563"/>
    <n v="4.369999885559082"/>
    <n v="112.43249415083375"/>
    <n v="122.88999938964844"/>
    <n v="135.0294584355519"/>
    <x v="79"/>
    <n v="2"/>
    <s v="MANUAL"/>
    <n v="11.932938856015779"/>
    <x v="14"/>
    <x v="3"/>
    <s v="RB845210 "/>
    <s v="RB845210 "/>
    <s v="Soca"/>
    <n v="62"/>
    <n v="44180"/>
    <s v="3 + 3 + 3 + 1"/>
    <s v="Megasun + Megamax + Megasilix + Megaboro"/>
    <n v="122.89000213623048"/>
    <m/>
    <n v="76194.281744384774"/>
    <n v="67092.557536010747"/>
    <n v="0"/>
    <n v="76741.486294323433"/>
    <n v="63848.91659687709"/>
    <m/>
    <n v="66344.022000000012"/>
    <n v="56181.0726"/>
    <n v="135.0294584355519"/>
    <n v="114.34488863979971"/>
    <s v="no"/>
    <n v="4.369999885559082"/>
    <n v="533.20001220703125"/>
    <n v="122.01373596576549"/>
    <n v="4.369999885559082"/>
    <n v="537.02929527168249"/>
    <n v="-41.870025634765625"/>
    <n v="-9.5812418149317438"/>
    <m/>
    <m/>
    <s v="ZONA ALTA"/>
    <n v="6"/>
    <s v="2DO TERCIO"/>
    <m/>
    <s v=""/>
    <s v=""/>
    <d v="2020-02-18T00:00:00"/>
    <m/>
  </r>
  <r>
    <s v="10650502"/>
    <n v="10650"/>
    <x v="120"/>
    <n v="502"/>
    <n v="809.030029296875"/>
    <n v="7.9699997901916504"/>
    <n v="101.50941663668735"/>
    <n v="110.98000335693359"/>
    <n v="131.60487515220501"/>
    <x v="79"/>
    <n v="2"/>
    <s v="MANUAL"/>
    <n v="11.900065746219592"/>
    <x v="14"/>
    <x v="3"/>
    <s v="RB845210 "/>
    <s v="RB845210 "/>
    <s v="Soca"/>
    <n v="62"/>
    <n v="44180"/>
    <s v="3 + 3 + 3 + 1"/>
    <s v="Megasun + Megamax + Megasilix + Megaboro"/>
    <n v="110.9799984741211"/>
    <m/>
    <n v="117913.05"/>
    <n v="101651.625"/>
    <n v="0"/>
    <n v="118855.08652285968"/>
    <n v="98887.431987019256"/>
    <m/>
    <n v="106472.29599999999"/>
    <n v="79150.339799999987"/>
    <n v="131.60487515220501"/>
    <n v="97.833624134804055"/>
    <s v="no"/>
    <n v="7.9699997901916504"/>
    <n v="877.5"/>
    <n v="110.10037930990951"/>
    <n v="7.9699997901916504"/>
    <n v="884.51056455421485"/>
    <n v="-68.469970703125"/>
    <n v="-8.5909626732221653"/>
    <m/>
    <m/>
    <s v="ZONA ALTA"/>
    <n v="6"/>
    <s v="2DO TERCIO"/>
    <m/>
    <s v=""/>
    <s v=""/>
    <d v="2020-02-19T00:00:00"/>
    <m/>
  </r>
  <r>
    <s v="10650503"/>
    <n v="10650"/>
    <x v="120"/>
    <n v="503"/>
    <n v="2151.949951171875"/>
    <n v="19.040000915527344"/>
    <n v="113.02257603448615"/>
    <n v="118.31999969482422"/>
    <n v="134.89630083725618"/>
    <x v="80"/>
    <n v="2"/>
    <s v="MANUAL"/>
    <n v="11.900065746219592"/>
    <x v="14"/>
    <x v="3"/>
    <s v="RB845210 "/>
    <s v="RB845210 "/>
    <s v="Soca"/>
    <n v="63"/>
    <n v="44180"/>
    <s v="3 + 3 + 3 + 1"/>
    <s v="Megasun + Megamax + Megasilix + Megaboro"/>
    <n v="118.32000244140626"/>
    <m/>
    <n v="293518.76725506817"/>
    <n v="248410.97567907532"/>
    <n v="0"/>
    <n v="295715.20618636312"/>
    <n v="246035.05154705411"/>
    <m/>
    <n v="290290.08799999999"/>
    <n v="250218.48120000001"/>
    <n v="134.89630083725618"/>
    <n v="116.27523263900258"/>
    <s v="no"/>
    <n v="19.040000915527344"/>
    <n v="2236.080078125"/>
    <n v="117.44117492670132"/>
    <n v="19.040000915527344"/>
    <n v="2252.8129548095726"/>
    <n v="-84.130126953125"/>
    <n v="-4.4185988922151722"/>
    <m/>
    <m/>
    <s v="ZONA ALTA"/>
    <n v="6"/>
    <s v="2DO TERCIO"/>
    <m/>
    <s v=""/>
    <s v=""/>
    <d v="2020-02-20T00:00:00"/>
    <m/>
  </r>
  <r>
    <s v="10650504"/>
    <n v="10650"/>
    <x v="120"/>
    <n v="504"/>
    <n v="2110.31005859375"/>
    <n v="15.229999542236328"/>
    <n v="138.56271319912847"/>
    <n v="120.75"/>
    <n v="121.40070789916045"/>
    <x v="113"/>
    <n v="1"/>
    <s v="MANUAL"/>
    <n v="14.562787639710717"/>
    <x v="14"/>
    <x v="3"/>
    <s v=""/>
    <s v="RB845210 "/>
    <s v="Plantía"/>
    <n v="65"/>
    <n v="44180"/>
    <s v="3 + 3 + 3 + 1"/>
    <s v="Megasun + Megamax + Megasilix + Megaboro"/>
    <n v="120.75178009644529"/>
    <m/>
    <s v=""/>
    <s v=""/>
    <n v="0"/>
    <n v="257271.05090816537"/>
    <n v="214049.51435559359"/>
    <m/>
    <n v="256193.13500000001"/>
    <n v="216913.20509999999"/>
    <n v="121.40070789916045"/>
    <n v="102.78736255682955"/>
    <s v="no"/>
    <s v=""/>
    <s v=""/>
    <s v=""/>
    <n v="15.229999542236328"/>
    <n v="1839.0495555930836"/>
    <n v="0"/>
    <n v="0"/>
    <m/>
    <m/>
    <s v="ZONA ALTA"/>
    <n v="6"/>
    <s v="2DO TERCIO"/>
    <m/>
    <s v=""/>
    <s v=""/>
    <d v="2019-12-03T00:00:00"/>
    <m/>
  </r>
  <r>
    <s v="10651101"/>
    <n v="10651"/>
    <x v="121"/>
    <n v="101"/>
    <n v="720.04998779296875"/>
    <n v="8.4200000762939453"/>
    <n v="85.516624853749178"/>
    <n v="74.879997253417969"/>
    <n v="124.29827583822365"/>
    <x v="50"/>
    <n v="3"/>
    <s v="MANUAL"/>
    <n v="11.965811965811966"/>
    <x v="4"/>
    <x v="3"/>
    <s v="CG03-138"/>
    <s v="CG03-138"/>
    <s v="Soca"/>
    <n v="71"/>
    <n v="44133"/>
    <n v="1.1000000000000001"/>
    <s v="Moddus 25 EC"/>
    <n v="74.88000000000001"/>
    <m/>
    <n v="87545.299865722656"/>
    <n v="73953.846997070315"/>
    <n v="0"/>
    <n v="91862.335552368168"/>
    <n v="76429.463179570303"/>
    <m/>
    <n v="89500.971999999994"/>
    <n v="72637.63519999999"/>
    <n v="124.29827583822365"/>
    <n v="100.87860069637972"/>
    <s v="no"/>
    <n v="8.4200000762939453"/>
    <n v="600.8599853515625"/>
    <n v="71.361042744316748"/>
    <n v="8.4200000762939453"/>
    <n v="630.48960571289069"/>
    <n v="119.19000244140625"/>
    <n v="14.15558210943243"/>
    <m/>
    <m/>
    <s v="ZONA ALTA"/>
    <n v="6"/>
    <s v="1ER TERCIO"/>
    <m/>
    <s v=""/>
    <s v=""/>
    <d v="2020-01-10T00:00:00"/>
    <m/>
  </r>
  <r>
    <s v="10651201"/>
    <n v="10651"/>
    <x v="121"/>
    <n v="201"/>
    <n v="2296.43994140625"/>
    <n v="19.309999465942383"/>
    <n v="118.92490962812035"/>
    <n v="114.87999725341797"/>
    <n v="133.16028278655673"/>
    <x v="14"/>
    <n v="2"/>
    <s v="MANUAL"/>
    <n v="11.965811965811966"/>
    <x v="4"/>
    <x v="3"/>
    <s v="CG03-025 "/>
    <s v="CG03-025 "/>
    <s v="Soca"/>
    <n v="70"/>
    <n v="44133"/>
    <n v="1.1000000000000001"/>
    <s v="Moddus 25 EC"/>
    <n v="114.88000000000001"/>
    <m/>
    <n v="350092.03516409325"/>
    <n v="320031.47067616746"/>
    <n v="0"/>
    <n v="333799.21314138983"/>
    <n v="277720.94533363631"/>
    <m/>
    <n v="305794.592"/>
    <n v="258390.02199999997"/>
    <n v="133.16028278655673"/>
    <n v="112.51764844403988"/>
    <s v="no"/>
    <n v="19.309999465942383"/>
    <n v="2326.610107421875"/>
    <n v="120.48732116877507"/>
    <n v="19.309999465942383"/>
    <n v="2218.3327386474612"/>
    <n v="-30.170166015625"/>
    <n v="-1.5624115406547219"/>
    <m/>
    <m/>
    <s v="ZONA ALTA"/>
    <n v="6"/>
    <s v="1ER TERCIO"/>
    <m/>
    <s v=""/>
    <s v=""/>
    <d v="2020-01-09T00:00:00"/>
    <m/>
  </r>
  <r>
    <s v="10651202"/>
    <n v="10651"/>
    <x v="121"/>
    <n v="202"/>
    <n v="1188.02001953125"/>
    <n v="12.579999923706055"/>
    <n v="94.437204033087198"/>
    <n v="110.87999725341797"/>
    <n v="134.21946295392848"/>
    <x v="50"/>
    <n v="2"/>
    <s v="MANUAL"/>
    <n v="11.965811965811966"/>
    <x v="4"/>
    <x v="3"/>
    <s v="CG03-025 "/>
    <s v="CG03-025 "/>
    <s v="Soca"/>
    <n v="71"/>
    <n v="44133"/>
    <n v="1.1000000000000001"/>
    <s v="Moddus 25 EC"/>
    <n v="110.88000000000001"/>
    <m/>
    <n v="175652.13659020583"/>
    <n v="155857.84954907594"/>
    <n v="0"/>
    <n v="201367.56127602505"/>
    <n v="167537.81098165282"/>
    <m/>
    <n v="159455.40900000001"/>
    <n v="140296.3002"/>
    <n v="134.21946295392848"/>
    <n v="118.09253875650671"/>
    <s v="no"/>
    <n v="12.579999923706055"/>
    <n v="1216.739990234375"/>
    <n v="96.720190589311599"/>
    <n v="12.579999923706055"/>
    <n v="1394.8703915405274"/>
    <n v="-28.719970703125"/>
    <n v="-2.2829865562244009"/>
    <m/>
    <m/>
    <s v="ZONA ALTA"/>
    <n v="6"/>
    <s v="1ER TERCIO"/>
    <m/>
    <s v=""/>
    <s v=""/>
    <d v="2020-01-10T00:00:00"/>
    <m/>
  </r>
  <r>
    <s v="10651203"/>
    <n v="10651"/>
    <x v="121"/>
    <n v="203"/>
    <n v="1160.9000244140625"/>
    <n v="11.630000114440918"/>
    <n v="99.819433619143155"/>
    <n v="110.29000091552734"/>
    <n v="128.85461612036812"/>
    <x v="117"/>
    <n v="2"/>
    <s v="MANUAL"/>
    <n v="11.965811965811966"/>
    <x v="4"/>
    <x v="3"/>
    <s v="CG03-025 "/>
    <s v="CG03-025 "/>
    <s v="Soca"/>
    <n v="69"/>
    <n v="44133"/>
    <n v="1.1000000000000001"/>
    <s v="Moddus 25 EC"/>
    <n v="110.29000366210938"/>
    <m/>
    <n v="181196.88222656251"/>
    <n v="164609.64395507815"/>
    <n v="0"/>
    <n v="189579.03322033677"/>
    <n v="157729.75563932018"/>
    <m/>
    <n v="149587.32700000002"/>
    <n v="129254.3695"/>
    <n v="128.85461612036812"/>
    <n v="111.3397939372412"/>
    <s v="no"/>
    <n v="11.630000114440918"/>
    <n v="1225.9599609375"/>
    <n v="105.41358115854455"/>
    <n v="11.630000114440918"/>
    <n v="1282.6727552120215"/>
    <n v="-65.0599365234375"/>
    <n v="-5.5941475394013906"/>
    <m/>
    <m/>
    <s v="ZONA ALTA"/>
    <n v="6"/>
    <s v="1ER TERCIO"/>
    <m/>
    <s v=""/>
    <s v=""/>
    <d v="2020-01-08T00:00:00"/>
    <m/>
  </r>
  <r>
    <s v="10651301"/>
    <n v="10651"/>
    <x v="121"/>
    <n v="301"/>
    <n v="1463.9000244140625"/>
    <n v="14.489999771118164"/>
    <n v="101.02829865683954"/>
    <n v="99.879997253417969"/>
    <n v="128.73238121259621"/>
    <x v="117"/>
    <n v="2"/>
    <s v="MANUAL"/>
    <n v="11.998685075608153"/>
    <x v="4"/>
    <x v="3"/>
    <s v="CG03-025 "/>
    <s v="CG03-025 "/>
    <s v="Soca"/>
    <n v="69"/>
    <n v="44133"/>
    <n v="1.1000000000000001"/>
    <s v="Moddus 25 EC"/>
    <n v="99.88000000000001"/>
    <m/>
    <n v="197949.93948006709"/>
    <n v="174165.76110147085"/>
    <n v="0"/>
    <n v="213409.553677852"/>
    <n v="177556.74865997286"/>
    <m/>
    <n v="188451.33599999998"/>
    <n v="162309.84640000001"/>
    <n v="128.73238121259621"/>
    <n v="110.87495299753533"/>
    <s v="no"/>
    <n v="14.489999771118164"/>
    <n v="1342.4200439453125"/>
    <n v="92.644586966872026"/>
    <n v="14.489999771118164"/>
    <n v="1447.2611771392824"/>
    <n v="121.47998046875"/>
    <n v="8.3837116899675124"/>
    <m/>
    <m/>
    <s v="ZONA ALTA"/>
    <n v="6"/>
    <s v="1ER TERCIO"/>
    <m/>
    <s v=""/>
    <s v=""/>
    <d v="2020-01-07T00:00:00"/>
    <m/>
  </r>
  <r>
    <s v="10651302"/>
    <n v="10651"/>
    <x v="121"/>
    <n v="302"/>
    <n v="2207.610107421875"/>
    <n v="23.069999694824219"/>
    <n v="95.691813464442959"/>
    <n v="105.25"/>
    <n v="129.33860650486469"/>
    <x v="65"/>
    <n v="2"/>
    <s v="MANUAL"/>
    <n v="11.965811965811966"/>
    <x v="4"/>
    <x v="3"/>
    <s v="CG03-025 "/>
    <s v="CG03-025 "/>
    <s v="Soca"/>
    <n v="68"/>
    <n v="44133"/>
    <n v="1.1000000000000001"/>
    <s v="Moddus 25 EC"/>
    <n v="105.25000274658204"/>
    <m/>
    <n v="336879.40431674401"/>
    <n v="299062.79515472148"/>
    <n v="0"/>
    <n v="353270.10673304665"/>
    <n v="293920.72880189482"/>
    <m/>
    <n v="285529.21499999997"/>
    <n v="238975.24330000003"/>
    <n v="129.33860650486469"/>
    <n v="108.25065644362526"/>
    <s v="no"/>
    <n v="23.069999694824219"/>
    <n v="2315.4599609375"/>
    <n v="100.36670964746376"/>
    <n v="23.069999694824219"/>
    <n v="2428.1175312438959"/>
    <n v="-107.849853515625"/>
    <n v="-4.674896183020806"/>
    <m/>
    <m/>
    <s v="ZONA ALTA"/>
    <n v="6"/>
    <s v="1ER TERCIO"/>
    <m/>
    <s v=""/>
    <s v=""/>
    <d v="2020-01-07T00:00:00"/>
    <m/>
  </r>
  <r>
    <s v="10651303"/>
    <n v="10651"/>
    <x v="121"/>
    <n v="303"/>
    <n v="895.739990234375"/>
    <n v="8.1899995803833008"/>
    <n v="109.36996778117702"/>
    <n v="109.87999725341797"/>
    <n v="147.00000160263792"/>
    <x v="21"/>
    <n v="2"/>
    <s v="MANUAL"/>
    <n v="11.768573307034845"/>
    <x v="3"/>
    <x v="3"/>
    <s v="CG03-025 "/>
    <s v="CG03-025 "/>
    <s v="Soca"/>
    <n v="61"/>
    <n v="44133"/>
    <n v="1.1000000000000001"/>
    <s v="Moddus 25 EC"/>
    <n v="109.88000000000001"/>
    <m/>
    <n v="117113.52696533204"/>
    <n v="102265.52214294433"/>
    <n v="0"/>
    <n v="118609.08088303378"/>
    <n v="98682.755294684088"/>
    <m/>
    <n v="131673.78"/>
    <n v="115057.80299999999"/>
    <n v="147.00000160263792"/>
    <n v="128.45000140040025"/>
    <s v="no"/>
    <n v="8.1899995803833008"/>
    <n v="888.57000732421875"/>
    <n v="108.49451194753696"/>
    <n v="8.1899995803833008"/>
    <n v="899.91715389251715"/>
    <n v="7.16998291015625"/>
    <n v="0.87545583364006063"/>
    <m/>
    <m/>
    <s v="ZONA ALTA"/>
    <n v="6"/>
    <s v="1ER TERCIO"/>
    <m/>
    <s v=""/>
    <s v=""/>
    <d v="2020-01-06T00:00:00"/>
    <m/>
  </r>
  <r>
    <s v="10651401"/>
    <n v="10651"/>
    <x v="121"/>
    <n v="401"/>
    <n v="1473.780029296875"/>
    <n v="15.399999618530273"/>
    <n v="95.700004272956463"/>
    <n v="99.879997253417969"/>
    <n v="109.49999782327909"/>
    <x v="72"/>
    <n v="2"/>
    <s v="MANUAL"/>
    <n v="11.834319526627219"/>
    <x v="3"/>
    <x v="3"/>
    <s v="CG03-025 "/>
    <s v="CG03-025 "/>
    <s v="Soca"/>
    <n v="62"/>
    <n v="44133"/>
    <n v="1.1000000000000001"/>
    <s v="Moddus 25 EC"/>
    <n v="99.88000000000001"/>
    <m/>
    <n v="211992.81019710298"/>
    <n v="189958.74496874094"/>
    <n v="0"/>
    <n v="230705.7171294805"/>
    <n v="191947.15665172777"/>
    <m/>
    <n v="161378.91"/>
    <n v="127334.592"/>
    <n v="109.49999782327909"/>
    <n v="86.399998282477753"/>
    <s v="no"/>
    <n v="15.399999618530273"/>
    <n v="1413.3900146484375"/>
    <n v="91.778574653193843"/>
    <n v="15.399999618530273"/>
    <n v="1538.1519618988038"/>
    <n v="60.3900146484375"/>
    <n v="3.9214296197626197"/>
    <m/>
    <m/>
    <s v="ZONA ALTA"/>
    <n v="6"/>
    <s v="1ER TERCIO"/>
    <m/>
    <s v=""/>
    <s v=""/>
    <d v="2020-01-05T00:00:00"/>
    <m/>
  </r>
  <r>
    <s v="10651402"/>
    <n v="10651"/>
    <x v="121"/>
    <n v="402"/>
    <n v="1049.5699462890625"/>
    <n v="12.270000457763672"/>
    <n v="85.539519733673828"/>
    <n v="94.879997253417969"/>
    <n v="136.88200820532313"/>
    <x v="7"/>
    <n v="2"/>
    <s v="MANUAL"/>
    <n v="11.932938856015779"/>
    <x v="3"/>
    <x v="3"/>
    <s v="CG03-025 "/>
    <s v="CG03-025 "/>
    <s v="Soca"/>
    <n v="66"/>
    <n v="44133"/>
    <n v="1.1000000000000001"/>
    <s v="Moddus 25 EC"/>
    <n v="94.88000000000001"/>
    <m/>
    <n v="152244.3037309676"/>
    <n v="140023.7274131017"/>
    <n v="0"/>
    <n v="180330.2783561385"/>
    <n v="150034.79159230721"/>
    <m/>
    <n v="143667.242"/>
    <n v="120605.7935"/>
    <n v="136.88200820532313"/>
    <n v="114.90972462237777"/>
    <s v="no"/>
    <n v="12.270000457763672"/>
    <n v="982.8599853515625"/>
    <n v="80.102685304275724"/>
    <n v="12.270000457763672"/>
    <n v="1164.1776434326173"/>
    <n v="66.7099609375"/>
    <n v="5.4368344293981039"/>
    <m/>
    <m/>
    <s v="ZONA ALTA"/>
    <n v="6"/>
    <s v="1ER TERCIO"/>
    <m/>
    <s v=""/>
    <s v=""/>
    <d v="2020-01-06T00:00:00"/>
    <m/>
  </r>
  <r>
    <s v="10651403"/>
    <n v="10651"/>
    <x v="121"/>
    <n v="403"/>
    <n v="665.77001953125"/>
    <n v="9.0100002288818359"/>
    <n v="73.892342133033864"/>
    <n v="99.879997253417969"/>
    <n v="138.56260314177442"/>
    <x v="72"/>
    <n v="2"/>
    <s v="MANUAL"/>
    <n v="11.867192636423406"/>
    <x v="3"/>
    <x v="3"/>
    <s v="CG03-025 "/>
    <s v="CG03-025 "/>
    <s v="Soca"/>
    <n v="62"/>
    <n v="44133"/>
    <n v="1.1000000000000001"/>
    <s v="Moddus 25 EC"/>
    <n v="99.88000000000001"/>
    <m/>
    <n v="96801.384057617193"/>
    <n v="83896.730883178709"/>
    <n v="0"/>
    <n v="132108.0831959534"/>
    <n v="109913.92521903322"/>
    <m/>
    <n v="92250.827000000005"/>
    <n v="79168.540699999998"/>
    <n v="138.56260314177442"/>
    <n v="118.91274520853364"/>
    <s v="no"/>
    <n v="9.0100002288818359"/>
    <n v="659.40997314453125"/>
    <n v="73.186454649664938"/>
    <n v="9.0100002288818359"/>
    <n v="899.91882286071791"/>
    <n v="6.36004638671875"/>
    <n v="0.70588748336892593"/>
    <m/>
    <m/>
    <s v="ZONA ALTA"/>
    <n v="6"/>
    <s v="1ER TERCIO"/>
    <m/>
    <s v=""/>
    <s v=""/>
    <d v="2020-01-04T00:00:00"/>
    <m/>
  </r>
  <r>
    <s v="10651501"/>
    <n v="10651"/>
    <x v="121"/>
    <n v="501"/>
    <n v="722.6099853515625"/>
    <n v="7.0500001907348633"/>
    <n v="102.49786748959514"/>
    <n v="124.86000061035156"/>
    <n v="115.15190861847407"/>
    <x v="21"/>
    <n v="4"/>
    <s v="MANUAL"/>
    <n v="12.064431295200526"/>
    <x v="3"/>
    <x v="3"/>
    <s v="CG03-025 "/>
    <s v="CG03-025 "/>
    <s v="Soca"/>
    <n v="0"/>
    <n v="0"/>
    <n v="0"/>
    <s v="Madurez Natural"/>
    <n v="124.8600033569336"/>
    <m/>
    <n v="111101.81725140271"/>
    <n v="94443.745863773423"/>
    <n v="0"/>
    <n v="112800.10972525466"/>
    <n v="93849.691291411873"/>
    <m/>
    <n v="83209.919000000009"/>
    <n v="68181.861300000004"/>
    <n v="115.15190861847407"/>
    <n v="94.354994647393823"/>
    <s v="no"/>
    <n v="7.0500001907348633"/>
    <n v="867.010009765625"/>
    <n v="122.98013990198933"/>
    <n v="7.0500001907348633"/>
    <n v="880.26304748153757"/>
    <n v="-144.4000244140625"/>
    <n v="-20.482272412394195"/>
    <m/>
    <m/>
    <s v="ZONA ALTA"/>
    <n v="6"/>
    <s v="1ER TERCIO"/>
    <m/>
    <s v=""/>
    <s v=""/>
    <d v="2019-12-28T00:00:00"/>
    <m/>
  </r>
  <r>
    <s v="10651502"/>
    <n v="10651"/>
    <x v="121"/>
    <n v="502"/>
    <n v="778.55999755859375"/>
    <n v="9.0200004577636719"/>
    <n v="86.314851224699609"/>
    <n v="106.91999816894531"/>
    <n v="131.28913419714618"/>
    <x v="21"/>
    <n v="4"/>
    <s v="MANUAL"/>
    <n v="11.834319526627219"/>
    <x v="3"/>
    <x v="3"/>
    <s v="VAR.REPROD "/>
    <s v="VAR.REPROD "/>
    <s v="Soca"/>
    <n v="61"/>
    <n v="44133"/>
    <n v="1.1000000000000001"/>
    <s v="Moddus 25 EC"/>
    <n v="106.92000091552735"/>
    <m/>
    <n v="140786.60946044922"/>
    <n v="125305.76693969726"/>
    <n v="0"/>
    <n v="143312.58274023933"/>
    <n v="119236.06883987911"/>
    <m/>
    <n v="102216.46800000002"/>
    <n v="89395.431300000011"/>
    <n v="131.28913419714618"/>
    <n v="114.82150583169692"/>
    <s v="no"/>
    <n v="9.0200004577636719"/>
    <n v="947.41998291015625"/>
    <n v="105.03546949320777"/>
    <n v="9.0200004577636719"/>
    <n v="964.41845720214894"/>
    <n v="-168.8599853515625"/>
    <n v="-18.720618268508161"/>
    <m/>
    <m/>
    <s v="ZONA ALTA"/>
    <n v="6"/>
    <s v="1ER TERCIO"/>
    <m/>
    <s v=""/>
    <s v=""/>
    <d v="2020-01-04T00:00:00"/>
    <m/>
  </r>
  <r>
    <s v="10651601"/>
    <n v="10651"/>
    <x v="121"/>
    <n v="601"/>
    <n v="971.07000732421875"/>
    <n v="8.369999885559082"/>
    <n v="116.01792360829349"/>
    <n v="115.87999725341797"/>
    <n v="126.28533378135313"/>
    <x v="4"/>
    <n v="1"/>
    <s v="MANUAL"/>
    <n v="13.971071663379355"/>
    <x v="0"/>
    <x v="3"/>
    <s v=""/>
    <s v="CG03-025 "/>
    <s v="Plantía"/>
    <n v="49"/>
    <n v="44167"/>
    <n v="1.2"/>
    <s v="Moddus 25 EC"/>
    <n v="115.88000000000001"/>
    <m/>
    <s v=""/>
    <s v=""/>
    <n v="0"/>
    <n v="135585.18929742274"/>
    <n v="112806.8774954557"/>
    <m/>
    <n v="122631.9"/>
    <n v="105608.89709999999"/>
    <n v="126.28533378135313"/>
    <n v="108.75518376991693"/>
    <s v="no"/>
    <s v=""/>
    <s v=""/>
    <s v=""/>
    <n v="8.369999885559082"/>
    <n v="969.91558673858651"/>
    <n v="0"/>
    <n v="0"/>
    <m/>
    <m/>
    <s v="ZONA ALTA"/>
    <n v="6"/>
    <s v="2DO TERCIO"/>
    <m/>
    <s v=""/>
    <s v=""/>
    <d v="2019-11-22T00:00:00"/>
    <m/>
  </r>
  <r>
    <s v="10651602"/>
    <n v="10651"/>
    <x v="121"/>
    <n v="602"/>
    <n v="1342.47998046875"/>
    <n v="11.5"/>
    <n v="116.73738960597827"/>
    <n v="115.87999725341797"/>
    <n v="123.3224475661772"/>
    <x v="4"/>
    <n v="1"/>
    <s v="MANUAL"/>
    <n v="13.938198553583169"/>
    <x v="0"/>
    <x v="3"/>
    <s v=""/>
    <s v="CG03-025 "/>
    <s v="Plantía"/>
    <n v="49"/>
    <n v="44167"/>
    <n v="1.2"/>
    <s v="Moddus 25 EC"/>
    <n v="115.88000000000001"/>
    <m/>
    <s v=""/>
    <s v=""/>
    <n v="0"/>
    <n v="192183.90158638102"/>
    <n v="159897.00611986898"/>
    <m/>
    <n v="165557.91700000002"/>
    <n v="137046.45689999999"/>
    <n v="123.3224475661772"/>
    <n v="102.08454419718636"/>
    <s v="no"/>
    <s v=""/>
    <s v=""/>
    <s v=""/>
    <n v="11.5"/>
    <n v="1332.6200000000001"/>
    <n v="0"/>
    <n v="0"/>
    <m/>
    <m/>
    <s v="ZONA ALTA"/>
    <n v="6"/>
    <s v="2DO TERCIO"/>
    <m/>
    <s v=""/>
    <s v=""/>
    <d v="2019-11-23T00:00:00"/>
    <m/>
  </r>
  <r>
    <s v="10651603"/>
    <n v="10651"/>
    <x v="121"/>
    <n v="603"/>
    <n v="643.3900146484375"/>
    <n v="6.7800002098083496"/>
    <n v="94.895279459972798"/>
    <n v="118.66999816894531"/>
    <n v="132.89999697418781"/>
    <x v="50"/>
    <n v="4"/>
    <s v="MANUAL"/>
    <n v="12.393162393162392"/>
    <x v="4"/>
    <x v="3"/>
    <s v="CP88-1165 "/>
    <s v="CP88-1165 "/>
    <s v="Soca"/>
    <n v="71"/>
    <n v="44133"/>
    <n v="1.1000000000000001"/>
    <s v="Moddus 25 EC"/>
    <n v="118.67000091552735"/>
    <m/>
    <n v="123214.97124023437"/>
    <n v="109444.35202514649"/>
    <n v="0"/>
    <n v="125193.05739997418"/>
    <n v="104160.6237567785"/>
    <m/>
    <n v="85506.531000000003"/>
    <n v="71931.001999999993"/>
    <n v="132.89999697418781"/>
    <n v="111.79999745458387"/>
    <s v="no"/>
    <n v="6.7800002098083496"/>
    <n v="791.8699951171875"/>
    <n v="116.79498091631642"/>
    <n v="6.7800002098083496"/>
    <n v="804.58263110523251"/>
    <n v="-148.47998046875"/>
    <n v="-21.899701456343621"/>
    <m/>
    <m/>
    <s v="ZONA ALTA"/>
    <n v="6"/>
    <s v="1ER TERCIO"/>
    <m/>
    <s v=""/>
    <s v=""/>
    <d v="2019-12-28T00:00:00"/>
    <m/>
  </r>
  <r>
    <s v="10651604"/>
    <n v="10651"/>
    <x v="121"/>
    <n v="604"/>
    <n v="1965.260009765625"/>
    <n v="17.159999847412109"/>
    <n v="114.52564261310322"/>
    <n v="125.87999725341797"/>
    <n v="124.46444988679711"/>
    <x v="8"/>
    <n v="1"/>
    <s v="MANUAL"/>
    <n v="13.839579224194608"/>
    <x v="0"/>
    <x v="3"/>
    <s v=""/>
    <s v="CG03-025 "/>
    <s v="Plantía"/>
    <n v="51"/>
    <n v="44167"/>
    <n v="1.2"/>
    <s v="Moddus 25 EC"/>
    <n v="125.88000000000001"/>
    <m/>
    <s v=""/>
    <s v=""/>
    <n v="0"/>
    <n v="307041.6415959266"/>
    <n v="255458.64580781091"/>
    <m/>
    <n v="244605.00600000002"/>
    <n v="211462.8762"/>
    <n v="124.46444988679711"/>
    <n v="107.60045752176012"/>
    <s v="no"/>
    <s v=""/>
    <s v=""/>
    <s v=""/>
    <n v="17.159999847412109"/>
    <n v="2160.1007807922365"/>
    <n v="0"/>
    <n v="0"/>
    <m/>
    <m/>
    <s v="ZONA ALTA"/>
    <n v="6"/>
    <s v="2DO TERCIO"/>
    <m/>
    <s v=""/>
    <s v=""/>
    <d v="2019-11-28T00:00:00"/>
    <m/>
  </r>
  <r>
    <s v="10651605"/>
    <n v="10651"/>
    <x v="121"/>
    <n v="605"/>
    <n v="1130.4200439453125"/>
    <n v="11.909999847412109"/>
    <n v="94.913522957847761"/>
    <n v="121.48000335693359"/>
    <n v="125.32889323648079"/>
    <x v="51"/>
    <n v="4"/>
    <s v="MANUAL"/>
    <n v="12.393162393162392"/>
    <x v="4"/>
    <x v="3"/>
    <s v="CP88-1165 "/>
    <s v="CP88-1165 "/>
    <s v="Soca"/>
    <n v="50"/>
    <n v="44155"/>
    <n v="1.1000000000000001"/>
    <s v="Moddus 25 EC"/>
    <n v="121.4799984741211"/>
    <m/>
    <n v="195675.10035385008"/>
    <n v="167029.24286286315"/>
    <n v="0"/>
    <n v="198755.94443207397"/>
    <n v="165364.94576748551"/>
    <m/>
    <n v="141674.29300000001"/>
    <n v="121416.37759999999"/>
    <n v="125.32889323648079"/>
    <n v="107.40819596248585"/>
    <s v="no"/>
    <n v="11.909999847412109"/>
    <n v="1424.4000244140625"/>
    <n v="119.59698091210021"/>
    <n v="11.909999847412109"/>
    <n v="1446.8267632904056"/>
    <n v="-293.97998046875"/>
    <n v="-24.683457954252447"/>
    <m/>
    <m/>
    <s v="ZONA ALTA"/>
    <n v="6"/>
    <s v="1ER TERCIO"/>
    <m/>
    <s v=""/>
    <s v=""/>
    <d v="2019-12-29T00:00:00"/>
    <m/>
  </r>
  <r>
    <s v="10651701"/>
    <n v="10651"/>
    <x v="121"/>
    <n v="701"/>
    <n v="3702.489990234375"/>
    <n v="38.799999237060547"/>
    <n v="95.425001624687468"/>
    <n v="101.93000030517578"/>
    <n v="127.37476218541957"/>
    <x v="109"/>
    <n v="6"/>
    <s v="MANUAL"/>
    <n v="12.426035502958579"/>
    <x v="5"/>
    <x v="3"/>
    <s v="CP88-1165 "/>
    <s v="CP88-1165 "/>
    <s v="Soca"/>
    <n v="52"/>
    <n v="44155"/>
    <n v="1.1000000000000001"/>
    <s v="Moddus 25 EC"/>
    <n v="101.93000305175782"/>
    <m/>
    <n v="563150.65144995321"/>
    <n v="491296.60139222926"/>
    <n v="0"/>
    <n v="573728.16912672832"/>
    <n v="477341.83671343792"/>
    <m/>
    <n v="471603.78199999995"/>
    <n v="394534.16580000002"/>
    <n v="127.37476218541957"/>
    <n v="106.55914447861214"/>
    <s v="no"/>
    <n v="38.799999237060547"/>
    <n v="3881.969970703125"/>
    <n v="100.05077440813939"/>
    <n v="38.799999237060547"/>
    <n v="3954.8840406417826"/>
    <n v="-179.47998046875"/>
    <n v="-4.6257727834519216"/>
    <m/>
    <m/>
    <s v="ZONA ALTA"/>
    <n v="6"/>
    <s v="1ER TERCIO"/>
    <m/>
    <s v=""/>
    <s v=""/>
    <d v="2019-12-30T00:00:00"/>
    <m/>
  </r>
  <r>
    <s v="10651702"/>
    <n v="10651"/>
    <x v="121"/>
    <n v="702"/>
    <n v="2318.659912109375"/>
    <n v="22.489999771118164"/>
    <n v="103.09737375306764"/>
    <n v="111.44999694824219"/>
    <n v="126.23314677214863"/>
    <x v="47"/>
    <n v="6"/>
    <s v="MANUAL"/>
    <n v="12.327416173570018"/>
    <x v="5"/>
    <x v="3"/>
    <s v="CP88-1165 "/>
    <s v="CP88-1165 "/>
    <s v="Soca"/>
    <n v="54"/>
    <n v="44155"/>
    <n v="1.1000000000000001"/>
    <s v="Moddus 25 EC"/>
    <n v="111.44999969482423"/>
    <m/>
    <n v="329827.614"/>
    <n v="286690.8492"/>
    <n v="0"/>
    <n v="335483.96753725229"/>
    <n v="279122.6609909939"/>
    <m/>
    <n v="292691.73699999996"/>
    <n v="244912.91870000001"/>
    <n v="126.23314677214863"/>
    <n v="105.6269258897883"/>
    <s v="no"/>
    <n v="22.489999771118164"/>
    <n v="2464.25"/>
    <n v="109.57092152417935"/>
    <n v="22.489999771118164"/>
    <n v="2506.5104676277165"/>
    <n v="-145.590087890625"/>
    <n v="-6.4735477711117113"/>
    <m/>
    <m/>
    <s v="ZONA ALTA"/>
    <n v="6"/>
    <s v="1ER TERCIO"/>
    <m/>
    <s v=""/>
    <s v=""/>
    <d v="2020-01-04T00:00:00"/>
    <m/>
  </r>
  <r>
    <s v="10651801"/>
    <n v="10651"/>
    <x v="121"/>
    <n v="801"/>
    <n v="1014.280029296875"/>
    <n v="8.3500003814697266"/>
    <n v="121.47065664185591"/>
    <n v="125.87999725341797"/>
    <n v="122.28725048050411"/>
    <x v="8"/>
    <n v="1"/>
    <s v="MANUAL"/>
    <n v="13.872452333990795"/>
    <x v="0"/>
    <x v="3"/>
    <s v=""/>
    <s v="CG03-025 "/>
    <s v="Plantía"/>
    <n v="51"/>
    <n v="44167"/>
    <n v="1.2"/>
    <s v="Moddus 25 EC"/>
    <n v="125.88000000000001"/>
    <m/>
    <s v=""/>
    <s v=""/>
    <n v="0"/>
    <n v="137002.01958862558"/>
    <n v="113985.68029773647"/>
    <m/>
    <n v="124033.516"/>
    <n v="103698.6096"/>
    <n v="122.28725048050411"/>
    <n v="102.23863884206271"/>
    <s v="no"/>
    <s v=""/>
    <s v=""/>
    <s v=""/>
    <n v="8.3500003814697266"/>
    <n v="1051.0980480194094"/>
    <n v="0"/>
    <n v="0"/>
    <m/>
    <m/>
    <s v="ZONA ALTA"/>
    <n v="6"/>
    <s v="2DO TERCIO"/>
    <m/>
    <s v=""/>
    <s v=""/>
    <d v="2019-11-27T00:00:00"/>
    <m/>
  </r>
  <r>
    <s v="10651802"/>
    <n v="10651"/>
    <x v="121"/>
    <n v="802"/>
    <n v="1278.18994140625"/>
    <n v="9.5"/>
    <n v="134.54630962171052"/>
    <n v="125.87999725341797"/>
    <n v="111.30000510212462"/>
    <x v="8"/>
    <n v="1"/>
    <s v="MANUAL"/>
    <n v="13.839579224194608"/>
    <x v="0"/>
    <x v="3"/>
    <s v=""/>
    <s v="CG03-025 "/>
    <s v="Plantía"/>
    <n v="51"/>
    <n v="44167"/>
    <n v="1.2"/>
    <s v="Moddus 25 EC"/>
    <n v="125.88000000000001"/>
    <m/>
    <s v=""/>
    <s v=""/>
    <n v="0"/>
    <n v="171103.64880000002"/>
    <n v="142358.23580160004"/>
    <m/>
    <n v="142262.54699999999"/>
    <n v="111816.06120000001"/>
    <n v="111.30000510212462"/>
    <n v="87.480004010187443"/>
    <s v="no"/>
    <s v=""/>
    <s v=""/>
    <s v=""/>
    <n v="9.5"/>
    <n v="1195.8600000000001"/>
    <n v="0"/>
    <n v="0"/>
    <m/>
    <m/>
    <s v="ZONA ALTA"/>
    <n v="99"/>
    <s v="2DO TERCIO"/>
    <m/>
    <s v=""/>
    <s v=""/>
    <d v="2019-11-28T00:00:00"/>
    <m/>
  </r>
  <r>
    <s v="10652101"/>
    <n v="10652"/>
    <x v="122"/>
    <n v="101"/>
    <n v="1494.31005859375"/>
    <n v="15.100000381469727"/>
    <n v="98.960928532659054"/>
    <n v="125.87999725341797"/>
    <n v="135.09909060639202"/>
    <x v="63"/>
    <n v="3"/>
    <s v="MANUAL"/>
    <n v="11.735700197238659"/>
    <x v="10"/>
    <x v="3"/>
    <s v="CG03-025 "/>
    <s v="CG03-025 "/>
    <s v="Soca"/>
    <n v="60"/>
    <n v="44173"/>
    <n v="1.2"/>
    <s v="Moddus 25 EC"/>
    <n v="125.88000000000001"/>
    <m/>
    <n v="289585.77841930836"/>
    <n v="257739.50346322445"/>
    <n v="0"/>
    <n v="276255.16750129935"/>
    <n v="229844.29936108107"/>
    <m/>
    <n v="201879.93"/>
    <n v="175595.193"/>
    <n v="135.09909060639202"/>
    <n v="117.50920900930515"/>
    <s v="no"/>
    <n v="15.100000381469727"/>
    <n v="1992.510009765625"/>
    <n v="131.95430194894394"/>
    <n v="15.100000381469727"/>
    <n v="1900.7880480194094"/>
    <n v="-498.199951171875"/>
    <n v="-32.993373416284882"/>
    <m/>
    <m/>
    <s v="ZONA ALTA"/>
    <n v="6"/>
    <s v="2DO TERCIO"/>
    <m/>
    <s v=""/>
    <s v=""/>
    <d v="2020-02-15T00:00:00"/>
    <m/>
  </r>
  <r>
    <s v="10652102"/>
    <n v="10652"/>
    <x v="122"/>
    <n v="102"/>
    <n v="1782.4599609375"/>
    <n v="15"/>
    <n v="118.83066406250001"/>
    <n v="123.44000244140625"/>
    <n v="138.45389709073714"/>
    <x v="114"/>
    <n v="1"/>
    <s v="MANUAL"/>
    <n v="14.299802761341223"/>
    <x v="10"/>
    <x v="3"/>
    <s v=""/>
    <s v="CG03-025 "/>
    <s v="Plantía"/>
    <n v="61"/>
    <n v="44173"/>
    <n v="1.2"/>
    <s v="Moddus 25 EC"/>
    <n v="123.44399739583335"/>
    <m/>
    <s v=""/>
    <s v=""/>
    <n v="0"/>
    <n v="272545.83677901927"/>
    <n v="226758.13620014404"/>
    <m/>
    <n v="246788.52799999999"/>
    <n v="221353.68959999998"/>
    <n v="138.45389709073714"/>
    <n v="124.18438251122181"/>
    <s v="no"/>
    <s v=""/>
    <s v=""/>
    <s v=""/>
    <n v="15"/>
    <n v="1851.6599609375003"/>
    <n v="0"/>
    <n v="0"/>
    <m/>
    <m/>
    <s v="ZONA ALTA"/>
    <n v="6"/>
    <s v="2DO TERCIO"/>
    <m/>
    <s v=""/>
    <s v=""/>
    <d v="2019-11-30T00:00:00"/>
    <m/>
  </r>
  <r>
    <s v="10652103"/>
    <n v="10652"/>
    <x v="122"/>
    <n v="103"/>
    <n v="803"/>
    <n v="8.7100000381469727"/>
    <n v="92.192881341345654"/>
    <n v="112.87999725341797"/>
    <n v="139.49826276463261"/>
    <x v="114"/>
    <n v="3"/>
    <s v="MANUAL"/>
    <n v="11.768573307034845"/>
    <x v="10"/>
    <x v="3"/>
    <s v="CG03-025 "/>
    <s v="CG03-025 "/>
    <s v="Soca"/>
    <n v="61"/>
    <n v="44173"/>
    <n v="1.2"/>
    <s v="Moddus 25 EC"/>
    <n v="112.88000000000001"/>
    <m/>
    <n v="148100.93643803999"/>
    <n v="131506.75683714487"/>
    <n v="0"/>
    <n v="143444.58054520655"/>
    <n v="119345.89101361184"/>
    <m/>
    <n v="112017.105"/>
    <n v="98615.2019"/>
    <n v="139.49826276463261"/>
    <n v="122.8084706102117"/>
    <s v="no"/>
    <n v="8.7100000381469727"/>
    <n v="1015.0999755859375"/>
    <n v="116.54419875317211"/>
    <n v="8.7100000381469727"/>
    <n v="983.1848043060304"/>
    <n v="-212.0999755859375"/>
    <n v="-24.351317411826457"/>
    <m/>
    <m/>
    <s v="ZONA ALTA"/>
    <n v="6"/>
    <s v="2DO TERCIO"/>
    <m/>
    <s v=""/>
    <s v=""/>
    <d v="2020-02-15T00:00:00"/>
    <m/>
  </r>
  <r>
    <s v="10652201"/>
    <n v="10652"/>
    <x v="122"/>
    <n v="201"/>
    <n v="763.75"/>
    <n v="7.6100001335144043"/>
    <n v="100.36136486206468"/>
    <n v="119.87999725341797"/>
    <n v="129.4"/>
    <x v="23"/>
    <n v="1"/>
    <s v="MANUAL"/>
    <n v="14.201183431952662"/>
    <x v="8"/>
    <x v="3"/>
    <s v=""/>
    <s v="CG03-025 "/>
    <s v="Plantía"/>
    <n v="60"/>
    <n v="44167"/>
    <n v="1.2"/>
    <s v="Moddus 25 EC"/>
    <n v="119.87736730753122"/>
    <m/>
    <s v=""/>
    <s v=""/>
    <n v="0"/>
    <n v="124880.2034366696"/>
    <n v="103900.3292593091"/>
    <m/>
    <n v="98829.25"/>
    <n v="82332.25"/>
    <n v="129.4"/>
    <n v="107.8"/>
    <s v="no"/>
    <s v=""/>
    <s v=""/>
    <s v=""/>
    <n v="7.6100001335144043"/>
    <n v="912.26678121566783"/>
    <n v="0"/>
    <n v="0"/>
    <m/>
    <m/>
    <s v="ZONA ALTA"/>
    <n v="6"/>
    <s v="2DO TERCIO"/>
    <m/>
    <s v=""/>
    <s v=""/>
    <d v="2019-11-26T00:00:00"/>
    <m/>
  </r>
  <r>
    <s v="10652202"/>
    <n v="10652"/>
    <x v="122"/>
    <n v="202"/>
    <n v="453.489990234375"/>
    <n v="4.1500000953674316"/>
    <n v="109.27469393087424"/>
    <n v="122.61000061035156"/>
    <n v="136.99022103639581"/>
    <x v="23"/>
    <n v="1"/>
    <s v="MANUAL"/>
    <n v="14.201183431952662"/>
    <x v="8"/>
    <x v="3"/>
    <s v=""/>
    <s v="CG03-025 "/>
    <s v="Plantía"/>
    <n v="60"/>
    <n v="44167"/>
    <n v="1.2"/>
    <s v="Moddus 25 EC"/>
    <n v="122.61252549843559"/>
    <m/>
    <s v=""/>
    <s v=""/>
    <n v="0"/>
    <n v="67034.845691187045"/>
    <n v="55772.991615067614"/>
    <m/>
    <n v="62123.694000000003"/>
    <n v="54524.474499999997"/>
    <n v="136.99022103639581"/>
    <n v="120.23302757315631"/>
    <s v="no"/>
    <s v=""/>
    <s v=""/>
    <s v=""/>
    <n v="4.1500000953674316"/>
    <n v="508.84199251174931"/>
    <n v="0"/>
    <n v="0"/>
    <m/>
    <m/>
    <s v="ZONA ALTA"/>
    <n v="6"/>
    <s v="2DO TERCIO"/>
    <m/>
    <s v=""/>
    <s v=""/>
    <d v="2019-11-26T00:00:00"/>
    <m/>
  </r>
  <r>
    <s v="10652203"/>
    <n v="10652"/>
    <x v="122"/>
    <n v="203"/>
    <n v="1690.6600341796875"/>
    <n v="14.529999732971191"/>
    <n v="116.35650827599638"/>
    <n v="126.08999633789063"/>
    <n v="132.07342013519676"/>
    <x v="54"/>
    <n v="1"/>
    <s v="MANUAL"/>
    <n v="14.234056541748849"/>
    <x v="10"/>
    <x v="3"/>
    <s v=""/>
    <s v="CG03-025 "/>
    <s v="Plantía"/>
    <n v="64"/>
    <n v="44167"/>
    <n v="1.2"/>
    <s v="Moddus 25 EC"/>
    <n v="126.08853359345737"/>
    <m/>
    <s v=""/>
    <s v=""/>
    <n v="0"/>
    <n v="229453.74452974935"/>
    <n v="190905.51544875145"/>
    <m/>
    <n v="223291.253"/>
    <n v="192174.64380000002"/>
    <n v="132.07342013519676"/>
    <n v="113.66841346861531"/>
    <s v="no"/>
    <s v=""/>
    <s v=""/>
    <s v=""/>
    <n v="14.529999732971191"/>
    <n v="1832.0663594436646"/>
    <n v="0"/>
    <n v="0"/>
    <m/>
    <m/>
    <s v="ZONA ALTA"/>
    <n v="6"/>
    <s v="2DO TERCIO"/>
    <m/>
    <s v=""/>
    <s v=""/>
    <d v="2019-11-29T00:00:00"/>
    <m/>
  </r>
  <r>
    <s v="10656101"/>
    <n v="10656"/>
    <x v="123"/>
    <n v="101"/>
    <n v="2032.1099853515625"/>
    <n v="24.079999923706055"/>
    <n v="84.389949825166312"/>
    <n v="83"/>
    <n v="113.9757403238833"/>
    <x v="83"/>
    <n v="3"/>
    <s v="MECANICO"/>
    <n v="10.848126232741617"/>
    <x v="13"/>
    <x v="2"/>
    <s v="MEZ.VARCOM "/>
    <s v="CG02-163"/>
    <s v="Soca"/>
    <n v="21"/>
    <n v="44160"/>
    <n v="0.7"/>
    <s v="Roundup 35.6 SL + Boro"/>
    <n v="83"/>
    <m/>
    <n v="198027.57454833982"/>
    <n v="155794.62343139647"/>
    <n v="0"/>
    <n v="224447.27128887174"/>
    <n v="186740.12971234127"/>
    <m/>
    <n v="231611.24"/>
    <n v="187513.76360000001"/>
    <n v="113.9757403238833"/>
    <n v="92.275400914168259"/>
    <s v="no"/>
    <n v="24.079999923706055"/>
    <n v="1763.3800048828125"/>
    <n v="73.23006687997605"/>
    <n v="24.079999923706055"/>
    <n v="1998.6399936676025"/>
    <n v="268.72998046875"/>
    <n v="11.159882945190262"/>
    <m/>
    <m/>
    <s v="ZONA BAJA"/>
    <n v="2"/>
    <s v="1ER TERCIO"/>
    <m/>
    <s v=""/>
    <s v=""/>
    <d v="2020-01-21T00:00:00"/>
    <m/>
  </r>
  <r>
    <s v="10657101"/>
    <n v="10657"/>
    <x v="124"/>
    <n v="101"/>
    <n v="1892.0699462890625"/>
    <n v="17.930000305175781"/>
    <n v="105.52537167235219"/>
    <n v="101.98999786376953"/>
    <n v="122.83300068045878"/>
    <x v="65"/>
    <n v="4"/>
    <s v="MECANICO"/>
    <n v="12.327416173570018"/>
    <x v="4"/>
    <x v="3"/>
    <s v="CP72-2086 "/>
    <s v="CP72-2086 "/>
    <s v="Soca"/>
    <n v="46"/>
    <n v="44155"/>
    <n v="1.2"/>
    <s v="Moddus 25 EC"/>
    <n v="101.99000061035157"/>
    <m/>
    <n v="245148.86237848576"/>
    <n v="207617.81804530087"/>
    <n v="0"/>
    <n v="237863.53061185114"/>
    <n v="197902.45746906011"/>
    <m/>
    <n v="232408.62900000002"/>
    <n v="193653.89189999999"/>
    <n v="122.83300068045878"/>
    <n v="102.35028164778764"/>
    <s v="no"/>
    <n v="17.930000305175781"/>
    <n v="1884.68994140625"/>
    <n v="105.11377073776201"/>
    <n v="17.930000305175781"/>
    <n v="1828.6807420684818"/>
    <n v="7.3800048828125"/>
    <n v="0.41160093459018299"/>
    <m/>
    <m/>
    <s v="ZONA MEDIA"/>
    <n v="2"/>
    <s v="1ER TERCIO"/>
    <m/>
    <s v=""/>
    <s v=""/>
    <d v="2019-12-27T00:00:00"/>
    <m/>
  </r>
  <r>
    <s v="10658101"/>
    <n v="10658"/>
    <x v="125"/>
    <n v="101"/>
    <n v="10373.2099609375"/>
    <n v="87.279998779296875"/>
    <n v="118.84979498187232"/>
    <n v="115.70999908447266"/>
    <n v="120.84184603612427"/>
    <x v="43"/>
    <n v="3"/>
    <s v="MECANICO"/>
    <n v="11.637080867850099"/>
    <x v="4"/>
    <x v="3"/>
    <s v="CG02-163"/>
    <s v="CG02-163"/>
    <s v="Soca"/>
    <n v="39"/>
    <n v="44167"/>
    <n v="1.2"/>
    <s v="Moddus 25 EC"/>
    <n v="115.712"/>
    <m/>
    <n v="1162545.6152521833"/>
    <n v="955749.53393721452"/>
    <n v="0"/>
    <n v="1228160.777764705"/>
    <n v="1021829.7671002345"/>
    <m/>
    <n v="1253517.841"/>
    <n v="1033689.6982"/>
    <n v="120.84184603612427"/>
    <n v="99.649934985657822"/>
    <s v="no"/>
    <n v="87.279998779296875"/>
    <n v="9559.7802734375"/>
    <n v="109.53002299657587"/>
    <n v="87.279998779296875"/>
    <n v="10099.34321875"/>
    <n v="813.4296875"/>
    <n v="9.3197719852964553"/>
    <m/>
    <m/>
    <s v="ZONA BAJA"/>
    <n v="10"/>
    <s v="1ER TERCIO"/>
    <m/>
    <s v=""/>
    <s v=""/>
    <d v="2020-01-22T00:00:00"/>
    <m/>
  </r>
  <r>
    <s v="10658102"/>
    <n v="10658"/>
    <x v="125"/>
    <n v="102"/>
    <n v="10041.75"/>
    <n v="78.510002136230469"/>
    <n v="127.90408517090047"/>
    <n v="120.70999908447266"/>
    <n v="122.15352075086514"/>
    <x v="90"/>
    <n v="4"/>
    <s v="MECANICO"/>
    <n v="12.360289283366205"/>
    <x v="13"/>
    <x v="3"/>
    <s v="CG02-163"/>
    <s v="CG02-163"/>
    <s v="Soca"/>
    <n v="54"/>
    <n v="44130"/>
    <n v="1.4"/>
    <s v="Moddus 25 EC"/>
    <n v="120.712"/>
    <m/>
    <n v="1146727.2880364887"/>
    <n v="969117.68777503259"/>
    <n v="0"/>
    <n v="1212183.4553636808"/>
    <n v="1008536.6348625825"/>
    <m/>
    <n v="1226635.1170000001"/>
    <n v="998530.48289999994"/>
    <n v="122.15352075086514"/>
    <n v="99.437895078049138"/>
    <s v="no"/>
    <n v="78.510002136230469"/>
    <n v="8965.349609375"/>
    <n v="114.19372519973105"/>
    <n v="78.510002136230469"/>
    <n v="9477.0993778686534"/>
    <n v="1076.400390625"/>
    <n v="13.710359971169424"/>
    <m/>
    <m/>
    <s v="ZONA BAJA"/>
    <n v="10"/>
    <s v="1ER TERCIO"/>
    <m/>
    <s v=""/>
    <s v=""/>
    <d v="2019-12-09T00:00:00"/>
    <m/>
  </r>
  <r>
    <s v="10658201"/>
    <n v="10658"/>
    <x v="125"/>
    <n v="201"/>
    <n v="7849.5"/>
    <n v="69.279998779296875"/>
    <n v="113.30109899403877"/>
    <n v="118.70999908447266"/>
    <n v="116.90073354990764"/>
    <x v="65"/>
    <n v="3"/>
    <s v="MECANICO"/>
    <n v="11.406969099276791"/>
    <x v="4"/>
    <x v="3"/>
    <s v="CG02-163"/>
    <s v="CG02-163"/>
    <s v="Soca"/>
    <n v="34"/>
    <n v="44167"/>
    <n v="1.2"/>
    <s v="Moddus 25 EC"/>
    <n v="118.712"/>
    <m/>
    <n v="994942.08661103516"/>
    <n v="817588.11701943714"/>
    <n v="0"/>
    <n v="1043367.8896707527"/>
    <n v="868082.08420606621"/>
    <m/>
    <n v="917612.30800000008"/>
    <n v="739665.66129999992"/>
    <n v="116.90073354990764"/>
    <n v="94.230926976240511"/>
    <s v="no"/>
    <n v="69.279998779296875"/>
    <n v="7842.64990234375"/>
    <n v="113.2022234487595"/>
    <n v="69.279998779296875"/>
    <n v="8224.3672150878901"/>
    <n v="6.85009765625"/>
    <n v="9.8875545279270227E-2"/>
    <m/>
    <m/>
    <s v="ZONA BAJA"/>
    <n v="10"/>
    <s v="1ER TERCIO"/>
    <m/>
    <s v=""/>
    <s v=""/>
    <d v="2020-01-24T00:00:00"/>
    <m/>
  </r>
  <r>
    <s v="10658202"/>
    <n v="10658"/>
    <x v="125"/>
    <n v="202"/>
    <n v="5693.919921875"/>
    <n v="50.709999084472656"/>
    <n v="112.28396814581035"/>
    <n v="125.70999908447266"/>
    <n v="117.26171585850722"/>
    <x v="84"/>
    <n v="4"/>
    <s v="MECANICO"/>
    <n v="12.327416173570018"/>
    <x v="13"/>
    <x v="3"/>
    <s v="CG02-163"/>
    <s v="CG02-163"/>
    <s v="Soca"/>
    <n v="50"/>
    <n v="44130"/>
    <n v="1.4"/>
    <s v="Tronnuspac 25 EC"/>
    <n v="125.712"/>
    <m/>
    <n v="831162.85054646526"/>
    <n v="699564.11862658977"/>
    <n v="0"/>
    <n v="810926.18507048383"/>
    <n v="674690.58597864257"/>
    <m/>
    <n v="667678.81999999983"/>
    <n v="543628.16780000005"/>
    <n v="117.26171585850722"/>
    <n v="95.475204298444723"/>
    <s v="no"/>
    <n v="50.709999084472656"/>
    <n v="6533.93994140625"/>
    <n v="128.84914335182734"/>
    <n v="50.709999084472656"/>
    <n v="6374.8554049072263"/>
    <n v="-840.02001953125"/>
    <n v="-16.565175206016988"/>
    <m/>
    <m/>
    <s v="ZONA BAJA"/>
    <n v="10"/>
    <s v="1ER TERCIO"/>
    <m/>
    <s v=""/>
    <s v=""/>
    <d v="2019-12-06T00:00:00"/>
    <m/>
  </r>
  <r>
    <s v="10658203"/>
    <n v="10658"/>
    <x v="125"/>
    <n v="203"/>
    <n v="5531.97021484375"/>
    <n v="52.590000152587891"/>
    <n v="105.19053429916235"/>
    <n v="118.70999908447266"/>
    <n v="125.24538583756086"/>
    <x v="64"/>
    <n v="2"/>
    <s v="MECANICO"/>
    <n v="12.031558185404339"/>
    <x v="5"/>
    <x v="3"/>
    <s v="CG02-163"/>
    <s v="CG02-163"/>
    <s v="Soca"/>
    <n v="46"/>
    <n v="44167"/>
    <n v="1.2"/>
    <s v="Moddus 25 EC"/>
    <n v="118.712"/>
    <m/>
    <n v="804640.35693744163"/>
    <n v="683523.73734267673"/>
    <n v="0"/>
    <n v="845720.8689732214"/>
    <n v="703639.76298572018"/>
    <m/>
    <n v="692853.74399999995"/>
    <n v="580490.74049999996"/>
    <n v="125.24538583756086"/>
    <n v="104.93381525128039"/>
    <s v="no"/>
    <n v="52.590000152587891"/>
    <n v="5939.81005859375"/>
    <n v="112.94561782391361"/>
    <n v="52.590000152587891"/>
    <n v="6243.0640981140141"/>
    <n v="-407.83984375"/>
    <n v="-7.7550835247512566"/>
    <m/>
    <m/>
    <s v="ZONA BAJA"/>
    <n v="10"/>
    <s v="2DO TERCIO"/>
    <m/>
    <s v=""/>
    <s v=""/>
    <d v="2020-01-17T00:00:00"/>
    <m/>
  </r>
  <r>
    <s v="10658301"/>
    <n v="10658"/>
    <x v="125"/>
    <n v="301"/>
    <n v="1855.3599853515625"/>
    <n v="14.529999732971191"/>
    <n v="127.69167374046235"/>
    <n v="130.71000671386719"/>
    <n v="124.48690109926839"/>
    <x v="7"/>
    <n v="2"/>
    <s v="MECANICO"/>
    <n v="11.702827087442472"/>
    <x v="3"/>
    <x v="3"/>
    <s v="CG02-163"/>
    <s v="CG02-163"/>
    <s v="Soca"/>
    <n v="32"/>
    <n v="44167"/>
    <n v="1.2"/>
    <s v="Moddus 25 EC"/>
    <n v="130.71200000000002"/>
    <m/>
    <n v="233409.13226813052"/>
    <n v="197911.00010298754"/>
    <n v="0"/>
    <n v="234928.78093435834"/>
    <n v="195460.74573738614"/>
    <m/>
    <n v="230968.01500000001"/>
    <n v="190803.61200000002"/>
    <n v="124.48690109926839"/>
    <n v="102.83913284022111"/>
    <s v="no"/>
    <n v="14.529999732971191"/>
    <n v="1886.9599609375"/>
    <n v="129.86648283658585"/>
    <n v="14.529999732971191"/>
    <n v="1899.2453250961307"/>
    <n v="-31.5999755859375"/>
    <n v="-2.1748090961234965"/>
    <m/>
    <m/>
    <s v="ZONA BAJA"/>
    <n v="10"/>
    <s v="1ER TERCIO"/>
    <m/>
    <s v=""/>
    <s v=""/>
    <d v="2020-01-13T00:00:00"/>
    <m/>
  </r>
  <r>
    <s v="10658302"/>
    <n v="10658"/>
    <x v="125"/>
    <n v="302"/>
    <n v="4664.919921875"/>
    <n v="38.380001068115234"/>
    <n v="121.54559124675097"/>
    <n v="127.70999908447266"/>
    <n v="120.91319710656207"/>
    <x v="97"/>
    <n v="4"/>
    <s v="MECANICO"/>
    <n v="12.327416173570018"/>
    <x v="1"/>
    <x v="3"/>
    <s v="CG02-163"/>
    <s v="CG02-163"/>
    <s v="Soca"/>
    <n v="48"/>
    <n v="44130"/>
    <n v="1.4"/>
    <s v="Tronnuspac 25 EC"/>
    <n v="127.712"/>
    <m/>
    <n v="581639.08142996568"/>
    <n v="483820.87912130175"/>
    <n v="0"/>
    <n v="609827.2032503013"/>
    <n v="507376.23310425063"/>
    <m/>
    <n v="564050.38199999998"/>
    <n v="470375.22519999999"/>
    <n v="120.91319710656207"/>
    <n v="100.83243294151535"/>
    <s v="no"/>
    <n v="38.380001068115234"/>
    <n v="4675.02001953125"/>
    <n v="121.80875167862081"/>
    <n v="38.380001068115234"/>
    <n v="4901.5866964111328"/>
    <n v="-10.10009765625"/>
    <n v="-0.26316043186983507"/>
    <m/>
    <m/>
    <s v="ZONA BAJA"/>
    <n v="10"/>
    <s v="1ER TERCIO"/>
    <m/>
    <s v=""/>
    <s v=""/>
    <d v="2019-12-04T00:00:00"/>
    <m/>
  </r>
  <r>
    <s v="10658303"/>
    <n v="10658"/>
    <x v="125"/>
    <n v="303"/>
    <n v="2070.949951171875"/>
    <n v="19.159999847412109"/>
    <n v="108.08715906391788"/>
    <n v="100.70999908447266"/>
    <n v="118.8345135336278"/>
    <x v="87"/>
    <n v="5"/>
    <s v="MECANICO"/>
    <n v="11.176857330703484"/>
    <x v="13"/>
    <x v="3"/>
    <s v="CG02-163"/>
    <s v="CG02-163"/>
    <s v="Soca"/>
    <n v="15"/>
    <n v="44167"/>
    <n v="1.2"/>
    <s v="Moddus 25 EC"/>
    <n v="100.712"/>
    <m/>
    <n v="228643.73715485469"/>
    <n v="190545.61409543781"/>
    <n v="0"/>
    <n v="245921.59149558345"/>
    <n v="204606.76412432542"/>
    <m/>
    <n v="246100.33000000002"/>
    <n v="205642.78700000001"/>
    <n v="118.8345135336278"/>
    <n v="99.298771988011723"/>
    <s v="no"/>
    <n v="19.159999847412109"/>
    <n v="1794.0699462890625"/>
    <n v="93.636219236785792"/>
    <n v="19.159999847412109"/>
    <n v="1929.6419046325684"/>
    <n v="276.8800048828125"/>
    <n v="14.450939827132089"/>
    <m/>
    <m/>
    <s v="ZONA MEDIA"/>
    <n v="10"/>
    <s v="1ER TERCIO"/>
    <m/>
    <s v=""/>
    <s v=""/>
    <d v="2020-01-12T00:00:00"/>
    <m/>
  </r>
  <r>
    <s v="10658601"/>
    <n v="10658"/>
    <x v="125"/>
    <n v="601"/>
    <n v="5022.6201171875"/>
    <n v="49.209999084472656"/>
    <n v="102.06503171369289"/>
    <n v="100.70999908447266"/>
    <n v="119.95603448850446"/>
    <x v="47"/>
    <n v="5"/>
    <s v="MECANICO"/>
    <n v="11.834319526627219"/>
    <x v="5"/>
    <x v="3"/>
    <s v="CG02-163"/>
    <s v="CG02-163"/>
    <s v="Soca"/>
    <n v="42"/>
    <n v="44167"/>
    <n v="1.2"/>
    <s v="Moddus 25 EC"/>
    <n v="100.712"/>
    <m/>
    <n v="576903.98126548249"/>
    <n v="477441.90198506432"/>
    <n v="0"/>
    <n v="640984.85979797051"/>
    <n v="533299.40335191146"/>
    <m/>
    <n v="602493.59200000006"/>
    <n v="474873.24109999998"/>
    <n v="119.95603448850446"/>
    <n v="94.54691575717122"/>
    <s v="no"/>
    <n v="49.209999084472656"/>
    <n v="4460.56982421875"/>
    <n v="90.643566494724922"/>
    <n v="49.209999084472656"/>
    <n v="4956.0374277954106"/>
    <n v="562.05029296875"/>
    <n v="11.421465218967967"/>
    <m/>
    <m/>
    <s v="ZONA BAJA"/>
    <n v="10"/>
    <s v="1ER TERCIO"/>
    <m/>
    <s v=""/>
    <s v=""/>
    <d v="2020-01-19T00:00:00"/>
    <m/>
  </r>
  <r>
    <s v="10658701"/>
    <n v="10658"/>
    <x v="125"/>
    <n v="701"/>
    <n v="805.16998291015625"/>
    <n v="7.5900001525878906"/>
    <n v="106.08299956827076"/>
    <n v="107.70999908447266"/>
    <n v="110.80000235174525"/>
    <x v="65"/>
    <n v="3"/>
    <s v="MECANICO"/>
    <n v="11.505588428665352"/>
    <x v="4"/>
    <x v="3"/>
    <s v="CG02-163"/>
    <s v="CG02-163"/>
    <s v="Soca"/>
    <n v="34"/>
    <n v="44167"/>
    <n v="1.2"/>
    <s v="Moddus 25 EC"/>
    <n v="107.712"/>
    <m/>
    <n v="101588.77200000003"/>
    <n v="84617.539600000004"/>
    <n v="0"/>
    <n v="108105.8053042848"/>
    <n v="89944.030013164956"/>
    <m/>
    <n v="89212.835999999996"/>
    <n v="72900.091799999995"/>
    <n v="110.80000235174525"/>
    <n v="90.540001921723956"/>
    <s v="no"/>
    <n v="7.5900001525878906"/>
    <n v="768.25"/>
    <n v="101.21870679252319"/>
    <n v="7.5900001525878906"/>
    <n v="817.53409643554687"/>
    <n v="36.91998291015625"/>
    <n v="4.8642927757475718"/>
    <m/>
    <m/>
    <s v="ZONA BAJA"/>
    <n v="10"/>
    <s v="1ER TERCIO"/>
    <m/>
    <s v=""/>
    <s v=""/>
    <d v="2020-01-21T00:00:00"/>
    <m/>
  </r>
  <r>
    <s v="10660302"/>
    <n v="10660"/>
    <x v="126"/>
    <n v="302"/>
    <n v="978.760009765625"/>
    <n v="8.7199999999999989"/>
    <n v="112.24312038596618"/>
    <n v="135.8800048828125"/>
    <n v="112.99999887253708"/>
    <x v="50"/>
    <n v="3"/>
    <s v="MANUAL"/>
    <n v="12.261669953977645"/>
    <x v="4"/>
    <x v="1"/>
    <s v="CP73-1547 "/>
    <s v="CP73-1547 "/>
    <s v="Soca"/>
    <s v=""/>
    <s v=""/>
    <s v=""/>
    <s v=""/>
    <s v=""/>
    <m/>
    <n v="140302.74208705849"/>
    <n v="106599.8782387485"/>
    <n v="0"/>
    <n v="141480.14996616737"/>
    <n v="117711.48477185125"/>
    <m/>
    <n v="110599.88"/>
    <n v="87922.010800000004"/>
    <n v="112.99999887253708"/>
    <n v="89.829999103716858"/>
    <s v="no"/>
    <n v="8.9700002670288086"/>
    <n v="1262.5999755859375"/>
    <n v="140.7580755852259"/>
    <n v="9.3699999999999992"/>
    <n v="1273.1956"/>
    <n v="-283.8399658203125"/>
    <n v="-28.514955199259717"/>
    <m/>
    <m/>
    <s v="ZONA BAJA"/>
    <n v="3"/>
    <s v="1ER TERCIO"/>
    <m/>
    <s v=""/>
    <s v=""/>
    <d v="2020-01-01T00:00:00"/>
    <m/>
  </r>
  <r>
    <s v="10661101"/>
    <n v="10661"/>
    <x v="127"/>
    <n v="101"/>
    <n v="3521"/>
    <n v="32.569999694824219"/>
    <n v="108.10561968041809"/>
    <n v="105.87999725341797"/>
    <n v="124.357498721954"/>
    <x v="93"/>
    <n v="2"/>
    <s v="MECANICO"/>
    <n v="12.031558185404339"/>
    <x v="15"/>
    <x v="1"/>
    <s v="CG04-10267"/>
    <s v="CG04-10267"/>
    <s v="Soca"/>
    <n v="50"/>
    <n v="44201"/>
    <s v="1.1 + 1 + 3"/>
    <s v="Tronnuspac 25 EC  + Boro + Fósforo"/>
    <n v="105.88000000000001"/>
    <m/>
    <n v="381649.97056012455"/>
    <n v="320338.57602430735"/>
    <n v="0"/>
    <n v="421992.96060258808"/>
    <n v="351098.1432213533"/>
    <m/>
    <n v="437862.75300000003"/>
    <n v="360868.70329999999"/>
    <n v="124.357498721954"/>
    <n v="102.4904013916501"/>
    <s v="no"/>
    <n v="32.569999694824219"/>
    <n v="3118.830078125"/>
    <n v="95.757755828920722"/>
    <n v="32.569999694824219"/>
    <n v="3448.5115676879886"/>
    <n v="402.169921875"/>
    <n v="12.347863851497365"/>
    <m/>
    <m/>
    <s v="ZONA BAJA"/>
    <n v="1"/>
    <s v="2DO TERCIO"/>
    <m/>
    <s v=""/>
    <s v=""/>
    <d v="2020-02-24T00:00:00"/>
    <m/>
  </r>
  <r>
    <s v="10661201"/>
    <n v="10661"/>
    <x v="127"/>
    <n v="201"/>
    <n v="4820.8701171875"/>
    <n v="45.549999237060547"/>
    <n v="105.83688689208861"/>
    <n v="105.87999725341797"/>
    <n v="120.47054180725851"/>
    <x v="44"/>
    <n v="3"/>
    <s v="MECANICO"/>
    <n v="12.261669953977645"/>
    <x v="15"/>
    <x v="1"/>
    <s v="CG04-10267"/>
    <s v="CG04-10267"/>
    <s v="Soca"/>
    <n v="51"/>
    <n v="44201"/>
    <s v="1.1 + 1 + 3"/>
    <s v="Tronnuspac 25 EC  + Boro + Fósforo"/>
    <n v="105.88000000000001"/>
    <m/>
    <n v="563196.06354299036"/>
    <n v="470671.02630378597"/>
    <n v="0"/>
    <n v="591065.68363091932"/>
    <n v="491766.64878092479"/>
    <m/>
    <n v="580772.83499999996"/>
    <n v="474045.82249999995"/>
    <n v="120.47054180725851"/>
    <n v="98.332004591851302"/>
    <s v="no"/>
    <n v="45.549999237060547"/>
    <n v="4595.43017578125"/>
    <n v="100.88760159719828"/>
    <n v="45.549999237060547"/>
    <n v="4822.833919219971"/>
    <n v="225.43994140625"/>
    <n v="4.9492852948903305"/>
    <m/>
    <m/>
    <s v="ZONA BAJA"/>
    <n v="1"/>
    <s v="2DO TERCIO"/>
    <m/>
    <s v=""/>
    <s v=""/>
    <d v="2020-02-18T00:00:00"/>
    <m/>
  </r>
  <r>
    <s v="10661202"/>
    <n v="10661"/>
    <x v="127"/>
    <n v="202"/>
    <n v="5865.58984375"/>
    <n v="59.18"/>
    <n v="99.114394115410619"/>
    <n v="104.87999725341797"/>
    <n v="119.72375680994359"/>
    <x v="82"/>
    <n v="3"/>
    <s v="MECANICO"/>
    <n v="12.130177514792898"/>
    <x v="14"/>
    <x v="1"/>
    <s v="CG04-10267"/>
    <s v="CG04-10267"/>
    <s v="Soca"/>
    <n v="45"/>
    <n v="44201"/>
    <n v="1.1000000000000001"/>
    <s v="Tronnuspac 25 EC"/>
    <n v="104.88000000000001"/>
    <m/>
    <n v="709413.72072567081"/>
    <n v="578231.66504623089"/>
    <n v="0"/>
    <n v="722754.71929991688"/>
    <n v="601331.92645753082"/>
    <m/>
    <n v="702250.45200000005"/>
    <n v="574574.61030000006"/>
    <n v="119.72375680994359"/>
    <n v="97.956833942664829"/>
    <s v="no"/>
    <n v="58.720001220703125"/>
    <n v="6092.22998046875"/>
    <n v="103.75050840974421"/>
    <n v="59.180000305175781"/>
    <n v="6206.7984320068363"/>
    <n v="-226.64013671875"/>
    <n v="-4.6361142943335949"/>
    <m/>
    <m/>
    <s v="ZONA BAJA"/>
    <n v="1"/>
    <s v="2DO TERCIO"/>
    <m/>
    <s v=""/>
    <s v=""/>
    <d v="2020-02-16T00:00:00"/>
    <m/>
  </r>
  <r>
    <s v="10661301"/>
    <n v="10661"/>
    <x v="127"/>
    <n v="301"/>
    <n v="4434.009765625"/>
    <n v="43.059999976158139"/>
    <n v="102.97282322526856"/>
    <n v="100.87999725341797"/>
    <n v="126.89377126815855"/>
    <x v="42"/>
    <n v="3"/>
    <s v="MECANICO"/>
    <n v="11.998685075608153"/>
    <x v="15"/>
    <x v="1"/>
    <s v="CG04-10267"/>
    <s v="CG04-10267"/>
    <s v="Soca"/>
    <n v="48"/>
    <n v="44201"/>
    <s v="1.1 + 1 + 3"/>
    <s v="Tronnuspac 25 EC  + Boro + Fósforo"/>
    <n v="100.88000000000001"/>
    <m/>
    <n v="495292.56575155864"/>
    <n v="424005.49692660873"/>
    <n v="0"/>
    <n v="569832.08897930593"/>
    <n v="474100.29803078261"/>
    <m/>
    <n v="562648.22100000002"/>
    <n v="463072.20090000005"/>
    <n v="126.89377126815855"/>
    <n v="104.4364413651054"/>
    <s v="no"/>
    <n v="43.060001373291016"/>
    <n v="3775.669921875"/>
    <n v="87.683924790047698"/>
    <n v="43.060001373291016"/>
    <n v="4343.8929385375977"/>
    <n v="658.33984375"/>
    <n v="15.288898435220858"/>
    <m/>
    <m/>
    <s v="ZONA BAJA"/>
    <n v="1"/>
    <s v="2DO TERCIO"/>
    <m/>
    <s v=""/>
    <s v=""/>
    <d v="2020-02-23T00:00:00"/>
    <m/>
  </r>
  <r>
    <s v="10661302"/>
    <n v="10661"/>
    <x v="127"/>
    <n v="302"/>
    <n v="1909.219970703125"/>
    <n v="20.530000686645508"/>
    <n v="92.996585818189828"/>
    <n v="110.87999725341797"/>
    <n v="122.76289039323338"/>
    <x v="81"/>
    <n v="3"/>
    <s v="MECANICO"/>
    <n v="12.064431295200526"/>
    <x v="14"/>
    <x v="1"/>
    <s v="CG04-10267"/>
    <s v="CG04-10267"/>
    <s v="Soca"/>
    <n v="46"/>
    <n v="44201"/>
    <n v="1.1000000000000001"/>
    <s v="Tronnuspac 25 EC"/>
    <n v="110.88000000000001"/>
    <m/>
    <n v="261585.05292407275"/>
    <n v="218371.80231898822"/>
    <n v="0"/>
    <n v="281489.77622372197"/>
    <n v="234199.49381813666"/>
    <m/>
    <n v="234381.36199999996"/>
    <n v="192349.77859999999"/>
    <n v="122.76289039323338"/>
    <n v="100.74783500675497"/>
    <s v="no"/>
    <n v="20.530000686645508"/>
    <n v="2115.39990234375"/>
    <n v="103.03944625388101"/>
    <n v="20.530000686645508"/>
    <n v="2276.3664761352543"/>
    <n v="-206.179931640625"/>
    <n v="-10.042860435691182"/>
    <m/>
    <m/>
    <s v="ZONA BAJA"/>
    <n v="1"/>
    <s v="2DO TERCIO"/>
    <m/>
    <s v=""/>
    <s v=""/>
    <d v="2020-02-19T00:00:00"/>
    <m/>
  </r>
  <r>
    <s v="10661401"/>
    <n v="10661"/>
    <x v="127"/>
    <n v="401"/>
    <n v="3836.7900390625"/>
    <n v="36.720001220703125"/>
    <n v="104.48774268828937"/>
    <n v="110.87999725341797"/>
    <n v="122.36689868875884"/>
    <x v="40"/>
    <n v="3"/>
    <s v="MECANICO"/>
    <n v="11.702827087442472"/>
    <x v="14"/>
    <x v="1"/>
    <s v="CG04-10267"/>
    <s v="CG04-10267"/>
    <s v="Soca"/>
    <n v="43"/>
    <n v="44201"/>
    <s v="1.1 + 1 + 3"/>
    <s v="Tronnuspac 25 EC  + Boro + Fósforo"/>
    <n v="110.88000000000001"/>
    <m/>
    <n v="465527.94057189982"/>
    <n v="389112.64568558102"/>
    <n v="0"/>
    <n v="496402.40885565669"/>
    <n v="413006.80416790635"/>
    <m/>
    <n v="469496.098"/>
    <n v="386024.92360000004"/>
    <n v="122.36689868875884"/>
    <n v="100.61142769603396"/>
    <s v="no"/>
    <n v="36.720001220703125"/>
    <n v="3818.280029296875"/>
    <n v="103.9836574717783"/>
    <n v="36.720001220703125"/>
    <n v="4071.5137353515629"/>
    <n v="18.510009765625"/>
    <n v="0.50408521651107208"/>
    <m/>
    <m/>
    <s v="ZONA BAJA"/>
    <n v="1"/>
    <s v="2DO TERCIO"/>
    <m/>
    <s v=""/>
    <s v=""/>
    <d v="2020-02-27T00:00:00"/>
    <m/>
  </r>
  <r>
    <s v="10667101"/>
    <n v="10667"/>
    <x v="30"/>
    <n v="101"/>
    <n v="3953.64990234375"/>
    <n v="36.740001678466797"/>
    <n v="107.61158741756324"/>
    <n v="128.8800048828125"/>
    <n v="123.225022203203"/>
    <x v="66"/>
    <n v="6"/>
    <s v="MECANICO"/>
    <n v="11.637080867850099"/>
    <x v="12"/>
    <x v="1"/>
    <s v="CP73-1547 "/>
    <s v="CP73-1547 "/>
    <s v="Soca"/>
    <n v="34"/>
    <n v="44132"/>
    <n v="0.85"/>
    <s v="Roundup 35.6 SL "/>
    <n v="128.88000000000002"/>
    <m/>
    <n v="483422.11592643481"/>
    <n v="394032.95127403823"/>
    <n v="0"/>
    <n v="596581.26647019724"/>
    <n v="496355.61370320403"/>
    <m/>
    <n v="487188.59699999995"/>
    <n v="394217.52590000001"/>
    <n v="123.225022203203"/>
    <n v="99.709770879385459"/>
    <s v="no"/>
    <n v="36.740001678466797"/>
    <n v="3836.909912109375"/>
    <n v="104.43412457322168"/>
    <n v="36.740001678466797"/>
    <n v="4735.0514163208018"/>
    <n v="116.739990234375"/>
    <n v="3.1774628443415622"/>
    <m/>
    <m/>
    <s v="ZONA BAJA"/>
    <n v="1"/>
    <s v="1ER TERCIO"/>
    <m/>
    <s v=""/>
    <s v=""/>
    <d v="2019-12-13T00:00:00"/>
    <m/>
  </r>
  <r>
    <s v="10671101"/>
    <n v="10671"/>
    <x v="128"/>
    <n v="101"/>
    <n v="7504.27001953125"/>
    <n v="62.110000915527344"/>
    <n v="120.82224937876633"/>
    <n v="119"/>
    <n v="122.82453597766116"/>
    <x v="40"/>
    <n v="5"/>
    <s v="MECANICO"/>
    <n v="12.458908612754765"/>
    <x v="14"/>
    <x v="2"/>
    <s v="CP72-2086 "/>
    <s v="CP72-2086 "/>
    <s v="Soca"/>
    <n v="51"/>
    <n v="44193"/>
    <n v="1.2"/>
    <s v="Moddus 25 EC"/>
    <n v="119"/>
    <m/>
    <n v="880863.29566579242"/>
    <n v="722321.74786613334"/>
    <n v="0"/>
    <n v="882922.74804988364"/>
    <n v="734591.72637750325"/>
    <m/>
    <n v="921708.48300000001"/>
    <n v="762096.15140000009"/>
    <n v="122.82453597766116"/>
    <n v="101.55500127480808"/>
    <s v="no"/>
    <n v="62.540000915527344"/>
    <n v="7373.85009765625"/>
    <n v="117.90613990581956"/>
    <n v="62.110000915527344"/>
    <n v="7391.0901089477538"/>
    <n v="130.419921875"/>
    <n v="2.916109472946772"/>
    <m/>
    <m/>
    <s v="LITORAL"/>
    <n v="3"/>
    <s v="2DO TERCIO"/>
    <m/>
    <s v=""/>
    <s v=""/>
    <d v="2020-02-04T00:00:00"/>
    <m/>
  </r>
  <r>
    <s v="10671102"/>
    <n v="10671"/>
    <x v="128"/>
    <n v="102"/>
    <n v="9585.7099609375"/>
    <n v="82.769996948242181"/>
    <n v="115.81140889653102"/>
    <n v="118"/>
    <n v="120.30907775215121"/>
    <x v="82"/>
    <n v="5"/>
    <s v="MECANICO"/>
    <n v="12.426035502958579"/>
    <x v="14"/>
    <x v="2"/>
    <s v="CP72-2086 "/>
    <s v="CP72-2086 "/>
    <s v="Soca"/>
    <n v="53"/>
    <n v="44193"/>
    <n v="1.2"/>
    <s v="Moddus 25 EC"/>
    <n v="118"/>
    <m/>
    <n v="1033605.6223906458"/>
    <n v="839727.62595762487"/>
    <n v="0"/>
    <n v="1144186.9531382057"/>
    <n v="951963.54501098697"/>
    <m/>
    <n v="1153247.925"/>
    <n v="941695.05889999995"/>
    <n v="120.30907775215121"/>
    <n v="98.239469245103308"/>
    <s v="no"/>
    <n v="82.949996948242188"/>
    <n v="8822.9296875"/>
    <n v="106.36443655332731"/>
    <n v="82.769996948242181"/>
    <n v="9766.8596398925765"/>
    <n v="762.7802734375"/>
    <n v="9.4469723432037114"/>
    <m/>
    <m/>
    <s v="LITORAL"/>
    <n v="3"/>
    <s v="2DO TERCIO"/>
    <m/>
    <s v=""/>
    <s v=""/>
    <d v="2020-02-07T00:00:00"/>
    <m/>
  </r>
  <r>
    <s v="10671103"/>
    <n v="10671"/>
    <x v="128"/>
    <n v="103"/>
    <n v="7874.58984375"/>
    <n v="64.959999999999994"/>
    <n v="121.22213429418105"/>
    <n v="128"/>
    <n v="117.79569874819869"/>
    <x v="110"/>
    <n v="5"/>
    <s v="MECANICO"/>
    <n v="11.900065746219592"/>
    <x v="14"/>
    <x v="2"/>
    <s v="CP72-2086 "/>
    <s v="CP72-2086 "/>
    <s v="Soca"/>
    <n v="55"/>
    <n v="44193"/>
    <n v="1.2"/>
    <s v="Moddus 25 EC"/>
    <n v="128"/>
    <m/>
    <n v="980399.6503882939"/>
    <n v="829674.63359121501"/>
    <n v="0"/>
    <n v="1105630.9383111536"/>
    <n v="919884.94067487959"/>
    <m/>
    <n v="927592.81299999997"/>
    <n v="750505.41220000002"/>
    <n v="117.79569874819869"/>
    <n v="95.307238483750396"/>
    <s v="no"/>
    <n v="65.25"/>
    <n v="7373.080078125"/>
    <n v="112.99739583333333"/>
    <n v="64.959999999999994"/>
    <n v="8314.8799999999992"/>
    <n v="501.509765625"/>
    <n v="8.2247384608477176"/>
    <m/>
    <m/>
    <s v="LITORAL"/>
    <n v="3"/>
    <s v="2DO TERCIO"/>
    <m/>
    <s v=""/>
    <s v=""/>
    <d v="2020-02-25T00:00:00"/>
    <m/>
  </r>
  <r>
    <s v="10671104"/>
    <n v="10671"/>
    <x v="128"/>
    <n v="104"/>
    <n v="11865.01953125"/>
    <n v="92.799998168945308"/>
    <n v="127.85581643707967"/>
    <n v="128"/>
    <n v="113.27196078019517"/>
    <x v="110"/>
    <n v="5"/>
    <s v="MECANICO"/>
    <n v="11.932938856015779"/>
    <x v="14"/>
    <x v="2"/>
    <s v="CP72-2086 "/>
    <s v="CP72-2086 "/>
    <s v="Soca"/>
    <n v="55"/>
    <n v="44193"/>
    <n v="1.2"/>
    <s v="Moddus 25 EC"/>
    <n v="128"/>
    <m/>
    <n v="1777314.2309730672"/>
    <n v="1523352.2865899543"/>
    <n v="0"/>
    <n v="1606147.1990441154"/>
    <n v="1336314.4696047038"/>
    <m/>
    <n v="1343974.0269999998"/>
    <n v="1070647.8910999999"/>
    <n v="113.27196078019517"/>
    <n v="90.235661920331054"/>
    <s v="no"/>
    <n v="93.919998168945313"/>
    <n v="13144.2802734375"/>
    <n v="139.95187957513889"/>
    <n v="92.799998168945308"/>
    <n v="11878.399765624999"/>
    <n v="-1279.2607421875"/>
    <n v="-12.096063138059222"/>
    <m/>
    <m/>
    <s v="LITORAL"/>
    <n v="3"/>
    <s v="2DO TERCIO"/>
    <m/>
    <s v=""/>
    <s v=""/>
    <d v="2020-02-24T00:00:00"/>
    <m/>
  </r>
  <r>
    <s v="10671105"/>
    <n v="10671"/>
    <x v="128"/>
    <n v="105"/>
    <n v="8219.3603515625"/>
    <n v="67.609999694824225"/>
    <n v="121.5701876743496"/>
    <n v="128"/>
    <n v="120.05836108796578"/>
    <x v="48"/>
    <n v="5"/>
    <s v="MECANICO"/>
    <n v="11.834319526627219"/>
    <x v="11"/>
    <x v="2"/>
    <s v="CP72-2086 "/>
    <s v="CP72-2086 "/>
    <s v="Soca"/>
    <n v="47"/>
    <n v="44193"/>
    <n v="1.2"/>
    <s v="Moddus 25 EC"/>
    <n v="128"/>
    <m/>
    <n v="1128859.6601762089"/>
    <n v="950725.6142742025"/>
    <n v="0"/>
    <n v="1122931.0993526953"/>
    <n v="934278.67466144252"/>
    <m/>
    <n v="986802.93299999996"/>
    <n v="808449.22070000006"/>
    <n v="120.05836108796578"/>
    <n v="98.359140629028857"/>
    <s v="no"/>
    <n v="68.069999694824219"/>
    <n v="8699.76953125"/>
    <n v="127.80622256872871"/>
    <n v="67.609999694824225"/>
    <n v="8654.0799609375008"/>
    <n v="-480.4091796875"/>
    <n v="-6.2360348943791166"/>
    <m/>
    <m/>
    <s v="LITORAL"/>
    <n v="3"/>
    <s v="2DO TERCIO"/>
    <m/>
    <s v=""/>
    <s v=""/>
    <d v="2020-02-19T00:00:00"/>
    <m/>
  </r>
  <r>
    <s v="10671106"/>
    <n v="10671"/>
    <x v="128"/>
    <n v="106"/>
    <n v="1656.449951171875"/>
    <n v="10.840000152587891"/>
    <n v="152.80903393496928"/>
    <n v="123"/>
    <n v="122.68201635445249"/>
    <x v="77"/>
    <n v="5"/>
    <s v="MECANICO"/>
    <n v="11.932938856015779"/>
    <x v="11"/>
    <x v="2"/>
    <s v="CP72-2086 "/>
    <s v="CP72-2086 "/>
    <s v="Soca"/>
    <n v="48"/>
    <n v="44193"/>
    <n v="1.2"/>
    <s v="Moddus 25 EC"/>
    <n v="123"/>
    <m/>
    <n v="134695.07567777944"/>
    <n v="112771.83813022471"/>
    <n v="0"/>
    <n v="175973.62355992693"/>
    <n v="146410.05480185919"/>
    <m/>
    <n v="203216.62"/>
    <n v="165989.24400000001"/>
    <n v="122.68201635445249"/>
    <n v="100.20782329255947"/>
    <s v="no"/>
    <n v="10.840000152587891"/>
    <n v="1020.5599975585938"/>
    <n v="94.147599925535985"/>
    <n v="10.840000152587891"/>
    <n v="1333.3200187683105"/>
    <n v="635.88995361328125"/>
    <n v="58.661434009433293"/>
    <m/>
    <m/>
    <s v="LITORAL"/>
    <n v="3"/>
    <s v="2DO TERCIO"/>
    <m/>
    <s v=""/>
    <s v=""/>
    <d v="2020-02-17T00:00:00"/>
    <m/>
  </r>
  <r>
    <s v="10672201"/>
    <n v="10672"/>
    <x v="129"/>
    <n v="201"/>
    <n v="4441.60986328125"/>
    <n v="41.310000042915341"/>
    <n v="107.51899924151623"/>
    <n v="108"/>
    <n v="122.82833202215772"/>
    <x v="78"/>
    <n v="5"/>
    <s v="MECANICO"/>
    <n v="11.768573307034845"/>
    <x v="11"/>
    <x v="2"/>
    <s v="CP72-2086 "/>
    <s v="CP72-2086 "/>
    <s v="Soca"/>
    <n v="64"/>
    <n v="44175"/>
    <n v="1.2"/>
    <s v="Tronnuspac 25 EC"/>
    <n v="108"/>
    <m/>
    <n v="701480.54759974906"/>
    <n v="601823.11198353523"/>
    <n v="0"/>
    <n v="593902.64131889725"/>
    <n v="494126.99757732247"/>
    <m/>
    <n v="545555.53099999996"/>
    <n v="438126.49979999999"/>
    <n v="122.82833202215772"/>
    <n v="98.641374025663069"/>
    <s v="no"/>
    <n v="41.509998321533203"/>
    <n v="5269.6201171875"/>
    <n v="126.9482132080429"/>
    <n v="41.3099983215332"/>
    <n v="4461.4798187255856"/>
    <n v="-828.01025390625"/>
    <n v="-19.429213966526675"/>
    <m/>
    <m/>
    <s v="LITORAL"/>
    <n v="3"/>
    <s v="2DO TERCIO"/>
    <m/>
    <s v=""/>
    <s v=""/>
    <d v="2020-02-20T00:00:00"/>
    <m/>
  </r>
  <r>
    <s v="10672202"/>
    <n v="10672"/>
    <x v="129"/>
    <n v="202"/>
    <n v="6397.14013671875"/>
    <n v="61.710000762939451"/>
    <n v="103.66456097275915"/>
    <n v="108"/>
    <n v="125.64232466732611"/>
    <x v="45"/>
    <n v="5"/>
    <s v="MECANICO"/>
    <n v="11.900065746219592"/>
    <x v="11"/>
    <x v="2"/>
    <s v="CP72-2086 "/>
    <s v="CP72-2086 "/>
    <s v="Soca"/>
    <n v="63"/>
    <n v="44175"/>
    <n v="1.2"/>
    <s v="Tronnuspac 25 EC"/>
    <n v="108"/>
    <m/>
    <n v="875492.93013748701"/>
    <n v="746627.27437232377"/>
    <n v="0"/>
    <n v="902131.82673235657"/>
    <n v="750573.67984132061"/>
    <m/>
    <n v="803751.55800000008"/>
    <n v="663518.13119999995"/>
    <n v="125.64232466732611"/>
    <n v="103.72105613123783"/>
    <s v="no"/>
    <n v="61.950000762939453"/>
    <n v="6467.8798828125"/>
    <n v="104.40483943757755"/>
    <n v="61.710000762939451"/>
    <n v="6664.6800823974609"/>
    <n v="-70.73974609375"/>
    <n v="-0.74027846481840243"/>
    <m/>
    <m/>
    <s v="LITORAL"/>
    <n v="3"/>
    <s v="2DO TERCIO"/>
    <m/>
    <s v=""/>
    <s v=""/>
    <d v="2020-02-15T00:00:00"/>
    <m/>
  </r>
  <r>
    <s v="10672203"/>
    <n v="10672"/>
    <x v="129"/>
    <n v="203"/>
    <n v="12039.41015625"/>
    <n v="114.0200033569336"/>
    <n v="105.59033329056535"/>
    <n v="108"/>
    <n v="123.64206623754212"/>
    <x v="112"/>
    <n v="5"/>
    <s v="MECANICO"/>
    <n v="11.965811965811966"/>
    <x v="11"/>
    <x v="2"/>
    <s v="CP72-2086 "/>
    <s v="CP72-2086 "/>
    <s v="Soca"/>
    <n v="60"/>
    <n v="44175"/>
    <n v="1.2"/>
    <s v="Tronnuspac 25 EC"/>
    <n v="108"/>
    <m/>
    <n v="1424668.9043356492"/>
    <n v="1197044.1316854139"/>
    <n v="0"/>
    <n v="1611482.8259533518"/>
    <n v="1340753.7111931886"/>
    <m/>
    <n v="1488577.548"/>
    <n v="1241580.1791000001"/>
    <n v="123.64206623754212"/>
    <n v="103.12632952831667"/>
    <s v="no"/>
    <n v="114.98000335693359"/>
    <n v="10886.6201171875"/>
    <n v="94.682725685718182"/>
    <n v="114.0200033569336"/>
    <n v="12314.16036254883"/>
    <n v="1152.7900390625"/>
    <n v="10.907607604847172"/>
    <m/>
    <m/>
    <s v="LITORAL"/>
    <n v="3"/>
    <s v="2DO TERCIO"/>
    <m/>
    <s v=""/>
    <s v=""/>
    <d v="2020-02-10T00:00:00"/>
    <m/>
  </r>
  <r>
    <s v="10672204"/>
    <n v="10672"/>
    <x v="129"/>
    <n v="204"/>
    <n v="13728.509765625"/>
    <n v="127.35999786376954"/>
    <n v="107.79294908837612"/>
    <n v="108"/>
    <n v="126.33276754791613"/>
    <x v="63"/>
    <n v="5"/>
    <s v="MECANICO"/>
    <n v="11.801446416831032"/>
    <x v="10"/>
    <x v="2"/>
    <s v="CP72-2086 "/>
    <s v="CP72-2086 "/>
    <s v="Soca"/>
    <n v="58"/>
    <n v="44175"/>
    <n v="1.2"/>
    <s v="Tronnuspac 25 EC"/>
    <n v="108"/>
    <m/>
    <n v="1668183.6390449572"/>
    <n v="1406017.7924371301"/>
    <n v="0"/>
    <n v="1794075.1196677622"/>
    <n v="1492670.4995635783"/>
    <m/>
    <n v="1734360.6329999997"/>
    <n v="1458863.2793999999"/>
    <n v="126.33276754791613"/>
    <n v="106.26523230167831"/>
    <s v="no"/>
    <n v="127.48999786376953"/>
    <n v="12789.6904296875"/>
    <n v="100.31916733855488"/>
    <n v="127.35999786376954"/>
    <n v="13754.87976928711"/>
    <n v="938.8193359375"/>
    <n v="7.4737817498212422"/>
    <m/>
    <m/>
    <s v="LITORAL"/>
    <n v="3"/>
    <s v="2DO TERCIO"/>
    <m/>
    <s v=""/>
    <s v=""/>
    <d v="2020-02-13T00:00:00"/>
    <m/>
  </r>
  <r>
    <s v="10673101"/>
    <n v="10673"/>
    <x v="130"/>
    <n v="101"/>
    <n v="1135.97998046875"/>
    <n v="13.789999961853027"/>
    <n v="82.377083655633527"/>
    <n v="92.05999755859375"/>
    <n v="135.27887959485699"/>
    <x v="48"/>
    <n v="5"/>
    <s v="MANUAL"/>
    <n v="11.867192636423406"/>
    <x v="11"/>
    <x v="3"/>
    <s v="RB845210 "/>
    <s v="RB845210 "/>
    <s v="Soca"/>
    <n v="38"/>
    <n v="44202"/>
    <s v="4 + 3 + 3 + 1"/>
    <s v="Megasun + Megamax + Megasilix + Megaboro"/>
    <n v="92.060000305175791"/>
    <m/>
    <n v="179793.75867546158"/>
    <n v="151785.71485868155"/>
    <n v="0"/>
    <n v="173901.73394769774"/>
    <n v="144686.2426444845"/>
    <m/>
    <n v="153674.09900000002"/>
    <n v="131942.42130000002"/>
    <n v="135.27887959485699"/>
    <n v="116.14854448892258"/>
    <s v="no"/>
    <n v="13.789999961853027"/>
    <n v="1312.52001953125"/>
    <n v="95.179116980568907"/>
    <n v="13.789999961853027"/>
    <n v="1269.5074006965638"/>
    <n v="-176.5400390625"/>
    <n v="-12.80203332493538"/>
    <m/>
    <m/>
    <s v="ZONA ALTA"/>
    <n v="6"/>
    <s v="2DO TERCIO"/>
    <m/>
    <s v=""/>
    <s v=""/>
    <d v="2020-02-18T00:00:00"/>
    <m/>
  </r>
  <r>
    <s v="10673102"/>
    <n v="10673"/>
    <x v="130"/>
    <n v="102"/>
    <n v="1071.1500244140625"/>
    <n v="12.069999694824219"/>
    <n v="88.744826138925774"/>
    <n v="99.569999694824219"/>
    <n v="130.43952930536449"/>
    <x v="48"/>
    <n v="5"/>
    <s v="MANUAL"/>
    <n v="11.867192636423406"/>
    <x v="11"/>
    <x v="3"/>
    <s v="RB845210 "/>
    <s v="RB845210 "/>
    <s v="Soca"/>
    <n v="38"/>
    <n v="44202"/>
    <s v="4 + 3 + 3 + 1"/>
    <s v="Megasun + Megamax + Megasilix + Megaboro"/>
    <n v="99.57000244140626"/>
    <m/>
    <n v="178774.45677437694"/>
    <n v="157515.23587687293"/>
    <n v="0"/>
    <n v="173342.5713673952"/>
    <n v="144221.01937767281"/>
    <m/>
    <n v="139720.30499999999"/>
    <n v="118893.51089999999"/>
    <n v="130.43952930536449"/>
    <n v="110.99613330545064"/>
    <s v="no"/>
    <n v="12.069999694824219"/>
    <n v="1239.469970703125"/>
    <n v="102.69014101422279"/>
    <n v="12.069999694824219"/>
    <n v="1201.8098990814203"/>
    <n v="-168.3199462890625"/>
    <n v="-13.945314875297015"/>
    <m/>
    <m/>
    <s v="ZONA ALTA"/>
    <n v="6"/>
    <s v="2DO TERCIO"/>
    <m/>
    <s v=""/>
    <s v=""/>
    <d v="2020-02-18T00:00:00"/>
    <m/>
  </r>
  <r>
    <s v="10673201"/>
    <n v="10673"/>
    <x v="130"/>
    <n v="201"/>
    <n v="1519.8299560546875"/>
    <n v="14.630000114440918"/>
    <n v="103.88448012071444"/>
    <n v="113.58000183105469"/>
    <n v="141.52427851755044"/>
    <x v="77"/>
    <n v="5"/>
    <s v="MANUAL"/>
    <n v="11.965811965811966"/>
    <x v="11"/>
    <x v="3"/>
    <s v="CG03-025 "/>
    <s v="CG03-025 "/>
    <s v="Soca"/>
    <n v="39"/>
    <n v="44202"/>
    <s v="4 + 3 + 3 + 1"/>
    <s v="Megasun + Megamax + Megasilix + Megaboro"/>
    <n v="113.5799969482422"/>
    <m/>
    <n v="246602.13988425635"/>
    <n v="213178.33957101862"/>
    <n v="0"/>
    <n v="240003.69292005859"/>
    <n v="199683.07250948873"/>
    <m/>
    <n v="215092.83800000005"/>
    <n v="188652.39059999998"/>
    <n v="141.52427851755044"/>
    <n v="124.12730111579125"/>
    <s v="no"/>
    <n v="14.630000114440918"/>
    <n v="1707.3599853515625"/>
    <n v="116.70266384114849"/>
    <n v="14.630000114440918"/>
    <n v="1661.6753683509824"/>
    <n v="-187.530029296875"/>
    <n v="-12.81818372043405"/>
    <m/>
    <m/>
    <s v="ZONA ALTA"/>
    <n v="6"/>
    <s v="2DO TERCIO"/>
    <m/>
    <s v=""/>
    <s v=""/>
    <d v="2020-02-16T00:00:00"/>
    <m/>
  </r>
  <r>
    <s v="10673202"/>
    <n v="10673"/>
    <x v="130"/>
    <n v="202"/>
    <n v="1595.219970703125"/>
    <n v="16.399999618530273"/>
    <n v="97.26951267124997"/>
    <n v="102.88999938964844"/>
    <n v="150.00188337319392"/>
    <x v="77"/>
    <n v="5"/>
    <s v="MANUAL"/>
    <n v="11.932938856015779"/>
    <x v="11"/>
    <x v="3"/>
    <s v="CG03-025 "/>
    <s v="CG03-025 "/>
    <s v="Soca"/>
    <n v="39"/>
    <n v="44202"/>
    <s v="4 + 3 + 3 + 1"/>
    <s v="Megasun + Megamax + Megasilix + Megaboro"/>
    <n v="102.89000213623048"/>
    <m/>
    <n v="253150.9192890405"/>
    <n v="221248.2377786373"/>
    <n v="0"/>
    <n v="245692.47376495608"/>
    <n v="204416.13817244343"/>
    <m/>
    <n v="239286"/>
    <n v="211018.34719999999"/>
    <n v="150.00188337319392"/>
    <n v="132.2816608840406"/>
    <s v="no"/>
    <n v="16.399999618530273"/>
    <n v="1738.6199951171875"/>
    <n v="106.01341680232296"/>
    <n v="16.399999618530273"/>
    <n v="1687.395995784759"/>
    <n v="-143.4000244140625"/>
    <n v="-8.7439041310729948"/>
    <m/>
    <m/>
    <s v="ZONA ALTA"/>
    <n v="6"/>
    <s v="2DO TERCIO"/>
    <m/>
    <s v=""/>
    <s v=""/>
    <d v="2020-02-17T00:00:00"/>
    <m/>
  </r>
  <r>
    <s v="10673301"/>
    <n v="10673"/>
    <x v="130"/>
    <n v="301"/>
    <n v="1703.8800048828125"/>
    <n v="17.369999542236329"/>
    <n v="98.093267114930725"/>
    <n v="100.48000335693359"/>
    <n v="141.47611645726147"/>
    <x v="54"/>
    <n v="5"/>
    <s v="MANUAL"/>
    <n v="12.130177514792898"/>
    <x v="10"/>
    <x v="3"/>
    <s v="CG03-025 "/>
    <s v="CG03-025 "/>
    <s v="Soca"/>
    <n v="58"/>
    <n v="44173"/>
    <n v="1.2"/>
    <s v="Moddus 25 EC"/>
    <n v="100.4799984741211"/>
    <m/>
    <n v="252023.84547485362"/>
    <n v="212674.83270778897"/>
    <n v="0"/>
    <n v="244433.65084247984"/>
    <n v="203368.79750094321"/>
    <m/>
    <n v="241058.32600000003"/>
    <n v="207904.90650000004"/>
    <n v="141.47611645726147"/>
    <n v="122.01851415839526"/>
    <s v="no"/>
    <n v="17.479999542236328"/>
    <n v="1810.9300537109375"/>
    <n v="103.60012020224879"/>
    <n v="17.479999542236328"/>
    <n v="1756.3903273315439"/>
    <n v="-107.050048828125"/>
    <n v="-5.5068530873180634"/>
    <m/>
    <m/>
    <s v="ZONA ALTA"/>
    <n v="6"/>
    <s v="2DO TERCIO"/>
    <m/>
    <s v=""/>
    <s v=""/>
    <d v="2020-02-01T00:00:00"/>
    <m/>
  </r>
  <r>
    <s v="10673302"/>
    <n v="10673"/>
    <x v="130"/>
    <n v="302"/>
    <n v="1538.93994140625"/>
    <n v="16.989999771118164"/>
    <n v="90.579161985766618"/>
    <n v="102.20999908447266"/>
    <n v="140.76148663868855"/>
    <x v="34"/>
    <n v="5"/>
    <s v="MANUAL"/>
    <n v="12.163050624589085"/>
    <x v="10"/>
    <x v="3"/>
    <s v="CG03-025 "/>
    <s v="CG03-025 "/>
    <s v="Soca"/>
    <n v="59"/>
    <n v="44173"/>
    <n v="1.2"/>
    <s v="Moddus 25 EC"/>
    <n v="102.2100018310547"/>
    <m/>
    <n v="242250.03599999999"/>
    <n v="206559.9448"/>
    <n v="0"/>
    <n v="248224.68987156235"/>
    <n v="206522.94197313988"/>
    <m/>
    <n v="216623.47399999999"/>
    <n v="185314.15969999999"/>
    <n v="140.76148663868855"/>
    <n v="120.41675877920481"/>
    <s v="no"/>
    <n v="16.090000152587891"/>
    <n v="1694.75"/>
    <n v="105.32939614220072"/>
    <n v="16.989999771118164"/>
    <n v="1736.5479077156065"/>
    <n v="-155.81005859375"/>
    <n v="-14.750234156434104"/>
    <m/>
    <m/>
    <s v="ZONA ALTA"/>
    <n v="6"/>
    <s v="2DO TERCIO"/>
    <m/>
    <s v=""/>
    <s v=""/>
    <d v="2020-02-01T00:00:00"/>
    <m/>
  </r>
  <r>
    <s v="10674101"/>
    <n v="10674"/>
    <x v="131"/>
    <n v="101"/>
    <n v="3196.800048828125"/>
    <n v="30.409999771118166"/>
    <n v="105.12331709598628"/>
    <n v="113"/>
    <n v="121.54903718249138"/>
    <x v="79"/>
    <n v="4"/>
    <s v="MECANICO"/>
    <n v="11.538461538461538"/>
    <x v="14"/>
    <x v="2"/>
    <s v="CG02-163"/>
    <s v="CG02-163"/>
    <s v="Soca"/>
    <n v="61"/>
    <n v="44181"/>
    <n v="6"/>
    <s v="Megasun + Megamax + Megasilix + Megaboro"/>
    <n v="113"/>
    <m/>
    <n v="398113.85599999997"/>
    <n v="337980.33500000002"/>
    <n v="0"/>
    <n v="450832.28752407426"/>
    <n v="375092.46322002978"/>
    <m/>
    <n v="388567.96799999999"/>
    <n v="316881.19439999998"/>
    <n v="121.54903718249138"/>
    <n v="99.124496233713927"/>
    <s v="no"/>
    <n v="30.739999771118164"/>
    <n v="3034.5"/>
    <n v="98.715030012819696"/>
    <n v="30.409999771118166"/>
    <n v="3436.3299741363526"/>
    <n v="162.300048828125"/>
    <n v="6.4082870831665844"/>
    <m/>
    <m/>
    <s v="ZONA BAJA"/>
    <n v="3"/>
    <s v="2DO TERCIO"/>
    <m/>
    <s v=""/>
    <s v=""/>
    <d v="2020-03-01T00:00:00"/>
    <m/>
  </r>
  <r>
    <s v="10674201"/>
    <n v="10674"/>
    <x v="131"/>
    <n v="201"/>
    <n v="3007.610107421875"/>
    <n v="22.540000305175781"/>
    <n v="133.43434191219811"/>
    <n v="113"/>
    <n v="163.99813918128095"/>
    <x v="80"/>
    <n v="4"/>
    <s v="MECANICO"/>
    <n v="11.538461538461538"/>
    <x v="14"/>
    <x v="2"/>
    <s v="CG02-163"/>
    <s v="CG02-163"/>
    <s v="Soca"/>
    <n v="62"/>
    <n v="44181"/>
    <n v="6"/>
    <s v="Megasun + Megamax + Megasilix + Megaboro"/>
    <n v="113"/>
    <m/>
    <n v="272094.00160586374"/>
    <n v="225143.81591897522"/>
    <n v="0"/>
    <n v="312213.14279268397"/>
    <n v="259761.33480351308"/>
    <m/>
    <n v="493242.46100000001"/>
    <n v="410288.36580000003"/>
    <n v="163.99813918128095"/>
    <n v="136.41673991835978"/>
    <s v="no"/>
    <n v="22.930000305175781"/>
    <n v="2219.72998046875"/>
    <n v="96.804620624785187"/>
    <n v="22.540000305175781"/>
    <n v="2547.0200344848631"/>
    <n v="787.880126953125"/>
    <n v="36.62972128741292"/>
    <m/>
    <m/>
    <s v="ZONA BAJA"/>
    <n v="3"/>
    <s v="2DO TERCIO"/>
    <m/>
    <s v=""/>
    <s v=""/>
    <d v="2020-03-02T00:00:00"/>
    <m/>
  </r>
  <r>
    <s v="10674202"/>
    <n v="10674"/>
    <x v="131"/>
    <n v="202"/>
    <n v="3621.75"/>
    <n v="31.159999847412109"/>
    <n v="116.2307451134597"/>
    <n v="113"/>
    <n v="85.480780837992683"/>
    <x v="82"/>
    <n v="4"/>
    <s v="MECANICO"/>
    <n v="11.604207758053912"/>
    <x v="14"/>
    <x v="2"/>
    <s v="CG02-163"/>
    <s v="CG02-163"/>
    <s v="Soca"/>
    <n v="65"/>
    <n v="44181"/>
    <n v="6"/>
    <s v="Megasun + Megamax + Megasilix + Megaboro"/>
    <n v="113"/>
    <m/>
    <n v="355337.39839459641"/>
    <n v="295679.2335209974"/>
    <n v="0"/>
    <n v="461125.33744756534"/>
    <n v="383656.28075637436"/>
    <m/>
    <n v="309590.01799999998"/>
    <n v="252055.39739999999"/>
    <n v="85.480780837992683"/>
    <n v="69.59491886518947"/>
    <s v="no"/>
    <n v="31.159999847412109"/>
    <n v="2713.300048828125"/>
    <n v="87.076381967744751"/>
    <n v="31.159999847412109"/>
    <n v="3521.0799827575684"/>
    <n v="908.449951171875"/>
    <n v="29.154363145714953"/>
    <m/>
    <m/>
    <s v="ZONA BAJA"/>
    <n v="3"/>
    <s v="2DO TERCIO"/>
    <m/>
    <s v=""/>
    <s v=""/>
    <d v="2020-03-03T00:00:00"/>
    <m/>
  </r>
  <r>
    <s v="10674301"/>
    <n v="10674"/>
    <x v="131"/>
    <n v="301"/>
    <n v="3781.4599609375"/>
    <n v="37.539999847412112"/>
    <n v="100.73148578337519"/>
    <n v="113"/>
    <n v="118.54682652487013"/>
    <x v="82"/>
    <n v="4"/>
    <s v="MECANICO"/>
    <n v="11.571334648257725"/>
    <x v="14"/>
    <x v="2"/>
    <s v="CG02-163"/>
    <s v="CG02-163"/>
    <s v="Soca"/>
    <n v="65"/>
    <n v="44181"/>
    <n v="6"/>
    <s v="Megasun + Megasilix + Megamax"/>
    <n v="113"/>
    <m/>
    <n v="532918.63969094574"/>
    <n v="445046.63042279927"/>
    <n v="0"/>
    <n v="556802.48226081068"/>
    <n v="463259.66524099448"/>
    <m/>
    <n v="448280.07799999998"/>
    <n v="367348.78519999998"/>
    <n v="118.54682652487013"/>
    <n v="97.144697813731923"/>
    <s v="no"/>
    <n v="37.909999847412109"/>
    <n v="4060.06005859375"/>
    <n v="107.09733777197327"/>
    <n v="37.539999847412112"/>
    <n v="4242.0199827575689"/>
    <n v="-278.60009765625"/>
    <n v="-6.3658519885980809"/>
    <m/>
    <m/>
    <s v="ZONA BAJA"/>
    <n v="3"/>
    <s v="2DO TERCIO"/>
    <m/>
    <s v=""/>
    <s v=""/>
    <d v="2020-03-04T00:00:00"/>
    <m/>
  </r>
  <r>
    <s v="10674401"/>
    <n v="10674"/>
    <x v="131"/>
    <n v="401"/>
    <n v="4068.72998046875"/>
    <n v="39.819999694824219"/>
    <n v="102.1780515231295"/>
    <n v="113"/>
    <n v="125.61173079888665"/>
    <x v="81"/>
    <n v="3"/>
    <s v="MECANICO"/>
    <n v="11.571334648257725"/>
    <x v="14"/>
    <x v="2"/>
    <s v="MEZ.VARCOM "/>
    <s v="CG02-163"/>
    <s v="Soca"/>
    <n v="66"/>
    <n v="44181"/>
    <n v="6"/>
    <s v="Megasun + Megamax + Megasilix + Megaboro"/>
    <n v="113"/>
    <m/>
    <n v="474722.56223768904"/>
    <n v="394656.28004687349"/>
    <n v="0"/>
    <n v="596100.43504438677"/>
    <n v="495955.56195692968"/>
    <m/>
    <n v="511080.21499999997"/>
    <n v="421281.28149999998"/>
    <n v="125.61173079888665"/>
    <n v="103.54122380258447"/>
    <s v="no"/>
    <n v="39.819999694824219"/>
    <n v="3583.43994140625"/>
    <n v="89.990958535140905"/>
    <n v="39.819999694824219"/>
    <n v="4499.6599655151367"/>
    <n v="485.2900390625"/>
    <n v="12.187092987988592"/>
    <m/>
    <m/>
    <s v="ZONA BAJA"/>
    <n v="3"/>
    <s v="2DO TERCIO"/>
    <m/>
    <s v=""/>
    <s v=""/>
    <d v="2020-03-05T00:00:00"/>
    <m/>
  </r>
  <r>
    <s v="10674501"/>
    <n v="10674"/>
    <x v="131"/>
    <n v="501"/>
    <n v="5313.52978515625"/>
    <n v="46.279998779296875"/>
    <n v="114.81266044313793"/>
    <n v="118"/>
    <n v="120.45764997648892"/>
    <x v="61"/>
    <n v="3"/>
    <s v="MECANICO"/>
    <n v="11.143984220907297"/>
    <x v="6"/>
    <x v="2"/>
    <s v="CG02-163"/>
    <s v="CG02-163"/>
    <s v="Soca"/>
    <n v="49"/>
    <n v="44106"/>
    <n v="1.1000000000000001"/>
    <s v="Roundup 35.6 SL "/>
    <n v="118"/>
    <m/>
    <n v="637436.55097793159"/>
    <n v="518297.87417373661"/>
    <n v="0"/>
    <n v="650355.41356425849"/>
    <n v="541095.70408546308"/>
    <m/>
    <n v="640055.31099999999"/>
    <n v="504766.9068"/>
    <n v="120.45764997648892"/>
    <n v="94.996532852813729"/>
    <s v="no"/>
    <n v="46.279998779296875"/>
    <n v="5352.56005859375"/>
    <n v="115.65601123110208"/>
    <n v="46.279998779296875"/>
    <n v="5461.0398559570313"/>
    <n v="-39.0302734375"/>
    <n v="-0.8433507879641553"/>
    <m/>
    <m/>
    <s v="ZONA BAJA"/>
    <n v="10"/>
    <s v="1ER TERCIO"/>
    <m/>
    <s v=""/>
    <s v=""/>
    <d v="2019-12-17T00:00:00"/>
    <m/>
  </r>
  <r>
    <s v="10674502"/>
    <n v="10674"/>
    <x v="131"/>
    <n v="502"/>
    <n v="963.07000732421875"/>
    <n v="7.630000114440918"/>
    <n v="126.22149316897971"/>
    <n v="123"/>
    <n v="110.2111219254983"/>
    <x v="62"/>
    <n v="5"/>
    <s v="MECANICO"/>
    <n v="11.867192636423406"/>
    <x v="6"/>
    <x v="2"/>
    <s v="CG02-163"/>
    <s v="CG02-163"/>
    <s v="Soca"/>
    <n v="51"/>
    <n v="44106"/>
    <n v="1.1000000000000001"/>
    <s v="Roundup 35.6 SL "/>
    <n v="123"/>
    <m/>
    <n v="110008.72208339047"/>
    <n v="88402.599656223436"/>
    <n v="0"/>
    <n v="112116.07739996572"/>
    <n v="93280.576396771474"/>
    <m/>
    <n v="106141.02600000001"/>
    <n v="82237.576100000006"/>
    <n v="110.2111219254983"/>
    <n v="85.391067601085226"/>
    <s v="no"/>
    <n v="7.630000114440918"/>
    <n v="920.8499755859375"/>
    <n v="120.68806838457198"/>
    <n v="7.630000114440918"/>
    <n v="938.49001407623291"/>
    <n v="42.22003173828125"/>
    <n v="5.5334247844077282"/>
    <m/>
    <m/>
    <s v="ZONA BAJA"/>
    <n v="10"/>
    <s v="1ER TERCIO"/>
    <m/>
    <s v=""/>
    <s v=""/>
    <d v="2019-11-27T00:00:00"/>
    <m/>
  </r>
  <r>
    <s v="10674503"/>
    <n v="10674"/>
    <x v="131"/>
    <n v="503"/>
    <n v="2102.3701171875"/>
    <n v="20.819999694824219"/>
    <n v="100.97839327587224"/>
    <n v="123"/>
    <n v="113.6455246612942"/>
    <x v="62"/>
    <n v="5"/>
    <s v="MECANICO"/>
    <n v="11.834319526627219"/>
    <x v="6"/>
    <x v="2"/>
    <s v="CG02-163"/>
    <s v="CG02-163"/>
    <s v="Soca"/>
    <n v="51"/>
    <n v="44106"/>
    <n v="1.1000000000000001"/>
    <s v="Roundup 35.6 SL "/>
    <n v="123"/>
    <m/>
    <n v="356764.24073010212"/>
    <n v="299097.77150519"/>
    <n v="0"/>
    <n v="317733.38297497272"/>
    <n v="264354.1746351773"/>
    <m/>
    <n v="238924.95500000002"/>
    <n v="188675.0809"/>
    <n v="113.6455246612942"/>
    <n v="89.743989109018045"/>
    <s v="no"/>
    <n v="20.819999694824219"/>
    <n v="2875.43994140625"/>
    <n v="138.10950929653831"/>
    <n v="20.819999694824219"/>
    <n v="2560.8599624633789"/>
    <n v="-773.06982421875"/>
    <n v="-37.13111602066607"/>
    <m/>
    <m/>
    <s v="ZONA BAJA"/>
    <n v="10"/>
    <s v="1ER TERCIO"/>
    <m/>
    <s v=""/>
    <s v=""/>
    <d v="2019-11-28T00:00:00"/>
    <m/>
  </r>
  <r>
    <s v="10674504"/>
    <n v="10674"/>
    <x v="131"/>
    <n v="504"/>
    <n v="4115.27001953125"/>
    <n v="27.450000762939453"/>
    <n v="149.91875792904608"/>
    <n v="123"/>
    <n v="112.8131393071702"/>
    <x v="60"/>
    <n v="5"/>
    <s v="MECANICO"/>
    <n v="11.900065746219592"/>
    <x v="7"/>
    <x v="2"/>
    <s v="CG02-163"/>
    <s v="CG02-163"/>
    <s v="Soca"/>
    <n v="52"/>
    <n v="44106"/>
    <n v="1.1000000000000001"/>
    <s v="Roundup 35.6 SL "/>
    <n v="123"/>
    <m/>
    <n v="441700.01438153407"/>
    <n v="365056.79350940563"/>
    <n v="0"/>
    <n v="417014.0252065353"/>
    <n v="346955.66897183738"/>
    <m/>
    <n v="464256.52999999997"/>
    <n v="364949.84789999999"/>
    <n v="112.8131393071702"/>
    <n v="88.681871704148747"/>
    <s v="no"/>
    <n v="27.450000762939453"/>
    <n v="3576.219970703125"/>
    <n v="130.28123392737456"/>
    <n v="27.450000762939453"/>
    <n v="3376.3500938415527"/>
    <n v="539.050048828125"/>
    <n v="19.637524001671522"/>
    <m/>
    <m/>
    <s v="ZONA BAJA"/>
    <n v="10"/>
    <s v="1ER TERCIO"/>
    <m/>
    <s v=""/>
    <s v=""/>
    <d v="2019-11-27T00:00:00"/>
    <m/>
  </r>
  <r>
    <s v="10674505"/>
    <n v="10674"/>
    <x v="131"/>
    <n v="505"/>
    <n v="4402.97021484375"/>
    <n v="36.150001525878906"/>
    <n v="121.7972345503712"/>
    <n v="123"/>
    <n v="113.45235412130239"/>
    <x v="59"/>
    <n v="5"/>
    <s v="MECANICO"/>
    <n v="11.998685075608153"/>
    <x v="7"/>
    <x v="2"/>
    <s v="CG02-163"/>
    <s v="CG02-163"/>
    <s v="Soca"/>
    <n v="53"/>
    <n v="44106"/>
    <n v="1.1000000000000001"/>
    <s v="Roundup 35.6 SL "/>
    <n v="123"/>
    <m/>
    <n v="563369.81564042217"/>
    <n v="442647.05887458997"/>
    <n v="0"/>
    <n v="538193.71083015017"/>
    <n v="447777.16741068492"/>
    <m/>
    <n v="499527.33600000001"/>
    <n v="385138.76939999999"/>
    <n v="113.45235412130239"/>
    <n v="87.472490297931202"/>
    <s v="no"/>
    <n v="36.150001525878906"/>
    <n v="4654.4501953125"/>
    <n v="128.75380356430946"/>
    <n v="36.150001525878906"/>
    <n v="4446.4501876831055"/>
    <n v="-251.47998046875"/>
    <n v="-6.9565690139382639"/>
    <m/>
    <m/>
    <s v="ZONA BAJA"/>
    <n v="10"/>
    <s v="1ER TERCIO"/>
    <m/>
    <s v=""/>
    <s v=""/>
    <d v="2019-11-25T00:00:00"/>
    <m/>
  </r>
  <r>
    <s v="10678101"/>
    <n v="10678"/>
    <x v="132"/>
    <n v="101"/>
    <n v="2793.64990234375"/>
    <n v="31.329999923706055"/>
    <n v="89.168525666989098"/>
    <n v="90.879997253417969"/>
    <n v="130.52858831526225"/>
    <x v="22"/>
    <n v="7"/>
    <s v="MANUAL"/>
    <n v="13.083497698882313"/>
    <x v="3"/>
    <x v="3"/>
    <s v="CP88-1165 "/>
    <s v="CP88-1165 "/>
    <s v="Soca"/>
    <n v="81"/>
    <n v="44116"/>
    <n v="0.95"/>
    <s v="Moddus 25 EC"/>
    <n v="90.88000000000001"/>
    <m/>
    <n v="403776.73699999996"/>
    <n v="336776.74290000001"/>
    <n v="0"/>
    <n v="364278.05724621704"/>
    <n v="303079.34362885257"/>
    <m/>
    <n v="364651.17799999996"/>
    <n v="309091.1937"/>
    <n v="130.52858831526225"/>
    <n v="110.64063304449353"/>
    <s v="no"/>
    <n v="31.329999923706055"/>
    <n v="3156"/>
    <n v="100.73412089643803"/>
    <n v="31.329999923706055"/>
    <n v="2847.2703930664065"/>
    <n v="-362.35009765625"/>
    <n v="-11.565595229448931"/>
    <m/>
    <m/>
    <s v="ZONA MEDIA"/>
    <n v="10"/>
    <s v="1ER TERCIO"/>
    <m/>
    <s v=""/>
    <s v=""/>
    <d v="2019-11-30T00:00:00"/>
    <m/>
  </r>
  <r>
    <s v="10678102"/>
    <n v="10678"/>
    <x v="132"/>
    <n v="102"/>
    <n v="1478.949951171875"/>
    <n v="12.770000457763672"/>
    <n v="115.81440079532103"/>
    <n v="110.87999725341797"/>
    <n v="125.34716597617708"/>
    <x v="90"/>
    <n v="4"/>
    <s v="MECANICO"/>
    <n v="12.557527942143325"/>
    <x v="13"/>
    <x v="3"/>
    <s v="CG02-163"/>
    <s v="CG02-163"/>
    <s v="Soca"/>
    <n v="67"/>
    <n v="44117"/>
    <n v="1.3"/>
    <s v="Moddus 25 EC"/>
    <n v="110.88000000000001"/>
    <m/>
    <n v="214136.13669736599"/>
    <n v="181907.37899544387"/>
    <n v="0"/>
    <n v="192209.89809289126"/>
    <n v="159918.63521328554"/>
    <m/>
    <n v="185382.185"/>
    <n v="150978.1593"/>
    <n v="125.34716597617708"/>
    <n v="102.08469812002056"/>
    <s v="no"/>
    <n v="12.770000457763672"/>
    <n v="1577.4599609375"/>
    <n v="123.52857512847345"/>
    <n v="12.770000457763672"/>
    <n v="1415.9376507568361"/>
    <n v="-98.510009765625"/>
    <n v="-7.714174333152414"/>
    <m/>
    <m/>
    <s v="ZONA MEDIA"/>
    <n v="10"/>
    <s v="1ER TERCIO"/>
    <m/>
    <s v=""/>
    <s v=""/>
    <d v="2019-12-03T00:00:00"/>
    <m/>
  </r>
  <r>
    <s v="10678301"/>
    <n v="10678"/>
    <x v="132"/>
    <n v="301"/>
    <n v="1891.6500244140625"/>
    <n v="15.760000228881836"/>
    <n v="120.02855310543825"/>
    <n v="130.8800048828125"/>
    <n v="132.53253602111511"/>
    <x v="15"/>
    <n v="8"/>
    <s v="MANUAL"/>
    <n v="12.689020381328072"/>
    <x v="1"/>
    <x v="3"/>
    <s v="CP73-1547 "/>
    <s v="CP73-1547 "/>
    <s v="Soca"/>
    <n v="70"/>
    <n v="44106"/>
    <n v="0.9"/>
    <s v="Roundup 35.6 SL "/>
    <n v="130.88000000000002"/>
    <m/>
    <n v="263656.19364676141"/>
    <n v="209663.27488609403"/>
    <n v="0"/>
    <n v="252637.67673311726"/>
    <n v="210194.54704195354"/>
    <m/>
    <n v="250705.17499999999"/>
    <n v="197995.68719999999"/>
    <n v="132.53253602111511"/>
    <n v="104.66824446627173"/>
    <s v="no"/>
    <n v="15.760000228881836"/>
    <n v="2152.6298828125"/>
    <n v="136.58818855012339"/>
    <n v="15.760000228881836"/>
    <n v="2062.6688299560551"/>
    <n v="-260.9798583984375"/>
    <n v="-16.559635444685142"/>
    <m/>
    <m/>
    <s v="ZONA MEDIA"/>
    <n v="2"/>
    <s v="1ER TERCIO"/>
    <m/>
    <s v=""/>
    <s v=""/>
    <d v="2019-11-21T00:00:00"/>
    <m/>
  </r>
  <r>
    <s v="10678302"/>
    <n v="10678"/>
    <x v="132"/>
    <n v="302"/>
    <n v="1902.6099853515625"/>
    <n v="16.399999618530273"/>
    <n v="116.01280668334977"/>
    <n v="112.87999725341797"/>
    <n v="124.60000095931132"/>
    <x v="87"/>
    <n v="4"/>
    <s v="MECANICO"/>
    <n v="11.834319526627219"/>
    <x v="13"/>
    <x v="3"/>
    <s v="CG02-163"/>
    <s v="CG02-163"/>
    <s v="Soca"/>
    <n v="65"/>
    <n v="44117"/>
    <n v="1.3"/>
    <s v="Moddus 25 EC"/>
    <n v="112.88000000000001"/>
    <m/>
    <n v="255765.689621898"/>
    <n v="221511.56417075306"/>
    <n v="0"/>
    <n v="248511.55650539618"/>
    <n v="206761.61501248961"/>
    <m/>
    <n v="237065.20599999998"/>
    <n v="195550.25579999998"/>
    <n v="124.60000095931132"/>
    <n v="102.78000079131635"/>
    <s v="no"/>
    <n v="16.399999618530273"/>
    <n v="1905.27001953125"/>
    <n v="116.17500389320104"/>
    <n v="16.399999618530273"/>
    <n v="1851.2319569396975"/>
    <n v="-2.6600341796875"/>
    <n v="-0.1621972098512714"/>
    <m/>
    <m/>
    <s v="ZONA MEDIA"/>
    <n v="2"/>
    <s v="1ER TERCIO"/>
    <m/>
    <s v=""/>
    <s v=""/>
    <d v="2019-12-23T00:00:00"/>
    <m/>
  </r>
  <r>
    <s v="10678303"/>
    <n v="10678"/>
    <x v="132"/>
    <n v="303"/>
    <n v="2061.239990234375"/>
    <n v="21.579999923706055"/>
    <n v="95.516218606194812"/>
    <n v="105.87999725341797"/>
    <n v="132.43198865405347"/>
    <x v="97"/>
    <n v="6"/>
    <s v="MANUAL"/>
    <n v="12.689020381328072"/>
    <x v="1"/>
    <x v="3"/>
    <s v="CG98-46 "/>
    <s v="CG98-46 "/>
    <s v="Soca"/>
    <n v="72"/>
    <n v="44106"/>
    <n v="1.1000000000000001"/>
    <s v="Moddus 25 EC"/>
    <n v="105.88000000000001"/>
    <m/>
    <n v="301985.67751395481"/>
    <n v="243202.5196444316"/>
    <n v="0"/>
    <n v="292139.46465935674"/>
    <n v="243060.0345965848"/>
    <m/>
    <n v="272974.11100000003"/>
    <n v="229795.66700000002"/>
    <n v="132.43198865405347"/>
    <n v="111.48418820162271"/>
    <s v="no"/>
    <n v="21.579999923706055"/>
    <n v="2361.89990234375"/>
    <n v="109.44855934633978"/>
    <n v="21.579999923706055"/>
    <n v="2284.8903919219974"/>
    <n v="-300.659912109375"/>
    <n v="-13.932340740144966"/>
    <m/>
    <m/>
    <s v="ZONA MEDIA"/>
    <n v="10"/>
    <s v="1ER TERCIO"/>
    <m/>
    <s v=""/>
    <s v=""/>
    <d v="2019-11-23T00:00:00"/>
    <m/>
  </r>
  <r>
    <s v="10678304"/>
    <n v="10678"/>
    <x v="132"/>
    <n v="304"/>
    <n v="2610.7099609375"/>
    <n v="23.590000152587891"/>
    <n v="110.6701968652212"/>
    <n v="102.87999725341797"/>
    <n v="126.25541823176543"/>
    <x v="37"/>
    <n v="5"/>
    <s v="MANUAL"/>
    <n v="12.524654832347139"/>
    <x v="1"/>
    <x v="3"/>
    <s v="CP73-1547 "/>
    <s v="CP73-1547 "/>
    <s v="Soca"/>
    <n v="71"/>
    <n v="44106"/>
    <n v="0.8"/>
    <s v="Roundup 35.6 SL "/>
    <n v="102.88000000000001"/>
    <m/>
    <n v="319112.55522499932"/>
    <n v="258482.97855217705"/>
    <n v="0"/>
    <n v="317482.49795087817"/>
    <n v="264145.43829513062"/>
    <m/>
    <n v="329616.27800000005"/>
    <n v="278503.34419999999"/>
    <n v="126.25541823176543"/>
    <n v="106.67724426193635"/>
    <s v="no"/>
    <n v="23.590000152587891"/>
    <n v="2439.39990234375"/>
    <n v="103.40821901504485"/>
    <n v="23.590000152587891"/>
    <n v="2426.9392156982426"/>
    <n v="171.31005859375"/>
    <n v="7.2619778501763506"/>
    <m/>
    <m/>
    <s v="ZONA MEDIA"/>
    <n v="2"/>
    <s v="1ER TERCIO"/>
    <m/>
    <s v=""/>
    <s v=""/>
    <d v="2019-11-27T00:00:00"/>
    <m/>
  </r>
  <r>
    <s v="10678305"/>
    <n v="10678"/>
    <x v="132"/>
    <n v="305"/>
    <n v="2788.97998046875"/>
    <n v="23.469999313354492"/>
    <n v="118.83170268700489"/>
    <n v="125.87999725341797"/>
    <n v="124.6440564057305"/>
    <x v="90"/>
    <n v="4"/>
    <s v="MECANICO"/>
    <n v="12.656147271531886"/>
    <x v="13"/>
    <x v="3"/>
    <s v="CG02-163"/>
    <s v="CG02-163"/>
    <s v="Soca"/>
    <n v="57"/>
    <n v="44127"/>
    <n v="1.3"/>
    <s v="Moddus 25 EC"/>
    <n v="125.88000000000001"/>
    <m/>
    <n v="382062.04826953699"/>
    <n v="317172.75236373889"/>
    <n v="0"/>
    <n v="373034.63241896575"/>
    <n v="310364.81417257944"/>
    <m/>
    <n v="347629.77799999999"/>
    <n v="282528.66759999999"/>
    <n v="124.6440564057305"/>
    <n v="101.3017911847882"/>
    <s v="no"/>
    <n v="23.469999313354492"/>
    <n v="3025.89990234375"/>
    <n v="128.92628849043064"/>
    <n v="23.469999313354492"/>
    <n v="2954.4035135650638"/>
    <n v="-236.919921875"/>
    <n v="-10.094585803425744"/>
    <m/>
    <m/>
    <s v="ZONA MEDIA"/>
    <n v="10"/>
    <s v="1ER TERCIO"/>
    <m/>
    <s v=""/>
    <s v=""/>
    <d v="2019-11-30T00:00:00"/>
    <m/>
  </r>
  <r>
    <s v="10678306"/>
    <n v="10678"/>
    <x v="132"/>
    <n v="306"/>
    <n v="2036.4599609375"/>
    <n v="20.370000839233398"/>
    <n v="99.973484390594649"/>
    <n v="120.87999725341797"/>
    <n v="130.89669431913816"/>
    <x v="92"/>
    <n v="4"/>
    <s v="MECANICO"/>
    <n v="11.932938856015779"/>
    <x v="13"/>
    <x v="3"/>
    <s v="CG98-46 "/>
    <s v="CG98-46 "/>
    <s v="Soca"/>
    <n v="58"/>
    <n v="44127"/>
    <n v="1.3"/>
    <s v="Moddus 25 EC"/>
    <n v="120.88000000000001"/>
    <m/>
    <n v="309237.53742292547"/>
    <n v="252237.05397631752"/>
    <n v="0"/>
    <n v="305460.80476035585"/>
    <n v="254143.38956061608"/>
    <m/>
    <n v="266565.87699999998"/>
    <n v="224761.76889999997"/>
    <n v="130.89669431913816"/>
    <n v="110.36886224688118"/>
    <s v="no"/>
    <n v="20.370000839233398"/>
    <n v="2492.77001953125"/>
    <n v="122.3745663637912"/>
    <n v="20.370000839233398"/>
    <n v="2462.3257014465335"/>
    <n v="-456.31005859375"/>
    <n v="-22.401081973196554"/>
    <m/>
    <m/>
    <s v="ZONA MEDIA"/>
    <n v="10"/>
    <s v="1ER TERCIO"/>
    <m/>
    <s v=""/>
    <s v=""/>
    <d v="2019-12-23T00:00:00"/>
    <m/>
  </r>
  <r>
    <s v="10683101"/>
    <n v="10683"/>
    <x v="133"/>
    <n v="101"/>
    <n v="9089.900390625"/>
    <n v="73.75"/>
    <n v="123.25288665254237"/>
    <n v="113"/>
    <n v="127.87648720538698"/>
    <x v="78"/>
    <n v="2"/>
    <s v="MECANICO"/>
    <n v="13.149243918474687"/>
    <x v="11"/>
    <x v="2"/>
    <s v="CG02-163"/>
    <s v="CG02-163"/>
    <s v="Soca"/>
    <n v="66"/>
    <n v="44173"/>
    <n v="1.2"/>
    <s v="Tronnuspac 25 EC"/>
    <n v="113"/>
    <m/>
    <n v="1198486.5038586385"/>
    <n v="988207.80059528805"/>
    <n v="0"/>
    <n v="1026136.2225708611"/>
    <n v="853745.33717895648"/>
    <m/>
    <n v="1162384.531"/>
    <n v="955704.55330000003"/>
    <n v="127.87648720538698"/>
    <n v="105.13916679281543"/>
    <s v="no"/>
    <n v="73.75"/>
    <n v="9733.490234375"/>
    <n v="131.97952860169491"/>
    <n v="73.75"/>
    <n v="8333.75"/>
    <n v="-643.58984375"/>
    <n v="-8.7266419491525369"/>
    <m/>
    <m/>
    <s v="LITORAL"/>
    <n v="10"/>
    <s v="2DO TERCIO"/>
    <m/>
    <s v=""/>
    <s v=""/>
    <d v="2020-01-09T00:00:00"/>
    <m/>
  </r>
  <r>
    <s v="10685101"/>
    <n v="10685"/>
    <x v="134"/>
    <n v="101"/>
    <n v="1000.6699829101563"/>
    <n v="10.289999961853027"/>
    <n v="97.246840293472189"/>
    <n v="120.05999755859375"/>
    <n v="122.21149039001396"/>
    <x v="6"/>
    <n v="1"/>
    <s v="MANUAL"/>
    <n v="10.256410256410255"/>
    <x v="1"/>
    <x v="3"/>
    <s v="CP88-1165 "/>
    <s v="CG02-163"/>
    <s v="Plantía"/>
    <n v="52"/>
    <n v="44120"/>
    <n v="1.2"/>
    <s v="Moddus 25 EC"/>
    <n v="120.06000030517579"/>
    <m/>
    <n v="115549.24178143835"/>
    <n v="97911.798209519475"/>
    <n v="0"/>
    <n v="150242.63949146823"/>
    <n v="125001.87605690156"/>
    <m/>
    <n v="122293.37"/>
    <n v="100552.4987"/>
    <n v="122.21149039001396"/>
    <n v="100.48517534979158"/>
    <s v="no"/>
    <n v="9.119999885559082"/>
    <n v="950.1400146484375"/>
    <n v="104.18202045736004"/>
    <n v="10.289999961853027"/>
    <n v="1235.4173985603334"/>
    <n v="50.52996826171875"/>
    <n v="-6.9351801638878499"/>
    <m/>
    <m/>
    <s v="ZONA MEDIA"/>
    <n v="2"/>
    <s v="1ER TERCIO"/>
    <m/>
    <s v=""/>
    <s v=""/>
    <d v="2020-01-30T00:00:00"/>
    <m/>
  </r>
  <r>
    <s v="10686101"/>
    <n v="10686"/>
    <x v="135"/>
    <n v="101"/>
    <n v="785.54998779296875"/>
    <n v="9.4200000762939453"/>
    <n v="83.391717773958135"/>
    <n v="108.87999725341797"/>
    <n v="118.41719870857671"/>
    <x v="89"/>
    <n v="1"/>
    <s v="MANUAL"/>
    <n v="14.234056541748849"/>
    <x v="15"/>
    <x v="3"/>
    <s v=""/>
    <s v="CG04-10267"/>
    <s v="Plantía"/>
    <n v="29"/>
    <n v="44221"/>
    <s v="3 + 3 + 3 + 1"/>
    <s v="Megasun + Megamax + Megasilix + Megaboro"/>
    <n v="108.88000000000001"/>
    <m/>
    <s v=""/>
    <s v=""/>
    <n v="0"/>
    <n v="160991.47833192439"/>
    <n v="133944.90997216111"/>
    <m/>
    <n v="93022.628999999986"/>
    <n v="78498.594099999988"/>
    <n v="118.41719870857671"/>
    <n v="99.928197211923631"/>
    <s v="no"/>
    <s v=""/>
    <s v=""/>
    <s v=""/>
    <n v="9.4200000762939453"/>
    <n v="1025.6496083068848"/>
    <n v="0"/>
    <n v="0"/>
    <m/>
    <m/>
    <s v="ZONA ALTA"/>
    <n v="6"/>
    <s v="2DO TERCIO"/>
    <m/>
    <s v=""/>
    <s v=""/>
    <d v="2019-12-18T00:00:00"/>
    <m/>
  </r>
  <r>
    <s v="10686102"/>
    <n v="10686"/>
    <x v="135"/>
    <n v="102"/>
    <n v="709.8499755859375"/>
    <n v="8.619999885559082"/>
    <n v="82.34918619606195"/>
    <n v="108.87999725341797"/>
    <n v="125.90177794431766"/>
    <x v="89"/>
    <n v="1"/>
    <s v="MANUAL"/>
    <n v="14.266929651545036"/>
    <x v="15"/>
    <x v="3"/>
    <s v=""/>
    <s v="CG04-10267"/>
    <s v="Plantía"/>
    <n v="29"/>
    <n v="44221"/>
    <s v="3 + 3 + 3 + 1"/>
    <s v="Megasun + Megamax + Megasilix + Megaboro"/>
    <n v="108.88000000000001"/>
    <m/>
    <s v=""/>
    <s v=""/>
    <n v="0"/>
    <n v="145533.13620579333"/>
    <n v="121083.56932322004"/>
    <m/>
    <n v="89371.374000000011"/>
    <n v="74372.032200000001"/>
    <n v="125.90177794431766"/>
    <n v="104.77147954905607"/>
    <s v="no"/>
    <s v=""/>
    <s v=""/>
    <s v=""/>
    <n v="8.619999885559082"/>
    <n v="938.54558753967297"/>
    <n v="0"/>
    <n v="0"/>
    <m/>
    <m/>
    <s v="ZONA ALTA"/>
    <n v="6"/>
    <s v="2DO TERCIO"/>
    <m/>
    <s v=""/>
    <s v=""/>
    <d v="2019-12-17T00:00:00"/>
    <m/>
  </r>
  <r>
    <s v="10689101"/>
    <n v="10689"/>
    <x v="136"/>
    <n v="101"/>
    <n v="1192.6300048828125"/>
    <n v="8.9600000381469727"/>
    <n v="133.10602676397551"/>
    <n v="140.8800048828125"/>
    <n v="118.34285689790967"/>
    <x v="37"/>
    <n v="3"/>
    <s v="MECANICO"/>
    <n v="11.900065746219592"/>
    <x v="1"/>
    <x v="1"/>
    <s v="CG02-163"/>
    <s v="CG02-163"/>
    <s v="Soca"/>
    <n v="51"/>
    <n v="44126"/>
    <s v="1.4+1"/>
    <s v="Moddus 25 EC + Boro"/>
    <n v="140.88000000000002"/>
    <m/>
    <n v="155413.96197509766"/>
    <n v="128947.17749023438"/>
    <n v="0"/>
    <n v="156397.08738585666"/>
    <n v="130122.37670503273"/>
    <m/>
    <n v="141139.242"/>
    <n v="116810.27339999999"/>
    <n v="118.34285689790967"/>
    <n v="97.943430000721591"/>
    <s v="no"/>
    <n v="8.9600000381469727"/>
    <n v="1254.3499755859375"/>
    <n v="139.99441632205071"/>
    <n v="8.9600000381469727"/>
    <n v="1262.2848053741457"/>
    <n v="-61.719970703125"/>
    <n v="-6.8883895580752039"/>
    <m/>
    <m/>
    <s v="LITORAL"/>
    <n v="1"/>
    <s v="1ER TERCIO"/>
    <m/>
    <s v=""/>
    <s v=""/>
    <d v="2019-12-16T00:00:00"/>
    <m/>
  </r>
  <r>
    <s v="10689102"/>
    <n v="10689"/>
    <x v="136"/>
    <n v="102"/>
    <n v="7986.72998046875"/>
    <n v="59.610000610351563"/>
    <n v="133.98305483462477"/>
    <n v="140.8800048828125"/>
    <n v="123.24763231099338"/>
    <x v="84"/>
    <n v="3"/>
    <s v="MECANICO"/>
    <n v="11.932938856015779"/>
    <x v="13"/>
    <x v="1"/>
    <s v="CG02-163"/>
    <s v="CG02-163"/>
    <s v="Soca"/>
    <n v="54"/>
    <n v="44126"/>
    <n v="1.2"/>
    <s v="Roundup 35.6 SL "/>
    <n v="140.88000000000002"/>
    <m/>
    <n v="1060953.2557375554"/>
    <n v="895205.70240305807"/>
    <n v="0"/>
    <n v="1089031.1091540451"/>
    <n v="906073.88281616557"/>
    <m/>
    <n v="984345.55999999982"/>
    <n v="815528.54950000008"/>
    <n v="123.24763231099338"/>
    <n v="102.11044463683444"/>
    <s v="no"/>
    <n v="59.610000610351563"/>
    <n v="8181.33984375"/>
    <n v="137.24777319209204"/>
    <n v="59.610000610351563"/>
    <n v="8397.8568859863299"/>
    <n v="-194.60986328125"/>
    <n v="-3.2647183574672738"/>
    <m/>
    <m/>
    <s v="LITORAL"/>
    <n v="10"/>
    <s v="1ER TERCIO"/>
    <m/>
    <s v=""/>
    <s v=""/>
    <d v="2019-12-18T00:00:00"/>
    <m/>
  </r>
  <r>
    <s v="10689103"/>
    <n v="10689"/>
    <x v="136"/>
    <n v="103"/>
    <n v="8324.2099609375"/>
    <n v="60.299999237060547"/>
    <n v="138.0466014304925"/>
    <n v="120.87999725341797"/>
    <n v="124.48180702584037"/>
    <x v="85"/>
    <n v="4"/>
    <s v="MECANICO"/>
    <n v="11.932938856015779"/>
    <x v="13"/>
    <x v="1"/>
    <s v="CG02-163"/>
    <s v="CG02-163"/>
    <s v="Soca"/>
    <n v="57"/>
    <n v="44126"/>
    <n v="1.2"/>
    <s v="Roundup 35.6 SL "/>
    <n v="120.88000000000001"/>
    <m/>
    <n v="967031.78375967417"/>
    <n v="829259.70220625843"/>
    <n v="0"/>
    <n v="977844.99197773729"/>
    <n v="813567.03332547727"/>
    <m/>
    <n v="1036212.6980000001"/>
    <n v="852399.86070000008"/>
    <n v="124.48180702584037"/>
    <n v="102.4000913840477"/>
    <s v="no"/>
    <n v="60.299999237060547"/>
    <n v="7208.4599609375"/>
    <n v="119.54328444679582"/>
    <n v="60.299999237060547"/>
    <n v="7289.0639077758797"/>
    <n v="1115.75"/>
    <n v="18.503316983696678"/>
    <m/>
    <m/>
    <s v="LITORAL"/>
    <n v="10"/>
    <s v="1ER TERCIO"/>
    <m/>
    <s v=""/>
    <s v=""/>
    <d v="2019-12-21T00:00:00"/>
    <m/>
  </r>
  <r>
    <s v="10689104"/>
    <n v="10689"/>
    <x v="136"/>
    <n v="104"/>
    <n v="7716.6298828125"/>
    <n v="62.360000610351563"/>
    <n v="123.74326182305334"/>
    <n v="135.8800048828125"/>
    <n v="121.96236443790418"/>
    <x v="92"/>
    <n v="3"/>
    <s v="MECANICO"/>
    <n v="11.932938856015779"/>
    <x v="13"/>
    <x v="1"/>
    <s v="CG02-163"/>
    <s v="CG02-163"/>
    <s v="Soca"/>
    <n v="59"/>
    <n v="44126"/>
    <n v="1.2"/>
    <s v="Roundup 35.6 SL "/>
    <n v="135.88000000000002"/>
    <m/>
    <n v="1060175.9185902702"/>
    <n v="887600.13220539899"/>
    <n v="0"/>
    <n v="1068599.7887341988"/>
    <n v="889075.02422685339"/>
    <m/>
    <n v="941138.42599999998"/>
    <n v="779037.78769999999"/>
    <n v="121.96236443790418"/>
    <n v="100.95570210451277"/>
    <s v="no"/>
    <n v="62.360000610351563"/>
    <n v="8406.6796875"/>
    <n v="134.8088454974216"/>
    <n v="62.360000610351563"/>
    <n v="8473.4768829345721"/>
    <n v="-690.0498046875"/>
    <n v="-11.065583674368256"/>
    <m/>
    <m/>
    <s v="LITORAL"/>
    <n v="1"/>
    <s v="1ER TERCIO"/>
    <m/>
    <s v=""/>
    <s v=""/>
    <d v="2019-12-23T00:00:00"/>
    <m/>
  </r>
  <r>
    <s v="10690101"/>
    <n v="10690"/>
    <x v="137"/>
    <n v="101"/>
    <n v="7176.14990234375"/>
    <n v="53.860000610351563"/>
    <n v="133.23709285225181"/>
    <n v="140.8800048828125"/>
    <n v="114.02479911027979"/>
    <x v="71"/>
    <n v="3"/>
    <s v="MECANICO"/>
    <n v="11.965811965811966"/>
    <x v="3"/>
    <x v="1"/>
    <s v="CP72-2086 "/>
    <s v="CP72-2086 "/>
    <s v="Soca"/>
    <n v="51"/>
    <n v="44145"/>
    <n v="1.2"/>
    <s v="Roundup 35.6 SL "/>
    <n v="140.88000000000002"/>
    <m/>
    <n v="888898.28779131256"/>
    <n v="736371.40833166742"/>
    <n v="0"/>
    <n v="913244.97212830139"/>
    <n v="759819.81681074679"/>
    <m/>
    <n v="818259.05099999998"/>
    <n v="654346.00919999997"/>
    <n v="114.02479911027979"/>
    <n v="91.183436536949813"/>
    <s v="no"/>
    <n v="53.860000610351563"/>
    <n v="7385.509765625"/>
    <n v="137.12420501171607"/>
    <n v="53.860000610351563"/>
    <n v="7587.7968859863295"/>
    <n v="-209.35986328125"/>
    <n v="-3.8871121594642659"/>
    <m/>
    <m/>
    <s v="LITORAL"/>
    <n v="1"/>
    <s v="1ER TERCIO"/>
    <m/>
    <s v=""/>
    <s v=""/>
    <d v="2020-01-02T00:00:00"/>
    <m/>
  </r>
  <r>
    <s v="10690102"/>
    <n v="10690"/>
    <x v="137"/>
    <n v="102"/>
    <n v="7595.97998046875"/>
    <n v="53.400001525878906"/>
    <n v="142.24681204901387"/>
    <n v="140.8800048828125"/>
    <n v="121.28380082212226"/>
    <x v="7"/>
    <n v="3"/>
    <s v="MECANICO"/>
    <n v="12.130177514792898"/>
    <x v="3"/>
    <x v="1"/>
    <s v="CP72-2086 "/>
    <s v="CP72-2086 "/>
    <s v="Soca"/>
    <n v="65"/>
    <n v="44134"/>
    <n v="1.2"/>
    <s v="Roundup 35.6 SL "/>
    <n v="140.88000000000002"/>
    <m/>
    <n v="967698.49348447321"/>
    <n v="806122.26440448966"/>
    <n v="0"/>
    <n v="968923.6215232003"/>
    <n v="806144.45310730254"/>
    <m/>
    <n v="921269.32299999997"/>
    <n v="758690.59290000005"/>
    <n v="121.28380082212226"/>
    <n v="99.880541398317519"/>
    <s v="no"/>
    <n v="53.400001525878906"/>
    <n v="7513.47998046875"/>
    <n v="140.70186827293514"/>
    <n v="53.400001525878906"/>
    <n v="7522.9922149658214"/>
    <n v="82.5"/>
    <n v="1.5449437760787248"/>
    <m/>
    <m/>
    <s v="LITORAL"/>
    <n v="1"/>
    <s v="1ER TERCIO"/>
    <m/>
    <s v=""/>
    <s v=""/>
    <d v="2019-12-31T00:00:00"/>
    <m/>
  </r>
  <r>
    <s v="10690103"/>
    <n v="10690"/>
    <x v="137"/>
    <n v="103"/>
    <n v="6302.009765625"/>
    <n v="41.459999084472656"/>
    <n v="152.0021684705051"/>
    <n v="120.87999725341797"/>
    <n v="121.00699036672638"/>
    <x v="65"/>
    <n v="3"/>
    <s v="MECANICO"/>
    <n v="12.261669953977645"/>
    <x v="4"/>
    <x v="1"/>
    <s v="CP72-2086 "/>
    <s v="CP72-2086 "/>
    <s v="Soca"/>
    <n v="67"/>
    <n v="44134"/>
    <n v="1.2"/>
    <s v="Roundup 35.6 SL "/>
    <n v="120.88000000000001"/>
    <m/>
    <n v="638339.52294597367"/>
    <n v="524127.1637394554"/>
    <n v="0"/>
    <n v="643806.15705148783"/>
    <n v="535646.72266683774"/>
    <m/>
    <n v="762587.23499999999"/>
    <n v="625376.3311999999"/>
    <n v="121.00699036672638"/>
    <n v="99.234427501395402"/>
    <s v="no"/>
    <n v="41.459999084472656"/>
    <n v="4969.1298828125"/>
    <n v="119.85359364548341"/>
    <n v="41.459999084472656"/>
    <n v="5011.6846893310549"/>
    <n v="1332.8798828125"/>
    <n v="32.148574825021683"/>
    <m/>
    <m/>
    <s v="LITORAL"/>
    <n v="1"/>
    <s v="1ER TERCIO"/>
    <m/>
    <s v=""/>
    <s v=""/>
    <d v="2019-12-29T00:00:00"/>
    <m/>
  </r>
  <r>
    <s v="10690104"/>
    <n v="10690"/>
    <x v="137"/>
    <n v="104"/>
    <n v="15467.6396484375"/>
    <n v="109.69999694824219"/>
    <n v="140.99945377150124"/>
    <n v="127.87999725341797"/>
    <n v="120.00695660035696"/>
    <x v="43"/>
    <n v="4"/>
    <s v="MECANICO"/>
    <n v="12.130177514792898"/>
    <x v="4"/>
    <x v="1"/>
    <s v="CG02-163"/>
    <s v="CG02-163"/>
    <s v="Soca"/>
    <n v="61"/>
    <n v="44145"/>
    <n v="1.2"/>
    <s v="Roundup 35.6 SL "/>
    <n v="127.88000000000001"/>
    <m/>
    <n v="1709516.6034105725"/>
    <n v="1397768.4672593041"/>
    <n v="0"/>
    <n v="1721915.7409809849"/>
    <n v="1432633.8964961795"/>
    <m/>
    <n v="1856224.3599999996"/>
    <n v="1516171.6619000002"/>
    <n v="120.00695660035696"/>
    <n v="98.022173800328986"/>
    <s v="no"/>
    <n v="109.69999694824219"/>
    <n v="13927.419921875"/>
    <n v="126.95916416885707"/>
    <n v="109.69999694824219"/>
    <n v="14028.435609741213"/>
    <n v="1540.2197265625"/>
    <n v="14.040289602644165"/>
    <m/>
    <m/>
    <s v="LITORAL"/>
    <n v="1"/>
    <s v="1ER TERCIO"/>
    <m/>
    <s v=""/>
    <s v=""/>
    <d v="2020-01-07T00:00:00"/>
    <m/>
  </r>
  <r>
    <s v="10690201"/>
    <n v="10690"/>
    <x v="137"/>
    <n v="201"/>
    <n v="4464.990234375"/>
    <n v="31.959999084472656"/>
    <n v="139.705580797224"/>
    <n v="125.87999725341797"/>
    <n v="119.47347452030226"/>
    <x v="21"/>
    <n v="3"/>
    <s v="MECANICO"/>
    <n v="12.097304404996713"/>
    <x v="3"/>
    <x v="1"/>
    <s v="CG02-163"/>
    <s v="CG02-163"/>
    <s v="Soca"/>
    <n v="60"/>
    <n v="44134"/>
    <n v="1.2"/>
    <s v="Roundup 35.6 SL "/>
    <n v="125.88000000000001"/>
    <m/>
    <n v="534299.82470786653"/>
    <n v="454253.62059996894"/>
    <n v="0"/>
    <n v="546865.89883303992"/>
    <n v="454992.42782908923"/>
    <m/>
    <n v="533447.897"/>
    <n v="434102.91070000001"/>
    <n v="119.47347452030226"/>
    <n v="97.223708880242341"/>
    <s v="no"/>
    <n v="31.959999084472656"/>
    <n v="3930.679931640625"/>
    <n v="122.98748573964428"/>
    <n v="31.959999084472656"/>
    <n v="4023.1246847534185"/>
    <n v="534.310302734375"/>
    <n v="16.718095057579717"/>
    <m/>
    <m/>
    <s v="LITORAL"/>
    <n v="1"/>
    <s v="1ER TERCIO"/>
    <m/>
    <s v=""/>
    <s v=""/>
    <d v="2019-12-27T00:00:00"/>
    <m/>
  </r>
  <r>
    <s v="10690202"/>
    <n v="10690"/>
    <x v="137"/>
    <n v="202"/>
    <n v="4682.10986328125"/>
    <n v="37.009998321533203"/>
    <n v="126.50932384822885"/>
    <n v="130.8800048828125"/>
    <n v="126.24922956971042"/>
    <x v="41"/>
    <n v="3"/>
    <s v="MECANICO"/>
    <n v="12.097304404996713"/>
    <x v="2"/>
    <x v="1"/>
    <s v="CP72-2086 "/>
    <s v="CP72-2086 "/>
    <s v="Soca"/>
    <n v="58"/>
    <n v="44134"/>
    <n v="1.2"/>
    <s v="Roundup 35.6 SL "/>
    <n v="130.88000000000002"/>
    <m/>
    <n v="600085.2087218446"/>
    <n v="494376.20106550673"/>
    <n v="0"/>
    <n v="612155.34873871948"/>
    <n v="509313.25015061453"/>
    <m/>
    <n v="591112.76300000004"/>
    <n v="480886.77929999999"/>
    <n v="126.24922956971042"/>
    <n v="102.70728225992367"/>
    <s v="no"/>
    <n v="37.009998321533203"/>
    <n v="4748.35986328125"/>
    <n v="128.29938067083222"/>
    <n v="37.009998321533203"/>
    <n v="4843.8685803222661"/>
    <n v="-66.25"/>
    <n v="-1.7900568226033755"/>
    <m/>
    <m/>
    <s v="LITORAL"/>
    <n v="1"/>
    <s v="1ER TERCIO"/>
    <m/>
    <s v=""/>
    <s v=""/>
    <d v="2019-12-25T00:00:00"/>
    <m/>
  </r>
  <r>
    <s v="10690203"/>
    <n v="10690"/>
    <x v="137"/>
    <n v="203"/>
    <n v="9320.580078125"/>
    <n v="69.120002746582031"/>
    <n v="134.8463499386348"/>
    <n v="130.8800048828125"/>
    <n v="123.3696436661395"/>
    <x v="2"/>
    <n v="4"/>
    <s v="MECANICO"/>
    <n v="11.538461538461538"/>
    <x v="2"/>
    <x v="1"/>
    <s v="CP72-2086 "/>
    <s v="CP72-2086 "/>
    <s v="Soca"/>
    <n v="36"/>
    <n v="44155"/>
    <n v="1.2"/>
    <s v="Roundup 35.6 SL "/>
    <n v="130.88000000000002"/>
    <m/>
    <n v="1162020.0926947151"/>
    <n v="984177.61708586221"/>
    <n v="0"/>
    <n v="1208324.0244769095"/>
    <n v="1005325.5883647887"/>
    <m/>
    <n v="1149876.6429999999"/>
    <n v="942947.77799999993"/>
    <n v="123.3696436661395"/>
    <n v="101.16835755888818"/>
    <s v="no"/>
    <n v="66.319999694824219"/>
    <n v="8699.759765625"/>
    <n v="131.17852541703121"/>
    <n v="69.120002746582031"/>
    <n v="9046.4259594726573"/>
    <n v="620.8203125"/>
    <n v="3.6678245216035918"/>
    <m/>
    <m/>
    <s v="LITORAL"/>
    <n v="1"/>
    <s v="1ER TERCIO"/>
    <m/>
    <s v=""/>
    <s v=""/>
    <d v="2020-01-10T00:00:00"/>
    <m/>
  </r>
  <r>
    <s v="10690204"/>
    <n v="10690"/>
    <x v="137"/>
    <n v="204"/>
    <n v="5063.68017578125"/>
    <n v="40.25"/>
    <n v="125.8057186529503"/>
    <n v="105.87999725341797"/>
    <n v="125.90016467650238"/>
    <x v="25"/>
    <n v="4"/>
    <s v="MECANICO"/>
    <n v="11.374095989480605"/>
    <x v="2"/>
    <x v="1"/>
    <s v="CP72-2086 "/>
    <s v="CP72-2086 "/>
    <s v="Soca"/>
    <n v="53"/>
    <n v="44134"/>
    <n v="1.2"/>
    <s v="Roundup 35.6 SL "/>
    <n v="105.88000000000001"/>
    <m/>
    <n v="575054.19070393348"/>
    <n v="496030.41593171732"/>
    <n v="0"/>
    <n v="577794.25373982545"/>
    <n v="480724.8191115348"/>
    <m/>
    <n v="637518.16799999995"/>
    <n v="530922.09660000005"/>
    <n v="125.90016467650238"/>
    <n v="104.84905803081979"/>
    <s v="no"/>
    <n v="40.25"/>
    <n v="4241.4599609375"/>
    <n v="105.37788722826087"/>
    <n v="40.25"/>
    <n v="4261.67"/>
    <n v="822.22021484375"/>
    <n v="20.42783142468943"/>
    <m/>
    <m/>
    <s v="LITORAL"/>
    <n v="1"/>
    <s v="1ER TERCIO"/>
    <m/>
    <s v=""/>
    <s v=""/>
    <d v="2020-01-11T00:00:00"/>
    <m/>
  </r>
  <r>
    <s v="10691101"/>
    <n v="10691"/>
    <x v="138"/>
    <n v="101"/>
    <n v="1879.719970703125"/>
    <n v="17.809999465942383"/>
    <n v="105.54295491685255"/>
    <n v="117.45999908447266"/>
    <n v="115.82357233698035"/>
    <x v="106"/>
    <n v="8"/>
    <s v="MANUAL"/>
    <n v="11.932938856015779"/>
    <x v="16"/>
    <x v="3"/>
    <s v="CP72-2086 "/>
    <s v="CP72-2086 "/>
    <s v="Soca"/>
    <n v="0"/>
    <n v="0"/>
    <n v="0"/>
    <s v="Madurez Natural"/>
    <n v="117.4600018310547"/>
    <m/>
    <n v="292624.728"/>
    <n v="245919.03779999999"/>
    <n v="0"/>
    <n v="287432.78694565728"/>
    <n v="239144.07873878683"/>
    <m/>
    <n v="217715.88199999998"/>
    <n v="179611.75539999999"/>
    <n v="115.82357233698035"/>
    <n v="95.552400463572624"/>
    <s v="no"/>
    <n v="17.809999465942383"/>
    <n v="2129.75"/>
    <n v="119.58169926240973"/>
    <n v="17.809999465942383"/>
    <n v="2091.9625698806753"/>
    <n v="-250.030029296875"/>
    <n v="-14.038744345557177"/>
    <m/>
    <m/>
    <s v="ZONA BAJA"/>
    <n v="2"/>
    <s v="2DO TERCIO"/>
    <m/>
    <s v=""/>
    <s v=""/>
    <d v="2020-03-03T00:00:00"/>
    <m/>
  </r>
  <r>
    <s v="10692101"/>
    <n v="10692"/>
    <x v="139"/>
    <n v="101"/>
    <n v="1452.489990234375"/>
    <n v="17.079999923706055"/>
    <n v="85.040397934569228"/>
    <n v="70.879997253417969"/>
    <n v="122.24928770169895"/>
    <x v="86"/>
    <n v="2"/>
    <s v="MANUAL"/>
    <n v="11.735700197238659"/>
    <x v="16"/>
    <x v="3"/>
    <s v="CG04-10267"/>
    <s v="CG04-10267"/>
    <s v="Soca"/>
    <n v="0"/>
    <n v="0"/>
    <n v="0"/>
    <s v="Madurez Natural"/>
    <n v="70.88000000000001"/>
    <m/>
    <n v="134646.82129329944"/>
    <n v="113055.61236697635"/>
    <n v="0"/>
    <n v="169261.7584331941"/>
    <n v="140825.7830164175"/>
    <m/>
    <n v="177565.86670000001"/>
    <n v="148237.76920000001"/>
    <n v="122.24928770169895"/>
    <n v="102.05768727953867"/>
    <s v="no"/>
    <n v="17.079999923706055"/>
    <n v="963.04998779296875"/>
    <n v="56.384659958710593"/>
    <n v="17.079999923706055"/>
    <n v="1210.6303945922853"/>
    <n v="489.44000244140625"/>
    <n v="28.655737975858635"/>
    <m/>
    <m/>
    <s v="ZONA BAJA"/>
    <n v="2"/>
    <s v="2DO TERCIO"/>
    <m/>
    <s v=""/>
    <s v=""/>
    <d v="2020-03-12T00:00:00"/>
    <m/>
  </r>
  <r>
    <s v="10692102"/>
    <n v="10692"/>
    <x v="139"/>
    <n v="102"/>
    <n v="1181.699951171875"/>
    <n v="16.75"/>
    <n v="70.54925081623135"/>
    <n v="85.879997253417969"/>
    <n v="135.62303598393717"/>
    <x v="75"/>
    <n v="1"/>
    <s v="MANUAL"/>
    <n v="9.4017094017094021"/>
    <x v="16"/>
    <x v="3"/>
    <s v="CP72-2086 "/>
    <s v="CG04-10267"/>
    <s v="Plantía"/>
    <s v=""/>
    <s v=""/>
    <s v=""/>
    <s v=""/>
    <s v=""/>
    <m/>
    <n v="208148.9028448583"/>
    <n v="179961.10911381687"/>
    <n v="0"/>
    <n v="210792.44292013097"/>
    <n v="175379.31250954894"/>
    <m/>
    <n v="160265.73500000002"/>
    <n v="129147.269"/>
    <n v="135.62303598393717"/>
    <n v="109.28939183921138"/>
    <s v="no"/>
    <n v="16.75"/>
    <n v="1420.449951171875"/>
    <n v="84.802982159514926"/>
    <n v="16.75"/>
    <n v="1438.4900000000002"/>
    <n v="-238.75"/>
    <n v="-14.253731343283576"/>
    <m/>
    <m/>
    <s v="ZONA BAJA"/>
    <n v="2"/>
    <s v="2DO TERCIO"/>
    <m/>
    <s v=""/>
    <s v=""/>
    <d v="2020-05-23T00:00:00"/>
    <m/>
  </r>
  <r>
    <s v="10692105"/>
    <n v="10692"/>
    <x v="139"/>
    <n v="105"/>
    <n v="2188.6298828125"/>
    <n v="18.479999542236328"/>
    <n v="118.43235589970401"/>
    <n v="116.19000244140625"/>
    <n v="128.77716429504937"/>
    <x v="37"/>
    <n v="8"/>
    <s v="MECANICO"/>
    <n v="12.656147271531886"/>
    <x v="1"/>
    <x v="3"/>
    <s v="CP88-1165 "/>
    <s v="CP88-1165 "/>
    <s v="Soca"/>
    <n v="19"/>
    <n v="44158"/>
    <n v="1.2"/>
    <s v="Moddus 25 EC"/>
    <n v="116.18999755859376"/>
    <m/>
    <n v="242307.12674071916"/>
    <n v="182502.09163656351"/>
    <n v="0"/>
    <n v="237968.33315030162"/>
    <n v="197989.65318105093"/>
    <m/>
    <n v="281845.55"/>
    <n v="227813.72950000002"/>
    <n v="128.77716429504937"/>
    <n v="104.08965503443089"/>
    <s v="no"/>
    <n v="18.479999542236328"/>
    <n v="2186.340087890625"/>
    <n v="118.30844924501814"/>
    <n v="18.479999542236328"/>
    <n v="2147.1911016952527"/>
    <n v="2.289794921875"/>
    <n v="0.12390665468586803"/>
    <m/>
    <m/>
    <s v="ZONA MEDIA"/>
    <n v="2"/>
    <s v="1ER TERCIO"/>
    <m/>
    <s v=""/>
    <s v=""/>
    <d v="2019-11-23T00:00:00"/>
    <m/>
  </r>
  <r>
    <s v="10698101"/>
    <n v="10698"/>
    <x v="140"/>
    <n v="101"/>
    <n v="1961.1300048828125"/>
    <n v="25.209999084472656"/>
    <n v="77.791752324604872"/>
    <n v="83.879997253417969"/>
    <n v="144.87602672571299"/>
    <x v="17"/>
    <n v="3"/>
    <s v="MANUAL"/>
    <n v="11.834319526627219"/>
    <x v="7"/>
    <x v="3"/>
    <s v="CG02-163"/>
    <s v="CG02-163"/>
    <s v="Soca"/>
    <n v="57"/>
    <n v="44104"/>
    <n v="0.85"/>
    <s v="Moddus 25 EC"/>
    <n v="83.88000000000001"/>
    <m/>
    <n v="348236.65220568056"/>
    <n v="303468.18913625705"/>
    <n v="0"/>
    <n v="317381.92583820538"/>
    <n v="264061.76229738683"/>
    <m/>
    <n v="284120.723"/>
    <n v="240841.62180000002"/>
    <n v="144.87602672571299"/>
    <n v="122.80757583656037"/>
    <s v="no"/>
    <n v="28.590000152587891"/>
    <n v="2320.18994140625"/>
    <n v="81.153897482446595"/>
    <n v="25.209999084472656"/>
    <n v="2114.6147232055669"/>
    <n v="-359.0599365234375"/>
    <n v="-3.3621451578417236"/>
    <m/>
    <m/>
    <s v="ZONA ALTA"/>
    <n v="99"/>
    <s v="1ER TERCIO"/>
    <m/>
    <s v=""/>
    <s v=""/>
    <d v="2019-12-02T00:00:00"/>
    <m/>
  </r>
  <r>
    <s v="10698102"/>
    <n v="10698"/>
    <x v="140"/>
    <n v="102"/>
    <n v="1575.8599853515625"/>
    <n v="20.129999160766602"/>
    <n v="78.284155541492325"/>
    <n v="80.879997253417969"/>
    <n v="147.18973649696019"/>
    <x v="59"/>
    <n v="3"/>
    <s v="MANUAL"/>
    <n v="11.932938856015779"/>
    <x v="7"/>
    <x v="3"/>
    <s v="CG98-46 "/>
    <s v="CG98-46 "/>
    <s v="Soca"/>
    <n v="55"/>
    <n v="44104"/>
    <n v="0.85"/>
    <s v="Tronnuspac 25 EC"/>
    <n v="80.88000000000001"/>
    <m/>
    <n v="246874.98430429195"/>
    <n v="218045.95593520635"/>
    <n v="0"/>
    <n v="256112.69119642599"/>
    <n v="213085.75907542644"/>
    <m/>
    <n v="231950.41600000003"/>
    <n v="196816.89260000002"/>
    <n v="147.18973649696019"/>
    <n v="124.89491098797819"/>
    <s v="no"/>
    <n v="20.129999160766602"/>
    <n v="1569.3900146484375"/>
    <n v="77.96274615386875"/>
    <n v="20.129999160766602"/>
    <n v="1628.114332122803"/>
    <n v="6.469970703125"/>
    <n v="0.32140938762357507"/>
    <m/>
    <m/>
    <s v="ZONA ALTA"/>
    <n v="99"/>
    <s v="1ER TERCIO"/>
    <m/>
    <s v=""/>
    <s v=""/>
    <d v="2019-11-27T00:00:00"/>
    <m/>
  </r>
  <r>
    <s v="10698103"/>
    <n v="10698"/>
    <x v="140"/>
    <n v="103"/>
    <n v="547.58001708984375"/>
    <n v="7.0300002098083496"/>
    <n v="77.89189199821827"/>
    <n v="83.150001525878906"/>
    <n v="145.50265260488405"/>
    <x v="62"/>
    <n v="3"/>
    <s v="MANUAL"/>
    <n v="11.900065746219592"/>
    <x v="6"/>
    <x v="3"/>
    <s v="CG98-46 "/>
    <s v="CG98-46 "/>
    <s v="Soca"/>
    <n v="53"/>
    <n v="44104"/>
    <n v="0.9"/>
    <s v="Moddus 25 EC"/>
    <n v="83.150265731233844"/>
    <m/>
    <n v="88720.421752929688"/>
    <n v="76742.586456298828"/>
    <n v="0"/>
    <n v="89669.41554125215"/>
    <n v="74604.953730321795"/>
    <m/>
    <n v="79674.345000000001"/>
    <n v="68114.720100000006"/>
    <n v="145.50265260488405"/>
    <n v="124.39226774928885"/>
    <s v="no"/>
    <n v="7.0300002098083496"/>
    <n v="578.3599853515625"/>
    <n v="82.270265731233835"/>
    <n v="7.0300002098083496"/>
    <n v="584.54638553619395"/>
    <n v="-30.77996826171875"/>
    <n v="-4.3783737330155645"/>
    <m/>
    <m/>
    <s v="ZONA ALTA"/>
    <n v="99"/>
    <s v="1ER TERCIO"/>
    <m/>
    <s v=""/>
    <s v=""/>
    <d v="2019-11-26T00:00:00"/>
    <m/>
  </r>
  <r>
    <s v="10698104"/>
    <n v="10698"/>
    <x v="140"/>
    <n v="104"/>
    <n v="1015.9500122070313"/>
    <n v="12.350000381469727"/>
    <n v="82.263156342196552"/>
    <n v="83.010002136230469"/>
    <n v="123.68829419768011"/>
    <x v="58"/>
    <n v="3"/>
    <s v="MANUAL"/>
    <n v="11.932938856015779"/>
    <x v="6"/>
    <x v="3"/>
    <s v="CG98-46 "/>
    <s v="CG98-46 "/>
    <s v="Soca"/>
    <n v="52"/>
    <n v="44104"/>
    <n v="0.9"/>
    <s v="Moddus 25 EC"/>
    <n v="83.005503536162493"/>
    <m/>
    <n v="153151.75"/>
    <n v="130260.1275"/>
    <n v="0"/>
    <n v="154792.81805068973"/>
    <n v="128787.62461817384"/>
    <m/>
    <n v="125661.12399999998"/>
    <n v="102155.68919999999"/>
    <n v="123.68829419768011"/>
    <n v="100.55188540042323"/>
    <s v="no"/>
    <n v="12.350000381469727"/>
    <n v="1014.25"/>
    <n v="82.125503536162483"/>
    <n v="12.350000381469727"/>
    <n v="1025.1180003356935"/>
    <n v="1.70001220703125"/>
    <n v="0.13765280603406893"/>
    <m/>
    <m/>
    <s v="ZONA ALTA"/>
    <n v="99"/>
    <s v="1ER TERCIO"/>
    <m/>
    <s v=""/>
    <s v=""/>
    <d v="2019-11-24T00:00:00"/>
    <m/>
  </r>
  <r>
    <s v="10698105"/>
    <n v="10698"/>
    <x v="140"/>
    <n v="105"/>
    <n v="1948.699951171875"/>
    <n v="21.350000381469727"/>
    <n v="91.274000765976908"/>
    <n v="92.129997253417969"/>
    <n v="137.16762390190274"/>
    <x v="62"/>
    <n v="3"/>
    <s v="MANUAL"/>
    <n v="11.932938856015779"/>
    <x v="6"/>
    <x v="3"/>
    <s v="CG98-46 "/>
    <s v="CG98-46 "/>
    <s v="Soca"/>
    <n v="53"/>
    <n v="44104"/>
    <n v="1"/>
    <s v="Moddus 25 EC"/>
    <n v="92.133863452958494"/>
    <m/>
    <n v="297029.65297769837"/>
    <n v="249281.81859903017"/>
    <n v="0"/>
    <n v="299894.03684847138"/>
    <n v="249511.83865792819"/>
    <m/>
    <n v="267298.54200000002"/>
    <n v="219537.11919999999"/>
    <n v="137.16762390190274"/>
    <n v="112.65824636983164"/>
    <s v="no"/>
    <n v="21.350000381469727"/>
    <n v="1948.27001953125"/>
    <n v="91.253863452958484"/>
    <n v="21.350000381469727"/>
    <n v="1967.0580198669436"/>
    <n v="0.429931640625"/>
    <n v="2.0137313018423697E-2"/>
    <m/>
    <m/>
    <s v="ZONA ALTA"/>
    <n v="99"/>
    <s v="1ER TERCIO"/>
    <m/>
    <s v=""/>
    <s v=""/>
    <d v="2019-11-25T00:00:00"/>
    <m/>
  </r>
  <r>
    <s v="10698106"/>
    <n v="10698"/>
    <x v="140"/>
    <n v="106"/>
    <n v="2396.14990234375"/>
    <n v="25.180000305175781"/>
    <n v="95.16083690639266"/>
    <n v="111.97000122070313"/>
    <n v="144.00662523762995"/>
    <x v="59"/>
    <n v="3"/>
    <s v="MANUAL"/>
    <n v="11.932938856015779"/>
    <x v="7"/>
    <x v="3"/>
    <s v="CG98-46 "/>
    <s v="CG98-46 "/>
    <s v="Soca"/>
    <n v="55"/>
    <n v="44104"/>
    <n v="1.2"/>
    <s v="Tronnuspac 25 EC"/>
    <n v="111.97134215228309"/>
    <m/>
    <n v="427827.95548078918"/>
    <n v="359347.06596356526"/>
    <n v="0"/>
    <n v="431216.95586127794"/>
    <n v="358772.50727658323"/>
    <m/>
    <n v="345061.46100000001"/>
    <n v="286205.84269999998"/>
    <n v="144.00662523762995"/>
    <n v="119.44404747802005"/>
    <s v="no"/>
    <n v="25.180000305175781"/>
    <n v="2797.280029296875"/>
    <n v="111.09134215228308"/>
    <n v="25.180000305175781"/>
    <n v="2819.4384295654299"/>
    <n v="-401.130126953125"/>
    <n v="-15.930505245890416"/>
    <m/>
    <m/>
    <s v="ZONA ALTA"/>
    <n v="99"/>
    <s v="1ER TERCIO"/>
    <m/>
    <s v=""/>
    <s v=""/>
    <d v="2019-11-27T00:00:00"/>
    <m/>
  </r>
  <r>
    <s v="10699101"/>
    <n v="10699"/>
    <x v="141"/>
    <n v="101"/>
    <n v="879.02001953125"/>
    <n v="8.6999998092651367"/>
    <n v="101.03678606925145"/>
    <n v="111.12999725341797"/>
    <n v="114.63768487745753"/>
    <x v="38"/>
    <n v="1"/>
    <s v="MANUAL"/>
    <n v="10.61801446416831"/>
    <x v="12"/>
    <x v="3"/>
    <s v="CP73-1547 "/>
    <s v="CG02-163"/>
    <s v="Plantía"/>
    <n v="52"/>
    <n v="44119"/>
    <n v="1.3"/>
    <s v="Tronnuspac 25 EC"/>
    <n v="111.12726852764742"/>
    <m/>
    <n v="90905.156864886769"/>
    <n v="75624.436183313053"/>
    <n v="0"/>
    <n v="126056.36575408161"/>
    <n v="104878.89630739589"/>
    <m/>
    <n v="100768.82"/>
    <n v="81151.690300000002"/>
    <n v="114.63768487745753"/>
    <n v="92.320639458558972"/>
    <s v="no"/>
    <n v="7.320000171661377"/>
    <n v="697.21002197265625"/>
    <n v="95.247268527647407"/>
    <n v="8.6999998092651367"/>
    <n v="966.80721499468814"/>
    <n v="181.80999755859375"/>
    <n v="5.7895175416040416"/>
    <m/>
    <m/>
    <s v="ZONA ALTA"/>
    <n v="99"/>
    <s v="1ER TERCIO"/>
    <m/>
    <s v=""/>
    <s v=""/>
    <d v="2020-01-18T00:00:00"/>
    <m/>
  </r>
  <r>
    <s v="10699102"/>
    <n v="10699"/>
    <x v="141"/>
    <n v="102"/>
    <n v="2123.340087890625"/>
    <n v="25.75"/>
    <n v="82.459809238470868"/>
    <n v="109.87999725341797"/>
    <n v="133.04129357847427"/>
    <x v="53"/>
    <n v="1"/>
    <s v="MANUAL"/>
    <n v="12.195923734385271"/>
    <x v="10"/>
    <x v="3"/>
    <s v="MEZ.VARCOM "/>
    <s v="CG02-163"/>
    <s v="Plantía"/>
    <n v="51"/>
    <n v="44179"/>
    <n v="1.2"/>
    <s v="Moddus 25 EC"/>
    <n v="109.88000000000001"/>
    <m/>
    <n v="283438.52860608412"/>
    <n v="241300.09491331584"/>
    <n v="0"/>
    <n v="403861.43763398018"/>
    <n v="336012.71611147153"/>
    <m/>
    <n v="282491.91200000001"/>
    <n v="240423.27289999998"/>
    <n v="133.04129357847427"/>
    <n v="113.2288107171951"/>
    <s v="no"/>
    <n v="25.149999618530273"/>
    <n v="1985.739990234375"/>
    <n v="78.955865620423353"/>
    <n v="25.75"/>
    <n v="2829.4100000000003"/>
    <n v="137.60009765625"/>
    <n v="3.503943618047515"/>
    <m/>
    <m/>
    <s v="ZONA ALTA"/>
    <n v="99"/>
    <s v="2DO TERCIO"/>
    <m/>
    <s v=""/>
    <s v=""/>
    <d v="2020-01-29T00:00:00"/>
    <m/>
  </r>
  <r>
    <s v="10714101"/>
    <n v="10714"/>
    <x v="142"/>
    <n v="101"/>
    <n v="1121.280029296875"/>
    <n v="8.6099996566772461"/>
    <n v="130.22997375235636"/>
    <n v="128.8800048828125"/>
    <n v="123.66891443429587"/>
    <x v="112"/>
    <n v="2"/>
    <s v="MECANICO"/>
    <n v="11.900065746219592"/>
    <x v="11"/>
    <x v="1"/>
    <s v="CG02-163"/>
    <s v="CG02-163"/>
    <s v="Soca"/>
    <n v="30"/>
    <n v="44205"/>
    <n v="1.3"/>
    <s v="Tronnuspac 25 EC + Boro + Fósforo + Magnesio"/>
    <n v="128.88000000000002"/>
    <m/>
    <n v="114400.85748271743"/>
    <n v="89268.328496358357"/>
    <n v="0"/>
    <n v="117556.45118726302"/>
    <n v="97806.967387802841"/>
    <m/>
    <n v="138667.484"/>
    <n v="118010.8306"/>
    <n v="123.66891443429587"/>
    <n v="105.24652853578554"/>
    <s v="no"/>
    <n v="8.5100002288818359"/>
    <n v="1079.8699951171875"/>
    <n v="126.89423808148076"/>
    <n v="8.6099996566772461"/>
    <n v="1109.6567557525636"/>
    <n v="41.4100341796875"/>
    <n v="3.335735670875593"/>
    <m/>
    <m/>
    <s v="ZONA BAJA"/>
    <n v="3"/>
    <s v="2DO TERCIO"/>
    <m/>
    <s v=""/>
    <s v=""/>
    <d v="2020-02-12T00:00:00"/>
    <m/>
  </r>
  <r>
    <s v="10714102"/>
    <n v="10714"/>
    <x v="142"/>
    <n v="102"/>
    <n v="5366.7998046875"/>
    <n v="43.180000305175781"/>
    <n v="124.2890172940598"/>
    <n v="128.8800048828125"/>
    <n v="120.81846120544004"/>
    <x v="115"/>
    <n v="2"/>
    <s v="MECANICO"/>
    <n v="11.965811965811966"/>
    <x v="11"/>
    <x v="1"/>
    <s v="CG02-163"/>
    <s v="CG02-163"/>
    <s v="Soca"/>
    <n v="32"/>
    <n v="44205"/>
    <s v="3+1+1+1"/>
    <s v="Megasun + Megamax + Megasilix + Megaboro + Magnesio"/>
    <n v="128.88000000000002"/>
    <m/>
    <n v="640573.53645536094"/>
    <n v="527043.75882511085"/>
    <n v="0"/>
    <n v="652795.13076586835"/>
    <n v="543125.54879720253"/>
    <m/>
    <n v="648408.49399999995"/>
    <n v="539024.75"/>
    <n v="120.81846120544004"/>
    <n v="100.43690273842562"/>
    <s v="no"/>
    <n v="43.180000305175781"/>
    <n v="5460.85009765625"/>
    <n v="126.46711577261577"/>
    <n v="43.180000305175781"/>
    <n v="5565.038439331056"/>
    <n v="-94.05029296875"/>
    <n v="-2.1780984785559667"/>
    <m/>
    <m/>
    <s v="ZONA BAJA"/>
    <n v="3"/>
    <s v="2DO TERCIO"/>
    <m/>
    <s v=""/>
    <s v=""/>
    <d v="2020-02-12T00:00:00"/>
    <m/>
  </r>
  <r>
    <s v="10715401"/>
    <n v="10715"/>
    <x v="143"/>
    <n v="401"/>
    <n v="1096.4599609375"/>
    <n v="12.639999999999999"/>
    <n v="86.745250074169306"/>
    <n v="105.87999725341797"/>
    <n v="110.07690321569326"/>
    <x v="34"/>
    <n v="8"/>
    <s v="MANUAL"/>
    <n v="9.8290598290598279"/>
    <x v="10"/>
    <x v="1"/>
    <s v="CP72-2086 "/>
    <s v="CP72-2086 "/>
    <s v="Soca"/>
    <n v="25"/>
    <n v="44207"/>
    <s v="3 + 3 + 3 + 1"/>
    <s v="Megasun + Megamax + Megasilix + Megaboro"/>
    <n v="105.88000000000001"/>
    <m/>
    <n v="166892.39362584148"/>
    <n v="131660.30557146849"/>
    <n v="0"/>
    <n v="174708.41792044105"/>
    <n v="145357.40370980697"/>
    <m/>
    <n v="120694.917"/>
    <n v="92393.289700000008"/>
    <n v="110.07690321569326"/>
    <n v="84.265083077909651"/>
    <s v="no"/>
    <n v="12.640000343322754"/>
    <n v="1278.449951171875"/>
    <n v="101.14318959233518"/>
    <n v="12.640000343322754"/>
    <n v="1338.3232363510133"/>
    <n v="-181.989990234375"/>
    <n v="-14.39793951816587"/>
    <m/>
    <m/>
    <s v="ZONA BAJA"/>
    <n v="1"/>
    <s v="2DO TERCIO"/>
    <m/>
    <s v=""/>
    <s v=""/>
    <d v="2020-04-12T00:00:00"/>
    <m/>
  </r>
  <r>
    <s v="10715402"/>
    <n v="10715"/>
    <x v="143"/>
    <n v="402"/>
    <n v="1187.699951171875"/>
    <n v="14.979999542236328"/>
    <n v="79.28571344899828"/>
    <n v="85.879997253417969"/>
    <n v="118.81737543287839"/>
    <x v="34"/>
    <n v="8"/>
    <s v="MANUAL"/>
    <n v="9.7961867192636412"/>
    <x v="10"/>
    <x v="1"/>
    <s v="CP72-2086 "/>
    <s v="CP72-2086 "/>
    <s v="Soca"/>
    <n v="16"/>
    <n v="44216"/>
    <s v="3 + 3 + 3 + 1 + 3"/>
    <s v="Megasun + Megamax + Megasilix + Megaboro + Magnesio"/>
    <n v="85.88000000000001"/>
    <m/>
    <n v="177962.86058857059"/>
    <n v="149862.12012724305"/>
    <n v="0"/>
    <n v="179762.94393324835"/>
    <n v="149562.76935246261"/>
    <m/>
    <n v="141119.391"/>
    <n v="113949.5877"/>
    <n v="118.81737543287839"/>
    <n v="95.941392931412253"/>
    <s v="no"/>
    <n v="14.979999542236328"/>
    <n v="1273.5999755859375"/>
    <n v="85.020027670561916"/>
    <n v="14.979999542236328"/>
    <n v="1286.482360687256"/>
    <n v="-85.9000244140625"/>
    <n v="-5.7343142215636362"/>
    <m/>
    <m/>
    <s v="ZONA BAJA"/>
    <n v="5"/>
    <s v="2DO TERCIO"/>
    <m/>
    <s v=""/>
    <s v=""/>
    <d v="2020-04-13T00:00:00"/>
    <m/>
  </r>
  <r>
    <s v="10715404"/>
    <n v="10715"/>
    <x v="143"/>
    <n v="404"/>
    <n v="1284.239990234375"/>
    <n v="14.359999656677246"/>
    <n v="89.431756332752911"/>
    <n v="78.879997253417969"/>
    <n v="124.06506432720744"/>
    <x v="34"/>
    <n v="2"/>
    <s v="MANUAL"/>
    <n v="11.505588428665352"/>
    <x v="10"/>
    <x v="1"/>
    <s v="CG05-077440"/>
    <s v="CG05-077440"/>
    <s v="Soca"/>
    <n v="16"/>
    <n v="44216"/>
    <s v="3 + 3"/>
    <s v="Megasun + Megasilix"/>
    <n v="78.88000000000001"/>
    <m/>
    <n v="151592.23302306852"/>
    <n v="128362.70333895519"/>
    <n v="0"/>
    <n v="154058.99240933851"/>
    <n v="128177.08168456964"/>
    <m/>
    <n v="159329.31699999998"/>
    <n v="130864.5687"/>
    <n v="124.06506432720744"/>
    <n v="101.90039999931562"/>
    <s v="no"/>
    <n v="14.359999656677246"/>
    <n v="1114.5799560546875"/>
    <n v="77.616990438883448"/>
    <n v="14.359999656677246"/>
    <n v="1132.7167729187013"/>
    <n v="169.6600341796875"/>
    <n v="11.814765893869463"/>
    <m/>
    <m/>
    <s v="ZONA BAJA"/>
    <n v="5"/>
    <s v="2DO TERCIO"/>
    <m/>
    <s v=""/>
    <s v=""/>
    <d v="2020-02-21T00:00:00"/>
    <m/>
  </r>
  <r>
    <s v="10717106"/>
    <n v="10717"/>
    <x v="144"/>
    <n v="106"/>
    <n v="1337.6400146484375"/>
    <n v="19.040000915527344"/>
    <n v="70.254199071890611"/>
    <n v="105.87999725341797"/>
    <n v="122.01948447460096"/>
    <x v="17"/>
    <n v="6"/>
    <s v="MANUAL"/>
    <n v="10.946745562130177"/>
    <x v="7"/>
    <x v="1"/>
    <s v="CG98-46 "/>
    <s v="CG98-46 "/>
    <s v="Soca"/>
    <n v="0"/>
    <n v="0"/>
    <n v="0"/>
    <s v="Madurez Natural"/>
    <n v="105.88000000000001"/>
    <m/>
    <n v="233312.96799580651"/>
    <n v="196026.4201749842"/>
    <n v="0"/>
    <n v="275389.37539439916"/>
    <n v="229123.96032814009"/>
    <m/>
    <n v="163218.14500000002"/>
    <n v="126817.78260000001"/>
    <n v="122.01948447460096"/>
    <n v="94.807108946520728"/>
    <s v="no"/>
    <n v="19.040000915527344"/>
    <n v="1707.93994140625"/>
    <n v="89.702723701730761"/>
    <n v="19.040000915527344"/>
    <n v="2015.9552969360354"/>
    <n v="-370.2999267578125"/>
    <n v="-19.448524629840151"/>
    <m/>
    <m/>
    <s v="ZONA BAJA"/>
    <n v="1"/>
    <s v="1ER TERCIO"/>
    <m/>
    <s v=""/>
    <s v=""/>
    <d v="2019-12-29T00:00:00"/>
    <m/>
  </r>
  <r>
    <s v="10900101"/>
    <n v="10900"/>
    <x v="145"/>
    <n v="101"/>
    <n v="1235.8599853515625"/>
    <n v="14.279999732971191"/>
    <n v="86.54481851971444"/>
    <n v="95.879997253417969"/>
    <n v="143.20000169732515"/>
    <x v="1"/>
    <n v="3"/>
    <s v="MANUAL"/>
    <n v="11.275476660092044"/>
    <x v="1"/>
    <x v="3"/>
    <s v="CG98-46 "/>
    <s v="CG98-46 "/>
    <s v="Soca"/>
    <n v="23"/>
    <n v="44152"/>
    <n v="1.1000000000000001"/>
    <s v="Moddus 25 EC"/>
    <n v="95.88000000000001"/>
    <m/>
    <n v="182249.12174355652"/>
    <n v="153276.94436123397"/>
    <n v="0"/>
    <n v="182624.78406947435"/>
    <n v="151943.82034580267"/>
    <m/>
    <n v="176975.15199999997"/>
    <n v="155916.09759999998"/>
    <n v="143.20000169732515"/>
    <n v="126.16000149535293"/>
    <s v="no"/>
    <n v="14.279999732971191"/>
    <n v="1366.3499755859375"/>
    <n v="95.682773188795124"/>
    <n v="14.279999732971191"/>
    <n v="1369.1663743972779"/>
    <n v="-130.489990234375"/>
    <n v="-9.1379546690806848"/>
    <m/>
    <m/>
    <s v="ZONA ALTA"/>
    <n v="99"/>
    <s v="1ER TERCIO"/>
    <m/>
    <s v=""/>
    <s v=""/>
    <d v="2020-01-02T00:00:00"/>
    <m/>
  </r>
  <r>
    <s v="10901101"/>
    <n v="10901"/>
    <x v="146"/>
    <n v="101"/>
    <n v="3559.429931640625"/>
    <n v="42.520000457763672"/>
    <n v="83.711897773291611"/>
    <n v="100.87999725341797"/>
    <n v="143.73214301880904"/>
    <x v="12"/>
    <n v="3"/>
    <s v="MANUAL"/>
    <n v="12.195923734385271"/>
    <x v="5"/>
    <x v="3"/>
    <s v="RB845210 "/>
    <s v="CG03-025 "/>
    <s v="Soca"/>
    <n v="51"/>
    <n v="44161"/>
    <n v="1.2"/>
    <s v="Moddus 25 EC"/>
    <n v="100.88000000000001"/>
    <m/>
    <n v="599736.49211158464"/>
    <n v="530035.47727154486"/>
    <n v="0"/>
    <n v="619832.11820462439"/>
    <n v="515700.3223462475"/>
    <m/>
    <n v="511604.49200000003"/>
    <n v="449189.76760000002"/>
    <n v="143.73214301880904"/>
    <n v="126.19710915139657"/>
    <s v="no"/>
    <n v="42.520000457763672"/>
    <n v="4150.35009765625"/>
    <n v="97.609361546900999"/>
    <n v="42.520000457763672"/>
    <n v="4289.4176461791994"/>
    <n v="-590.920166015625"/>
    <n v="-13.897463773609388"/>
    <m/>
    <m/>
    <s v="ZONA ALTA"/>
    <n v="99"/>
    <s v="2DO TERCIO"/>
    <m/>
    <s v=""/>
    <s v=""/>
    <d v="2020-01-11T00:00:00"/>
    <m/>
  </r>
  <r>
    <s v="10905101"/>
    <n v="10905"/>
    <x v="147"/>
    <n v="101"/>
    <n v="989.20001220703125"/>
    <n v="8.5900001525878906"/>
    <n v="115.15715886326464"/>
    <n v="95.879997253417969"/>
    <n v="126.81693232100862"/>
    <x v="42"/>
    <n v="2"/>
    <s v="MECANICO"/>
    <n v="11.374095989480605"/>
    <x v="15"/>
    <x v="3"/>
    <s v="CG02-163"/>
    <s v="CG02-163"/>
    <s v="Soca"/>
    <n v="34"/>
    <n v="44215"/>
    <n v="1"/>
    <s v="Tronnuspac 25 EC"/>
    <n v="95.88000000000001"/>
    <m/>
    <n v="95983.48689575195"/>
    <n v="80475.443551025382"/>
    <n v="0"/>
    <n v="100727.40694926452"/>
    <n v="83805.202581788079"/>
    <m/>
    <n v="125447.31099999999"/>
    <n v="107758.32919999999"/>
    <n v="126.81693232100862"/>
    <n v="108.93482396909542"/>
    <s v="no"/>
    <n v="8.5900001525878906"/>
    <n v="784.82000732421875"/>
    <n v="91.364376412470463"/>
    <n v="8.5900001525878906"/>
    <n v="823.60921463012698"/>
    <n v="204.3800048828125"/>
    <n v="23.792782450794178"/>
    <m/>
    <m/>
    <s v="ZONA MEDIA"/>
    <n v="99"/>
    <s v="2DO TERCIO"/>
    <m/>
    <s v=""/>
    <s v=""/>
    <d v="2020-03-13T00:00:00"/>
    <m/>
  </r>
  <r>
    <s v="10906101"/>
    <n v="10906"/>
    <x v="148"/>
    <n v="101"/>
    <n v="858.79998779296875"/>
    <n v="8.9799995422363281"/>
    <n v="95.634747390989077"/>
    <n v="90.879997253417969"/>
    <n v="103.53399075901567"/>
    <x v="29"/>
    <n v="2"/>
    <s v="MANUAL"/>
    <n v="10.848126232741617"/>
    <x v="1"/>
    <x v="3"/>
    <s v="CG02-163"/>
    <s v="CG02-163"/>
    <s v="Soca"/>
    <n v="0"/>
    <n v="0"/>
    <n v="0"/>
    <s v="Madurez Natural"/>
    <n v="90.88000000000001"/>
    <m/>
    <n v="86455.426882693428"/>
    <n v="73200.538560622386"/>
    <n v="0"/>
    <n v="104203.9289903279"/>
    <n v="86697.668919952805"/>
    <m/>
    <n v="88914.989999999991"/>
    <n v="70154.867000000013"/>
    <n v="103.53399075901567"/>
    <n v="81.689413131328863"/>
    <s v="no"/>
    <n v="8.9799995422363281"/>
    <n v="677.0999755859375"/>
    <n v="75.400891993510768"/>
    <n v="8.9799995422363281"/>
    <n v="816.10235839843756"/>
    <n v="181.70001220703125"/>
    <n v="20.233855397478308"/>
    <m/>
    <m/>
    <s v="ZONA MEDIA"/>
    <n v="99"/>
    <s v="1ER TERCIO"/>
    <m/>
    <s v=""/>
    <s v=""/>
    <d v="2020-01-14T00:00:00"/>
    <m/>
  </r>
  <r>
    <s v="10907101"/>
    <n v="10907"/>
    <x v="149"/>
    <n v="101"/>
    <n v="131.61000061035156"/>
    <n v="1"/>
    <n v="131.61000061035156"/>
    <n v="70"/>
    <n v="124.05480908960531"/>
    <x v="86"/>
    <n v="2"/>
    <s v="MANUAL"/>
    <n v="15.450361604207757"/>
    <x v="16"/>
    <x v="3"/>
    <s v=""/>
    <s v="CG02-163"/>
    <s v="Soca"/>
    <s v=""/>
    <s v=""/>
    <s v=""/>
    <s v=""/>
    <s v=""/>
    <m/>
    <s v=""/>
    <s v=""/>
    <n v="0"/>
    <n v="0"/>
    <n v="0"/>
    <m/>
    <n v="16326.853500000001"/>
    <n v="13515.917100000002"/>
    <n v="124.05480908960531"/>
    <n v="102.69673305462268"/>
    <s v="no"/>
    <s v=""/>
    <s v=""/>
    <s v=""/>
    <n v="0"/>
    <n v="0"/>
    <n v="0"/>
    <n v="0"/>
    <m/>
    <m/>
    <s v="ZONA MEDIA"/>
    <n v="99"/>
    <s v="2DO TERCIO"/>
    <m/>
    <s v=""/>
    <s v=""/>
    <d v="2019-11-20T00:00:00"/>
    <m/>
  </r>
  <r>
    <s v="10907103"/>
    <n v="10907"/>
    <x v="149"/>
    <n v="103"/>
    <n v="605.08001708984375"/>
    <n v="5.3899998664855957"/>
    <n v="112.25974621115712"/>
    <n v="108.44999694824219"/>
    <n v="148.29999581142371"/>
    <x v="100"/>
    <n v="15"/>
    <s v="MANUAL"/>
    <n v="11.965811965811966"/>
    <x v="12"/>
    <x v="3"/>
    <s v="CP72-2086 "/>
    <s v="CP72-2086 "/>
    <s v="Soca"/>
    <n v="61"/>
    <n v="44106"/>
    <n v="0.9"/>
    <s v="Tronnuspac 25 EC"/>
    <n v="108.45050325076443"/>
    <m/>
    <n v="81264.087671558038"/>
    <n v="71969.515509123536"/>
    <n v="0"/>
    <n v="78639.168635433045"/>
    <n v="65427.788304680289"/>
    <m/>
    <n v="89733.364000000016"/>
    <n v="80324.37000000001"/>
    <n v="148.29999581142371"/>
    <n v="132.74999625061696"/>
    <s v="no"/>
    <n v="5.3899998664855957"/>
    <n v="604.05999755859375"/>
    <n v="112.07050325076442"/>
    <n v="5.3899998664855957"/>
    <n v="584.54819804191595"/>
    <n v="1.02001953125"/>
    <n v="0.18924296039270416"/>
    <m/>
    <m/>
    <s v="ZONA MEDIA"/>
    <n v="99"/>
    <s v="1ER TERCIO"/>
    <m/>
    <s v=""/>
    <s v=""/>
    <d v="2019-12-04T00:00:00"/>
    <m/>
  </r>
  <r>
    <s v="10907201"/>
    <n v="10907"/>
    <x v="149"/>
    <n v="201"/>
    <n v="925.1500244140625"/>
    <n v="8.2399997711181641"/>
    <n v="112.27549151843242"/>
    <n v="100.66999816894531"/>
    <n v="132.87286900073877"/>
    <x v="108"/>
    <n v="15"/>
    <s v="MANUAL"/>
    <n v="11.900065746219592"/>
    <x v="7"/>
    <x v="3"/>
    <s v="CP72-2086 "/>
    <s v="CP72-2086 "/>
    <s v="Soca"/>
    <n v="58"/>
    <n v="44106"/>
    <n v="1.2"/>
    <s v="Tronnuspac 25 EC"/>
    <n v="100.67490758733587"/>
    <m/>
    <n v="118085.1440127798"/>
    <n v="103396.08056240241"/>
    <n v="0"/>
    <n v="113986.49498748293"/>
    <n v="94836.763829585805"/>
    <m/>
    <n v="122927.338"/>
    <n v="104007.3042"/>
    <n v="132.87286900073877"/>
    <n v="112.42209528759653"/>
    <s v="no"/>
    <n v="8.2399997711181641"/>
    <n v="859.3900146484375"/>
    <n v="104.29490758733586"/>
    <n v="8.2399997711181641"/>
    <n v="829.5612154769899"/>
    <n v="65.760009765625"/>
    <n v="7.9805839310965609"/>
    <m/>
    <m/>
    <s v="ZONA MEDIA"/>
    <n v="99"/>
    <s v="1ER TERCIO"/>
    <m/>
    <s v=""/>
    <s v=""/>
    <d v="2019-12-03T00:00:00"/>
    <m/>
  </r>
  <r>
    <s v="10907202"/>
    <n v="10907"/>
    <x v="149"/>
    <n v="202"/>
    <n v="1134.1400146484375"/>
    <n v="8.8000001907348633"/>
    <n v="128.87954432575174"/>
    <n v="136.3800048828125"/>
    <n v="120.20423778298601"/>
    <x v="96"/>
    <n v="15"/>
    <s v="MANUAL"/>
    <n v="11.867192636423406"/>
    <x v="7"/>
    <x v="3"/>
    <s v="CP72-2086 "/>
    <s v="CP72-2086 "/>
    <s v="Soca"/>
    <n v="58"/>
    <n v="44105"/>
    <n v="1.4"/>
    <s v="Tronnuspac 25 EC"/>
    <n v="136.38000000000002"/>
    <m/>
    <n v="159831.17300000001"/>
    <n v="132642.20209999999"/>
    <n v="0"/>
    <n v="146763.9077632041"/>
    <n v="122107.5712589858"/>
    <m/>
    <n v="136328.43600000002"/>
    <n v="110208.2706"/>
    <n v="120.20423778298601"/>
    <n v="97.173425835047837"/>
    <s v="no"/>
    <n v="8.8000001907348633"/>
    <n v="1307"/>
    <n v="148.52272405358391"/>
    <n v="8.8000001907348633"/>
    <n v="1200.1440260124209"/>
    <n v="-172.8599853515625"/>
    <n v="-19.643179727832177"/>
    <m/>
    <m/>
    <s v="ZONA MEDIA"/>
    <n v="99"/>
    <s v="1ER TERCIO"/>
    <m/>
    <s v=""/>
    <s v=""/>
    <d v="2019-12-03T00:00:00"/>
    <m/>
  </r>
  <r>
    <s v="10907301"/>
    <n v="10907"/>
    <x v="149"/>
    <n v="301"/>
    <n v="1001.5599975585938"/>
    <n v="8.0500001907348633"/>
    <n v="124.41738805315035"/>
    <n v="113.58000183105469"/>
    <n v="120.21301598854669"/>
    <x v="70"/>
    <n v="14"/>
    <s v="MANUAL"/>
    <n v="11.965811965811966"/>
    <x v="12"/>
    <x v="3"/>
    <s v="CP72-2086 "/>
    <s v="CP72-2086 "/>
    <s v="Soca"/>
    <n v="60"/>
    <n v="44105"/>
    <n v="1.2"/>
    <s v="Moddus 25 EC"/>
    <n v="113.5777208484797"/>
    <m/>
    <n v="128987.79572520926"/>
    <n v="110522.2044371783"/>
    <n v="0"/>
    <n v="114349.90647258106"/>
    <n v="95139.122185187443"/>
    <m/>
    <n v="120400.54800000001"/>
    <n v="97468.746599999999"/>
    <n v="120.21301598854669"/>
    <n v="97.316932423010272"/>
    <s v="no"/>
    <n v="8.8000001907348633"/>
    <n v="1031.3399658203125"/>
    <n v="117.19772084847969"/>
    <n v="8.0500001907348633"/>
    <n v="914.30067449349269"/>
    <n v="-29.77996826171875"/>
    <n v="7.2196672046706567"/>
    <m/>
    <m/>
    <s v="ZONA MEDIA"/>
    <n v="99"/>
    <s v="1ER TERCIO"/>
    <m/>
    <s v=""/>
    <s v=""/>
    <d v="2019-12-02T00:00:00"/>
    <m/>
  </r>
  <r>
    <s v="10907302"/>
    <n v="10907"/>
    <x v="149"/>
    <n v="302"/>
    <n v="1563.1500244140625"/>
    <n v="13.300000190734863"/>
    <n v="117.53007533811878"/>
    <n v="116.37999725341797"/>
    <n v="116.99971413080105"/>
    <x v="66"/>
    <n v="10"/>
    <s v="MANUAL"/>
    <n v="11.998685075608153"/>
    <x v="12"/>
    <x v="3"/>
    <s v="CP72-2086 "/>
    <s v="CP72-2086 "/>
    <s v="Soca"/>
    <n v="61"/>
    <n v="44105"/>
    <n v="1.2"/>
    <s v="Moddus 25 EC"/>
    <n v="116.38000000000001"/>
    <m/>
    <n v="216290.06753373193"/>
    <n v="181195.8551226205"/>
    <n v="0"/>
    <n v="200798.57915733923"/>
    <n v="167064.41785890621"/>
    <m/>
    <n v="182888.106"/>
    <n v="149977.71679999999"/>
    <n v="116.99971413080105"/>
    <n v="95.945823790149802"/>
    <s v="no"/>
    <n v="13.300000190734863"/>
    <n v="1667.27001953125"/>
    <n v="125.35864628729216"/>
    <n v="13.300000190734863"/>
    <n v="1547.8540221977235"/>
    <n v="-104.1199951171875"/>
    <n v="-7.8285709491733826"/>
    <m/>
    <m/>
    <s v="ZONA MEDIA"/>
    <n v="1"/>
    <s v="1ER TERCIO"/>
    <m/>
    <s v=""/>
    <s v=""/>
    <d v="2019-12-02T00:00:00"/>
    <m/>
  </r>
  <r>
    <m/>
    <m/>
    <x v="150"/>
    <m/>
    <m/>
    <m/>
    <m/>
    <m/>
    <m/>
    <x v="118"/>
    <m/>
    <m/>
    <m/>
    <x v="17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50"/>
    <m/>
    <m/>
    <m/>
    <m/>
    <m/>
    <m/>
    <x v="118"/>
    <m/>
    <m/>
    <m/>
    <x v="17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6" minRefreshableVersion="3" itemPrintTitles="1" createdVersion="4" indent="0" compact="0" compactData="0" gridDropZones="1" multipleFieldFilters="0" chartFormat="6">
  <location ref="B7:AA14" firstHeaderRow="1" firstDataRow="2" firstDataCol="2" rowPageCount="3" colPageCount="1"/>
  <pivotFields count="75">
    <pivotField compact="0" outline="0" showAll="0"/>
    <pivotField compact="0" outline="0" showAll="0"/>
    <pivotField axis="axisPage" compact="0" outline="0" multipleItemSelectionAllowed="1" showAll="0">
      <items count="389">
        <item x="93"/>
        <item x="113"/>
        <item x="31"/>
        <item x="92"/>
        <item m="1" x="194"/>
        <item x="27"/>
        <item x="57"/>
        <item m="1" x="159"/>
        <item m="1" x="352"/>
        <item x="22"/>
        <item m="1" x="329"/>
        <item m="1" x="360"/>
        <item x="81"/>
        <item m="1" x="190"/>
        <item m="1" x="238"/>
        <item m="1" x="199"/>
        <item x="103"/>
        <item x="104"/>
        <item x="16"/>
        <item x="42"/>
        <item m="1" x="262"/>
        <item m="1" x="306"/>
        <item x="2"/>
        <item x="137"/>
        <item m="1" x="273"/>
        <item x="115"/>
        <item m="1" x="220"/>
        <item x="51"/>
        <item x="34"/>
        <item m="1" x="292"/>
        <item x="6"/>
        <item x="39"/>
        <item m="1" x="177"/>
        <item x="24"/>
        <item x="19"/>
        <item m="1" x="331"/>
        <item m="1" x="275"/>
        <item m="1" x="348"/>
        <item m="1" x="221"/>
        <item m="1" x="255"/>
        <item m="1" x="241"/>
        <item x="18"/>
        <item x="105"/>
        <item m="1" x="351"/>
        <item x="144"/>
        <item x="100"/>
        <item x="101"/>
        <item m="1" x="357"/>
        <item m="1" x="384"/>
        <item x="46"/>
        <item m="1" x="171"/>
        <item m="1" x="208"/>
        <item x="117"/>
        <item x="47"/>
        <item m="1" x="309"/>
        <item m="1" x="209"/>
        <item m="1" x="298"/>
        <item x="41"/>
        <item x="75"/>
        <item m="1" x="239"/>
        <item x="48"/>
        <item m="1" x="253"/>
        <item m="1" x="267"/>
        <item m="1" x="367"/>
        <item x="72"/>
        <item m="1" x="191"/>
        <item m="1" x="227"/>
        <item x="43"/>
        <item m="1" x="264"/>
        <item m="1" x="247"/>
        <item x="32"/>
        <item x="83"/>
        <item m="1" x="323"/>
        <item x="36"/>
        <item m="1" x="374"/>
        <item m="1" x="283"/>
        <item m="1" x="225"/>
        <item x="129"/>
        <item m="1" x="358"/>
        <item x="141"/>
        <item m="1" x="212"/>
        <item m="1" x="270"/>
        <item m="1" x="180"/>
        <item m="1" x="330"/>
        <item m="1" x="228"/>
        <item x="96"/>
        <item m="1" x="381"/>
        <item m="1" x="326"/>
        <item m="1" x="261"/>
        <item m="1" x="170"/>
        <item x="146"/>
        <item m="1" x="205"/>
        <item m="1" x="362"/>
        <item x="145"/>
        <item m="1" x="153"/>
        <item m="1" x="299"/>
        <item m="1" x="312"/>
        <item m="1" x="339"/>
        <item m="1" x="244"/>
        <item m="1" x="259"/>
        <item m="1" x="280"/>
        <item x="12"/>
        <item x="91"/>
        <item m="1" x="218"/>
        <item m="1" x="215"/>
        <item m="1" x="224"/>
        <item m="1" x="167"/>
        <item x="35"/>
        <item m="1" x="296"/>
        <item m="1" x="291"/>
        <item m="1" x="234"/>
        <item m="1" x="345"/>
        <item x="77"/>
        <item m="1" x="293"/>
        <item m="1" x="202"/>
        <item x="71"/>
        <item m="1" x="214"/>
        <item x="140"/>
        <item x="13"/>
        <item m="1" x="161"/>
        <item m="1" x="178"/>
        <item m="1" x="242"/>
        <item m="1" x="338"/>
        <item m="1" x="341"/>
        <item x="94"/>
        <item x="110"/>
        <item m="1" x="372"/>
        <item m="1" x="246"/>
        <item x="49"/>
        <item m="1" x="201"/>
        <item x="4"/>
        <item m="1" x="287"/>
        <item m="1" x="350"/>
        <item x="40"/>
        <item m="1" x="251"/>
        <item m="1" x="256"/>
        <item m="1" x="176"/>
        <item x="86"/>
        <item m="1" x="223"/>
        <item x="28"/>
        <item x="106"/>
        <item m="1" x="277"/>
        <item m="1" x="282"/>
        <item x="44"/>
        <item m="1" x="173"/>
        <item m="1" x="226"/>
        <item m="1" x="158"/>
        <item m="1" x="361"/>
        <item m="1" x="172"/>
        <item m="1" x="305"/>
        <item m="1" x="313"/>
        <item m="1" x="342"/>
        <item m="1" x="321"/>
        <item m="1" x="174"/>
        <item x="128"/>
        <item x="136"/>
        <item m="1" x="192"/>
        <item x="119"/>
        <item m="1" x="366"/>
        <item m="1" x="314"/>
        <item x="25"/>
        <item m="1" x="231"/>
        <item m="1" x="371"/>
        <item m="1" x="324"/>
        <item x="3"/>
        <item m="1" x="217"/>
        <item x="30"/>
        <item x="142"/>
        <item x="52"/>
        <item x="122"/>
        <item m="1" x="163"/>
        <item m="1" x="188"/>
        <item m="1" x="368"/>
        <item x="38"/>
        <item x="37"/>
        <item m="1" x="193"/>
        <item m="1" x="328"/>
        <item m="1" x="308"/>
        <item m="1" x="276"/>
        <item m="1" x="340"/>
        <item x="84"/>
        <item m="1" x="274"/>
        <item x="29"/>
        <item x="120"/>
        <item x="118"/>
        <item x="55"/>
        <item x="97"/>
        <item x="50"/>
        <item m="1" x="260"/>
        <item x="114"/>
        <item x="67"/>
        <item m="1" x="248"/>
        <item m="1" x="195"/>
        <item m="1" x="278"/>
        <item m="1" x="378"/>
        <item x="87"/>
        <item m="1" x="157"/>
        <item m="1" x="380"/>
        <item m="1" x="237"/>
        <item m="1" x="216"/>
        <item m="1" x="344"/>
        <item x="131"/>
        <item x="33"/>
        <item m="1" x="268"/>
        <item m="1" x="307"/>
        <item m="1" x="252"/>
        <item x="10"/>
        <item x="53"/>
        <item x="0"/>
        <item x="9"/>
        <item m="1" x="295"/>
        <item x="95"/>
        <item x="73"/>
        <item x="61"/>
        <item x="60"/>
        <item m="1" x="301"/>
        <item m="1" x="185"/>
        <item x="138"/>
        <item m="1" x="288"/>
        <item m="1" x="325"/>
        <item x="124"/>
        <item m="1" x="196"/>
        <item m="1" x="310"/>
        <item m="1" x="271"/>
        <item m="1" x="322"/>
        <item m="1" x="286"/>
        <item x="69"/>
        <item x="70"/>
        <item m="1" x="249"/>
        <item m="1" x="266"/>
        <item m="1" x="317"/>
        <item x="112"/>
        <item x="134"/>
        <item x="54"/>
        <item x="147"/>
        <item x="63"/>
        <item x="139"/>
        <item m="1" x="151"/>
        <item m="1" x="333"/>
        <item m="1" x="257"/>
        <item m="1" x="189"/>
        <item m="1" x="254"/>
        <item x="65"/>
        <item x="7"/>
        <item m="1" x="290"/>
        <item x="89"/>
        <item m="1" x="203"/>
        <item m="1" x="363"/>
        <item m="1" x="164"/>
        <item m="1" x="272"/>
        <item m="1" x="162"/>
        <item m="1" x="279"/>
        <item x="116"/>
        <item m="1" x="198"/>
        <item x="125"/>
        <item x="127"/>
        <item x="68"/>
        <item m="1" x="311"/>
        <item x="143"/>
        <item m="1" x="289"/>
        <item m="1" x="377"/>
        <item x="79"/>
        <item m="1" x="213"/>
        <item x="59"/>
        <item x="135"/>
        <item x="5"/>
        <item m="1" x="347"/>
        <item m="1" x="235"/>
        <item m="1" x="353"/>
        <item m="1" x="165"/>
        <item x="76"/>
        <item x="20"/>
        <item x="1"/>
        <item x="90"/>
        <item x="74"/>
        <item x="23"/>
        <item m="1" x="359"/>
        <item x="14"/>
        <item m="1" x="336"/>
        <item m="1" x="373"/>
        <item x="102"/>
        <item x="66"/>
        <item m="1" x="316"/>
        <item m="1" x="346"/>
        <item x="26"/>
        <item m="1" x="387"/>
        <item x="8"/>
        <item m="1" x="160"/>
        <item m="1" x="386"/>
        <item m="1" x="236"/>
        <item x="132"/>
        <item m="1" x="204"/>
        <item x="126"/>
        <item m="1" x="206"/>
        <item m="1" x="184"/>
        <item m="1" x="335"/>
        <item x="82"/>
        <item m="1" x="155"/>
        <item m="1" x="258"/>
        <item x="98"/>
        <item m="1" x="379"/>
        <item x="107"/>
        <item x="108"/>
        <item x="109"/>
        <item x="58"/>
        <item x="121"/>
        <item m="1" x="334"/>
        <item x="64"/>
        <item x="62"/>
        <item m="1" x="186"/>
        <item m="1" x="304"/>
        <item m="1" x="210"/>
        <item m="1" x="369"/>
        <item x="15"/>
        <item x="45"/>
        <item m="1" x="156"/>
        <item m="1" x="284"/>
        <item x="148"/>
        <item m="1" x="356"/>
        <item m="1" x="365"/>
        <item m="1" x="300"/>
        <item m="1" x="343"/>
        <item m="1" x="152"/>
        <item m="1" x="245"/>
        <item m="1" x="383"/>
        <item m="1" x="319"/>
        <item m="1" x="355"/>
        <item m="1" x="181"/>
        <item x="111"/>
        <item m="1" x="166"/>
        <item m="1" x="211"/>
        <item x="99"/>
        <item x="56"/>
        <item x="78"/>
        <item m="1" x="375"/>
        <item m="1" x="230"/>
        <item m="1" x="183"/>
        <item x="130"/>
        <item m="1" x="349"/>
        <item m="1" x="315"/>
        <item m="1" x="200"/>
        <item m="1" x="297"/>
        <item m="1" x="263"/>
        <item m="1" x="250"/>
        <item m="1" x="303"/>
        <item m="1" x="318"/>
        <item m="1" x="207"/>
        <item m="1" x="229"/>
        <item x="133"/>
        <item x="11"/>
        <item x="150"/>
        <item m="1" x="179"/>
        <item m="1" x="327"/>
        <item m="1" x="169"/>
        <item m="1" x="285"/>
        <item m="1" x="222"/>
        <item m="1" x="337"/>
        <item m="1" x="265"/>
        <item m="1" x="281"/>
        <item m="1" x="294"/>
        <item m="1" x="243"/>
        <item m="1" x="382"/>
        <item m="1" x="175"/>
        <item m="1" x="187"/>
        <item m="1" x="320"/>
        <item x="123"/>
        <item m="1" x="168"/>
        <item x="149"/>
        <item m="1" x="385"/>
        <item m="1" x="232"/>
        <item x="80"/>
        <item m="1" x="182"/>
        <item x="88"/>
        <item x="21"/>
        <item m="1" x="219"/>
        <item x="85"/>
        <item m="1" x="354"/>
        <item m="1" x="332"/>
        <item m="1" x="154"/>
        <item m="1" x="376"/>
        <item m="1" x="240"/>
        <item m="1" x="233"/>
        <item m="1" x="370"/>
        <item m="1" x="364"/>
        <item m="1" x="197"/>
        <item m="1" x="269"/>
        <item m="1" x="302"/>
        <item x="17"/>
        <item t="default"/>
      </items>
    </pivotField>
    <pivotField compact="0" outline="0" showAll="0"/>
    <pivotField dataField="1"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658">
        <item m="1" x="636"/>
        <item m="1" x="364"/>
        <item m="1" x="640"/>
        <item m="1" x="368"/>
        <item m="1" x="645"/>
        <item x="118"/>
        <item m="1" x="374"/>
        <item m="1" x="380"/>
        <item m="1" x="119"/>
        <item m="1" x="651"/>
        <item m="1" x="386"/>
        <item m="1" x="125"/>
        <item m="1" x="392"/>
        <item m="1" x="131"/>
        <item m="1" x="140"/>
        <item m="1" x="401"/>
        <item m="1" x="410"/>
        <item m="1" x="149"/>
        <item m="1" x="422"/>
        <item m="1" x="622"/>
        <item m="1" x="351"/>
        <item m="1" x="625"/>
        <item m="1" x="354"/>
        <item m="1" x="633"/>
        <item m="1" x="358"/>
        <item m="1" x="629"/>
        <item m="1" x="361"/>
        <item m="1" x="637"/>
        <item m="1" x="365"/>
        <item m="1" x="642"/>
        <item m="1" x="370"/>
        <item m="1" x="647"/>
        <item m="1" x="376"/>
        <item m="1" x="653"/>
        <item m="1" x="388"/>
        <item m="1" x="121"/>
        <item m="1" x="382"/>
        <item m="1" x="394"/>
        <item m="1" x="127"/>
        <item m="1" x="142"/>
        <item m="1" x="403"/>
        <item m="1" x="133"/>
        <item m="1" x="412"/>
        <item m="1" x="151"/>
        <item m="1" x="424"/>
        <item m="1" x="161"/>
        <item m="1" x="434"/>
        <item m="1" x="446"/>
        <item m="1" x="170"/>
        <item m="1" x="182"/>
        <item m="1" x="398"/>
        <item m="1" x="137"/>
        <item m="1" x="407"/>
        <item m="1" x="146"/>
        <item m="1" x="416"/>
        <item m="1" x="155"/>
        <item m="1" x="164"/>
        <item m="1" x="428"/>
        <item m="1" x="437"/>
        <item m="1" x="173"/>
        <item m="1" x="449"/>
        <item m="1" x="185"/>
        <item m="1" x="458"/>
        <item m="1" x="194"/>
        <item m="1" x="470"/>
        <item m="1" x="206"/>
        <item m="1" x="482"/>
        <item m="1" x="218"/>
        <item m="1" x="497"/>
        <item m="1" x="233"/>
        <item m="1" x="512"/>
        <item m="1" x="248"/>
        <item m="1" x="527"/>
        <item m="1" x="263"/>
        <item m="1" x="554"/>
        <item m="1" x="277"/>
        <item m="1" x="541"/>
        <item m="1" x="290"/>
        <item m="1" x="567"/>
        <item m="1" x="303"/>
        <item m="1" x="418"/>
        <item m="1" x="580"/>
        <item m="1" x="157"/>
        <item m="1" x="430"/>
        <item m="1" x="166"/>
        <item m="1" x="439"/>
        <item m="1" x="451"/>
        <item m="1" x="175"/>
        <item m="1" x="187"/>
        <item m="1" x="460"/>
        <item m="1" x="196"/>
        <item m="1" x="472"/>
        <item m="1" x="208"/>
        <item m="1" x="484"/>
        <item m="1" x="220"/>
        <item m="1" x="499"/>
        <item m="1" x="235"/>
        <item m="1" x="514"/>
        <item m="1" x="250"/>
        <item m="1" x="529"/>
        <item m="1" x="265"/>
        <item m="1" x="543"/>
        <item m="1" x="279"/>
        <item m="1" x="556"/>
        <item m="1" x="292"/>
        <item m="1" x="569"/>
        <item m="1" x="582"/>
        <item m="1" x="305"/>
        <item m="1" x="442"/>
        <item m="1" x="316"/>
        <item m="1" x="178"/>
        <item m="1" x="463"/>
        <item m="1" x="190"/>
        <item m="1" x="454"/>
        <item m="1" x="199"/>
        <item m="1" x="475"/>
        <item m="1" x="487"/>
        <item m="1" x="211"/>
        <item m="1" x="223"/>
        <item m="1" x="502"/>
        <item m="1" x="517"/>
        <item m="1" x="238"/>
        <item m="1" x="253"/>
        <item m="1" x="532"/>
        <item m="1" x="268"/>
        <item m="1" x="546"/>
        <item m="1" x="559"/>
        <item m="1" x="282"/>
        <item m="1" x="295"/>
        <item m="1" x="572"/>
        <item m="1" x="585"/>
        <item m="1" x="308"/>
        <item m="1" x="318"/>
        <item m="1" x="593"/>
        <item m="1" x="326"/>
        <item m="1" x="601"/>
        <item m="1" x="202"/>
        <item m="1" x="466"/>
        <item m="1" x="613"/>
        <item m="1" x="333"/>
        <item m="1" x="607"/>
        <item m="1" x="339"/>
        <item m="1" x="478"/>
        <item m="1" x="214"/>
        <item m="1" x="490"/>
        <item m="1" x="226"/>
        <item m="1" x="505"/>
        <item m="1" x="241"/>
        <item m="1" x="520"/>
        <item m="1" x="256"/>
        <item m="1" x="271"/>
        <item m="1" x="535"/>
        <item m="1" x="549"/>
        <item m="1" x="285"/>
        <item m="1" x="298"/>
        <item m="1" x="562"/>
        <item m="1" x="575"/>
        <item m="1" x="311"/>
        <item m="1" x="588"/>
        <item m="1" x="321"/>
        <item m="1" x="596"/>
        <item m="1" x="328"/>
        <item m="1" x="603"/>
        <item m="1" x="609"/>
        <item m="1" x="335"/>
        <item m="1" x="341"/>
        <item m="1" x="615"/>
        <item m="1" x="619"/>
        <item m="1" x="345"/>
        <item m="1" x="348"/>
        <item m="1" x="493"/>
        <item m="1" x="229"/>
        <item m="1" x="508"/>
        <item m="1" x="244"/>
        <item m="1" x="523"/>
        <item m="1" x="259"/>
        <item m="1" x="646"/>
        <item m="1" x="641"/>
        <item m="1" x="375"/>
        <item m="1" x="369"/>
        <item m="1" x="652"/>
        <item m="1" x="120"/>
        <item m="1" x="381"/>
        <item m="1" x="387"/>
        <item m="1" x="393"/>
        <item m="1" x="126"/>
        <item m="1" x="132"/>
        <item m="1" x="402"/>
        <item m="1" x="141"/>
        <item m="1" x="411"/>
        <item m="1" x="150"/>
        <item m="1" x="423"/>
        <item m="1" x="623"/>
        <item m="1" x="352"/>
        <item m="1" x="626"/>
        <item m="1" x="630"/>
        <item m="1" x="359"/>
        <item m="1" x="355"/>
        <item m="1" x="362"/>
        <item m="1" x="638"/>
        <item m="1" x="634"/>
        <item m="1" x="643"/>
        <item m="1" x="366"/>
        <item m="1" x="372"/>
        <item m="1" x="649"/>
        <item m="1" x="378"/>
        <item m="1" x="655"/>
        <item m="1" x="384"/>
        <item m="1" x="123"/>
        <item m="1" x="129"/>
        <item m="1" x="390"/>
        <item m="1" x="396"/>
        <item m="1" x="414"/>
        <item m="1" x="144"/>
        <item m="1" x="135"/>
        <item m="1" x="405"/>
        <item m="1" x="153"/>
        <item m="1" x="426"/>
        <item m="1" x="162"/>
        <item m="1" x="171"/>
        <item m="1" x="183"/>
        <item m="1" x="435"/>
        <item m="1" x="447"/>
        <item m="1" x="399"/>
        <item m="1" x="138"/>
        <item m="1" x="147"/>
        <item m="1" x="408"/>
        <item m="1" x="417"/>
        <item m="1" x="156"/>
        <item m="1" x="429"/>
        <item m="1" x="438"/>
        <item m="1" x="165"/>
        <item m="1" x="174"/>
        <item m="1" x="450"/>
        <item m="1" x="186"/>
        <item m="1" x="195"/>
        <item m="1" x="459"/>
        <item m="1" x="471"/>
        <item m="1" x="207"/>
        <item m="1" x="219"/>
        <item m="1" x="483"/>
        <item m="1" x="498"/>
        <item m="1" x="234"/>
        <item m="1" x="513"/>
        <item m="1" x="249"/>
        <item m="1" x="528"/>
        <item m="1" x="542"/>
        <item m="1" x="264"/>
        <item m="1" x="278"/>
        <item m="1" x="555"/>
        <item m="1" x="291"/>
        <item m="1" x="568"/>
        <item m="1" x="304"/>
        <item m="1" x="581"/>
        <item m="1" x="159"/>
        <item m="1" x="432"/>
        <item m="1" x="420"/>
        <item m="1" x="168"/>
        <item m="1" x="441"/>
        <item m="1" x="453"/>
        <item m="1" x="177"/>
        <item m="1" x="189"/>
        <item m="1" x="198"/>
        <item m="1" x="474"/>
        <item m="1" x="462"/>
        <item m="1" x="210"/>
        <item m="1" x="486"/>
        <item m="1" x="222"/>
        <item m="1" x="501"/>
        <item m="1" x="237"/>
        <item m="1" x="516"/>
        <item m="1" x="252"/>
        <item m="1" x="531"/>
        <item m="1" x="267"/>
        <item m="1" x="545"/>
        <item m="1" x="281"/>
        <item m="1" x="558"/>
        <item m="1" x="294"/>
        <item m="1" x="571"/>
        <item m="1" x="307"/>
        <item m="1" x="584"/>
        <item m="1" x="317"/>
        <item m="1" x="192"/>
        <item m="1" x="456"/>
        <item m="1" x="180"/>
        <item m="1" x="444"/>
        <item m="1" x="465"/>
        <item m="1" x="201"/>
        <item m="1" x="477"/>
        <item m="1" x="213"/>
        <item m="1" x="489"/>
        <item m="1" x="225"/>
        <item m="1" x="504"/>
        <item m="1" x="240"/>
        <item m="1" x="255"/>
        <item m="1" x="519"/>
        <item m="1" x="534"/>
        <item m="1" x="270"/>
        <item m="1" x="284"/>
        <item m="1" x="548"/>
        <item m="1" x="561"/>
        <item m="1" x="297"/>
        <item m="1" x="310"/>
        <item m="1" x="574"/>
        <item m="1" x="587"/>
        <item m="1" x="320"/>
        <item m="1" x="595"/>
        <item m="1" x="327"/>
        <item m="1" x="602"/>
        <item m="1" x="334"/>
        <item m="1" x="608"/>
        <item m="1" x="340"/>
        <item m="1" x="468"/>
        <item m="1" x="614"/>
        <item m="1" x="204"/>
        <item m="1" x="480"/>
        <item m="1" x="216"/>
        <item m="1" x="492"/>
        <item m="1" x="228"/>
        <item m="1" x="507"/>
        <item m="1" x="243"/>
        <item m="1" x="522"/>
        <item m="1" x="258"/>
        <item m="1" x="537"/>
        <item m="1" x="273"/>
        <item m="1" x="551"/>
        <item m="1" x="287"/>
        <item m="1" x="564"/>
        <item m="1" x="300"/>
        <item m="1" x="577"/>
        <item m="1" x="313"/>
        <item m="1" x="590"/>
        <item m="1" x="323"/>
        <item m="1" x="598"/>
        <item m="1" x="330"/>
        <item m="1" x="605"/>
        <item m="1" x="337"/>
        <item m="1" x="611"/>
        <item m="1" x="343"/>
        <item m="1" x="617"/>
        <item m="1" x="346"/>
        <item m="1" x="620"/>
        <item m="1" x="349"/>
        <item m="1" x="495"/>
        <item m="1" x="510"/>
        <item m="1" x="231"/>
        <item m="1" x="525"/>
        <item m="1" x="246"/>
        <item m="1" x="261"/>
        <item m="1" x="539"/>
        <item m="1" x="275"/>
        <item m="1" x="553"/>
        <item m="1" x="289"/>
        <item m="1" x="566"/>
        <item m="1" x="579"/>
        <item m="1" x="302"/>
        <item m="1" x="315"/>
        <item m="1" x="592"/>
        <item m="1" x="325"/>
        <item m="1" x="600"/>
        <item m="1" x="332"/>
        <item m="1" x="648"/>
        <item m="1" x="371"/>
        <item m="1" x="654"/>
        <item m="1" x="377"/>
        <item m="1" x="383"/>
        <item m="1" x="389"/>
        <item m="1" x="122"/>
        <item m="1" x="128"/>
        <item m="1" x="395"/>
        <item m="1" x="134"/>
        <item m="1" x="143"/>
        <item m="1" x="404"/>
        <item m="1" x="413"/>
        <item m="1" x="152"/>
        <item m="1" x="425"/>
        <item m="1" x="353"/>
        <item m="1" x="624"/>
        <item m="1" x="628"/>
        <item m="1" x="357"/>
        <item m="1" x="632"/>
        <item m="1" x="360"/>
        <item m="1" x="635"/>
        <item m="1" x="363"/>
        <item m="1" x="644"/>
        <item m="1" x="367"/>
        <item m="1" x="639"/>
        <item m="1" x="650"/>
        <item m="1" x="379"/>
        <item m="1" x="373"/>
        <item m="1" x="385"/>
        <item m="1" x="656"/>
        <item m="1" x="124"/>
        <item m="1" x="391"/>
        <item m="1" x="136"/>
        <item m="1" x="130"/>
        <item m="1" x="397"/>
        <item m="1" x="406"/>
        <item m="1" x="145"/>
        <item m="1" x="415"/>
        <item m="1" x="154"/>
        <item m="1" x="427"/>
        <item m="1" x="163"/>
        <item m="1" x="436"/>
        <item m="1" x="172"/>
        <item m="1" x="448"/>
        <item m="1" x="184"/>
        <item m="1" x="400"/>
        <item m="1" x="409"/>
        <item m="1" x="419"/>
        <item m="1" x="148"/>
        <item m="1" x="139"/>
        <item m="1" x="431"/>
        <item m="1" x="158"/>
        <item m="1" x="167"/>
        <item m="1" x="440"/>
        <item m="1" x="176"/>
        <item m="1" x="452"/>
        <item m="1" x="461"/>
        <item m="1" x="188"/>
        <item m="1" x="197"/>
        <item m="1" x="473"/>
        <item m="1" x="209"/>
        <item m="1" x="485"/>
        <item m="1" x="221"/>
        <item m="1" x="500"/>
        <item m="1" x="236"/>
        <item m="1" x="515"/>
        <item m="1" x="251"/>
        <item m="1" x="530"/>
        <item m="1" x="266"/>
        <item m="1" x="544"/>
        <item m="1" x="280"/>
        <item m="1" x="557"/>
        <item m="1" x="293"/>
        <item m="1" x="570"/>
        <item m="1" x="306"/>
        <item m="1" x="421"/>
        <item m="1" x="160"/>
        <item m="1" x="583"/>
        <item m="1" x="433"/>
        <item m="1" x="169"/>
        <item m="1" x="443"/>
        <item m="1" x="179"/>
        <item m="1" x="455"/>
        <item m="1" x="464"/>
        <item m="1" x="191"/>
        <item m="1" x="200"/>
        <item m="1" x="476"/>
        <item m="1" x="212"/>
        <item m="1" x="488"/>
        <item m="1" x="224"/>
        <item m="1" x="503"/>
        <item m="1" x="518"/>
        <item m="1" x="239"/>
        <item m="1" x="254"/>
        <item m="1" x="533"/>
        <item m="1" x="269"/>
        <item m="1" x="547"/>
        <item m="1" x="283"/>
        <item m="1" x="560"/>
        <item m="1" x="296"/>
        <item m="1" x="573"/>
        <item m="1" x="586"/>
        <item m="1" x="309"/>
        <item m="1" x="319"/>
        <item m="1" x="594"/>
        <item m="1" x="181"/>
        <item m="1" x="445"/>
        <item m="1" x="457"/>
        <item m="1" x="467"/>
        <item m="1" x="193"/>
        <item m="1" x="203"/>
        <item m="1" x="491"/>
        <item m="1" x="215"/>
        <item m="1" x="479"/>
        <item m="1" x="227"/>
        <item m="1" x="506"/>
        <item m="1" x="242"/>
        <item m="1" x="521"/>
        <item m="1" x="257"/>
        <item m="1" x="536"/>
        <item m="1" x="272"/>
        <item m="1" x="550"/>
        <item m="1" x="286"/>
        <item m="1" x="563"/>
        <item m="1" x="299"/>
        <item m="1" x="312"/>
        <item m="1" x="576"/>
        <item m="1" x="589"/>
        <item m="1" x="322"/>
        <item m="1" x="597"/>
        <item m="1" x="329"/>
        <item m="1" x="604"/>
        <item m="1" x="336"/>
        <item m="1" x="610"/>
        <item m="1" x="342"/>
        <item m="1" x="616"/>
        <item m="1" x="469"/>
        <item m="1" x="205"/>
        <item m="1" x="481"/>
        <item m="1" x="217"/>
        <item m="1" x="230"/>
        <item m="1" x="494"/>
        <item m="1" x="509"/>
        <item m="1" x="245"/>
        <item m="1" x="524"/>
        <item m="1" x="260"/>
        <item m="1" x="538"/>
        <item m="1" x="552"/>
        <item m="1" x="274"/>
        <item m="1" x="496"/>
        <item m="1" x="618"/>
        <item m="1" x="347"/>
        <item m="1" x="612"/>
        <item m="1" x="331"/>
        <item m="1" x="350"/>
        <item m="1" x="606"/>
        <item m="1" x="232"/>
        <item m="1" x="288"/>
        <item m="1" x="578"/>
        <item m="1" x="301"/>
        <item m="1" x="338"/>
        <item m="1" x="344"/>
        <item m="1" x="324"/>
        <item m="1" x="621"/>
        <item m="1" x="599"/>
        <item m="1" x="314"/>
        <item m="1" x="591"/>
        <item m="1" x="565"/>
        <item m="1" x="511"/>
        <item m="1" x="247"/>
        <item m="1" x="526"/>
        <item m="1" x="540"/>
        <item m="1" x="262"/>
        <item m="1" x="276"/>
        <item x="24"/>
        <item m="1" x="356"/>
        <item m="1" x="627"/>
        <item m="1" x="631"/>
        <item x="91"/>
        <item x="107"/>
        <item x="27"/>
        <item x="31"/>
        <item x="13"/>
        <item x="95"/>
        <item x="104"/>
        <item x="33"/>
        <item x="19"/>
        <item x="58"/>
        <item x="61"/>
        <item x="62"/>
        <item x="60"/>
        <item x="59"/>
        <item x="68"/>
        <item x="18"/>
        <item x="17"/>
        <item x="96"/>
        <item x="108"/>
        <item x="70"/>
        <item x="66"/>
        <item x="100"/>
        <item x="38"/>
        <item x="67"/>
        <item x="69"/>
        <item x="88"/>
        <item x="10"/>
        <item x="29"/>
        <item x="6"/>
        <item x="1"/>
        <item x="15"/>
        <item x="37"/>
        <item x="97"/>
        <item x="39"/>
        <item x="84"/>
        <item x="83"/>
        <item x="85"/>
        <item x="87"/>
        <item x="90"/>
        <item x="92"/>
        <item x="20"/>
        <item x="2"/>
        <item x="25"/>
        <item x="28"/>
        <item x="52"/>
        <item x="98"/>
        <item x="41"/>
        <item x="21"/>
        <item x="32"/>
        <item x="72"/>
        <item x="22"/>
        <item x="71"/>
        <item x="7"/>
        <item x="11"/>
        <item x="9"/>
        <item x="65"/>
        <item x="14"/>
        <item x="117"/>
        <item x="50"/>
        <item x="51"/>
        <item x="43"/>
        <item x="49"/>
        <item x="109"/>
        <item x="47"/>
        <item x="46"/>
        <item x="16"/>
        <item x="12"/>
        <item x="64"/>
        <item x="3"/>
        <item x="76"/>
        <item x="4"/>
        <item x="0"/>
        <item x="8"/>
        <item x="5"/>
        <item x="105"/>
        <item x="36"/>
        <item x="56"/>
        <item x="99"/>
        <item x="111"/>
        <item x="55"/>
        <item x="57"/>
        <item x="23"/>
        <item x="26"/>
        <item x="35"/>
        <item x="53"/>
        <item x="34"/>
        <item x="54"/>
        <item x="63"/>
        <item x="114"/>
        <item x="112"/>
        <item x="30"/>
        <item x="45"/>
        <item x="115"/>
        <item x="78"/>
        <item x="48"/>
        <item x="77"/>
        <item x="79"/>
        <item x="40"/>
        <item x="80"/>
        <item x="82"/>
        <item x="113"/>
        <item x="81"/>
        <item x="110"/>
        <item x="42"/>
        <item x="89"/>
        <item x="93"/>
        <item x="44"/>
        <item x="116"/>
        <item x="73"/>
        <item x="103"/>
        <item x="102"/>
        <item x="106"/>
        <item x="86"/>
        <item x="94"/>
        <item x="75"/>
        <item x="101"/>
        <item x="74"/>
        <item t="default"/>
      </items>
    </pivotField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32">
        <item h="1" m="1" x="18"/>
        <item x="9"/>
        <item x="6"/>
        <item x="7"/>
        <item x="12"/>
        <item x="1"/>
        <item x="13"/>
        <item x="2"/>
        <item x="3"/>
        <item x="4"/>
        <item x="5"/>
        <item x="0"/>
        <item x="8"/>
        <item x="10"/>
        <item x="11"/>
        <item x="14"/>
        <item x="15"/>
        <item x="16"/>
        <item m="1" x="19"/>
        <item m="1" x="20"/>
        <item h="1" x="17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t="default"/>
      </items>
    </pivotField>
    <pivotField axis="axisRow" compact="0" outline="0" showAll="0">
      <items count="8">
        <item m="1" x="6"/>
        <item x="1"/>
        <item x="3"/>
        <item x="0"/>
        <item x="2"/>
        <item x="4"/>
        <item x="5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/>
    <pivotField dataField="1" compact="0" outline="0" dragToRow="0" dragToCol="0" dragToPage="0" showAll="0" defaultSubtotal="0"/>
    <pivotField dataField="1" compact="0" outline="0" dragToRow="0" dragToCol="0" dragToPage="0" showAll="0" defaultSubtotal="0"/>
    <pivotField dataField="1" compact="0" outline="0" dragToRow="0" dragToCol="0" dragToPage="0" showAll="0" defaultSubtotal="0"/>
    <pivotField dataField="1" compact="0" outline="0" dragToRow="0" dragToCol="0" dragToPage="0" showAll="0" defaultSubtotal="0"/>
    <pivotField dataField="1" compact="0" outline="0" dragToRow="0" dragToCol="0" dragToPage="0" showAll="0" defaultSubtotal="0"/>
    <pivotField dataField="1" compact="0" outline="0" dragToRow="0" dragToCol="0" dragToPage="0" showAll="0" defaultSubtotal="0"/>
    <pivotField dataField="1" compact="0" outline="0" dragToRow="0" dragToCol="0" dragToPage="0" showAll="0" defaultSubtotal="0"/>
    <pivotField dataField="1" compact="0" outline="0" dragToRow="0" dragToCol="0" dragToPage="0" showAll="0" defaultSubtotal="0"/>
    <pivotField dataField="1" compact="0" outline="0" dragToRow="0" dragToCol="0" dragToPage="0" showAll="0" defaultSubtotal="0"/>
    <pivotField dataField="1" compact="0" outline="0" dragToRow="0" dragToCol="0" dragToPage="0" showAll="0" defaultSubtotal="0"/>
    <pivotField dataField="1" compact="0" outline="0" dragToRow="0" dragToCol="0" dragToPage="0" showAll="0" defaultSubtotal="0"/>
    <pivotField dataField="1" compact="0" outline="0" dragToRow="0" dragToCol="0" dragToPage="0" showAll="0" defaultSubtotal="0"/>
    <pivotField dataField="1" compact="0" outline="0" dragToRow="0" dragToCol="0" dragToPage="0" showAll="0" defaultSubtotal="0"/>
    <pivotField dataField="1" compact="0" outline="0" dragToRow="0" dragToCol="0" dragToPage="0" showAll="0" defaultSubtotal="0"/>
    <pivotField dataField="1" compact="0" outline="0" dragToRow="0" dragToCol="0" dragToPage="0" showAll="0" defaultSubtotal="0"/>
    <pivotField dataField="1" compact="0" outline="0" dragToRow="0" dragToCol="0" dragToPage="0" showAll="0" defaultSubtotal="0"/>
    <pivotField dataField="1" compact="0" outline="0" dragToRow="0" dragToCol="0" dragToPage="0" showAll="0" defaultSubtotal="0"/>
    <pivotField dataField="1" compact="0" outline="0" dragToRow="0" dragToCol="0" dragToPage="0" showAll="0" defaultSubtotal="0"/>
    <pivotField dataField="1" compact="0" outline="0" dragToRow="0" dragToCol="0" dragToPage="0" showAll="0" defaultSubtotal="0"/>
    <pivotField dataField="1" compact="0" outline="0" dragToRow="0" dragToCol="0" dragToPage="0" showAll="0" defaultSubtotal="0"/>
    <pivotField dataField="1" compact="0" outline="0" dragToRow="0" dragToCol="0" dragToPage="0" showAll="0" defaultSubtotal="0"/>
    <pivotField axis="axisRow" compact="0" outline="0" showAll="0" defaultSubtotal="0">
      <items count="3">
        <item x="1"/>
        <item x="2"/>
        <item x="0"/>
      </items>
    </pivotField>
    <pivotField dataField="1" compact="0" outline="0" dragToRow="0" dragToCol="0" dragToPage="0" showAll="0" defaultSubtotal="0"/>
  </pivotFields>
  <rowFields count="2">
    <field x="73"/>
    <field x="14"/>
  </rowFields>
  <rowItems count="6">
    <i>
      <x v="1"/>
      <x v="1"/>
    </i>
    <i r="1">
      <x v="2"/>
    </i>
    <i r="1">
      <x v="3"/>
    </i>
    <i r="1">
      <x v="4"/>
    </i>
    <i r="1">
      <x v="5"/>
    </i>
    <i t="grand">
      <x/>
    </i>
  </rowItems>
  <colFields count="1">
    <field x="-2"/>
  </colFields>
  <colItems count="2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</colItems>
  <pageFields count="3">
    <pageField fld="2" hier="-1"/>
    <pageField fld="9" hier="-1"/>
    <pageField fld="13" hier="-1"/>
  </pageFields>
  <dataFields count="24">
    <dataField name=" Área cosechada" fld="5" baseField="18" baseItem="1"/>
    <dataField name=" TC " fld="4" baseField="18" baseItem="1"/>
    <dataField name=" tch anterior" fld="74" baseField="18" baseItem="4"/>
    <dataField name=" tch estimado" fld="52" baseField="18" baseItem="4"/>
    <dataField name=" tch real " fld="53" baseField="18" baseItem="4"/>
    <dataField name=" tch real vs tch ant" fld="54" baseField="0" baseItem="0" numFmtId="169"/>
    <dataField name=" tch real vs tch est" fld="55" baseField="0" baseItem="0" numFmtId="169"/>
    <dataField name=" kg/t core ant" fld="56" baseField="0" baseItem="0"/>
    <dataField name=" kg/t core est" fld="57" baseField="0" baseItem="0"/>
    <dataField name=" kg/t core real" fld="58" baseField="0" baseItem="0"/>
    <dataField name=" kg/t core vs ant" fld="68" baseField="14" baseItem="3" numFmtId="169"/>
    <dataField name=" kg/t core vs est" fld="69" baseField="14" baseItem="3" numFmtId="169"/>
    <dataField name=" kg/t ind ant" fld="59" baseField="0" baseItem="0"/>
    <dataField name=" kg/t ind est" fld="60" baseField="0" baseItem="0"/>
    <dataField name=" kg/t ind real" fld="61" baseField="0" baseItem="0"/>
    <dataField name=" TAH core ant" fld="62" baseField="0" baseItem="0"/>
    <dataField name=" TAH core est" fld="63" baseField="0" baseItem="0"/>
    <dataField name=" TAH core real" fld="64" baseField="0" baseItem="0"/>
    <dataField name=" TAH ind ant" fld="65" baseField="18" baseItem="4"/>
    <dataField name=" TAH ind est" fld="66" baseField="18" baseItem="4"/>
    <dataField name=" TAH ind real" fld="67" baseField="18" baseItem="4"/>
    <dataField name=" recup ant" fld="72" baseField="14" baseItem="3" numFmtId="170"/>
    <dataField name=" recup est" fld="71" baseField="14" baseItem="3" numFmtId="170"/>
    <dataField name=" recup real" fld="70" baseField="14" baseItem="3" numFmtId="170"/>
  </dataFields>
  <formats count="127">
    <format dxfId="126">
      <pivotArea outline="0" collapsedLevelsAreSubtotals="1" fieldPosition="0"/>
    </format>
    <format dxfId="125">
      <pivotArea dataOnly="0" labelOnly="1" outline="0" fieldPosition="0">
        <references count="1">
          <reference field="4294967294" count="7">
            <x v="0"/>
            <x v="1"/>
            <x v="2"/>
            <x v="3"/>
            <x v="4"/>
            <x v="5"/>
            <x v="6"/>
          </reference>
        </references>
      </pivotArea>
    </format>
    <format dxfId="124">
      <pivotArea dataOnly="0" labelOnly="1" outline="0" fieldPosition="0">
        <references count="1">
          <reference field="4294967294" count="7">
            <x v="0"/>
            <x v="1"/>
            <x v="2"/>
            <x v="3"/>
            <x v="4"/>
            <x v="5"/>
            <x v="6"/>
          </reference>
        </references>
      </pivotArea>
    </format>
    <format dxfId="123">
      <pivotArea dataOnly="0" labelOnly="1" outline="0" fieldPosition="0">
        <references count="1">
          <reference field="4294967294" count="7">
            <x v="0"/>
            <x v="1"/>
            <x v="2"/>
            <x v="3"/>
            <x v="4"/>
            <x v="5"/>
            <x v="6"/>
          </reference>
        </references>
      </pivotArea>
    </format>
    <format dxfId="122">
      <pivotArea dataOnly="0" labelOnly="1" outline="0" fieldPosition="0">
        <references count="1">
          <reference field="4294967294" count="7">
            <x v="0"/>
            <x v="1"/>
            <x v="2"/>
            <x v="3"/>
            <x v="4"/>
            <x v="5"/>
            <x v="6"/>
          </reference>
        </references>
      </pivotArea>
    </format>
    <format dxfId="121">
      <pivotArea dataOnly="0" labelOnly="1" outline="0" fieldPosition="0">
        <references count="1">
          <reference field="4294967294" count="7">
            <x v="0"/>
            <x v="1"/>
            <x v="2"/>
            <x v="3"/>
            <x v="4"/>
            <x v="5"/>
            <x v="6"/>
          </reference>
        </references>
      </pivotArea>
    </format>
    <format dxfId="120">
      <pivotArea dataOnly="0" labelOnly="1" outline="0" fieldPosition="0">
        <references count="1">
          <reference field="4294967294" count="7">
            <x v="0"/>
            <x v="1"/>
            <x v="2"/>
            <x v="3"/>
            <x v="4"/>
            <x v="5"/>
            <x v="6"/>
          </reference>
        </references>
      </pivotArea>
    </format>
    <format dxfId="119">
      <pivotArea outline="0" collapsedLevelsAreSubtotals="1" fieldPosition="0">
        <references count="1">
          <reference field="4294967294" count="2" selected="0">
            <x v="5"/>
            <x v="6"/>
          </reference>
        </references>
      </pivotArea>
    </format>
    <format dxfId="118">
      <pivotArea outline="0" collapsedLevelsAreSubtotals="1" fieldPosition="0"/>
    </format>
    <format dxfId="117">
      <pivotArea field="-2" type="button" dataOnly="0" labelOnly="1" outline="0" axis="axisCol" fieldPosition="0"/>
    </format>
    <format dxfId="116">
      <pivotArea type="topRight" dataOnly="0" labelOnly="1" outline="0" fieldPosition="0"/>
    </format>
    <format dxfId="115">
      <pivotArea dataOnly="0" labelOnly="1" outline="0" fieldPosition="0">
        <references count="1">
          <reference field="4294967294" count="7">
            <x v="0"/>
            <x v="1"/>
            <x v="2"/>
            <x v="3"/>
            <x v="4"/>
            <x v="5"/>
            <x v="6"/>
          </reference>
        </references>
      </pivotArea>
    </format>
    <format dxfId="114">
      <pivotArea dataOnly="0" labelOnly="1" outline="0" fieldPosition="0">
        <references count="1">
          <reference field="4294967294" count="3">
            <x v="7"/>
            <x v="8"/>
            <x v="9"/>
          </reference>
        </references>
      </pivotArea>
    </format>
    <format dxfId="113">
      <pivotArea dataOnly="0" labelOnly="1" outline="0" fieldPosition="0">
        <references count="1">
          <reference field="4294967294" count="3">
            <x v="7"/>
            <x v="8"/>
            <x v="9"/>
          </reference>
        </references>
      </pivotArea>
    </format>
    <format dxfId="112">
      <pivotArea dataOnly="0" labelOnly="1" outline="0" fieldPosition="0">
        <references count="1">
          <reference field="4294967294" count="3">
            <x v="7"/>
            <x v="8"/>
            <x v="9"/>
          </reference>
        </references>
      </pivotArea>
    </format>
    <format dxfId="111">
      <pivotArea field="-2" type="button" dataOnly="0" labelOnly="1" outline="0" axis="axisCol" fieldPosition="0"/>
    </format>
    <format dxfId="110">
      <pivotArea type="topRight" dataOnly="0" labelOnly="1" outline="0" fieldPosition="0"/>
    </format>
    <format dxfId="109">
      <pivotArea dataOnly="0" labelOnly="1" outline="0" fieldPosition="0">
        <references count="1">
          <reference field="4294967294" count="7">
            <x v="0"/>
            <x v="1"/>
            <x v="2"/>
            <x v="3"/>
            <x v="4"/>
            <x v="5"/>
            <x v="6"/>
          </reference>
        </references>
      </pivotArea>
    </format>
    <format dxfId="108">
      <pivotArea field="-2" type="button" dataOnly="0" labelOnly="1" outline="0" axis="axisCol" fieldPosition="0"/>
    </format>
    <format dxfId="107">
      <pivotArea type="topRight" dataOnly="0" labelOnly="1" outline="0" fieldPosition="0"/>
    </format>
    <format dxfId="106">
      <pivotArea dataOnly="0" labelOnly="1" outline="0" fieldPosition="0">
        <references count="1">
          <reference field="4294967294" count="7">
            <x v="0"/>
            <x v="1"/>
            <x v="2"/>
            <x v="3"/>
            <x v="4"/>
            <x v="5"/>
            <x v="6"/>
          </reference>
        </references>
      </pivotArea>
    </format>
    <format dxfId="105">
      <pivotArea type="topRight" dataOnly="0" labelOnly="1" outline="0" offset="G1:I1" fieldPosition="0"/>
    </format>
    <format dxfId="104">
      <pivotArea dataOnly="0" labelOnly="1" outline="0" fieldPosition="0">
        <references count="1">
          <reference field="4294967294" count="3">
            <x v="7"/>
            <x v="8"/>
            <x v="9"/>
          </reference>
        </references>
      </pivotArea>
    </format>
    <format dxfId="103">
      <pivotArea outline="0" collapsedLevelsAreSubtotals="1" fieldPosition="0">
        <references count="1">
          <reference field="4294967294" count="3" selected="0">
            <x v="7"/>
            <x v="8"/>
            <x v="9"/>
          </reference>
        </references>
      </pivotArea>
    </format>
    <format dxfId="102">
      <pivotArea type="topRight" dataOnly="0" labelOnly="1" outline="0" offset="G1:I1" fieldPosition="0"/>
    </format>
    <format dxfId="101">
      <pivotArea dataOnly="0" labelOnly="1" outline="0" fieldPosition="0">
        <references count="1">
          <reference field="4294967294" count="3">
            <x v="7"/>
            <x v="8"/>
            <x v="9"/>
          </reference>
        </references>
      </pivotArea>
    </format>
    <format dxfId="100">
      <pivotArea type="topRight" dataOnly="0" labelOnly="1" outline="0" offset="J1:L1" fieldPosition="0"/>
    </format>
    <format dxfId="99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98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97">
      <pivotArea outline="0" collapsedLevelsAreSubtotals="1" fieldPosition="0">
        <references count="1">
          <reference field="4294967294" count="3" selected="0">
            <x v="12"/>
            <x v="13"/>
            <x v="14"/>
          </reference>
        </references>
      </pivotArea>
    </format>
    <format dxfId="96">
      <pivotArea type="topRight" dataOnly="0" labelOnly="1" outline="0" offset="J1:L1" fieldPosition="0"/>
    </format>
    <format dxfId="95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94">
      <pivotArea dataOnly="0" labelOnly="1" outline="0" fieldPosition="0">
        <references count="1">
          <reference field="4294967294" count="3">
            <x v="15"/>
            <x v="16"/>
            <x v="17"/>
          </reference>
        </references>
      </pivotArea>
    </format>
    <format dxfId="93">
      <pivotArea dataOnly="0" labelOnly="1" outline="0" fieldPosition="0">
        <references count="1">
          <reference field="4294967294" count="3">
            <x v="15"/>
            <x v="16"/>
            <x v="17"/>
          </reference>
        </references>
      </pivotArea>
    </format>
    <format dxfId="92">
      <pivotArea dataOnly="0" labelOnly="1" outline="0" fieldPosition="0">
        <references count="1">
          <reference field="4294967294" count="3">
            <x v="15"/>
            <x v="16"/>
            <x v="17"/>
          </reference>
        </references>
      </pivotArea>
    </format>
    <format dxfId="91">
      <pivotArea type="topRight" dataOnly="0" labelOnly="1" outline="0" offset="M1:O1" fieldPosition="0"/>
    </format>
    <format dxfId="90">
      <pivotArea dataOnly="0" labelOnly="1" outline="0" fieldPosition="0">
        <references count="1">
          <reference field="4294967294" count="3">
            <x v="15"/>
            <x v="16"/>
            <x v="17"/>
          </reference>
        </references>
      </pivotArea>
    </format>
    <format dxfId="89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88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87">
      <pivotArea outline="0" collapsedLevelsAreSubtotals="1" fieldPosition="0">
        <references count="1">
          <reference field="4294967294" count="3" selected="0">
            <x v="15"/>
            <x v="16"/>
            <x v="17"/>
          </reference>
        </references>
      </pivotArea>
    </format>
    <format dxfId="86">
      <pivotArea type="topRight" dataOnly="0" labelOnly="1" outline="0" offset="M1:O1" fieldPosition="0"/>
    </format>
    <format dxfId="85">
      <pivotArea dataOnly="0" labelOnly="1" outline="0" fieldPosition="0">
        <references count="1">
          <reference field="4294967294" count="3">
            <x v="15"/>
            <x v="16"/>
            <x v="17"/>
          </reference>
        </references>
      </pivotArea>
    </format>
    <format dxfId="84">
      <pivotArea type="topRight" dataOnly="0" labelOnly="1" outline="0" offset="P1:R1" fieldPosition="0"/>
    </format>
    <format dxfId="83">
      <pivotArea dataOnly="0" labelOnly="1" outline="0" fieldPosition="0">
        <references count="1">
          <reference field="4294967294" count="3">
            <x v="18"/>
            <x v="19"/>
            <x v="20"/>
          </reference>
        </references>
      </pivotArea>
    </format>
    <format dxfId="82">
      <pivotArea outline="0" collapsedLevelsAreSubtotals="1" fieldPosition="0">
        <references count="1">
          <reference field="4294967294" count="3" selected="0">
            <x v="18"/>
            <x v="19"/>
            <x v="20"/>
          </reference>
        </references>
      </pivotArea>
    </format>
    <format dxfId="81">
      <pivotArea type="topRight" dataOnly="0" labelOnly="1" outline="0" offset="P1:R1" fieldPosition="0"/>
    </format>
    <format dxfId="80">
      <pivotArea dataOnly="0" labelOnly="1" outline="0" fieldPosition="0">
        <references count="1">
          <reference field="4294967294" count="3">
            <x v="18"/>
            <x v="19"/>
            <x v="20"/>
          </reference>
        </references>
      </pivotArea>
    </format>
    <format dxfId="79">
      <pivotArea outline="0" collapsedLevelsAreSubtotals="1" fieldPosition="0">
        <references count="1">
          <reference field="4294967294" count="3" selected="0">
            <x v="12"/>
            <x v="13"/>
            <x v="14"/>
          </reference>
        </references>
      </pivotArea>
    </format>
    <format dxfId="78">
      <pivotArea type="topRight" dataOnly="0" labelOnly="1" outline="0" offset="J1:L1" fieldPosition="0"/>
    </format>
    <format dxfId="77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76">
      <pivotArea dataOnly="0" labelOnly="1" outline="0" fieldPosition="0">
        <references count="1">
          <reference field="4294967294" count="3">
            <x v="18"/>
            <x v="19"/>
            <x v="20"/>
          </reference>
        </references>
      </pivotArea>
    </format>
    <format dxfId="75">
      <pivotArea dataOnly="0" labelOnly="1" outline="0" fieldPosition="0">
        <references count="1">
          <reference field="4294967294" count="3">
            <x v="18"/>
            <x v="19"/>
            <x v="20"/>
          </reference>
        </references>
      </pivotArea>
    </format>
    <format dxfId="74">
      <pivotArea dataOnly="0" labelOnly="1" outline="0" fieldPosition="0">
        <references count="1">
          <reference field="4294967294" count="3">
            <x v="18"/>
            <x v="19"/>
            <x v="20"/>
          </reference>
        </references>
      </pivotArea>
    </format>
    <format dxfId="73">
      <pivotArea type="topRight" dataOnly="0" labelOnly="1" outline="0" offset="S1:T1" fieldPosition="0"/>
    </format>
    <format dxfId="72">
      <pivotArea type="topRight" dataOnly="0" labelOnly="1" outline="0" offset="S1:T1" fieldPosition="0"/>
    </format>
    <format dxfId="71">
      <pivotArea type="topRight" dataOnly="0" labelOnly="1" outline="0" offset="G1:I1" fieldPosition="0"/>
    </format>
    <format dxfId="70">
      <pivotArea type="topRight" dataOnly="0" labelOnly="1" outline="0" offset="J1:L1" fieldPosition="0"/>
    </format>
    <format dxfId="69">
      <pivotArea type="topRight" dataOnly="0" labelOnly="1" outline="0" offset="M1:O1" fieldPosition="0"/>
    </format>
    <format dxfId="68">
      <pivotArea type="topRight" dataOnly="0" labelOnly="1" outline="0" offset="S1:T1" fieldPosition="0"/>
    </format>
    <format dxfId="67">
      <pivotArea outline="0" collapsedLevelsAreSubtotals="1" fieldPosition="0">
        <references count="1">
          <reference field="4294967294" count="3" selected="0">
            <x v="7"/>
            <x v="8"/>
            <x v="9"/>
          </reference>
        </references>
      </pivotArea>
    </format>
    <format dxfId="66">
      <pivotArea dataOnly="0" labelOnly="1" outline="0" fieldPosition="0">
        <references count="1">
          <reference field="4294967294" count="3">
            <x v="7"/>
            <x v="8"/>
            <x v="9"/>
          </reference>
        </references>
      </pivotArea>
    </format>
    <format dxfId="65">
      <pivotArea outline="0" collapsedLevelsAreSubtotals="1" fieldPosition="0">
        <references count="1">
          <reference field="4294967294" count="3" selected="0">
            <x v="12"/>
            <x v="13"/>
            <x v="14"/>
          </reference>
        </references>
      </pivotArea>
    </format>
    <format dxfId="64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63">
      <pivotArea outline="0" collapsedLevelsAreSubtotals="1" fieldPosition="0">
        <references count="1">
          <reference field="4294967294" count="3" selected="0">
            <x v="15"/>
            <x v="16"/>
            <x v="17"/>
          </reference>
        </references>
      </pivotArea>
    </format>
    <format dxfId="62">
      <pivotArea dataOnly="0" labelOnly="1" outline="0" fieldPosition="0">
        <references count="1">
          <reference field="4294967294" count="3">
            <x v="15"/>
            <x v="16"/>
            <x v="17"/>
          </reference>
        </references>
      </pivotArea>
    </format>
    <format dxfId="61">
      <pivotArea outline="0" collapsedLevelsAreSubtotals="1" fieldPosition="0">
        <references count="1">
          <reference field="4294967294" count="3" selected="0">
            <x v="18"/>
            <x v="19"/>
            <x v="20"/>
          </reference>
        </references>
      </pivotArea>
    </format>
    <format dxfId="60">
      <pivotArea dataOnly="0" labelOnly="1" outline="0" fieldPosition="0">
        <references count="1">
          <reference field="4294967294" count="3">
            <x v="18"/>
            <x v="19"/>
            <x v="20"/>
          </reference>
        </references>
      </pivotArea>
    </format>
    <format dxfId="59">
      <pivotArea type="topRight" dataOnly="0" labelOnly="1" outline="0" offset="P1:S1" fieldPosition="0"/>
    </format>
    <format dxfId="58">
      <pivotArea outline="0" fieldPosition="0">
        <references count="1">
          <reference field="4294967294" count="3" selected="0">
            <x v="18"/>
            <x v="19"/>
            <x v="20"/>
          </reference>
        </references>
      </pivotArea>
    </format>
    <format dxfId="57">
      <pivotArea type="topRight" dataOnly="0" labelOnly="1" outline="0" offset="P1:S1" fieldPosition="0"/>
    </format>
    <format dxfId="56">
      <pivotArea dataOnly="0" labelOnly="1" outline="0" fieldPosition="0">
        <references count="1">
          <reference field="4294967294" count="3">
            <x v="18"/>
            <x v="19"/>
            <x v="20"/>
          </reference>
        </references>
      </pivotArea>
    </format>
    <format dxfId="55">
      <pivotArea type="topRight" dataOnly="0" labelOnly="1" outline="0" offset="T1:U1" fieldPosition="0"/>
    </format>
    <format dxfId="54">
      <pivotArea type="topRight" dataOnly="0" labelOnly="1" outline="0" offset="T1" fieldPosition="0"/>
    </format>
    <format dxfId="53">
      <pivotArea type="topRight" dataOnly="0" labelOnly="1" outline="0" offset="T1:U1" fieldPosition="0"/>
    </format>
    <format dxfId="52">
      <pivotArea outline="0" collapsedLevelsAreSubtotals="1" fieldPosition="0">
        <references count="1">
          <reference field="4294967294" count="3" selected="0">
            <x v="21"/>
            <x v="22"/>
            <x v="23"/>
          </reference>
        </references>
      </pivotArea>
    </format>
    <format dxfId="51">
      <pivotArea outline="0" collapsedLevelsAreSubtotals="1" fieldPosition="0">
        <references count="1">
          <reference field="4294967294" count="3" selected="0">
            <x v="21"/>
            <x v="22"/>
            <x v="23"/>
          </reference>
        </references>
      </pivotArea>
    </format>
    <format dxfId="50">
      <pivotArea dataOnly="0" labelOnly="1" outline="0" fieldPosition="0">
        <references count="1">
          <reference field="4294967294" count="3">
            <x v="21"/>
            <x v="22"/>
            <x v="23"/>
          </reference>
        </references>
      </pivotArea>
    </format>
    <format dxfId="49">
      <pivotArea dataOnly="0" labelOnly="1" outline="0" fieldPosition="0">
        <references count="1">
          <reference field="4294967294" count="3">
            <x v="21"/>
            <x v="22"/>
            <x v="23"/>
          </reference>
        </references>
      </pivotArea>
    </format>
    <format dxfId="48">
      <pivotArea dataOnly="0" labelOnly="1" outline="0" fieldPosition="0">
        <references count="1">
          <reference field="4294967294" count="3">
            <x v="21"/>
            <x v="22"/>
            <x v="23"/>
          </reference>
        </references>
      </pivotArea>
    </format>
    <format dxfId="47">
      <pivotArea type="topRight" dataOnly="0" labelOnly="1" outline="0" offset="J1" fieldPosition="0"/>
    </format>
    <format dxfId="46">
      <pivotArea type="topRight" dataOnly="0" labelOnly="1" outline="0" offset="K1" fieldPosition="0"/>
    </format>
    <format dxfId="45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44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43">
      <pivotArea outline="0" collapsedLevelsAreSubtotals="1" fieldPosition="0">
        <references count="1">
          <reference field="4294967294" count="2" selected="0">
            <x v="10"/>
            <x v="11"/>
          </reference>
        </references>
      </pivotArea>
    </format>
    <format dxfId="42">
      <pivotArea outline="0" collapsedLevelsAreSubtotals="1" fieldPosition="0">
        <references count="1">
          <reference field="4294967294" count="5" selected="0">
            <x v="7"/>
            <x v="8"/>
            <x v="9"/>
            <x v="10"/>
            <x v="11"/>
          </reference>
        </references>
      </pivotArea>
    </format>
    <format dxfId="41">
      <pivotArea dataOnly="0" labelOnly="1" outline="0" fieldPosition="0">
        <references count="1">
          <reference field="4294967294" count="5">
            <x v="7"/>
            <x v="8"/>
            <x v="9"/>
            <x v="10"/>
            <x v="11"/>
          </reference>
        </references>
      </pivotArea>
    </format>
    <format dxfId="40">
      <pivotArea dataOnly="0" labelOnly="1" outline="0" fieldPosition="0">
        <references count="1">
          <reference field="4294967294" count="5">
            <x v="7"/>
            <x v="8"/>
            <x v="9"/>
            <x v="10"/>
            <x v="11"/>
          </reference>
        </references>
      </pivotArea>
    </format>
    <format dxfId="39">
      <pivotArea type="topRight" dataOnly="0" labelOnly="1" outline="0" offset="H1:I1" fieldPosition="0"/>
    </format>
    <format dxfId="38">
      <pivotArea type="topRight" dataOnly="0" labelOnly="1" outline="0" offset="K1" fieldPosition="0"/>
    </format>
    <format dxfId="37">
      <pivotArea type="topRight" dataOnly="0" labelOnly="1" outline="0" offset="M1:N1" fieldPosition="0"/>
    </format>
    <format dxfId="36">
      <pivotArea type="topRight" dataOnly="0" labelOnly="1" outline="0" offset="L1:N1" fieldPosition="0"/>
    </format>
    <format dxfId="35">
      <pivotArea type="topRight" dataOnly="0" labelOnly="1" outline="0" offset="P1" fieldPosition="0"/>
    </format>
    <format dxfId="34">
      <pivotArea type="topRight" dataOnly="0" labelOnly="1" outline="0" offset="Q1" fieldPosition="0"/>
    </format>
    <format dxfId="33">
      <pivotArea type="topRight" dataOnly="0" labelOnly="1" outline="0" offset="O1:Q1" fieldPosition="0"/>
    </format>
    <format dxfId="32">
      <pivotArea type="topRight" dataOnly="0" labelOnly="1" outline="0" offset="T1" fieldPosition="0"/>
    </format>
    <format dxfId="31">
      <pivotArea type="topRight" dataOnly="0" labelOnly="1" outline="0" offset="R1:T1" fieldPosition="0"/>
    </format>
    <format dxfId="30">
      <pivotArea type="topRight" dataOnly="0" labelOnly="1" outline="0" offset="U1:W1" fieldPosition="0"/>
    </format>
    <format dxfId="29">
      <pivotArea dataOnly="0" labelOnly="1" outline="0" fieldPosition="0">
        <references count="1">
          <reference field="4294967294" count="3">
            <x v="21"/>
            <x v="22"/>
            <x v="23"/>
          </reference>
        </references>
      </pivotArea>
    </format>
    <format dxfId="28">
      <pivotArea type="topRight" dataOnly="0" labelOnly="1" outline="0" offset="U1:W1" fieldPosition="0"/>
    </format>
    <format dxfId="27">
      <pivotArea dataOnly="0" outline="0" fieldPosition="0">
        <references count="1">
          <reference field="4294967294" count="3">
            <x v="21"/>
            <x v="22"/>
            <x v="23"/>
          </reference>
        </references>
      </pivotArea>
    </format>
    <format dxfId="26">
      <pivotArea dataOnly="0" labelOnly="1" outline="0" fieldPosition="0">
        <references count="1">
          <reference field="4294967294" count="3">
            <x v="21"/>
            <x v="22"/>
            <x v="23"/>
          </reference>
        </references>
      </pivotArea>
    </format>
    <format dxfId="25">
      <pivotArea type="topRight" dataOnly="0" labelOnly="1" outline="0" offset="U1:W1" fieldPosition="0"/>
    </format>
    <format dxfId="24">
      <pivotArea dataOnly="0" labelOnly="1" outline="0" fieldPosition="0">
        <references count="1">
          <reference field="4294967294" count="3">
            <x v="21"/>
            <x v="22"/>
            <x v="23"/>
          </reference>
        </references>
      </pivotArea>
    </format>
    <format dxfId="23">
      <pivotArea type="topRight" dataOnly="0" labelOnly="1" outline="0" offset="J1:K1" fieldPosition="0"/>
    </format>
    <format dxfId="22">
      <pivotArea type="topRight" dataOnly="0" labelOnly="1" outline="0" offset="G1:K1" fieldPosition="0"/>
    </format>
    <format dxfId="21">
      <pivotArea type="topRight" dataOnly="0" labelOnly="1" outline="0" offset="M1:N1" fieldPosition="0"/>
    </format>
    <format dxfId="20">
      <pivotArea type="topRight" dataOnly="0" labelOnly="1" outline="0" offset="P1:Q1" fieldPosition="0"/>
    </format>
    <format dxfId="19">
      <pivotArea type="topRight" dataOnly="0" labelOnly="1" outline="0" offset="T1" fieldPosition="0"/>
    </format>
    <format dxfId="18">
      <pivotArea type="topRight" dataOnly="0" labelOnly="1" outline="0" offset="L1:N1" fieldPosition="0"/>
    </format>
    <format dxfId="17">
      <pivotArea type="topRight" dataOnly="0" labelOnly="1" outline="0" offset="O1:Q1" fieldPosition="0"/>
    </format>
    <format dxfId="16">
      <pivotArea type="topRight" dataOnly="0" labelOnly="1" outline="0" offset="R1:T1" fieldPosition="0"/>
    </format>
    <format dxfId="15">
      <pivotArea outline="0" collapsedLevelsAreSubtotals="1" fieldPosition="0">
        <references count="1">
          <reference field="4294967294" count="3" selected="0">
            <x v="7"/>
            <x v="8"/>
            <x v="9"/>
          </reference>
        </references>
      </pivotArea>
    </format>
    <format dxfId="14">
      <pivotArea type="origin" dataOnly="0" labelOnly="1" outline="0" fieldPosition="0"/>
    </format>
    <format dxfId="13">
      <pivotArea field="-2" type="button" dataOnly="0" labelOnly="1" outline="0" axis="axisCol" fieldPosition="0"/>
    </format>
    <format dxfId="12">
      <pivotArea type="topRight" dataOnly="0" labelOnly="1" outline="0" fieldPosition="0"/>
    </format>
    <format dxfId="11">
      <pivotArea type="origin" dataOnly="0" labelOnly="1" outline="0" fieldPosition="0"/>
    </format>
    <format dxfId="10">
      <pivotArea field="-2" type="button" dataOnly="0" labelOnly="1" outline="0" axis="axisCol" fieldPosition="0"/>
    </format>
    <format dxfId="9">
      <pivotArea type="topRight" dataOnly="0" labelOnly="1" outline="0" fieldPosition="0"/>
    </format>
    <format dxfId="8">
      <pivotArea type="origin" dataOnly="0" labelOnly="1" outline="0" fieldPosition="0"/>
    </format>
    <format dxfId="7">
      <pivotArea field="-2" type="button" dataOnly="0" labelOnly="1" outline="0" axis="axisCol" fieldPosition="0"/>
    </format>
    <format dxfId="6">
      <pivotArea type="topRight" dataOnly="0" labelOnly="1" outline="0" fieldPosition="0"/>
    </format>
    <format dxfId="5">
      <pivotArea outline="0" collapsedLevelsAreSubtotals="1" fieldPosition="0"/>
    </format>
    <format dxfId="4">
      <pivotArea type="topRight" dataOnly="0" labelOnly="1" outline="0" offset="G1:W1" fieldPosition="0"/>
    </format>
    <format dxfId="3">
      <pivotArea dataOnly="0" labelOnly="1" outline="0" fieldPosition="0">
        <references count="1">
          <reference field="4294967294" count="17"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</reference>
        </references>
      </pivotArea>
    </format>
    <format dxfId="2">
      <pivotArea outline="0" collapsedLevelsAreSubtotals="1" fieldPosition="0">
        <references count="1">
          <reference field="4294967294" count="5" selected="0">
            <x v="2"/>
            <x v="3"/>
            <x v="4"/>
            <x v="5"/>
            <x v="6"/>
          </reference>
        </references>
      </pivotArea>
    </format>
    <format dxfId="1">
      <pivotArea dataOnly="0" labelOnly="1" outline="0" fieldPosition="0">
        <references count="1">
          <reference field="4294967294" count="5">
            <x v="2"/>
            <x v="3"/>
            <x v="4"/>
            <x v="5"/>
            <x v="6"/>
          </reference>
        </references>
      </pivotArea>
    </format>
    <format dxfId="0">
      <pivotArea dataOnly="0" labelOnly="1" outline="0" fieldPosition="0">
        <references count="1">
          <reference field="4294967294" count="5">
            <x v="2"/>
            <x v="3"/>
            <x v="4"/>
            <x v="5"/>
            <x v="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 tint="0.39997558519241921"/>
  </sheetPr>
  <dimension ref="A1:N853"/>
  <sheetViews>
    <sheetView tabSelected="1" zoomScaleNormal="100" zoomScaleSheetLayoutView="100" workbookViewId="0">
      <pane ySplit="1" topLeftCell="A2" activePane="bottomLeft" state="frozen"/>
      <selection activeCell="B8" sqref="B7:B8"/>
      <selection pane="bottomLeft" activeCell="M1" sqref="M1"/>
    </sheetView>
  </sheetViews>
  <sheetFormatPr defaultColWidth="9.109375" defaultRowHeight="14.4"/>
  <cols>
    <col min="1" max="1" width="27.6640625" style="30" customWidth="1"/>
    <col min="2" max="2" width="9.33203125" style="30" customWidth="1"/>
    <col min="3" max="3" width="9.109375" style="9"/>
    <col min="4" max="4" width="12" style="9" customWidth="1"/>
    <col min="5" max="5" width="14.33203125" style="9" customWidth="1"/>
    <col min="6" max="6" width="16.88671875" style="9" customWidth="1"/>
    <col min="7" max="7" width="14.33203125" style="9" customWidth="1"/>
    <col min="8" max="8" width="13.88671875" style="9" customWidth="1"/>
    <col min="9" max="9" width="15.88671875" style="9" bestFit="1" customWidth="1"/>
    <col min="10" max="10" width="13.109375" style="9" bestFit="1" customWidth="1"/>
    <col min="11" max="11" width="13" style="9" bestFit="1" customWidth="1"/>
    <col min="12" max="16384" width="9.109375" style="3"/>
  </cols>
  <sheetData>
    <row r="1" spans="1:14" s="9" customFormat="1" ht="33" customHeight="1">
      <c r="A1" s="5" t="s">
        <v>0</v>
      </c>
      <c r="B1" s="5" t="s">
        <v>1</v>
      </c>
      <c r="C1" s="5" t="s">
        <v>2</v>
      </c>
      <c r="D1" s="5" t="s">
        <v>18</v>
      </c>
      <c r="E1" s="7" t="s">
        <v>9</v>
      </c>
      <c r="F1" s="6" t="s">
        <v>11</v>
      </c>
      <c r="G1" s="10" t="s">
        <v>7</v>
      </c>
      <c r="H1" s="6" t="s">
        <v>4</v>
      </c>
      <c r="I1" s="6" t="s">
        <v>8</v>
      </c>
      <c r="J1" s="8" t="s">
        <v>5</v>
      </c>
      <c r="K1" s="31" t="s">
        <v>158</v>
      </c>
      <c r="L1" s="79" t="s">
        <v>327</v>
      </c>
      <c r="M1" s="79" t="s">
        <v>328</v>
      </c>
      <c r="N1" s="9" t="s">
        <v>396</v>
      </c>
    </row>
    <row r="2" spans="1:14">
      <c r="A2" s="30" t="s">
        <v>148</v>
      </c>
      <c r="B2" s="30">
        <v>101</v>
      </c>
      <c r="C2" s="80">
        <v>66.307756724994192</v>
      </c>
      <c r="D2" s="80">
        <v>120.76942562501679</v>
      </c>
      <c r="E2" s="9" t="s">
        <v>263</v>
      </c>
      <c r="F2" s="9" t="s">
        <v>145</v>
      </c>
      <c r="G2" s="9" t="s">
        <v>280</v>
      </c>
      <c r="H2" s="9" t="s">
        <v>265</v>
      </c>
      <c r="I2" s="9" t="s">
        <v>266</v>
      </c>
      <c r="J2" s="9" t="s">
        <v>267</v>
      </c>
      <c r="K2" s="9" t="s">
        <v>284</v>
      </c>
      <c r="L2" s="3">
        <v>86.208534582029287</v>
      </c>
      <c r="M2" s="3">
        <v>70.827729603172699</v>
      </c>
      <c r="N2" s="3">
        <v>71</v>
      </c>
    </row>
    <row r="3" spans="1:14">
      <c r="A3" s="30" t="s">
        <v>148</v>
      </c>
      <c r="B3" s="30">
        <v>401</v>
      </c>
      <c r="C3" s="80">
        <v>65.120222929137896</v>
      </c>
      <c r="D3" s="80">
        <v>123.29968210968997</v>
      </c>
      <c r="E3" s="9" t="s">
        <v>263</v>
      </c>
      <c r="F3" s="9" t="s">
        <v>145</v>
      </c>
      <c r="G3" s="9" t="s">
        <v>264</v>
      </c>
      <c r="H3" s="9" t="s">
        <v>265</v>
      </c>
      <c r="I3" s="9" t="s">
        <v>266</v>
      </c>
      <c r="J3" s="9" t="s">
        <v>267</v>
      </c>
      <c r="K3" s="9" t="s">
        <v>268</v>
      </c>
      <c r="L3" s="3">
        <v>87.27044788924637</v>
      </c>
      <c r="M3" s="3">
        <v>55.140504046017355</v>
      </c>
      <c r="N3" s="3">
        <v>55</v>
      </c>
    </row>
    <row r="4" spans="1:14">
      <c r="A4" s="30" t="s">
        <v>148</v>
      </c>
      <c r="B4" s="30">
        <v>501</v>
      </c>
      <c r="C4" s="80">
        <v>80.725363061592361</v>
      </c>
      <c r="D4" s="80">
        <v>129.97050794867852</v>
      </c>
      <c r="E4" s="9" t="s">
        <v>263</v>
      </c>
      <c r="F4" s="9" t="s">
        <v>145</v>
      </c>
      <c r="G4" s="9" t="s">
        <v>264</v>
      </c>
      <c r="H4" s="9" t="s">
        <v>265</v>
      </c>
      <c r="I4" s="9" t="s">
        <v>270</v>
      </c>
      <c r="J4" s="9" t="s">
        <v>267</v>
      </c>
      <c r="K4" s="9" t="s">
        <v>268</v>
      </c>
      <c r="L4" s="3">
        <v>87.006574847587515</v>
      </c>
      <c r="M4" s="3">
        <v>69.39285601811531</v>
      </c>
      <c r="N4" s="3">
        <v>69</v>
      </c>
    </row>
    <row r="5" spans="1:14">
      <c r="A5" s="30" t="s">
        <v>148</v>
      </c>
      <c r="B5" s="30">
        <v>502</v>
      </c>
      <c r="C5" s="80">
        <v>78.663060685345386</v>
      </c>
      <c r="D5" s="80">
        <v>118.19477293956089</v>
      </c>
      <c r="E5" s="9" t="s">
        <v>263</v>
      </c>
      <c r="F5" s="9" t="s">
        <v>145</v>
      </c>
      <c r="G5" s="9" t="s">
        <v>292</v>
      </c>
      <c r="H5" s="9" t="s">
        <v>265</v>
      </c>
      <c r="I5" s="9" t="s">
        <v>266</v>
      </c>
      <c r="J5" s="9" t="s">
        <v>267</v>
      </c>
      <c r="K5" s="9" t="s">
        <v>284</v>
      </c>
      <c r="L5" s="3">
        <v>85.119098064790919</v>
      </c>
      <c r="M5" s="3">
        <v>72.166310964410258</v>
      </c>
      <c r="N5" s="3">
        <v>72</v>
      </c>
    </row>
    <row r="6" spans="1:14">
      <c r="A6" s="30" t="s">
        <v>148</v>
      </c>
      <c r="B6" s="30">
        <v>503</v>
      </c>
      <c r="C6" s="80">
        <v>68.755393421849377</v>
      </c>
      <c r="D6" s="80">
        <v>116.39620792041993</v>
      </c>
      <c r="E6" s="9" t="s">
        <v>263</v>
      </c>
      <c r="F6" s="9" t="s">
        <v>145</v>
      </c>
      <c r="G6" s="9" t="s">
        <v>280</v>
      </c>
      <c r="H6" s="9" t="s">
        <v>265</v>
      </c>
      <c r="I6" s="9" t="s">
        <v>269</v>
      </c>
      <c r="J6" s="9" t="s">
        <v>267</v>
      </c>
      <c r="K6" s="9" t="s">
        <v>284</v>
      </c>
      <c r="L6" s="3">
        <v>84.618189825253651</v>
      </c>
      <c r="M6" s="3">
        <v>72.024782158962793</v>
      </c>
      <c r="N6" s="3">
        <v>72</v>
      </c>
    </row>
    <row r="7" spans="1:14">
      <c r="A7" s="30" t="s">
        <v>148</v>
      </c>
      <c r="B7" s="30">
        <v>504</v>
      </c>
      <c r="C7" s="80">
        <v>88.716132955644696</v>
      </c>
      <c r="D7" s="80">
        <v>126.57056421241751</v>
      </c>
      <c r="E7" s="9" t="s">
        <v>263</v>
      </c>
      <c r="F7" s="9" t="s">
        <v>145</v>
      </c>
      <c r="G7" s="9" t="s">
        <v>275</v>
      </c>
      <c r="H7" s="9" t="s">
        <v>279</v>
      </c>
      <c r="I7" s="9" t="s">
        <v>270</v>
      </c>
      <c r="J7" s="9" t="s">
        <v>267</v>
      </c>
      <c r="K7" s="9" t="s">
        <v>284</v>
      </c>
      <c r="L7" s="3">
        <v>85.66801625271188</v>
      </c>
      <c r="M7" s="3">
        <v>71.475280354604621</v>
      </c>
      <c r="N7" s="3">
        <v>71</v>
      </c>
    </row>
    <row r="8" spans="1:14">
      <c r="A8" s="30" t="s">
        <v>148</v>
      </c>
      <c r="B8" s="30">
        <v>601</v>
      </c>
      <c r="C8" s="80">
        <v>102.79737223331554</v>
      </c>
      <c r="D8" s="80">
        <v>118.51346271414992</v>
      </c>
      <c r="E8" s="9" t="s">
        <v>263</v>
      </c>
      <c r="F8" s="9" t="s">
        <v>145</v>
      </c>
      <c r="G8" s="9" t="s">
        <v>264</v>
      </c>
      <c r="H8" s="9" t="s">
        <v>265</v>
      </c>
      <c r="I8" s="9" t="s">
        <v>271</v>
      </c>
      <c r="J8" s="9" t="s">
        <v>267</v>
      </c>
      <c r="K8" s="9" t="s">
        <v>268</v>
      </c>
      <c r="L8" s="3">
        <v>86.325353815295102</v>
      </c>
      <c r="M8" s="3">
        <v>51.204787693872369</v>
      </c>
      <c r="N8" s="3">
        <v>51</v>
      </c>
    </row>
    <row r="9" spans="1:14">
      <c r="A9" s="30" t="s">
        <v>148</v>
      </c>
      <c r="B9" s="30">
        <v>602</v>
      </c>
      <c r="C9" s="80">
        <v>93.745028265737233</v>
      </c>
      <c r="D9" s="80">
        <v>123.14634134730606</v>
      </c>
      <c r="E9" s="9" t="s">
        <v>263</v>
      </c>
      <c r="F9" s="9" t="s">
        <v>145</v>
      </c>
      <c r="G9" s="9" t="s">
        <v>264</v>
      </c>
      <c r="H9" s="9" t="s">
        <v>265</v>
      </c>
      <c r="I9" s="9" t="s">
        <v>270</v>
      </c>
      <c r="J9" s="9" t="s">
        <v>267</v>
      </c>
      <c r="K9" s="9" t="s">
        <v>268</v>
      </c>
      <c r="L9" s="3">
        <v>84.357748575235007</v>
      </c>
      <c r="M9" s="3">
        <v>71.575780919250988</v>
      </c>
      <c r="N9" s="3">
        <v>72</v>
      </c>
    </row>
    <row r="10" spans="1:14">
      <c r="A10" s="30" t="s">
        <v>148</v>
      </c>
      <c r="B10" s="30">
        <v>603</v>
      </c>
      <c r="C10" s="80">
        <v>105.90569538520822</v>
      </c>
      <c r="D10" s="80">
        <v>121.97648820561194</v>
      </c>
      <c r="E10" s="9" t="s">
        <v>263</v>
      </c>
      <c r="F10" s="9" t="s">
        <v>145</v>
      </c>
      <c r="G10" s="9" t="s">
        <v>275</v>
      </c>
      <c r="H10" s="9" t="s">
        <v>265</v>
      </c>
      <c r="I10" s="9" t="s">
        <v>272</v>
      </c>
      <c r="J10" s="9" t="s">
        <v>267</v>
      </c>
      <c r="K10" s="9" t="s">
        <v>284</v>
      </c>
      <c r="L10" s="3">
        <v>83.995215041995436</v>
      </c>
      <c r="M10" s="3">
        <v>72.25707920590483</v>
      </c>
      <c r="N10" s="3">
        <v>72</v>
      </c>
    </row>
    <row r="11" spans="1:14">
      <c r="A11" s="30" t="s">
        <v>148</v>
      </c>
      <c r="B11" s="30">
        <v>704</v>
      </c>
      <c r="C11" s="80">
        <v>98.756137826198938</v>
      </c>
      <c r="D11" s="80">
        <v>112.29681243324274</v>
      </c>
      <c r="E11" s="9" t="s">
        <v>263</v>
      </c>
      <c r="F11" s="9" t="s">
        <v>145</v>
      </c>
      <c r="G11" s="9" t="s">
        <v>273</v>
      </c>
      <c r="H11" s="9" t="s">
        <v>265</v>
      </c>
      <c r="I11" s="9" t="s">
        <v>270</v>
      </c>
      <c r="J11" s="9" t="s">
        <v>267</v>
      </c>
      <c r="K11" s="9" t="s">
        <v>268</v>
      </c>
      <c r="L11" s="3">
        <v>84.195346508086132</v>
      </c>
      <c r="M11" s="3">
        <v>42.081779679454634</v>
      </c>
      <c r="N11" s="3">
        <v>42</v>
      </c>
    </row>
    <row r="12" spans="1:14">
      <c r="A12" s="30" t="s">
        <v>148</v>
      </c>
      <c r="B12" s="30">
        <v>1001</v>
      </c>
      <c r="C12" s="80">
        <v>86.574591628613476</v>
      </c>
      <c r="D12" s="80">
        <v>108.40356803534674</v>
      </c>
      <c r="E12" s="9" t="s">
        <v>263</v>
      </c>
      <c r="F12" s="9" t="s">
        <v>145</v>
      </c>
      <c r="G12" s="9" t="s">
        <v>264</v>
      </c>
      <c r="H12" s="9" t="s">
        <v>265</v>
      </c>
      <c r="I12" s="9" t="s">
        <v>266</v>
      </c>
      <c r="J12" s="9" t="s">
        <v>267</v>
      </c>
      <c r="K12" s="9" t="s">
        <v>268</v>
      </c>
      <c r="L12" s="3">
        <v>84.792519264517139</v>
      </c>
      <c r="M12" s="3">
        <v>71.766467246391983</v>
      </c>
      <c r="N12" s="3">
        <v>72</v>
      </c>
    </row>
    <row r="13" spans="1:14">
      <c r="A13" s="30" t="s">
        <v>148</v>
      </c>
      <c r="B13" s="30">
        <v>1004</v>
      </c>
      <c r="C13" s="80">
        <v>82.588415249069143</v>
      </c>
      <c r="D13" s="80">
        <v>129.77890842563721</v>
      </c>
      <c r="E13" s="9" t="s">
        <v>263</v>
      </c>
      <c r="F13" s="9" t="s">
        <v>145</v>
      </c>
      <c r="G13" s="9" t="s">
        <v>280</v>
      </c>
      <c r="H13" s="9" t="s">
        <v>265</v>
      </c>
      <c r="I13" s="9" t="s">
        <v>278</v>
      </c>
      <c r="J13" s="9" t="s">
        <v>267</v>
      </c>
      <c r="K13" s="9" t="s">
        <v>284</v>
      </c>
      <c r="L13" s="3">
        <v>88.1408075445337</v>
      </c>
      <c r="M13" s="3">
        <v>70.640752706950749</v>
      </c>
      <c r="N13" s="3">
        <v>71</v>
      </c>
    </row>
    <row r="14" spans="1:14">
      <c r="A14" s="30" t="s">
        <v>148</v>
      </c>
      <c r="B14" s="30">
        <v>1101</v>
      </c>
      <c r="C14" s="80">
        <v>94.02969761427785</v>
      </c>
      <c r="D14" s="80">
        <v>110.87401605793012</v>
      </c>
      <c r="E14" s="9" t="s">
        <v>274</v>
      </c>
      <c r="F14" s="9" t="s">
        <v>145</v>
      </c>
      <c r="G14" s="9" t="s">
        <v>264</v>
      </c>
      <c r="H14" s="9" t="s">
        <v>265</v>
      </c>
      <c r="I14" s="9" t="s">
        <v>271</v>
      </c>
      <c r="J14" s="9" t="s">
        <v>267</v>
      </c>
      <c r="K14" s="9" t="s">
        <v>268</v>
      </c>
      <c r="L14" s="3">
        <v>82.838398889916746</v>
      </c>
      <c r="M14" s="3">
        <v>71.742676225716934</v>
      </c>
      <c r="N14" s="3">
        <v>72</v>
      </c>
    </row>
    <row r="15" spans="1:14">
      <c r="A15" s="30" t="s">
        <v>148</v>
      </c>
      <c r="B15" s="30">
        <v>1201</v>
      </c>
      <c r="C15" s="80">
        <v>83.0556418465805</v>
      </c>
      <c r="D15" s="80">
        <v>124.94600874987282</v>
      </c>
      <c r="E15" s="9" t="s">
        <v>263</v>
      </c>
      <c r="F15" s="9" t="s">
        <v>145</v>
      </c>
      <c r="G15" s="9" t="s">
        <v>264</v>
      </c>
      <c r="H15" s="9" t="s">
        <v>265</v>
      </c>
      <c r="I15" s="9" t="s">
        <v>266</v>
      </c>
      <c r="J15" s="9" t="s">
        <v>267</v>
      </c>
      <c r="K15" s="9" t="s">
        <v>268</v>
      </c>
      <c r="L15" s="3">
        <v>85.423343961644207</v>
      </c>
      <c r="M15" s="3">
        <v>70.933517769731111</v>
      </c>
      <c r="N15" s="3">
        <v>71</v>
      </c>
    </row>
    <row r="16" spans="1:14">
      <c r="A16" s="30" t="s">
        <v>148</v>
      </c>
      <c r="B16" s="30">
        <v>1401</v>
      </c>
      <c r="C16" s="80">
        <v>71.533332683917678</v>
      </c>
      <c r="D16" s="80">
        <v>127.26860340895807</v>
      </c>
      <c r="E16" s="9" t="s">
        <v>263</v>
      </c>
      <c r="F16" s="9" t="s">
        <v>145</v>
      </c>
      <c r="G16" s="9" t="s">
        <v>264</v>
      </c>
      <c r="H16" s="9" t="s">
        <v>265</v>
      </c>
      <c r="I16" s="9" t="s">
        <v>271</v>
      </c>
      <c r="J16" s="9" t="s">
        <v>267</v>
      </c>
      <c r="K16" s="9" t="s">
        <v>268</v>
      </c>
      <c r="L16" s="3">
        <v>86.617776935965608</v>
      </c>
      <c r="M16" s="3">
        <v>70.392962774094855</v>
      </c>
      <c r="N16" s="3">
        <v>70</v>
      </c>
    </row>
    <row r="17" spans="1:14">
      <c r="A17" s="30" t="s">
        <v>148</v>
      </c>
      <c r="B17" s="30">
        <v>1701</v>
      </c>
      <c r="C17" s="80">
        <v>83.645941407501411</v>
      </c>
      <c r="D17" s="80">
        <v>125.70000063365359</v>
      </c>
      <c r="E17" s="9" t="s">
        <v>263</v>
      </c>
      <c r="F17" s="9" t="s">
        <v>145</v>
      </c>
      <c r="G17" s="9" t="s">
        <v>292</v>
      </c>
      <c r="H17" s="9" t="s">
        <v>279</v>
      </c>
      <c r="I17" s="9" t="s">
        <v>266</v>
      </c>
      <c r="J17" s="9" t="s">
        <v>267</v>
      </c>
      <c r="K17" s="9" t="s">
        <v>284</v>
      </c>
      <c r="L17" s="3">
        <v>86.043435654149405</v>
      </c>
      <c r="M17" s="3">
        <v>69.669664573032222</v>
      </c>
      <c r="N17" s="3">
        <v>70</v>
      </c>
    </row>
    <row r="18" spans="1:14">
      <c r="A18" s="30" t="s">
        <v>148</v>
      </c>
      <c r="B18" s="30">
        <v>1801</v>
      </c>
      <c r="C18" s="80">
        <v>81.159433654355936</v>
      </c>
      <c r="D18" s="80">
        <v>130.04678013501447</v>
      </c>
      <c r="E18" s="9" t="s">
        <v>263</v>
      </c>
      <c r="F18" s="9" t="s">
        <v>145</v>
      </c>
      <c r="G18" s="9" t="s">
        <v>275</v>
      </c>
      <c r="H18" s="9" t="s">
        <v>265</v>
      </c>
      <c r="I18" s="9" t="s">
        <v>272</v>
      </c>
      <c r="J18" s="9" t="s">
        <v>267</v>
      </c>
      <c r="K18" s="9" t="s">
        <v>268</v>
      </c>
      <c r="L18" s="3">
        <v>87.944043097151194</v>
      </c>
      <c r="M18" s="3">
        <v>70.014793644996345</v>
      </c>
      <c r="N18" s="3">
        <v>70</v>
      </c>
    </row>
    <row r="19" spans="1:14">
      <c r="A19" s="30" t="s">
        <v>149</v>
      </c>
      <c r="B19" s="30">
        <v>201</v>
      </c>
      <c r="C19" s="80">
        <v>75.098163806342484</v>
      </c>
      <c r="D19" s="80">
        <v>126.99999620057285</v>
      </c>
      <c r="E19" s="9" t="s">
        <v>263</v>
      </c>
      <c r="F19" s="9" t="s">
        <v>145</v>
      </c>
      <c r="G19" s="9" t="s">
        <v>275</v>
      </c>
      <c r="H19" s="9" t="s">
        <v>265</v>
      </c>
      <c r="I19" s="9" t="s">
        <v>266</v>
      </c>
      <c r="J19" s="9" t="s">
        <v>276</v>
      </c>
      <c r="K19" s="9" t="s">
        <v>268</v>
      </c>
      <c r="L19" s="3">
        <v>84.751271968365558</v>
      </c>
      <c r="M19" s="3">
        <v>71.803385325131813</v>
      </c>
      <c r="N19" s="3">
        <v>72</v>
      </c>
    </row>
    <row r="20" spans="1:14">
      <c r="A20" s="30" t="s">
        <v>149</v>
      </c>
      <c r="B20" s="30">
        <v>202</v>
      </c>
      <c r="C20" s="80">
        <v>88.408160637683253</v>
      </c>
      <c r="D20" s="80">
        <v>138.9044618409412</v>
      </c>
      <c r="E20" s="9" t="s">
        <v>263</v>
      </c>
      <c r="F20" s="9" t="s">
        <v>145</v>
      </c>
      <c r="G20" s="9" t="s">
        <v>264</v>
      </c>
      <c r="H20" s="9" t="s">
        <v>265</v>
      </c>
      <c r="I20" s="9" t="s">
        <v>271</v>
      </c>
      <c r="J20" s="9" t="s">
        <v>276</v>
      </c>
      <c r="K20" s="9" t="s">
        <v>268</v>
      </c>
      <c r="L20" s="3">
        <v>87.299000000000007</v>
      </c>
      <c r="M20" s="3">
        <v>70.37</v>
      </c>
      <c r="N20" s="3">
        <v>70</v>
      </c>
    </row>
    <row r="21" spans="1:14">
      <c r="A21" s="30" t="s">
        <v>149</v>
      </c>
      <c r="B21" s="30">
        <v>401</v>
      </c>
      <c r="C21" s="80">
        <v>125.89445414503319</v>
      </c>
      <c r="D21" s="80">
        <v>114.95936015034221</v>
      </c>
      <c r="E21" s="9" t="s">
        <v>274</v>
      </c>
      <c r="F21" s="9" t="s">
        <v>145</v>
      </c>
      <c r="G21" s="9" t="s">
        <v>277</v>
      </c>
      <c r="H21" s="9" t="s">
        <v>265</v>
      </c>
      <c r="I21" s="9" t="s">
        <v>270</v>
      </c>
      <c r="J21" s="9" t="s">
        <v>276</v>
      </c>
      <c r="K21" s="9" t="s">
        <v>268</v>
      </c>
      <c r="L21" s="3">
        <v>83.836345829964301</v>
      </c>
      <c r="M21" s="3">
        <v>72.81064588715563</v>
      </c>
      <c r="N21" s="3">
        <v>73</v>
      </c>
    </row>
    <row r="22" spans="1:14">
      <c r="A22" s="30" t="s">
        <v>149</v>
      </c>
      <c r="B22" s="30">
        <v>402</v>
      </c>
      <c r="C22" s="80">
        <v>81.961256808784142</v>
      </c>
      <c r="D22" s="80">
        <v>139.49574593796163</v>
      </c>
      <c r="E22" s="9" t="s">
        <v>263</v>
      </c>
      <c r="F22" s="9" t="s">
        <v>145</v>
      </c>
      <c r="G22" s="9" t="s">
        <v>264</v>
      </c>
      <c r="H22" s="9" t="s">
        <v>265</v>
      </c>
      <c r="I22" s="9" t="s">
        <v>278</v>
      </c>
      <c r="J22" s="9" t="s">
        <v>276</v>
      </c>
      <c r="K22" s="9" t="s">
        <v>268</v>
      </c>
      <c r="L22" s="3">
        <v>86.449626140021451</v>
      </c>
      <c r="M22" s="3">
        <v>69.708654372317582</v>
      </c>
      <c r="N22" s="3">
        <v>70</v>
      </c>
    </row>
    <row r="23" spans="1:14">
      <c r="A23" s="30" t="s">
        <v>149</v>
      </c>
      <c r="B23" s="30">
        <v>403</v>
      </c>
      <c r="C23" s="80">
        <v>143.41193499341114</v>
      </c>
      <c r="D23" s="80">
        <v>113.47335936027305</v>
      </c>
      <c r="E23" s="9" t="s">
        <v>274</v>
      </c>
      <c r="F23" s="9" t="s">
        <v>145</v>
      </c>
      <c r="G23" s="9" t="s">
        <v>275</v>
      </c>
      <c r="H23" s="9" t="s">
        <v>279</v>
      </c>
      <c r="I23" s="9" t="s">
        <v>272</v>
      </c>
      <c r="J23" s="9" t="s">
        <v>276</v>
      </c>
      <c r="K23" s="9" t="s">
        <v>268</v>
      </c>
      <c r="L23" s="3">
        <v>85.128458623811653</v>
      </c>
      <c r="M23" s="3">
        <v>73.492252580353096</v>
      </c>
      <c r="N23" s="3">
        <v>73</v>
      </c>
    </row>
    <row r="24" spans="1:14">
      <c r="A24" s="30" t="s">
        <v>149</v>
      </c>
      <c r="B24" s="30">
        <v>501</v>
      </c>
      <c r="C24" s="80">
        <v>107.72931492804562</v>
      </c>
      <c r="D24" s="80">
        <v>119.81646769149147</v>
      </c>
      <c r="E24" s="9" t="s">
        <v>274</v>
      </c>
      <c r="F24" s="9" t="s">
        <v>145</v>
      </c>
      <c r="G24" s="9" t="s">
        <v>275</v>
      </c>
      <c r="H24" s="9" t="s">
        <v>279</v>
      </c>
      <c r="I24" s="9" t="s">
        <v>270</v>
      </c>
      <c r="J24" s="9" t="s">
        <v>276</v>
      </c>
      <c r="K24" s="9" t="s">
        <v>268</v>
      </c>
      <c r="L24" s="3">
        <v>84.659023622705504</v>
      </c>
      <c r="M24" s="3">
        <v>71.560862192922741</v>
      </c>
      <c r="N24" s="3">
        <v>72</v>
      </c>
    </row>
    <row r="25" spans="1:14">
      <c r="A25" s="30" t="s">
        <v>149</v>
      </c>
      <c r="B25" s="30">
        <v>701</v>
      </c>
      <c r="C25" s="80">
        <v>76.719116652976822</v>
      </c>
      <c r="D25" s="80">
        <v>130.35336343190971</v>
      </c>
      <c r="E25" s="9" t="s">
        <v>263</v>
      </c>
      <c r="F25" s="9" t="s">
        <v>145</v>
      </c>
      <c r="G25" s="9" t="s">
        <v>280</v>
      </c>
      <c r="H25" s="9" t="s">
        <v>265</v>
      </c>
      <c r="I25" s="9" t="s">
        <v>266</v>
      </c>
      <c r="J25" s="9" t="s">
        <v>276</v>
      </c>
      <c r="K25" s="9" t="s">
        <v>284</v>
      </c>
      <c r="L25" s="3">
        <v>86.265710024716171</v>
      </c>
      <c r="M25" s="3">
        <v>69.528827615097811</v>
      </c>
      <c r="N25" s="3">
        <v>70</v>
      </c>
    </row>
    <row r="26" spans="1:14">
      <c r="A26" s="30" t="s">
        <v>149</v>
      </c>
      <c r="B26" s="30">
        <v>801</v>
      </c>
      <c r="C26" s="80">
        <v>122.39634763512932</v>
      </c>
      <c r="D26" s="80">
        <v>126.47489350248317</v>
      </c>
      <c r="E26" s="9" t="s">
        <v>263</v>
      </c>
      <c r="F26" s="9" t="s">
        <v>145</v>
      </c>
      <c r="G26" s="9" t="s">
        <v>273</v>
      </c>
      <c r="H26" s="9" t="s">
        <v>265</v>
      </c>
      <c r="I26" s="9" t="s">
        <v>271</v>
      </c>
      <c r="J26" s="9" t="s">
        <v>276</v>
      </c>
      <c r="K26" s="9" t="s">
        <v>268</v>
      </c>
      <c r="L26" s="3">
        <v>86.972680692459335</v>
      </c>
      <c r="M26" s="3">
        <v>70.234615574174455</v>
      </c>
      <c r="N26" s="3">
        <v>70</v>
      </c>
    </row>
    <row r="27" spans="1:14">
      <c r="A27" s="30" t="s">
        <v>149</v>
      </c>
      <c r="B27" s="30">
        <v>901</v>
      </c>
      <c r="C27" s="80">
        <v>89.248903579334851</v>
      </c>
      <c r="D27" s="80">
        <v>133.99051724932801</v>
      </c>
      <c r="E27" s="9" t="s">
        <v>263</v>
      </c>
      <c r="F27" s="9" t="s">
        <v>145</v>
      </c>
      <c r="G27" s="9" t="s">
        <v>264</v>
      </c>
      <c r="H27" s="9" t="s">
        <v>265</v>
      </c>
      <c r="I27" s="9" t="s">
        <v>278</v>
      </c>
      <c r="J27" s="9" t="s">
        <v>276</v>
      </c>
      <c r="K27" s="9" t="s">
        <v>268</v>
      </c>
      <c r="L27" s="3">
        <v>87.938308777639108</v>
      </c>
      <c r="M27" s="3">
        <v>69.816244405313839</v>
      </c>
      <c r="N27" s="3">
        <v>70</v>
      </c>
    </row>
    <row r="28" spans="1:14">
      <c r="A28" s="30" t="s">
        <v>149</v>
      </c>
      <c r="B28" s="30">
        <v>1001</v>
      </c>
      <c r="C28" s="80">
        <v>71.825510300898841</v>
      </c>
      <c r="D28" s="80">
        <v>135.09999718847564</v>
      </c>
      <c r="E28" s="9" t="s">
        <v>263</v>
      </c>
      <c r="F28" s="9" t="s">
        <v>145</v>
      </c>
      <c r="G28" s="9" t="s">
        <v>275</v>
      </c>
      <c r="H28" s="9" t="s">
        <v>279</v>
      </c>
      <c r="I28" s="9" t="s">
        <v>272</v>
      </c>
      <c r="J28" s="9" t="s">
        <v>276</v>
      </c>
      <c r="K28" s="9" t="s">
        <v>268</v>
      </c>
      <c r="L28" s="3">
        <v>84.970287804878055</v>
      </c>
      <c r="M28" s="3">
        <v>70.736173441734408</v>
      </c>
      <c r="N28" s="3">
        <v>71</v>
      </c>
    </row>
    <row r="29" spans="1:14">
      <c r="A29" s="30" t="s">
        <v>149</v>
      </c>
      <c r="B29" s="30">
        <v>1101</v>
      </c>
      <c r="C29" s="80">
        <v>108.8824028884124</v>
      </c>
      <c r="D29" s="80">
        <v>122.74956710102607</v>
      </c>
      <c r="E29" s="9" t="s">
        <v>263</v>
      </c>
      <c r="F29" s="9" t="s">
        <v>145</v>
      </c>
      <c r="G29" s="9" t="s">
        <v>264</v>
      </c>
      <c r="H29" s="9" t="s">
        <v>265</v>
      </c>
      <c r="I29" s="9" t="s">
        <v>272</v>
      </c>
      <c r="J29" s="9" t="s">
        <v>276</v>
      </c>
      <c r="K29" s="9" t="s">
        <v>268</v>
      </c>
      <c r="L29" s="3">
        <v>86.311713417752927</v>
      </c>
      <c r="M29" s="3">
        <v>71.771959996280174</v>
      </c>
      <c r="N29" s="3">
        <v>72</v>
      </c>
    </row>
    <row r="30" spans="1:14">
      <c r="A30" s="30" t="s">
        <v>149</v>
      </c>
      <c r="B30" s="30">
        <v>1202</v>
      </c>
      <c r="C30" s="80">
        <v>104.78949999697366</v>
      </c>
      <c r="D30" s="80">
        <v>145.90071171974051</v>
      </c>
      <c r="E30" s="9" t="s">
        <v>263</v>
      </c>
      <c r="F30" s="9" t="s">
        <v>145</v>
      </c>
      <c r="G30" s="9" t="s">
        <v>275</v>
      </c>
      <c r="H30" s="9" t="s">
        <v>265</v>
      </c>
      <c r="I30" s="9" t="s">
        <v>310</v>
      </c>
      <c r="J30" s="9" t="s">
        <v>276</v>
      </c>
      <c r="K30" s="9" t="s">
        <v>284</v>
      </c>
      <c r="L30" s="3">
        <v>87.335084123752296</v>
      </c>
      <c r="M30" s="3">
        <v>68.740783532800322</v>
      </c>
      <c r="N30" s="3">
        <v>69</v>
      </c>
    </row>
    <row r="31" spans="1:14">
      <c r="A31" s="30" t="s">
        <v>149</v>
      </c>
      <c r="B31" s="30">
        <v>1401</v>
      </c>
      <c r="C31" s="80">
        <v>89.760842008282538</v>
      </c>
      <c r="D31" s="80">
        <v>122.41223476597342</v>
      </c>
      <c r="E31" s="9" t="s">
        <v>263</v>
      </c>
      <c r="F31" s="9" t="s">
        <v>145</v>
      </c>
      <c r="G31" s="9" t="s">
        <v>273</v>
      </c>
      <c r="H31" s="9" t="s">
        <v>265</v>
      </c>
      <c r="I31" s="9" t="s">
        <v>271</v>
      </c>
      <c r="J31" s="9" t="s">
        <v>276</v>
      </c>
      <c r="K31" s="9" t="s">
        <v>268</v>
      </c>
      <c r="L31" s="3">
        <v>86.457368450101782</v>
      </c>
      <c r="M31" s="3">
        <v>70.777882300182824</v>
      </c>
      <c r="N31" s="3">
        <v>71</v>
      </c>
    </row>
    <row r="32" spans="1:14">
      <c r="A32" s="30" t="s">
        <v>149</v>
      </c>
      <c r="B32" s="30">
        <v>1601</v>
      </c>
      <c r="C32" s="80">
        <v>105.40983846263262</v>
      </c>
      <c r="D32" s="80">
        <v>118.19391856355153</v>
      </c>
      <c r="E32" s="9" t="s">
        <v>263</v>
      </c>
      <c r="F32" s="9" t="s">
        <v>145</v>
      </c>
      <c r="G32" s="9" t="s">
        <v>264</v>
      </c>
      <c r="H32" s="9" t="s">
        <v>265</v>
      </c>
      <c r="I32" s="9" t="s">
        <v>272</v>
      </c>
      <c r="J32" s="9" t="s">
        <v>276</v>
      </c>
      <c r="K32" s="9" t="s">
        <v>268</v>
      </c>
      <c r="L32" s="3">
        <v>86.261382548327234</v>
      </c>
      <c r="M32" s="3">
        <v>73.198811598539706</v>
      </c>
      <c r="N32" s="3">
        <v>73</v>
      </c>
    </row>
    <row r="33" spans="1:14">
      <c r="A33" s="30" t="s">
        <v>149</v>
      </c>
      <c r="B33" s="30">
        <v>1603</v>
      </c>
      <c r="C33" s="80">
        <v>101.18098463202699</v>
      </c>
      <c r="D33" s="80">
        <v>140.16669992353275</v>
      </c>
      <c r="E33" s="9" t="s">
        <v>274</v>
      </c>
      <c r="F33" s="9" t="s">
        <v>145</v>
      </c>
      <c r="G33" s="9" t="s">
        <v>280</v>
      </c>
      <c r="H33" s="9" t="s">
        <v>265</v>
      </c>
      <c r="I33" s="9" t="s">
        <v>271</v>
      </c>
      <c r="J33" s="9" t="s">
        <v>276</v>
      </c>
      <c r="K33" s="9" t="s">
        <v>268</v>
      </c>
      <c r="L33" s="3">
        <v>90.009</v>
      </c>
      <c r="M33" s="3">
        <v>68.53</v>
      </c>
      <c r="N33" s="3">
        <v>69</v>
      </c>
    </row>
    <row r="34" spans="1:14">
      <c r="A34" s="30" t="s">
        <v>149</v>
      </c>
      <c r="B34" s="30">
        <v>1801</v>
      </c>
      <c r="C34" s="80">
        <v>124.82798835193003</v>
      </c>
      <c r="D34" s="80">
        <v>130.29604352642235</v>
      </c>
      <c r="E34" s="9" t="s">
        <v>263</v>
      </c>
      <c r="F34" s="9" t="s">
        <v>145</v>
      </c>
      <c r="G34" s="9" t="s">
        <v>292</v>
      </c>
      <c r="H34" s="9" t="s">
        <v>265</v>
      </c>
      <c r="I34" s="9" t="s">
        <v>266</v>
      </c>
      <c r="J34" s="9" t="s">
        <v>276</v>
      </c>
      <c r="K34" s="9" t="s">
        <v>284</v>
      </c>
      <c r="L34" s="3">
        <v>86.370352617752189</v>
      </c>
      <c r="M34" s="3">
        <v>64.414479435535981</v>
      </c>
      <c r="N34" s="3">
        <v>64</v>
      </c>
    </row>
    <row r="35" spans="1:14">
      <c r="A35" s="30" t="s">
        <v>149</v>
      </c>
      <c r="B35" s="30">
        <v>1901</v>
      </c>
      <c r="C35" s="80">
        <v>91.272427634170214</v>
      </c>
      <c r="D35" s="80">
        <v>125.85020371882086</v>
      </c>
      <c r="E35" s="9" t="s">
        <v>263</v>
      </c>
      <c r="F35" s="9" t="s">
        <v>145</v>
      </c>
      <c r="G35" s="9" t="s">
        <v>264</v>
      </c>
      <c r="H35" s="9" t="s">
        <v>265</v>
      </c>
      <c r="I35" s="9" t="s">
        <v>278</v>
      </c>
      <c r="J35" s="9" t="s">
        <v>276</v>
      </c>
      <c r="K35" s="9" t="s">
        <v>268</v>
      </c>
      <c r="L35" s="3">
        <v>86.574999999999989</v>
      </c>
      <c r="M35" s="3">
        <v>70.680000000000007</v>
      </c>
      <c r="N35" s="3">
        <v>71</v>
      </c>
    </row>
    <row r="36" spans="1:14">
      <c r="A36" s="30" t="s">
        <v>149</v>
      </c>
      <c r="B36" s="30">
        <v>1902</v>
      </c>
      <c r="C36" s="80">
        <v>98.942121000417828</v>
      </c>
      <c r="D36" s="80">
        <v>130.98415914512248</v>
      </c>
      <c r="E36" s="9" t="s">
        <v>263</v>
      </c>
      <c r="F36" s="9" t="s">
        <v>145</v>
      </c>
      <c r="G36" s="9" t="s">
        <v>275</v>
      </c>
      <c r="H36" s="9" t="s">
        <v>265</v>
      </c>
      <c r="I36" s="9" t="s">
        <v>266</v>
      </c>
      <c r="J36" s="9" t="s">
        <v>276</v>
      </c>
      <c r="K36" s="9" t="s">
        <v>268</v>
      </c>
      <c r="L36" s="3">
        <v>86.272881543329888</v>
      </c>
      <c r="M36" s="3">
        <v>70.664822143429035</v>
      </c>
      <c r="N36" s="3">
        <v>71</v>
      </c>
    </row>
    <row r="37" spans="1:14">
      <c r="A37" s="30" t="s">
        <v>149</v>
      </c>
      <c r="B37" s="30">
        <v>2001</v>
      </c>
      <c r="C37" s="80">
        <v>90.823430164638737</v>
      </c>
      <c r="D37" s="80">
        <v>122.67733574411298</v>
      </c>
      <c r="E37" s="9" t="s">
        <v>263</v>
      </c>
      <c r="F37" s="9" t="s">
        <v>145</v>
      </c>
      <c r="G37" s="9" t="s">
        <v>264</v>
      </c>
      <c r="H37" s="9" t="s">
        <v>265</v>
      </c>
      <c r="I37" s="9" t="s">
        <v>271</v>
      </c>
      <c r="J37" s="9" t="s">
        <v>276</v>
      </c>
      <c r="K37" s="9" t="s">
        <v>268</v>
      </c>
      <c r="L37" s="3">
        <v>85.172130547076762</v>
      </c>
      <c r="M37" s="3">
        <v>70.396590749002101</v>
      </c>
      <c r="N37" s="3">
        <v>70</v>
      </c>
    </row>
    <row r="38" spans="1:14">
      <c r="A38" s="30" t="s">
        <v>149</v>
      </c>
      <c r="B38" s="30">
        <v>2002</v>
      </c>
      <c r="C38" s="80">
        <v>100.81995943896544</v>
      </c>
      <c r="D38" s="80">
        <v>126.52617046825139</v>
      </c>
      <c r="E38" s="9" t="s">
        <v>263</v>
      </c>
      <c r="F38" s="9" t="s">
        <v>145</v>
      </c>
      <c r="G38" s="9" t="s">
        <v>264</v>
      </c>
      <c r="H38" s="9" t="s">
        <v>265</v>
      </c>
      <c r="I38" s="9" t="s">
        <v>269</v>
      </c>
      <c r="J38" s="9" t="s">
        <v>276</v>
      </c>
      <c r="K38" s="9" t="s">
        <v>268</v>
      </c>
      <c r="L38" s="3">
        <v>83.91291191540391</v>
      </c>
      <c r="M38" s="3">
        <v>72.130870162433226</v>
      </c>
      <c r="N38" s="3">
        <v>72</v>
      </c>
    </row>
    <row r="39" spans="1:14">
      <c r="A39" s="30" t="s">
        <v>149</v>
      </c>
      <c r="B39" s="30">
        <v>2102</v>
      </c>
      <c r="C39" s="80">
        <v>92.720751268888236</v>
      </c>
      <c r="D39" s="80">
        <v>125.00315791448425</v>
      </c>
      <c r="E39" s="9" t="s">
        <v>263</v>
      </c>
      <c r="F39" s="9" t="s">
        <v>145</v>
      </c>
      <c r="G39" s="9" t="s">
        <v>292</v>
      </c>
      <c r="H39" s="9" t="s">
        <v>265</v>
      </c>
      <c r="I39" s="9" t="s">
        <v>269</v>
      </c>
      <c r="J39" s="9" t="s">
        <v>276</v>
      </c>
      <c r="K39" s="9" t="s">
        <v>284</v>
      </c>
      <c r="L39" s="3">
        <v>84.67533210326107</v>
      </c>
      <c r="M39" s="3">
        <v>71.444836086094227</v>
      </c>
      <c r="N39" s="3">
        <v>71</v>
      </c>
    </row>
    <row r="40" spans="1:14">
      <c r="A40" s="30" t="s">
        <v>149</v>
      </c>
      <c r="B40" s="30">
        <v>2103</v>
      </c>
      <c r="C40" s="80">
        <v>79.103992344207327</v>
      </c>
      <c r="D40" s="80">
        <v>132.77715854942301</v>
      </c>
      <c r="E40" s="9" t="s">
        <v>263</v>
      </c>
      <c r="F40" s="9" t="s">
        <v>145</v>
      </c>
      <c r="G40" s="9" t="s">
        <v>275</v>
      </c>
      <c r="H40" s="9" t="s">
        <v>265</v>
      </c>
      <c r="I40" s="9" t="s">
        <v>310</v>
      </c>
      <c r="J40" s="9" t="s">
        <v>276</v>
      </c>
      <c r="K40" s="9" t="s">
        <v>284</v>
      </c>
      <c r="L40" s="3">
        <v>86.564206917561052</v>
      </c>
      <c r="M40" s="3">
        <v>70.589712611894825</v>
      </c>
      <c r="N40" s="3">
        <v>71</v>
      </c>
    </row>
    <row r="41" spans="1:14">
      <c r="A41" s="30" t="s">
        <v>149</v>
      </c>
      <c r="B41" s="30">
        <v>2201</v>
      </c>
      <c r="C41" s="80">
        <v>77.111198044515348</v>
      </c>
      <c r="D41" s="80">
        <v>138.41991608877305</v>
      </c>
      <c r="E41" s="9" t="s">
        <v>263</v>
      </c>
      <c r="F41" s="9" t="s">
        <v>145</v>
      </c>
      <c r="G41" s="9" t="s">
        <v>317</v>
      </c>
      <c r="H41" s="9" t="s">
        <v>265</v>
      </c>
      <c r="I41" s="9" t="s">
        <v>278</v>
      </c>
      <c r="J41" s="9" t="s">
        <v>276</v>
      </c>
      <c r="K41" s="9" t="s">
        <v>284</v>
      </c>
      <c r="L41" s="3">
        <v>87.444785998338091</v>
      </c>
      <c r="M41" s="3">
        <v>68.912837428774935</v>
      </c>
      <c r="N41" s="3">
        <v>69</v>
      </c>
    </row>
    <row r="42" spans="1:14">
      <c r="A42" s="30" t="s">
        <v>149</v>
      </c>
      <c r="B42" s="30">
        <v>2301</v>
      </c>
      <c r="C42" s="80">
        <v>105.03744430247754</v>
      </c>
      <c r="D42" s="80">
        <v>112.06932815684218</v>
      </c>
      <c r="E42" s="9" t="s">
        <v>274</v>
      </c>
      <c r="F42" s="9" t="s">
        <v>145</v>
      </c>
      <c r="G42" s="9" t="s">
        <v>277</v>
      </c>
      <c r="H42" s="9" t="s">
        <v>265</v>
      </c>
      <c r="I42" s="9" t="s">
        <v>270</v>
      </c>
      <c r="J42" s="9" t="s">
        <v>276</v>
      </c>
      <c r="K42" s="9" t="s">
        <v>268</v>
      </c>
      <c r="L42" s="3">
        <v>85.322330087143129</v>
      </c>
      <c r="M42" s="3">
        <v>72.363907784353259</v>
      </c>
      <c r="N42" s="3">
        <v>72</v>
      </c>
    </row>
    <row r="43" spans="1:14">
      <c r="A43" s="30" t="s">
        <v>149</v>
      </c>
      <c r="B43" s="30">
        <v>2401</v>
      </c>
      <c r="C43" s="80">
        <v>129.45985929098049</v>
      </c>
      <c r="D43" s="80">
        <v>128.38789282296651</v>
      </c>
      <c r="E43" s="9" t="s">
        <v>263</v>
      </c>
      <c r="F43" s="9" t="s">
        <v>145</v>
      </c>
      <c r="G43" s="9" t="s">
        <v>275</v>
      </c>
      <c r="H43" s="9" t="s">
        <v>279</v>
      </c>
      <c r="I43" s="9" t="s">
        <v>266</v>
      </c>
      <c r="J43" s="9" t="s">
        <v>276</v>
      </c>
      <c r="K43" s="9" t="s">
        <v>268</v>
      </c>
      <c r="L43" s="3">
        <v>87.130241195812076</v>
      </c>
      <c r="M43" s="3">
        <v>66.21833871246865</v>
      </c>
      <c r="N43" s="3">
        <v>66</v>
      </c>
    </row>
    <row r="44" spans="1:14">
      <c r="A44" s="30" t="s">
        <v>149</v>
      </c>
      <c r="B44" s="30">
        <v>2701</v>
      </c>
      <c r="C44" s="80">
        <v>123.9538138425095</v>
      </c>
      <c r="D44" s="80">
        <v>113.14833194128718</v>
      </c>
      <c r="E44" s="9" t="s">
        <v>274</v>
      </c>
      <c r="F44" s="9" t="s">
        <v>145</v>
      </c>
      <c r="G44" s="9" t="s">
        <v>275</v>
      </c>
      <c r="H44" s="9" t="s">
        <v>265</v>
      </c>
      <c r="I44" s="9" t="s">
        <v>266</v>
      </c>
      <c r="J44" s="9" t="s">
        <v>276</v>
      </c>
      <c r="K44" s="9" t="s">
        <v>268</v>
      </c>
      <c r="L44" s="3">
        <v>86.224785499113992</v>
      </c>
      <c r="M44" s="3">
        <v>71.486773774365005</v>
      </c>
      <c r="N44" s="3">
        <v>71</v>
      </c>
    </row>
    <row r="45" spans="1:14">
      <c r="A45" s="30" t="s">
        <v>149</v>
      </c>
      <c r="B45" s="30">
        <v>5001</v>
      </c>
      <c r="C45" s="80">
        <v>123.51380640068847</v>
      </c>
      <c r="D45" s="80">
        <v>113.67062683480533</v>
      </c>
      <c r="E45" s="9" t="s">
        <v>274</v>
      </c>
      <c r="F45" s="9" t="s">
        <v>145</v>
      </c>
      <c r="G45" s="9" t="s">
        <v>275</v>
      </c>
      <c r="H45" s="9" t="s">
        <v>265</v>
      </c>
      <c r="I45" s="9" t="s">
        <v>266</v>
      </c>
      <c r="J45" s="9" t="s">
        <v>276</v>
      </c>
      <c r="K45" s="9" t="s">
        <v>268</v>
      </c>
      <c r="L45" s="3">
        <v>85.219069778310029</v>
      </c>
      <c r="M45" s="3">
        <v>71.423813612952841</v>
      </c>
      <c r="N45" s="3">
        <v>71</v>
      </c>
    </row>
    <row r="46" spans="1:14">
      <c r="A46" s="30" t="s">
        <v>149</v>
      </c>
      <c r="B46" s="30">
        <v>5101</v>
      </c>
      <c r="C46" s="80">
        <v>80.159784507707244</v>
      </c>
      <c r="D46" s="80">
        <v>143.09920764119602</v>
      </c>
      <c r="E46" s="9" t="s">
        <v>263</v>
      </c>
      <c r="F46" s="9" t="s">
        <v>145</v>
      </c>
      <c r="G46" s="9" t="s">
        <v>264</v>
      </c>
      <c r="H46" s="9" t="s">
        <v>265</v>
      </c>
      <c r="I46" s="9" t="s">
        <v>271</v>
      </c>
      <c r="J46" s="9" t="s">
        <v>276</v>
      </c>
      <c r="K46" s="9" t="s">
        <v>268</v>
      </c>
      <c r="L46" s="3">
        <v>86.65884360982794</v>
      </c>
      <c r="M46" s="3">
        <v>69.944386690767885</v>
      </c>
      <c r="N46" s="3">
        <v>70</v>
      </c>
    </row>
    <row r="47" spans="1:14">
      <c r="A47" s="30" t="s">
        <v>149</v>
      </c>
      <c r="B47" s="30">
        <v>5102</v>
      </c>
      <c r="C47" s="80">
        <v>101.84525409495801</v>
      </c>
      <c r="D47" s="80">
        <v>131.00804904732772</v>
      </c>
      <c r="E47" s="9" t="s">
        <v>263</v>
      </c>
      <c r="F47" s="9" t="s">
        <v>145</v>
      </c>
      <c r="G47" s="9" t="s">
        <v>275</v>
      </c>
      <c r="H47" s="9" t="s">
        <v>279</v>
      </c>
      <c r="I47" s="9" t="s">
        <v>266</v>
      </c>
      <c r="J47" s="9" t="s">
        <v>276</v>
      </c>
      <c r="K47" s="9" t="s">
        <v>268</v>
      </c>
      <c r="L47" s="3">
        <v>87.821303082123677</v>
      </c>
      <c r="M47" s="3">
        <v>71.139216384967199</v>
      </c>
      <c r="N47" s="3">
        <v>71</v>
      </c>
    </row>
    <row r="48" spans="1:14">
      <c r="A48" s="30" t="s">
        <v>149</v>
      </c>
      <c r="B48" s="30">
        <v>5201</v>
      </c>
      <c r="C48" s="80">
        <v>107.49539463102865</v>
      </c>
      <c r="D48" s="80">
        <v>122.52153703667564</v>
      </c>
      <c r="E48" s="9" t="s">
        <v>263</v>
      </c>
      <c r="F48" s="9" t="s">
        <v>145</v>
      </c>
      <c r="G48" s="9" t="s">
        <v>275</v>
      </c>
      <c r="H48" s="9" t="s">
        <v>265</v>
      </c>
      <c r="I48" s="9" t="s">
        <v>310</v>
      </c>
      <c r="J48" s="9" t="s">
        <v>276</v>
      </c>
      <c r="K48" s="9" t="s">
        <v>284</v>
      </c>
      <c r="L48" s="3">
        <v>83.88870647162436</v>
      </c>
      <c r="M48" s="3">
        <v>68.161237987286498</v>
      </c>
      <c r="N48" s="3">
        <v>68</v>
      </c>
    </row>
    <row r="49" spans="1:14">
      <c r="A49" s="30" t="s">
        <v>235</v>
      </c>
      <c r="B49" s="30">
        <v>202</v>
      </c>
      <c r="C49" s="80">
        <v>88.404371875419656</v>
      </c>
      <c r="D49" s="80">
        <v>114.77505366111552</v>
      </c>
      <c r="E49" s="9" t="s">
        <v>274</v>
      </c>
      <c r="F49" s="9" t="s">
        <v>145</v>
      </c>
      <c r="G49" s="9" t="s">
        <v>281</v>
      </c>
      <c r="H49" s="9" t="s">
        <v>265</v>
      </c>
      <c r="I49" s="9" t="s">
        <v>270</v>
      </c>
      <c r="J49" s="9" t="s">
        <v>276</v>
      </c>
      <c r="K49" s="9" t="s">
        <v>268</v>
      </c>
      <c r="L49" s="3">
        <v>83.959147570287314</v>
      </c>
      <c r="M49" s="3">
        <v>72.643548461844006</v>
      </c>
      <c r="N49" s="3">
        <v>73</v>
      </c>
    </row>
    <row r="50" spans="1:14">
      <c r="A50" s="30" t="s">
        <v>235</v>
      </c>
      <c r="B50" s="30">
        <v>301</v>
      </c>
      <c r="C50" s="80">
        <v>108.34484246640581</v>
      </c>
      <c r="D50" s="80">
        <v>124.83542602273828</v>
      </c>
      <c r="E50" s="9" t="s">
        <v>274</v>
      </c>
      <c r="F50" s="9" t="s">
        <v>145</v>
      </c>
      <c r="G50" s="9" t="s">
        <v>264</v>
      </c>
      <c r="H50" s="9" t="s">
        <v>265</v>
      </c>
      <c r="I50" s="9" t="s">
        <v>278</v>
      </c>
      <c r="J50" s="9" t="s">
        <v>276</v>
      </c>
      <c r="K50" s="9" t="s">
        <v>268</v>
      </c>
      <c r="L50" s="3">
        <v>84.873331912172247</v>
      </c>
      <c r="M50" s="3">
        <v>72.199913131528461</v>
      </c>
      <c r="N50" s="3">
        <v>72</v>
      </c>
    </row>
    <row r="51" spans="1:14">
      <c r="A51" s="30" t="s">
        <v>235</v>
      </c>
      <c r="B51" s="30">
        <v>303</v>
      </c>
      <c r="C51" s="80">
        <v>91.74453436820022</v>
      </c>
      <c r="D51" s="80">
        <v>123.09999865745743</v>
      </c>
      <c r="E51" s="9" t="s">
        <v>263</v>
      </c>
      <c r="F51" s="9" t="s">
        <v>145</v>
      </c>
      <c r="G51" s="9" t="s">
        <v>289</v>
      </c>
      <c r="H51" s="9" t="s">
        <v>265</v>
      </c>
      <c r="I51" s="9" t="s">
        <v>269</v>
      </c>
      <c r="J51" s="9" t="s">
        <v>276</v>
      </c>
      <c r="K51" s="9" t="s">
        <v>284</v>
      </c>
      <c r="L51" s="3">
        <v>85.63914436016637</v>
      </c>
      <c r="M51" s="3">
        <v>72.428223635918755</v>
      </c>
      <c r="N51" s="3">
        <v>72</v>
      </c>
    </row>
    <row r="52" spans="1:14">
      <c r="A52" s="30" t="s">
        <v>235</v>
      </c>
      <c r="B52" s="30">
        <v>602</v>
      </c>
      <c r="C52" s="80">
        <v>95.179061501519783</v>
      </c>
      <c r="D52" s="80">
        <v>125.63727979584597</v>
      </c>
      <c r="E52" s="9" t="s">
        <v>263</v>
      </c>
      <c r="F52" s="9" t="s">
        <v>145</v>
      </c>
      <c r="G52" s="9" t="s">
        <v>282</v>
      </c>
      <c r="H52" s="9" t="s">
        <v>265</v>
      </c>
      <c r="I52" s="9" t="s">
        <v>271</v>
      </c>
      <c r="J52" s="9" t="s">
        <v>276</v>
      </c>
      <c r="K52" s="9" t="s">
        <v>268</v>
      </c>
      <c r="L52" s="3">
        <v>86.289323164201946</v>
      </c>
      <c r="M52" s="3">
        <v>70.421551058133602</v>
      </c>
      <c r="N52" s="3">
        <v>70</v>
      </c>
    </row>
    <row r="53" spans="1:14">
      <c r="A53" s="30" t="s">
        <v>235</v>
      </c>
      <c r="B53" s="30">
        <v>1001</v>
      </c>
      <c r="C53" s="80">
        <v>94.656699634280088</v>
      </c>
      <c r="D53" s="80">
        <v>125.12251445440896</v>
      </c>
      <c r="E53" s="9" t="s">
        <v>263</v>
      </c>
      <c r="F53" s="9" t="s">
        <v>145</v>
      </c>
      <c r="G53" s="9" t="s">
        <v>273</v>
      </c>
      <c r="H53" s="9" t="s">
        <v>265</v>
      </c>
      <c r="I53" s="9" t="s">
        <v>266</v>
      </c>
      <c r="J53" s="9" t="s">
        <v>276</v>
      </c>
      <c r="K53" s="9" t="s">
        <v>284</v>
      </c>
      <c r="L53" s="3">
        <v>85.748401980328737</v>
      </c>
      <c r="M53" s="3">
        <v>70.254050102316981</v>
      </c>
      <c r="N53" s="3">
        <v>70</v>
      </c>
    </row>
    <row r="54" spans="1:14">
      <c r="A54" s="30" t="s">
        <v>235</v>
      </c>
      <c r="B54" s="30">
        <v>1301</v>
      </c>
      <c r="C54" s="80">
        <v>89.108621803810294</v>
      </c>
      <c r="D54" s="80">
        <v>128.27487779505785</v>
      </c>
      <c r="E54" s="9" t="s">
        <v>263</v>
      </c>
      <c r="F54" s="9" t="s">
        <v>145</v>
      </c>
      <c r="G54" s="9" t="s">
        <v>281</v>
      </c>
      <c r="H54" s="9" t="s">
        <v>265</v>
      </c>
      <c r="I54" s="9" t="s">
        <v>266</v>
      </c>
      <c r="J54" s="9" t="s">
        <v>276</v>
      </c>
      <c r="K54" s="9" t="s">
        <v>284</v>
      </c>
      <c r="L54" s="3">
        <v>85.481242486514248</v>
      </c>
      <c r="M54" s="3">
        <v>67.363373629196374</v>
      </c>
      <c r="N54" s="3">
        <v>67</v>
      </c>
    </row>
    <row r="55" spans="1:14">
      <c r="A55" s="30" t="s">
        <v>189</v>
      </c>
      <c r="B55" s="30">
        <v>101</v>
      </c>
      <c r="C55" s="80">
        <v>103.18439689673691</v>
      </c>
      <c r="D55" s="80">
        <v>128.59736097533366</v>
      </c>
      <c r="E55" s="9" t="s">
        <v>274</v>
      </c>
      <c r="F55" s="9" t="s">
        <v>168</v>
      </c>
      <c r="G55" s="9" t="s">
        <v>275</v>
      </c>
      <c r="H55" s="9" t="s">
        <v>279</v>
      </c>
      <c r="I55" s="9" t="s">
        <v>266</v>
      </c>
      <c r="J55" s="9" t="s">
        <v>283</v>
      </c>
      <c r="K55" s="9" t="s">
        <v>284</v>
      </c>
      <c r="L55" s="3">
        <v>86.573958924586734</v>
      </c>
      <c r="M55" s="3">
        <v>52.031819471825642</v>
      </c>
      <c r="N55" s="3">
        <v>52</v>
      </c>
    </row>
    <row r="56" spans="1:14">
      <c r="A56" s="30" t="s">
        <v>189</v>
      </c>
      <c r="B56" s="30">
        <v>201</v>
      </c>
      <c r="C56" s="80">
        <v>101.1475531110511</v>
      </c>
      <c r="D56" s="80">
        <v>118.24715773825464</v>
      </c>
      <c r="E56" s="9" t="s">
        <v>274</v>
      </c>
      <c r="F56" s="9" t="s">
        <v>168</v>
      </c>
      <c r="G56" s="9" t="s">
        <v>275</v>
      </c>
      <c r="H56" s="9" t="s">
        <v>265</v>
      </c>
      <c r="I56" s="9" t="s">
        <v>270</v>
      </c>
      <c r="J56" s="9" t="s">
        <v>283</v>
      </c>
      <c r="K56" s="9" t="s">
        <v>268</v>
      </c>
      <c r="L56" s="3">
        <v>84.40581468593335</v>
      </c>
      <c r="M56" s="3">
        <v>72.04536130934828</v>
      </c>
      <c r="N56" s="3">
        <v>72</v>
      </c>
    </row>
    <row r="57" spans="1:14">
      <c r="A57" s="30" t="s">
        <v>189</v>
      </c>
      <c r="B57" s="30">
        <v>202</v>
      </c>
      <c r="C57" s="80">
        <v>101.28272607896309</v>
      </c>
      <c r="D57" s="80">
        <v>121.31835672662578</v>
      </c>
      <c r="E57" s="9" t="s">
        <v>274</v>
      </c>
      <c r="F57" s="9" t="s">
        <v>168</v>
      </c>
      <c r="G57" s="9" t="s">
        <v>275</v>
      </c>
      <c r="H57" s="9" t="s">
        <v>265</v>
      </c>
      <c r="I57" s="9" t="s">
        <v>270</v>
      </c>
      <c r="J57" s="9" t="s">
        <v>283</v>
      </c>
      <c r="K57" s="9" t="s">
        <v>268</v>
      </c>
      <c r="L57" s="3">
        <v>85.344760759919311</v>
      </c>
      <c r="M57" s="3">
        <v>71.727692165433766</v>
      </c>
      <c r="N57" s="3">
        <v>72</v>
      </c>
    </row>
    <row r="58" spans="1:14">
      <c r="A58" s="30" t="s">
        <v>189</v>
      </c>
      <c r="B58" s="30">
        <v>301</v>
      </c>
      <c r="C58" s="80">
        <v>118.46950585284399</v>
      </c>
      <c r="D58" s="80">
        <v>125.08465520266699</v>
      </c>
      <c r="E58" s="9" t="s">
        <v>274</v>
      </c>
      <c r="F58" s="9" t="s">
        <v>168</v>
      </c>
      <c r="G58" s="9" t="s">
        <v>275</v>
      </c>
      <c r="H58" s="9" t="s">
        <v>265</v>
      </c>
      <c r="I58" s="9" t="s">
        <v>266</v>
      </c>
      <c r="J58" s="9" t="s">
        <v>283</v>
      </c>
      <c r="K58" s="9" t="s">
        <v>284</v>
      </c>
      <c r="L58" s="3">
        <v>85.347163896925238</v>
      </c>
      <c r="M58" s="3">
        <v>71.63564946511471</v>
      </c>
      <c r="N58" s="3">
        <v>72</v>
      </c>
    </row>
    <row r="59" spans="1:14">
      <c r="A59" s="30" t="s">
        <v>189</v>
      </c>
      <c r="B59" s="30">
        <v>401</v>
      </c>
      <c r="C59" s="80">
        <v>126.75522817038934</v>
      </c>
      <c r="D59" s="80">
        <v>118.59999775219674</v>
      </c>
      <c r="E59" s="9" t="s">
        <v>274</v>
      </c>
      <c r="F59" s="9" t="s">
        <v>168</v>
      </c>
      <c r="G59" s="9" t="s">
        <v>275</v>
      </c>
      <c r="H59" s="9" t="s">
        <v>265</v>
      </c>
      <c r="I59" s="9" t="s">
        <v>270</v>
      </c>
      <c r="J59" s="9" t="s">
        <v>283</v>
      </c>
      <c r="K59" s="9" t="s">
        <v>284</v>
      </c>
      <c r="L59" s="3">
        <v>85.729928525402727</v>
      </c>
      <c r="M59" s="3">
        <v>71.994804807930606</v>
      </c>
      <c r="N59" s="3">
        <v>72</v>
      </c>
    </row>
    <row r="60" spans="1:14">
      <c r="A60" s="30" t="s">
        <v>189</v>
      </c>
      <c r="B60" s="30">
        <v>501</v>
      </c>
      <c r="C60" s="80">
        <v>132.15523130978968</v>
      </c>
      <c r="D60" s="80">
        <v>115.09784082569527</v>
      </c>
      <c r="E60" s="9" t="s">
        <v>274</v>
      </c>
      <c r="F60" s="9" t="s">
        <v>168</v>
      </c>
      <c r="G60" s="9" t="s">
        <v>275</v>
      </c>
      <c r="H60" s="9" t="s">
        <v>265</v>
      </c>
      <c r="I60" s="9" t="s">
        <v>270</v>
      </c>
      <c r="J60" s="9" t="s">
        <v>283</v>
      </c>
      <c r="K60" s="9" t="s">
        <v>268</v>
      </c>
      <c r="L60" s="3">
        <v>84.631499669894382</v>
      </c>
      <c r="M60" s="3">
        <v>68.434660453345046</v>
      </c>
      <c r="N60" s="3">
        <v>68</v>
      </c>
    </row>
    <row r="61" spans="1:14">
      <c r="A61" s="30" t="s">
        <v>189</v>
      </c>
      <c r="B61" s="30">
        <v>602</v>
      </c>
      <c r="C61" s="80">
        <v>117.46691830474565</v>
      </c>
      <c r="D61" s="80">
        <v>117.6564142732019</v>
      </c>
      <c r="E61" s="9" t="s">
        <v>274</v>
      </c>
      <c r="F61" s="9" t="s">
        <v>168</v>
      </c>
      <c r="G61" s="9" t="s">
        <v>275</v>
      </c>
      <c r="H61" s="9" t="s">
        <v>265</v>
      </c>
      <c r="I61" s="9" t="s">
        <v>266</v>
      </c>
      <c r="J61" s="9" t="s">
        <v>283</v>
      </c>
      <c r="K61" s="9" t="s">
        <v>284</v>
      </c>
      <c r="L61" s="3">
        <v>84.979270364056973</v>
      </c>
      <c r="M61" s="3">
        <v>46.850444052112508</v>
      </c>
      <c r="N61" s="3">
        <v>47</v>
      </c>
    </row>
    <row r="62" spans="1:14">
      <c r="A62" s="30" t="s">
        <v>189</v>
      </c>
      <c r="B62" s="30">
        <v>702</v>
      </c>
      <c r="C62" s="80">
        <v>146.77148335934194</v>
      </c>
      <c r="D62" s="80">
        <v>103.24870127025054</v>
      </c>
      <c r="E62" s="9" t="s">
        <v>274</v>
      </c>
      <c r="F62" s="9" t="s">
        <v>168</v>
      </c>
      <c r="G62" s="9" t="s">
        <v>275</v>
      </c>
      <c r="H62" s="9" t="s">
        <v>279</v>
      </c>
      <c r="I62" s="9" t="s">
        <v>266</v>
      </c>
      <c r="J62" s="9" t="s">
        <v>283</v>
      </c>
      <c r="K62" s="9" t="s">
        <v>284</v>
      </c>
      <c r="L62" s="3">
        <v>79.330539116335643</v>
      </c>
      <c r="M62" s="3">
        <v>74.592737670585066</v>
      </c>
      <c r="N62" s="3">
        <v>75</v>
      </c>
    </row>
    <row r="63" spans="1:14">
      <c r="A63" s="30" t="s">
        <v>189</v>
      </c>
      <c r="B63" s="30">
        <v>801</v>
      </c>
      <c r="C63" s="80">
        <v>140.69346266526443</v>
      </c>
      <c r="D63" s="80">
        <v>106.14717344861018</v>
      </c>
      <c r="E63" s="9" t="s">
        <v>274</v>
      </c>
      <c r="F63" s="9" t="s">
        <v>168</v>
      </c>
      <c r="G63" s="9" t="s">
        <v>275</v>
      </c>
      <c r="H63" s="9" t="s">
        <v>279</v>
      </c>
      <c r="I63" s="9" t="s">
        <v>266</v>
      </c>
      <c r="J63" s="9" t="s">
        <v>283</v>
      </c>
      <c r="K63" s="9" t="s">
        <v>268</v>
      </c>
      <c r="L63" s="3">
        <v>83.770198865633873</v>
      </c>
      <c r="M63" s="3">
        <v>72.238848758994081</v>
      </c>
      <c r="N63" s="3">
        <v>72</v>
      </c>
    </row>
    <row r="64" spans="1:14">
      <c r="A64" s="30" t="s">
        <v>189</v>
      </c>
      <c r="B64" s="30">
        <v>1102</v>
      </c>
      <c r="C64" s="80">
        <v>111.70372424390638</v>
      </c>
      <c r="D64" s="80">
        <v>118.04261423281245</v>
      </c>
      <c r="E64" s="9" t="s">
        <v>274</v>
      </c>
      <c r="F64" s="9" t="s">
        <v>168</v>
      </c>
      <c r="G64" s="9" t="s">
        <v>275</v>
      </c>
      <c r="H64" s="9" t="s">
        <v>265</v>
      </c>
      <c r="I64" s="9" t="s">
        <v>270</v>
      </c>
      <c r="J64" s="9" t="s">
        <v>283</v>
      </c>
      <c r="K64" s="9" t="s">
        <v>268</v>
      </c>
      <c r="L64" s="3">
        <v>84.318053617880622</v>
      </c>
      <c r="M64" s="3">
        <v>58.059786983159917</v>
      </c>
      <c r="N64" s="3">
        <v>58</v>
      </c>
    </row>
    <row r="65" spans="1:14">
      <c r="A65" s="30" t="s">
        <v>189</v>
      </c>
      <c r="B65" s="30">
        <v>1301</v>
      </c>
      <c r="C65" s="80">
        <v>122.75453389637424</v>
      </c>
      <c r="D65" s="80">
        <v>126.19720297351418</v>
      </c>
      <c r="E65" s="9" t="s">
        <v>274</v>
      </c>
      <c r="F65" s="9" t="s">
        <v>168</v>
      </c>
      <c r="G65" s="9" t="s">
        <v>275</v>
      </c>
      <c r="H65" s="9" t="s">
        <v>265</v>
      </c>
      <c r="I65" s="9" t="s">
        <v>266</v>
      </c>
      <c r="J65" s="9" t="s">
        <v>283</v>
      </c>
      <c r="K65" s="9" t="s">
        <v>268</v>
      </c>
      <c r="L65" s="3">
        <v>87.146384324415706</v>
      </c>
      <c r="M65" s="3">
        <v>71.143151599678788</v>
      </c>
      <c r="N65" s="3">
        <v>71</v>
      </c>
    </row>
    <row r="66" spans="1:14">
      <c r="A66" s="30" t="s">
        <v>189</v>
      </c>
      <c r="B66" s="30">
        <v>1302</v>
      </c>
      <c r="C66" s="80">
        <v>110.67369177595478</v>
      </c>
      <c r="D66" s="80">
        <v>129.79733110003127</v>
      </c>
      <c r="E66" s="9" t="s">
        <v>274</v>
      </c>
      <c r="F66" s="9" t="s">
        <v>168</v>
      </c>
      <c r="G66" s="9" t="s">
        <v>275</v>
      </c>
      <c r="H66" s="9" t="s">
        <v>265</v>
      </c>
      <c r="I66" s="9" t="s">
        <v>271</v>
      </c>
      <c r="J66" s="9" t="s">
        <v>283</v>
      </c>
      <c r="K66" s="9" t="s">
        <v>268</v>
      </c>
      <c r="L66" s="3">
        <v>88.436365038916918</v>
      </c>
      <c r="M66" s="3">
        <v>70.669654757571038</v>
      </c>
      <c r="N66" s="3">
        <v>71</v>
      </c>
    </row>
    <row r="67" spans="1:14">
      <c r="A67" s="30" t="s">
        <v>318</v>
      </c>
      <c r="B67" s="30">
        <v>101</v>
      </c>
      <c r="C67" s="80">
        <v>110.7752346297116</v>
      </c>
      <c r="D67" s="80">
        <v>120.09664658314612</v>
      </c>
      <c r="E67" s="9" t="s">
        <v>274</v>
      </c>
      <c r="F67" s="9" t="s">
        <v>144</v>
      </c>
      <c r="G67" s="9" t="s">
        <v>275</v>
      </c>
      <c r="H67" s="9" t="s">
        <v>265</v>
      </c>
      <c r="I67" s="9" t="s">
        <v>330</v>
      </c>
      <c r="J67" s="9" t="s">
        <v>283</v>
      </c>
      <c r="K67" s="9" t="s">
        <v>284</v>
      </c>
      <c r="L67" s="3">
        <v>83.206938725713769</v>
      </c>
      <c r="M67" s="3">
        <v>70.935593838365421</v>
      </c>
      <c r="N67" s="3">
        <v>71</v>
      </c>
    </row>
    <row r="68" spans="1:14">
      <c r="A68" s="30" t="s">
        <v>318</v>
      </c>
      <c r="B68" s="30">
        <v>102</v>
      </c>
      <c r="C68" s="80">
        <v>122.85725324793098</v>
      </c>
      <c r="D68" s="80">
        <v>118.81490899580672</v>
      </c>
      <c r="E68" s="9" t="s">
        <v>274</v>
      </c>
      <c r="F68" s="9" t="s">
        <v>144</v>
      </c>
      <c r="G68" s="9" t="s">
        <v>275</v>
      </c>
      <c r="H68" s="9" t="s">
        <v>265</v>
      </c>
      <c r="I68" s="9" t="s">
        <v>319</v>
      </c>
      <c r="J68" s="9" t="s">
        <v>283</v>
      </c>
      <c r="K68" s="9" t="s">
        <v>284</v>
      </c>
      <c r="L68" s="3">
        <v>83.693674118164296</v>
      </c>
      <c r="M68" s="3">
        <v>48.782271838750042</v>
      </c>
      <c r="N68" s="3">
        <v>49</v>
      </c>
    </row>
    <row r="69" spans="1:14">
      <c r="A69" s="30" t="s">
        <v>318</v>
      </c>
      <c r="B69" s="30">
        <v>201</v>
      </c>
      <c r="C69" s="80">
        <v>80.980651136959622</v>
      </c>
      <c r="D69" s="80">
        <v>125.89437104682065</v>
      </c>
      <c r="E69" s="9" t="s">
        <v>274</v>
      </c>
      <c r="F69" s="9" t="s">
        <v>144</v>
      </c>
      <c r="G69" s="9" t="s">
        <v>275</v>
      </c>
      <c r="H69" s="9" t="s">
        <v>265</v>
      </c>
      <c r="I69" s="9" t="s">
        <v>270</v>
      </c>
      <c r="J69" s="9" t="s">
        <v>283</v>
      </c>
      <c r="K69" s="9" t="s">
        <v>284</v>
      </c>
      <c r="L69" s="3">
        <v>87.089927507002812</v>
      </c>
      <c r="M69" s="3">
        <v>70.444358767507012</v>
      </c>
      <c r="N69" s="3">
        <v>70</v>
      </c>
    </row>
    <row r="70" spans="1:14">
      <c r="A70" s="30" t="s">
        <v>318</v>
      </c>
      <c r="B70" s="30">
        <v>202</v>
      </c>
      <c r="C70" s="80">
        <v>113.06393149650367</v>
      </c>
      <c r="D70" s="80">
        <v>131.31671140828678</v>
      </c>
      <c r="E70" s="9" t="s">
        <v>274</v>
      </c>
      <c r="F70" s="9" t="s">
        <v>144</v>
      </c>
      <c r="G70" s="9" t="s">
        <v>275</v>
      </c>
      <c r="H70" s="9" t="s">
        <v>265</v>
      </c>
      <c r="I70" s="9" t="s">
        <v>319</v>
      </c>
      <c r="J70" s="9" t="s">
        <v>283</v>
      </c>
      <c r="K70" s="9" t="s">
        <v>284</v>
      </c>
      <c r="L70" s="3">
        <v>86.309994036816192</v>
      </c>
      <c r="M70" s="3">
        <v>68.893645104139665</v>
      </c>
      <c r="N70" s="3">
        <v>69</v>
      </c>
    </row>
    <row r="71" spans="1:14">
      <c r="A71" s="30" t="s">
        <v>318</v>
      </c>
      <c r="B71" s="30">
        <v>203</v>
      </c>
      <c r="C71" s="80">
        <v>108.72593267473415</v>
      </c>
      <c r="D71" s="80">
        <v>123.61478033157499</v>
      </c>
      <c r="E71" s="9" t="s">
        <v>274</v>
      </c>
      <c r="F71" s="9" t="s">
        <v>144</v>
      </c>
      <c r="G71" s="9" t="s">
        <v>275</v>
      </c>
      <c r="H71" s="9" t="s">
        <v>279</v>
      </c>
      <c r="I71" s="9" t="s">
        <v>266</v>
      </c>
      <c r="J71" s="9" t="s">
        <v>283</v>
      </c>
      <c r="K71" s="9" t="s">
        <v>284</v>
      </c>
      <c r="L71" s="3">
        <v>83.569232239124617</v>
      </c>
      <c r="M71" s="3">
        <v>59.84983722978383</v>
      </c>
      <c r="N71" s="3">
        <v>60</v>
      </c>
    </row>
    <row r="72" spans="1:14">
      <c r="A72" s="30" t="s">
        <v>318</v>
      </c>
      <c r="B72" s="30">
        <v>204</v>
      </c>
      <c r="C72" s="80">
        <v>107.05333262950451</v>
      </c>
      <c r="D72" s="80">
        <v>118.05328498575373</v>
      </c>
      <c r="E72" s="9" t="s">
        <v>274</v>
      </c>
      <c r="F72" s="9" t="s">
        <v>144</v>
      </c>
      <c r="G72" s="9" t="s">
        <v>275</v>
      </c>
      <c r="H72" s="9" t="s">
        <v>279</v>
      </c>
      <c r="I72" s="9" t="s">
        <v>266</v>
      </c>
      <c r="J72" s="9" t="s">
        <v>283</v>
      </c>
      <c r="K72" s="9" t="s">
        <v>284</v>
      </c>
      <c r="L72" s="3">
        <v>83.400151350645956</v>
      </c>
      <c r="M72" s="3">
        <v>72.06131992692157</v>
      </c>
      <c r="N72" s="3">
        <v>72</v>
      </c>
    </row>
    <row r="73" spans="1:14">
      <c r="A73" s="30" t="s">
        <v>318</v>
      </c>
      <c r="B73" s="30">
        <v>401</v>
      </c>
      <c r="C73" s="80">
        <v>131.91857522175383</v>
      </c>
      <c r="D73" s="80">
        <v>123.01372321588012</v>
      </c>
      <c r="E73" s="9" t="s">
        <v>274</v>
      </c>
      <c r="F73" s="9" t="s">
        <v>144</v>
      </c>
      <c r="G73" s="9" t="s">
        <v>275</v>
      </c>
      <c r="H73" s="9" t="s">
        <v>265</v>
      </c>
      <c r="I73" s="9" t="s">
        <v>319</v>
      </c>
      <c r="J73" s="9" t="s">
        <v>283</v>
      </c>
      <c r="K73" s="9" t="s">
        <v>284</v>
      </c>
      <c r="L73" s="3">
        <v>84.540220079511073</v>
      </c>
      <c r="M73" s="3">
        <v>65.297183053462305</v>
      </c>
      <c r="N73" s="3">
        <v>65</v>
      </c>
    </row>
    <row r="74" spans="1:14">
      <c r="A74" s="30" t="s">
        <v>318</v>
      </c>
      <c r="B74" s="30">
        <v>501</v>
      </c>
      <c r="C74" s="80">
        <v>93.565648397985242</v>
      </c>
      <c r="D74" s="80">
        <v>115.37918054972781</v>
      </c>
      <c r="E74" s="9" t="s">
        <v>274</v>
      </c>
      <c r="F74" s="9" t="s">
        <v>144</v>
      </c>
      <c r="G74" s="9" t="s">
        <v>292</v>
      </c>
      <c r="H74" s="9" t="s">
        <v>265</v>
      </c>
      <c r="I74" s="9" t="s">
        <v>266</v>
      </c>
      <c r="J74" s="9" t="s">
        <v>283</v>
      </c>
      <c r="K74" s="9" t="s">
        <v>284</v>
      </c>
      <c r="L74" s="3">
        <v>82.691604703247478</v>
      </c>
      <c r="M74" s="3">
        <v>70.987627379619255</v>
      </c>
      <c r="N74" s="3">
        <v>71</v>
      </c>
    </row>
    <row r="75" spans="1:14">
      <c r="A75" s="30" t="s">
        <v>318</v>
      </c>
      <c r="B75" s="30">
        <v>502</v>
      </c>
      <c r="C75" s="80">
        <v>129.0346853455593</v>
      </c>
      <c r="D75" s="80">
        <v>114.66813755586922</v>
      </c>
      <c r="E75" s="9" t="s">
        <v>274</v>
      </c>
      <c r="F75" s="9" t="s">
        <v>144</v>
      </c>
      <c r="G75" s="9" t="s">
        <v>275</v>
      </c>
      <c r="H75" s="9" t="s">
        <v>265</v>
      </c>
      <c r="I75" s="9" t="s">
        <v>266</v>
      </c>
      <c r="J75" s="9" t="s">
        <v>283</v>
      </c>
      <c r="K75" s="9" t="s">
        <v>284</v>
      </c>
      <c r="L75" s="3">
        <v>83.665600770852549</v>
      </c>
      <c r="M75" s="3">
        <v>72.072573099222552</v>
      </c>
      <c r="N75" s="3">
        <v>72</v>
      </c>
    </row>
    <row r="76" spans="1:14">
      <c r="A76" s="30" t="s">
        <v>318</v>
      </c>
      <c r="B76" s="30">
        <v>503</v>
      </c>
      <c r="C76" s="80">
        <v>115.57330642395895</v>
      </c>
      <c r="D76" s="80">
        <v>116.72188533277837</v>
      </c>
      <c r="E76" s="9" t="s">
        <v>274</v>
      </c>
      <c r="F76" s="9" t="s">
        <v>144</v>
      </c>
      <c r="G76" s="9" t="s">
        <v>275</v>
      </c>
      <c r="H76" s="9" t="s">
        <v>279</v>
      </c>
      <c r="I76" s="9" t="s">
        <v>270</v>
      </c>
      <c r="J76" s="9" t="s">
        <v>283</v>
      </c>
      <c r="K76" s="9" t="s">
        <v>284</v>
      </c>
      <c r="L76" s="3">
        <v>84.365156737206263</v>
      </c>
      <c r="M76" s="3">
        <v>71.495748977849644</v>
      </c>
      <c r="N76" s="3">
        <v>71</v>
      </c>
    </row>
    <row r="77" spans="1:14">
      <c r="A77" s="30" t="s">
        <v>318</v>
      </c>
      <c r="B77" s="30">
        <v>504</v>
      </c>
      <c r="C77" s="80">
        <v>133.82557796858626</v>
      </c>
      <c r="D77" s="80">
        <v>126.00069350034556</v>
      </c>
      <c r="E77" s="9" t="s">
        <v>274</v>
      </c>
      <c r="F77" s="9" t="s">
        <v>144</v>
      </c>
      <c r="G77" s="9" t="s">
        <v>275</v>
      </c>
      <c r="H77" s="9" t="s">
        <v>279</v>
      </c>
      <c r="I77" s="9" t="s">
        <v>270</v>
      </c>
      <c r="J77" s="9" t="s">
        <v>283</v>
      </c>
      <c r="K77" s="9" t="s">
        <v>284</v>
      </c>
      <c r="L77" s="3">
        <v>85.041761913061663</v>
      </c>
      <c r="M77" s="3">
        <v>71.358171645693176</v>
      </c>
      <c r="N77" s="3">
        <v>71</v>
      </c>
    </row>
    <row r="78" spans="1:14">
      <c r="A78" s="30" t="s">
        <v>318</v>
      </c>
      <c r="B78" s="30">
        <v>601</v>
      </c>
      <c r="C78" s="80">
        <v>142.63289500614238</v>
      </c>
      <c r="D78" s="80">
        <v>109.53307355299955</v>
      </c>
      <c r="E78" s="9" t="s">
        <v>274</v>
      </c>
      <c r="F78" s="9" t="s">
        <v>144</v>
      </c>
      <c r="G78" s="9" t="s">
        <v>275</v>
      </c>
      <c r="H78" s="9" t="s">
        <v>265</v>
      </c>
      <c r="I78" s="9" t="s">
        <v>319</v>
      </c>
      <c r="J78" s="9" t="s">
        <v>283</v>
      </c>
      <c r="K78" s="9" t="s">
        <v>284</v>
      </c>
      <c r="L78" s="3">
        <v>81.920572772377668</v>
      </c>
      <c r="M78" s="3">
        <v>72.229781636755988</v>
      </c>
      <c r="N78" s="3">
        <v>72</v>
      </c>
    </row>
    <row r="79" spans="1:14">
      <c r="A79" s="30" t="s">
        <v>318</v>
      </c>
      <c r="B79" s="30">
        <v>602</v>
      </c>
      <c r="C79" s="80">
        <v>126.51994692871291</v>
      </c>
      <c r="D79" s="80">
        <v>113.13249530079706</v>
      </c>
      <c r="E79" s="9" t="s">
        <v>274</v>
      </c>
      <c r="F79" s="9" t="s">
        <v>144</v>
      </c>
      <c r="G79" s="9" t="s">
        <v>275</v>
      </c>
      <c r="H79" s="9" t="s">
        <v>265</v>
      </c>
      <c r="I79" s="9" t="s">
        <v>319</v>
      </c>
      <c r="J79" s="9" t="s">
        <v>283</v>
      </c>
      <c r="K79" s="9" t="s">
        <v>284</v>
      </c>
      <c r="L79" s="3">
        <v>83.036628702609207</v>
      </c>
      <c r="M79" s="3">
        <v>73.57683717942129</v>
      </c>
      <c r="N79" s="3">
        <v>74</v>
      </c>
    </row>
    <row r="80" spans="1:14">
      <c r="A80" s="30" t="s">
        <v>160</v>
      </c>
      <c r="B80" s="30">
        <v>101</v>
      </c>
      <c r="C80" s="80">
        <v>90.823489625390138</v>
      </c>
      <c r="D80" s="80">
        <v>120.42310475120919</v>
      </c>
      <c r="E80" s="9" t="s">
        <v>274</v>
      </c>
      <c r="F80" s="9" t="s">
        <v>147</v>
      </c>
      <c r="G80" s="9" t="s">
        <v>264</v>
      </c>
      <c r="H80" s="9" t="s">
        <v>265</v>
      </c>
      <c r="I80" s="9" t="s">
        <v>266</v>
      </c>
      <c r="J80" s="9" t="s">
        <v>276</v>
      </c>
      <c r="K80" s="9" t="s">
        <v>268</v>
      </c>
      <c r="L80" s="3">
        <v>86.951999999999998</v>
      </c>
      <c r="M80" s="3">
        <v>71</v>
      </c>
      <c r="N80" s="3">
        <v>71</v>
      </c>
    </row>
    <row r="81" spans="1:14">
      <c r="A81" s="30" t="s">
        <v>160</v>
      </c>
      <c r="B81" s="30">
        <v>201</v>
      </c>
      <c r="C81" s="80">
        <v>104.1749869670147</v>
      </c>
      <c r="D81" s="80">
        <v>109.35754890495033</v>
      </c>
      <c r="E81" s="9" t="s">
        <v>274</v>
      </c>
      <c r="F81" s="9" t="s">
        <v>147</v>
      </c>
      <c r="G81" s="9" t="s">
        <v>264</v>
      </c>
      <c r="H81" s="9" t="s">
        <v>265</v>
      </c>
      <c r="I81" s="9" t="s">
        <v>266</v>
      </c>
      <c r="J81" s="9" t="s">
        <v>276</v>
      </c>
      <c r="K81" s="9" t="s">
        <v>268</v>
      </c>
      <c r="L81" s="3">
        <v>86.665999999999997</v>
      </c>
      <c r="M81" s="3">
        <v>71.12</v>
      </c>
      <c r="N81" s="3">
        <v>71</v>
      </c>
    </row>
    <row r="82" spans="1:14">
      <c r="A82" s="30" t="s">
        <v>160</v>
      </c>
      <c r="B82" s="30">
        <v>301</v>
      </c>
      <c r="C82" s="80">
        <v>112.01121527620748</v>
      </c>
      <c r="D82" s="80">
        <v>117.61140157059579</v>
      </c>
      <c r="E82" s="9" t="s">
        <v>274</v>
      </c>
      <c r="F82" s="9" t="s">
        <v>147</v>
      </c>
      <c r="G82" s="9" t="s">
        <v>275</v>
      </c>
      <c r="H82" s="9" t="s">
        <v>265</v>
      </c>
      <c r="I82" s="9" t="s">
        <v>266</v>
      </c>
      <c r="J82" s="9" t="s">
        <v>276</v>
      </c>
      <c r="K82" s="9" t="s">
        <v>268</v>
      </c>
      <c r="L82" s="3">
        <v>87.114636689358647</v>
      </c>
      <c r="M82" s="3">
        <v>71.639643496954491</v>
      </c>
      <c r="N82" s="3">
        <v>72</v>
      </c>
    </row>
    <row r="83" spans="1:14">
      <c r="A83" s="30" t="s">
        <v>160</v>
      </c>
      <c r="B83" s="30">
        <v>302</v>
      </c>
      <c r="C83" s="80">
        <v>113.41768503322564</v>
      </c>
      <c r="D83" s="80">
        <v>140.9011681129418</v>
      </c>
      <c r="E83" s="9" t="s">
        <v>263</v>
      </c>
      <c r="F83" s="9" t="s">
        <v>147</v>
      </c>
      <c r="G83" s="9" t="s">
        <v>275</v>
      </c>
      <c r="H83" s="9" t="s">
        <v>265</v>
      </c>
      <c r="I83" s="9" t="s">
        <v>270</v>
      </c>
      <c r="J83" s="9" t="s">
        <v>276</v>
      </c>
      <c r="K83" s="9" t="s">
        <v>268</v>
      </c>
      <c r="L83" s="3">
        <v>88.878502480620156</v>
      </c>
      <c r="M83" s="3">
        <v>70.765758139534896</v>
      </c>
      <c r="N83" s="3">
        <v>71</v>
      </c>
    </row>
    <row r="84" spans="1:14">
      <c r="A84" s="30" t="s">
        <v>160</v>
      </c>
      <c r="B84" s="30">
        <v>501</v>
      </c>
      <c r="C84" s="80">
        <v>90.815195550674147</v>
      </c>
      <c r="D84" s="80">
        <v>122.63531754919566</v>
      </c>
      <c r="E84" s="9" t="s">
        <v>263</v>
      </c>
      <c r="F84" s="9" t="s">
        <v>147</v>
      </c>
      <c r="G84" s="9" t="s">
        <v>281</v>
      </c>
      <c r="H84" s="9" t="s">
        <v>265</v>
      </c>
      <c r="I84" s="9" t="s">
        <v>266</v>
      </c>
      <c r="J84" s="9" t="s">
        <v>276</v>
      </c>
      <c r="K84" s="9" t="s">
        <v>268</v>
      </c>
      <c r="L84" s="3">
        <v>86.07048753180662</v>
      </c>
      <c r="M84" s="3">
        <v>71.833593723494488</v>
      </c>
      <c r="N84" s="3">
        <v>72</v>
      </c>
    </row>
    <row r="85" spans="1:14">
      <c r="A85" s="30" t="s">
        <v>160</v>
      </c>
      <c r="B85" s="30">
        <v>601</v>
      </c>
      <c r="C85" s="80">
        <v>100.7831436097814</v>
      </c>
      <c r="D85" s="80">
        <v>132.16117100303137</v>
      </c>
      <c r="E85" s="9" t="s">
        <v>263</v>
      </c>
      <c r="F85" s="9" t="s">
        <v>147</v>
      </c>
      <c r="G85" s="9" t="s">
        <v>275</v>
      </c>
      <c r="H85" s="9" t="s">
        <v>265</v>
      </c>
      <c r="I85" s="9" t="s">
        <v>270</v>
      </c>
      <c r="J85" s="9" t="s">
        <v>276</v>
      </c>
      <c r="K85" s="9" t="s">
        <v>268</v>
      </c>
      <c r="L85" s="3">
        <v>87.48249825941754</v>
      </c>
      <c r="M85" s="3">
        <v>70.616700534910692</v>
      </c>
      <c r="N85" s="3">
        <v>71</v>
      </c>
    </row>
    <row r="86" spans="1:14">
      <c r="A86" s="30" t="s">
        <v>160</v>
      </c>
      <c r="B86" s="30">
        <v>701</v>
      </c>
      <c r="C86" s="80">
        <v>102.4835748778675</v>
      </c>
      <c r="D86" s="80">
        <v>129.73977784900941</v>
      </c>
      <c r="E86" s="9" t="s">
        <v>263</v>
      </c>
      <c r="F86" s="9" t="s">
        <v>147</v>
      </c>
      <c r="G86" s="9" t="s">
        <v>275</v>
      </c>
      <c r="H86" s="9" t="s">
        <v>265</v>
      </c>
      <c r="I86" s="9" t="s">
        <v>270</v>
      </c>
      <c r="J86" s="9" t="s">
        <v>276</v>
      </c>
      <c r="K86" s="9" t="s">
        <v>268</v>
      </c>
      <c r="L86" s="3">
        <v>87.103750000000005</v>
      </c>
      <c r="M86" s="3">
        <v>48.716569913632888</v>
      </c>
      <c r="N86" s="3">
        <v>49</v>
      </c>
    </row>
    <row r="87" spans="1:14">
      <c r="A87" s="30" t="s">
        <v>160</v>
      </c>
      <c r="B87" s="30">
        <v>801</v>
      </c>
      <c r="C87" s="80">
        <v>110.17098557926857</v>
      </c>
      <c r="D87" s="80">
        <v>123.60694384046676</v>
      </c>
      <c r="E87" s="9" t="s">
        <v>263</v>
      </c>
      <c r="F87" s="9" t="s">
        <v>147</v>
      </c>
      <c r="G87" s="9" t="s">
        <v>280</v>
      </c>
      <c r="H87" s="9" t="s">
        <v>265</v>
      </c>
      <c r="I87" s="9" t="s">
        <v>266</v>
      </c>
      <c r="J87" s="9" t="s">
        <v>276</v>
      </c>
      <c r="K87" s="9" t="s">
        <v>268</v>
      </c>
      <c r="L87" s="3">
        <v>88.496000000000009</v>
      </c>
      <c r="M87" s="3">
        <v>71.760000000000005</v>
      </c>
      <c r="N87" s="3">
        <v>72</v>
      </c>
    </row>
    <row r="88" spans="1:14">
      <c r="A88" s="30" t="s">
        <v>160</v>
      </c>
      <c r="B88" s="30">
        <v>901</v>
      </c>
      <c r="C88" s="80">
        <v>118.15674133097264</v>
      </c>
      <c r="D88" s="80">
        <v>126.10352891849443</v>
      </c>
      <c r="E88" s="9" t="s">
        <v>263</v>
      </c>
      <c r="F88" s="9" t="s">
        <v>147</v>
      </c>
      <c r="G88" s="9" t="s">
        <v>275</v>
      </c>
      <c r="H88" s="9" t="s">
        <v>265</v>
      </c>
      <c r="I88" s="9" t="s">
        <v>266</v>
      </c>
      <c r="J88" s="9" t="s">
        <v>276</v>
      </c>
      <c r="K88" s="9" t="s">
        <v>268</v>
      </c>
      <c r="L88" s="3">
        <v>87.565653764581128</v>
      </c>
      <c r="M88" s="3">
        <v>70.541114793213154</v>
      </c>
      <c r="N88" s="3">
        <v>71</v>
      </c>
    </row>
    <row r="89" spans="1:14">
      <c r="A89" s="30" t="s">
        <v>160</v>
      </c>
      <c r="B89" s="30">
        <v>1001</v>
      </c>
      <c r="C89" s="80">
        <v>98.80642093766059</v>
      </c>
      <c r="D89" s="80">
        <v>120.59094093913788</v>
      </c>
      <c r="E89" s="9" t="s">
        <v>263</v>
      </c>
      <c r="F89" s="9" t="s">
        <v>147</v>
      </c>
      <c r="G89" s="9" t="s">
        <v>275</v>
      </c>
      <c r="H89" s="9" t="s">
        <v>265</v>
      </c>
      <c r="I89" s="9" t="s">
        <v>266</v>
      </c>
      <c r="J89" s="9" t="s">
        <v>276</v>
      </c>
      <c r="K89" s="9" t="s">
        <v>268</v>
      </c>
      <c r="L89" s="3">
        <v>88.263999999999996</v>
      </c>
      <c r="M89" s="3">
        <v>71.069999999999993</v>
      </c>
      <c r="N89" s="3">
        <v>71</v>
      </c>
    </row>
    <row r="90" spans="1:14">
      <c r="A90" s="30" t="s">
        <v>160</v>
      </c>
      <c r="B90" s="30">
        <v>1101</v>
      </c>
      <c r="C90" s="80">
        <v>106.17292668269231</v>
      </c>
      <c r="D90" s="80">
        <v>132.47160929803437</v>
      </c>
      <c r="E90" s="9" t="s">
        <v>274</v>
      </c>
      <c r="F90" s="9" t="s">
        <v>147</v>
      </c>
      <c r="G90" s="9" t="s">
        <v>275</v>
      </c>
      <c r="H90" s="9" t="s">
        <v>279</v>
      </c>
      <c r="I90" s="9" t="s">
        <v>266</v>
      </c>
      <c r="J90" s="9" t="s">
        <v>276</v>
      </c>
      <c r="K90" s="9" t="s">
        <v>284</v>
      </c>
      <c r="L90" s="3">
        <v>87.1743746888679</v>
      </c>
      <c r="M90" s="3">
        <v>69.745068964037415</v>
      </c>
      <c r="N90" s="3">
        <v>70</v>
      </c>
    </row>
    <row r="91" spans="1:14">
      <c r="A91" s="30" t="s">
        <v>160</v>
      </c>
      <c r="B91" s="30">
        <v>1201</v>
      </c>
      <c r="C91" s="80">
        <v>87.382501079827549</v>
      </c>
      <c r="D91" s="80">
        <v>116.65888870063151</v>
      </c>
      <c r="E91" s="9" t="s">
        <v>263</v>
      </c>
      <c r="F91" s="9" t="s">
        <v>147</v>
      </c>
      <c r="G91" s="9" t="s">
        <v>277</v>
      </c>
      <c r="H91" s="9" t="s">
        <v>265</v>
      </c>
      <c r="I91" s="9" t="s">
        <v>271</v>
      </c>
      <c r="J91" s="9" t="s">
        <v>276</v>
      </c>
      <c r="K91" s="9" t="s">
        <v>268</v>
      </c>
      <c r="L91" s="3">
        <v>83.837168330356221</v>
      </c>
      <c r="M91" s="3">
        <v>53.540056740569518</v>
      </c>
      <c r="N91" s="3">
        <v>54</v>
      </c>
    </row>
    <row r="92" spans="1:14">
      <c r="A92" s="30" t="s">
        <v>246</v>
      </c>
      <c r="B92" s="30">
        <v>101</v>
      </c>
      <c r="C92" s="80">
        <v>116.67663196492002</v>
      </c>
      <c r="D92" s="80">
        <v>122.76393636084012</v>
      </c>
      <c r="E92" s="9" t="s">
        <v>274</v>
      </c>
      <c r="F92" s="9" t="s">
        <v>144</v>
      </c>
      <c r="G92" s="9" t="s">
        <v>275</v>
      </c>
      <c r="H92" s="9" t="s">
        <v>265</v>
      </c>
      <c r="I92" s="9" t="s">
        <v>270</v>
      </c>
      <c r="J92" s="9" t="s">
        <v>285</v>
      </c>
      <c r="K92" s="9" t="s">
        <v>268</v>
      </c>
      <c r="L92" s="3">
        <v>85.365435484880749</v>
      </c>
      <c r="M92" s="3">
        <v>71.523833892771009</v>
      </c>
      <c r="N92" s="3">
        <v>72</v>
      </c>
    </row>
    <row r="93" spans="1:14">
      <c r="A93" s="30" t="s">
        <v>246</v>
      </c>
      <c r="B93" s="30">
        <v>102</v>
      </c>
      <c r="C93" s="80">
        <v>126.93954893704927</v>
      </c>
      <c r="D93" s="80">
        <v>121.73464919774761</v>
      </c>
      <c r="E93" s="9" t="s">
        <v>274</v>
      </c>
      <c r="F93" s="9" t="s">
        <v>144</v>
      </c>
      <c r="G93" s="9" t="s">
        <v>277</v>
      </c>
      <c r="H93" s="9" t="s">
        <v>265</v>
      </c>
      <c r="I93" s="9" t="s">
        <v>270</v>
      </c>
      <c r="J93" s="9" t="s">
        <v>285</v>
      </c>
      <c r="K93" s="9" t="s">
        <v>284</v>
      </c>
      <c r="L93" s="3">
        <v>85.659010992595114</v>
      </c>
      <c r="M93" s="3">
        <v>70.071109798545535</v>
      </c>
      <c r="N93" s="3">
        <v>70</v>
      </c>
    </row>
    <row r="94" spans="1:14">
      <c r="A94" s="30" t="s">
        <v>246</v>
      </c>
      <c r="B94" s="30">
        <v>103</v>
      </c>
      <c r="C94" s="80">
        <v>117.51539678859186</v>
      </c>
      <c r="D94" s="80">
        <v>120.82974696218818</v>
      </c>
      <c r="E94" s="9" t="s">
        <v>274</v>
      </c>
      <c r="F94" s="9" t="s">
        <v>144</v>
      </c>
      <c r="G94" s="9" t="s">
        <v>277</v>
      </c>
      <c r="H94" s="9" t="s">
        <v>265</v>
      </c>
      <c r="I94" s="9" t="s">
        <v>271</v>
      </c>
      <c r="J94" s="9" t="s">
        <v>285</v>
      </c>
      <c r="K94" s="9" t="s">
        <v>268</v>
      </c>
      <c r="L94" s="3">
        <v>85.406319683882074</v>
      </c>
      <c r="M94" s="3">
        <v>67.877884913320571</v>
      </c>
      <c r="N94" s="3">
        <v>68</v>
      </c>
    </row>
    <row r="95" spans="1:14">
      <c r="A95" s="30" t="s">
        <v>246</v>
      </c>
      <c r="B95" s="30">
        <v>202</v>
      </c>
      <c r="C95" s="80">
        <v>154.19051163578919</v>
      </c>
      <c r="D95" s="80">
        <v>118.5046715490251</v>
      </c>
      <c r="E95" s="9" t="s">
        <v>274</v>
      </c>
      <c r="F95" s="9" t="s">
        <v>144</v>
      </c>
      <c r="G95" s="9" t="s">
        <v>277</v>
      </c>
      <c r="H95" s="9" t="s">
        <v>265</v>
      </c>
      <c r="I95" s="9" t="s">
        <v>270</v>
      </c>
      <c r="J95" s="9" t="s">
        <v>285</v>
      </c>
      <c r="K95" s="9" t="s">
        <v>268</v>
      </c>
      <c r="L95" s="3">
        <v>85.193154726819301</v>
      </c>
      <c r="M95" s="3">
        <v>72.363614486510983</v>
      </c>
      <c r="N95" s="3">
        <v>72</v>
      </c>
    </row>
    <row r="96" spans="1:14">
      <c r="A96" s="30" t="s">
        <v>150</v>
      </c>
      <c r="B96" s="30">
        <v>101</v>
      </c>
      <c r="C96" s="80">
        <v>123.87868865422476</v>
      </c>
      <c r="D96" s="80">
        <v>122.72111578867366</v>
      </c>
      <c r="E96" s="9" t="s">
        <v>274</v>
      </c>
      <c r="F96" s="9" t="s">
        <v>145</v>
      </c>
      <c r="G96" s="9" t="s">
        <v>275</v>
      </c>
      <c r="H96" s="9" t="s">
        <v>265</v>
      </c>
      <c r="I96" s="9" t="s">
        <v>270</v>
      </c>
      <c r="J96" s="9" t="s">
        <v>283</v>
      </c>
      <c r="K96" s="9" t="s">
        <v>284</v>
      </c>
      <c r="L96" s="3">
        <v>84.34441944931028</v>
      </c>
      <c r="M96" s="3">
        <v>70.916185638821986</v>
      </c>
      <c r="N96" s="3">
        <v>71</v>
      </c>
    </row>
    <row r="97" spans="1:14">
      <c r="A97" s="30" t="s">
        <v>150</v>
      </c>
      <c r="B97" s="30">
        <v>201</v>
      </c>
      <c r="C97" s="80">
        <v>105.83485889630133</v>
      </c>
      <c r="D97" s="80">
        <v>127.31813369623811</v>
      </c>
      <c r="E97" s="9" t="s">
        <v>274</v>
      </c>
      <c r="F97" s="9" t="s">
        <v>145</v>
      </c>
      <c r="G97" s="9" t="s">
        <v>275</v>
      </c>
      <c r="H97" s="9" t="s">
        <v>265</v>
      </c>
      <c r="I97" s="9" t="s">
        <v>270</v>
      </c>
      <c r="J97" s="9" t="s">
        <v>283</v>
      </c>
      <c r="K97" s="9" t="s">
        <v>284</v>
      </c>
      <c r="L97" s="3">
        <v>85.8313792617639</v>
      </c>
      <c r="M97" s="3">
        <v>73.002504930966481</v>
      </c>
      <c r="N97" s="3">
        <v>73</v>
      </c>
    </row>
    <row r="98" spans="1:14">
      <c r="A98" s="30" t="s">
        <v>150</v>
      </c>
      <c r="B98" s="30">
        <v>301</v>
      </c>
      <c r="C98" s="80">
        <v>149.12323916690843</v>
      </c>
      <c r="D98" s="80">
        <v>115.65873063374681</v>
      </c>
      <c r="E98" s="9" t="s">
        <v>274</v>
      </c>
      <c r="F98" s="9" t="s">
        <v>145</v>
      </c>
      <c r="G98" s="9" t="s">
        <v>275</v>
      </c>
      <c r="H98" s="9" t="s">
        <v>265</v>
      </c>
      <c r="I98" s="9" t="s">
        <v>270</v>
      </c>
      <c r="J98" s="9" t="s">
        <v>283</v>
      </c>
      <c r="K98" s="9" t="s">
        <v>268</v>
      </c>
      <c r="L98" s="3">
        <v>84.816427879521711</v>
      </c>
      <c r="M98" s="3">
        <v>71.821845012865154</v>
      </c>
      <c r="N98" s="3">
        <v>72</v>
      </c>
    </row>
    <row r="99" spans="1:14">
      <c r="A99" s="30" t="s">
        <v>150</v>
      </c>
      <c r="B99" s="30">
        <v>302</v>
      </c>
      <c r="C99" s="80">
        <v>107.47944291061961</v>
      </c>
      <c r="D99" s="80">
        <v>120.66306068711656</v>
      </c>
      <c r="E99" s="9" t="s">
        <v>274</v>
      </c>
      <c r="F99" s="9" t="s">
        <v>145</v>
      </c>
      <c r="G99" s="9" t="s">
        <v>275</v>
      </c>
      <c r="H99" s="9" t="s">
        <v>265</v>
      </c>
      <c r="I99" s="9" t="s">
        <v>271</v>
      </c>
      <c r="J99" s="9" t="s">
        <v>283</v>
      </c>
      <c r="K99" s="9" t="s">
        <v>268</v>
      </c>
      <c r="L99" s="3">
        <v>85.447414821866204</v>
      </c>
      <c r="M99" s="3">
        <v>72.008539323111805</v>
      </c>
      <c r="N99" s="3">
        <v>72</v>
      </c>
    </row>
    <row r="100" spans="1:14">
      <c r="A100" s="30" t="s">
        <v>150</v>
      </c>
      <c r="B100" s="30">
        <v>303</v>
      </c>
      <c r="C100" s="80">
        <v>129.4565891110928</v>
      </c>
      <c r="D100" s="80">
        <v>117.37438277778354</v>
      </c>
      <c r="E100" s="9" t="s">
        <v>274</v>
      </c>
      <c r="F100" s="9" t="s">
        <v>145</v>
      </c>
      <c r="G100" s="9" t="s">
        <v>277</v>
      </c>
      <c r="H100" s="9" t="s">
        <v>265</v>
      </c>
      <c r="I100" s="9" t="s">
        <v>271</v>
      </c>
      <c r="J100" s="9" t="s">
        <v>283</v>
      </c>
      <c r="K100" s="9" t="s">
        <v>268</v>
      </c>
      <c r="L100" s="3">
        <v>84.044080230125516</v>
      </c>
      <c r="M100" s="3">
        <v>71.495717573221768</v>
      </c>
      <c r="N100" s="3">
        <v>71</v>
      </c>
    </row>
    <row r="101" spans="1:14">
      <c r="A101" s="30" t="s">
        <v>150</v>
      </c>
      <c r="B101" s="30">
        <v>401</v>
      </c>
      <c r="C101" s="80">
        <v>110.8381390026465</v>
      </c>
      <c r="D101" s="80">
        <v>112.16161149013355</v>
      </c>
      <c r="E101" s="9" t="s">
        <v>274</v>
      </c>
      <c r="F101" s="9" t="s">
        <v>145</v>
      </c>
      <c r="G101" s="9" t="s">
        <v>275</v>
      </c>
      <c r="H101" s="9" t="s">
        <v>265</v>
      </c>
      <c r="I101" s="9" t="s">
        <v>266</v>
      </c>
      <c r="J101" s="9" t="s">
        <v>283</v>
      </c>
      <c r="K101" s="9" t="s">
        <v>268</v>
      </c>
      <c r="L101" s="3">
        <v>84.125563144729867</v>
      </c>
      <c r="M101" s="3">
        <v>73.103957021051286</v>
      </c>
      <c r="N101" s="3">
        <v>73</v>
      </c>
    </row>
    <row r="102" spans="1:14">
      <c r="A102" s="30" t="s">
        <v>150</v>
      </c>
      <c r="B102" s="30">
        <v>501</v>
      </c>
      <c r="C102" s="80">
        <v>122.34479326670929</v>
      </c>
      <c r="D102" s="80">
        <v>115.84952962246638</v>
      </c>
      <c r="E102" s="9" t="s">
        <v>274</v>
      </c>
      <c r="F102" s="9" t="s">
        <v>145</v>
      </c>
      <c r="G102" s="9" t="s">
        <v>275</v>
      </c>
      <c r="H102" s="9" t="s">
        <v>265</v>
      </c>
      <c r="I102" s="9" t="s">
        <v>266</v>
      </c>
      <c r="J102" s="9" t="s">
        <v>283</v>
      </c>
      <c r="K102" s="9" t="s">
        <v>268</v>
      </c>
      <c r="L102" s="3">
        <v>84.097716984975037</v>
      </c>
      <c r="M102" s="3">
        <v>72.12325724223291</v>
      </c>
      <c r="N102" s="3">
        <v>72</v>
      </c>
    </row>
    <row r="103" spans="1:14">
      <c r="A103" s="30" t="s">
        <v>150</v>
      </c>
      <c r="B103" s="30">
        <v>601</v>
      </c>
      <c r="C103" s="80">
        <v>137.3590461764469</v>
      </c>
      <c r="D103" s="80">
        <v>111.99360657772658</v>
      </c>
      <c r="E103" s="9" t="s">
        <v>274</v>
      </c>
      <c r="F103" s="9" t="s">
        <v>145</v>
      </c>
      <c r="G103" s="9" t="s">
        <v>277</v>
      </c>
      <c r="H103" s="9" t="s">
        <v>265</v>
      </c>
      <c r="I103" s="9" t="s">
        <v>266</v>
      </c>
      <c r="J103" s="9" t="s">
        <v>283</v>
      </c>
      <c r="K103" s="9" t="s">
        <v>268</v>
      </c>
      <c r="L103" s="3">
        <v>85.629890685733471</v>
      </c>
      <c r="M103" s="3">
        <v>72.253150343106668</v>
      </c>
      <c r="N103" s="3">
        <v>72</v>
      </c>
    </row>
    <row r="104" spans="1:14">
      <c r="A104" s="30" t="s">
        <v>150</v>
      </c>
      <c r="B104" s="30">
        <v>701</v>
      </c>
      <c r="C104" s="80">
        <v>120.85815909618094</v>
      </c>
      <c r="D104" s="80">
        <v>112.8805083656528</v>
      </c>
      <c r="E104" s="9" t="s">
        <v>274</v>
      </c>
      <c r="F104" s="9" t="s">
        <v>145</v>
      </c>
      <c r="G104" s="9" t="s">
        <v>277</v>
      </c>
      <c r="H104" s="9" t="s">
        <v>265</v>
      </c>
      <c r="I104" s="9" t="s">
        <v>271</v>
      </c>
      <c r="J104" s="9" t="s">
        <v>283</v>
      </c>
      <c r="K104" s="9" t="s">
        <v>268</v>
      </c>
      <c r="L104" s="3">
        <v>84.645279854652955</v>
      </c>
      <c r="M104" s="3">
        <v>71.608897579602129</v>
      </c>
      <c r="N104" s="3">
        <v>72</v>
      </c>
    </row>
    <row r="105" spans="1:14">
      <c r="A105" s="30" t="s">
        <v>161</v>
      </c>
      <c r="B105" s="30">
        <v>101</v>
      </c>
      <c r="C105" s="80">
        <v>77.185186730101421</v>
      </c>
      <c r="D105" s="80">
        <v>128.59999569557397</v>
      </c>
      <c r="E105" s="9" t="s">
        <v>263</v>
      </c>
      <c r="F105" s="9" t="s">
        <v>147</v>
      </c>
      <c r="G105" s="9" t="s">
        <v>275</v>
      </c>
      <c r="H105" s="9" t="s">
        <v>265</v>
      </c>
      <c r="I105" s="9" t="s">
        <v>266</v>
      </c>
      <c r="J105" s="9" t="s">
        <v>267</v>
      </c>
      <c r="K105" s="9" t="s">
        <v>268</v>
      </c>
      <c r="L105" s="3">
        <v>87.249875011041425</v>
      </c>
      <c r="M105" s="3">
        <v>51.787433088949733</v>
      </c>
      <c r="N105" s="3">
        <v>52</v>
      </c>
    </row>
    <row r="106" spans="1:14">
      <c r="A106" s="30" t="s">
        <v>161</v>
      </c>
      <c r="B106" s="30">
        <v>102</v>
      </c>
      <c r="C106" s="80">
        <v>108.01167438808793</v>
      </c>
      <c r="D106" s="80">
        <v>118.27418504590764</v>
      </c>
      <c r="E106" s="9" t="s">
        <v>274</v>
      </c>
      <c r="F106" s="9" t="s">
        <v>147</v>
      </c>
      <c r="G106" s="9" t="s">
        <v>286</v>
      </c>
      <c r="H106" s="9" t="s">
        <v>279</v>
      </c>
      <c r="I106" s="9" t="s">
        <v>266</v>
      </c>
      <c r="J106" s="9" t="s">
        <v>276</v>
      </c>
      <c r="K106" s="9" t="s">
        <v>268</v>
      </c>
      <c r="L106" s="3">
        <v>85.686556725454068</v>
      </c>
      <c r="M106" s="3">
        <v>72.579100816004214</v>
      </c>
      <c r="N106" s="3">
        <v>73</v>
      </c>
    </row>
    <row r="107" spans="1:14">
      <c r="A107" s="30" t="s">
        <v>161</v>
      </c>
      <c r="B107" s="30">
        <v>103</v>
      </c>
      <c r="C107" s="80">
        <v>113.61274931688401</v>
      </c>
      <c r="D107" s="80">
        <v>120.09119811414352</v>
      </c>
      <c r="E107" s="9" t="s">
        <v>274</v>
      </c>
      <c r="F107" s="9" t="s">
        <v>147</v>
      </c>
      <c r="G107" s="9" t="s">
        <v>286</v>
      </c>
      <c r="H107" s="9" t="s">
        <v>265</v>
      </c>
      <c r="I107" s="9" t="s">
        <v>266</v>
      </c>
      <c r="J107" s="9" t="s">
        <v>276</v>
      </c>
      <c r="K107" s="9" t="s">
        <v>268</v>
      </c>
      <c r="L107" s="3">
        <v>83.4</v>
      </c>
      <c r="M107" s="3">
        <v>74.209999999999994</v>
      </c>
      <c r="N107" s="3">
        <v>74</v>
      </c>
    </row>
    <row r="108" spans="1:14">
      <c r="A108" s="30" t="s">
        <v>161</v>
      </c>
      <c r="B108" s="30">
        <v>104</v>
      </c>
      <c r="C108" s="80">
        <v>115.67513897096677</v>
      </c>
      <c r="D108" s="80">
        <v>117.90000486959582</v>
      </c>
      <c r="E108" s="9" t="s">
        <v>274</v>
      </c>
      <c r="F108" s="9" t="s">
        <v>147</v>
      </c>
      <c r="G108" s="9" t="s">
        <v>286</v>
      </c>
      <c r="H108" s="9" t="s">
        <v>279</v>
      </c>
      <c r="I108" s="9" t="s">
        <v>266</v>
      </c>
      <c r="J108" s="9" t="s">
        <v>267</v>
      </c>
      <c r="K108" s="9" t="s">
        <v>268</v>
      </c>
      <c r="L108" s="3">
        <v>85.326094927018474</v>
      </c>
      <c r="M108" s="3">
        <v>72.019810145963049</v>
      </c>
      <c r="N108" s="3">
        <v>72</v>
      </c>
    </row>
    <row r="109" spans="1:14">
      <c r="A109" s="30" t="s">
        <v>161</v>
      </c>
      <c r="B109" s="30">
        <v>501</v>
      </c>
      <c r="C109" s="80">
        <v>76.362854655696012</v>
      </c>
      <c r="D109" s="80">
        <v>128.50206627244137</v>
      </c>
      <c r="E109" s="9" t="s">
        <v>263</v>
      </c>
      <c r="F109" s="9" t="s">
        <v>147</v>
      </c>
      <c r="G109" s="9" t="s">
        <v>264</v>
      </c>
      <c r="H109" s="9" t="s">
        <v>265</v>
      </c>
      <c r="I109" s="9" t="s">
        <v>270</v>
      </c>
      <c r="J109" s="9" t="s">
        <v>276</v>
      </c>
      <c r="K109" s="9" t="s">
        <v>268</v>
      </c>
      <c r="L109" s="3">
        <v>87.617999999999995</v>
      </c>
      <c r="M109" s="3">
        <v>71.45</v>
      </c>
      <c r="N109" s="3">
        <v>71</v>
      </c>
    </row>
    <row r="110" spans="1:14">
      <c r="A110" s="30" t="s">
        <v>178</v>
      </c>
      <c r="B110" s="30">
        <v>101</v>
      </c>
      <c r="C110" s="80">
        <v>129.9458426250398</v>
      </c>
      <c r="D110" s="80">
        <v>128.10242142682029</v>
      </c>
      <c r="E110" s="9" t="s">
        <v>274</v>
      </c>
      <c r="F110" s="9" t="s">
        <v>144</v>
      </c>
      <c r="G110" s="9" t="s">
        <v>277</v>
      </c>
      <c r="H110" s="9" t="s">
        <v>265</v>
      </c>
      <c r="I110" s="9" t="s">
        <v>271</v>
      </c>
      <c r="J110" s="9" t="s">
        <v>285</v>
      </c>
      <c r="K110" s="9" t="s">
        <v>268</v>
      </c>
      <c r="L110" s="3">
        <v>85.026374401870171</v>
      </c>
      <c r="M110" s="3">
        <v>71.879103261862156</v>
      </c>
      <c r="N110" s="3">
        <v>72</v>
      </c>
    </row>
    <row r="111" spans="1:14">
      <c r="A111" s="30" t="s">
        <v>175</v>
      </c>
      <c r="B111" s="30">
        <v>101</v>
      </c>
      <c r="C111" s="80">
        <v>106.65333955391135</v>
      </c>
      <c r="D111" s="80">
        <v>118.11419598393574</v>
      </c>
      <c r="E111" s="9" t="s">
        <v>274</v>
      </c>
      <c r="F111" s="9" t="s">
        <v>168</v>
      </c>
      <c r="G111" s="9" t="s">
        <v>273</v>
      </c>
      <c r="H111" s="9" t="s">
        <v>265</v>
      </c>
      <c r="I111" s="9" t="s">
        <v>271</v>
      </c>
      <c r="J111" s="9" t="s">
        <v>283</v>
      </c>
      <c r="K111" s="9" t="s">
        <v>268</v>
      </c>
      <c r="L111" s="3">
        <v>84.778955020680158</v>
      </c>
      <c r="M111" s="3">
        <v>73.343820082720597</v>
      </c>
      <c r="N111" s="3">
        <v>73</v>
      </c>
    </row>
    <row r="112" spans="1:14">
      <c r="A112" s="30" t="s">
        <v>243</v>
      </c>
      <c r="B112" s="30">
        <v>101</v>
      </c>
      <c r="C112" s="80">
        <v>109.21022060041386</v>
      </c>
      <c r="D112" s="80">
        <v>124.87703798929545</v>
      </c>
      <c r="E112" s="9" t="s">
        <v>274</v>
      </c>
      <c r="F112" s="9" t="s">
        <v>168</v>
      </c>
      <c r="G112" s="9" t="s">
        <v>275</v>
      </c>
      <c r="H112" s="9" t="s">
        <v>265</v>
      </c>
      <c r="I112" s="9" t="s">
        <v>272</v>
      </c>
      <c r="J112" s="9" t="s">
        <v>283</v>
      </c>
      <c r="K112" s="9" t="s">
        <v>268</v>
      </c>
      <c r="L112" s="3">
        <v>84.449356272401431</v>
      </c>
      <c r="M112" s="3">
        <v>69.520192428315411</v>
      </c>
      <c r="N112" s="3">
        <v>70</v>
      </c>
    </row>
    <row r="113" spans="1:14">
      <c r="A113" s="30" t="s">
        <v>243</v>
      </c>
      <c r="B113" s="30">
        <v>201</v>
      </c>
      <c r="C113" s="80">
        <v>113.40537230193348</v>
      </c>
      <c r="D113" s="80">
        <v>125.28286469909527</v>
      </c>
      <c r="E113" s="9" t="s">
        <v>274</v>
      </c>
      <c r="F113" s="9" t="s">
        <v>168</v>
      </c>
      <c r="G113" s="9" t="s">
        <v>275</v>
      </c>
      <c r="H113" s="9" t="s">
        <v>265</v>
      </c>
      <c r="I113" s="9" t="s">
        <v>271</v>
      </c>
      <c r="J113" s="9" t="s">
        <v>283</v>
      </c>
      <c r="K113" s="9" t="s">
        <v>268</v>
      </c>
      <c r="L113" s="3">
        <v>85.19835657287355</v>
      </c>
      <c r="M113" s="3">
        <v>71.442699023104367</v>
      </c>
      <c r="N113" s="3">
        <v>71</v>
      </c>
    </row>
    <row r="114" spans="1:14">
      <c r="A114" s="30" t="s">
        <v>243</v>
      </c>
      <c r="B114" s="30">
        <v>301</v>
      </c>
      <c r="C114" s="80">
        <v>116.21163141663568</v>
      </c>
      <c r="D114" s="80">
        <v>118.66601658768192</v>
      </c>
      <c r="E114" s="9" t="s">
        <v>274</v>
      </c>
      <c r="F114" s="9" t="s">
        <v>168</v>
      </c>
      <c r="G114" s="9" t="s">
        <v>275</v>
      </c>
      <c r="H114" s="9" t="s">
        <v>265</v>
      </c>
      <c r="I114" s="9" t="s">
        <v>288</v>
      </c>
      <c r="J114" s="9" t="s">
        <v>283</v>
      </c>
      <c r="K114" s="9" t="s">
        <v>268</v>
      </c>
      <c r="L114" s="3">
        <v>84.466562976852444</v>
      </c>
      <c r="M114" s="3">
        <v>71.875961593172107</v>
      </c>
      <c r="N114" s="3">
        <v>72</v>
      </c>
    </row>
    <row r="115" spans="1:14">
      <c r="A115" s="30" t="s">
        <v>247</v>
      </c>
      <c r="B115" s="30">
        <v>101</v>
      </c>
      <c r="C115" s="80">
        <v>93.591379520586571</v>
      </c>
      <c r="D115" s="80">
        <v>118.02226948799562</v>
      </c>
      <c r="E115" s="9" t="s">
        <v>263</v>
      </c>
      <c r="F115" s="9" t="s">
        <v>168</v>
      </c>
      <c r="G115" s="9" t="s">
        <v>287</v>
      </c>
      <c r="H115" s="9" t="s">
        <v>265</v>
      </c>
      <c r="I115" s="9" t="s">
        <v>271</v>
      </c>
      <c r="J115" s="9" t="s">
        <v>283</v>
      </c>
      <c r="K115" s="9" t="s">
        <v>268</v>
      </c>
      <c r="L115" s="3">
        <v>84.334696002321706</v>
      </c>
      <c r="M115" s="3">
        <v>73.363142276717696</v>
      </c>
      <c r="N115" s="3">
        <v>73</v>
      </c>
    </row>
    <row r="116" spans="1:14">
      <c r="A116" s="30" t="s">
        <v>374</v>
      </c>
      <c r="B116" s="30">
        <v>101</v>
      </c>
      <c r="C116" s="80">
        <v>122.3750010630216</v>
      </c>
      <c r="D116" s="80">
        <v>125.97528528987336</v>
      </c>
      <c r="E116" s="9" t="s">
        <v>274</v>
      </c>
      <c r="F116" s="9" t="s">
        <v>168</v>
      </c>
      <c r="G116" s="9" t="s">
        <v>275</v>
      </c>
      <c r="H116" s="9" t="s">
        <v>265</v>
      </c>
      <c r="I116" s="9" t="s">
        <v>375</v>
      </c>
      <c r="J116" s="9" t="s">
        <v>285</v>
      </c>
      <c r="K116" s="9" t="s">
        <v>284</v>
      </c>
      <c r="L116" s="3">
        <v>85.544858307895595</v>
      </c>
      <c r="M116" s="3">
        <v>57.813094233602143</v>
      </c>
      <c r="N116" s="3">
        <v>58</v>
      </c>
    </row>
    <row r="117" spans="1:14">
      <c r="A117" s="30" t="s">
        <v>391</v>
      </c>
      <c r="B117" s="30">
        <v>501</v>
      </c>
      <c r="C117" s="80">
        <v>131.38576883155397</v>
      </c>
      <c r="D117" s="80">
        <v>126.96198706049566</v>
      </c>
      <c r="E117" s="9" t="s">
        <v>274</v>
      </c>
      <c r="F117" s="9" t="s">
        <v>168</v>
      </c>
      <c r="G117" s="9" t="s">
        <v>275</v>
      </c>
      <c r="H117" s="9" t="s">
        <v>265</v>
      </c>
      <c r="I117" s="9" t="s">
        <v>335</v>
      </c>
      <c r="J117" s="9" t="s">
        <v>285</v>
      </c>
      <c r="K117" s="9" t="s">
        <v>284</v>
      </c>
      <c r="L117" s="3">
        <v>85.172274902052763</v>
      </c>
      <c r="M117" s="3">
        <v>60.394821122284995</v>
      </c>
      <c r="N117" s="3">
        <v>60</v>
      </c>
    </row>
    <row r="118" spans="1:14">
      <c r="A118" s="30" t="s">
        <v>391</v>
      </c>
      <c r="B118" s="30">
        <v>503</v>
      </c>
      <c r="C118" s="80">
        <v>124.99715400652416</v>
      </c>
      <c r="D118" s="80">
        <v>130.49813162956451</v>
      </c>
      <c r="E118" s="9" t="s">
        <v>274</v>
      </c>
      <c r="F118" s="9" t="s">
        <v>168</v>
      </c>
      <c r="G118" s="9" t="s">
        <v>275</v>
      </c>
      <c r="H118" s="9" t="s">
        <v>265</v>
      </c>
      <c r="I118" s="9" t="s">
        <v>375</v>
      </c>
      <c r="J118" s="9" t="s">
        <v>285</v>
      </c>
      <c r="K118" s="9" t="s">
        <v>284</v>
      </c>
      <c r="L118" s="3">
        <v>86.726223462675762</v>
      </c>
      <c r="M118" s="3">
        <v>70.43065312896023</v>
      </c>
      <c r="N118" s="3">
        <v>70</v>
      </c>
    </row>
    <row r="119" spans="1:14">
      <c r="A119" s="30" t="s">
        <v>186</v>
      </c>
      <c r="B119" s="30">
        <v>201</v>
      </c>
      <c r="C119" s="80">
        <v>108.45684102166378</v>
      </c>
      <c r="D119" s="80">
        <v>122.61900103661178</v>
      </c>
      <c r="E119" s="9" t="s">
        <v>274</v>
      </c>
      <c r="F119" s="9" t="s">
        <v>147</v>
      </c>
      <c r="G119" s="9" t="s">
        <v>275</v>
      </c>
      <c r="H119" s="9" t="s">
        <v>265</v>
      </c>
      <c r="I119" s="9" t="s">
        <v>266</v>
      </c>
      <c r="J119" s="9" t="s">
        <v>283</v>
      </c>
      <c r="K119" s="9" t="s">
        <v>268</v>
      </c>
      <c r="L119" s="3">
        <v>87.555949564187188</v>
      </c>
      <c r="M119" s="3">
        <v>70.45778370144707</v>
      </c>
      <c r="N119" s="3">
        <v>70</v>
      </c>
    </row>
    <row r="120" spans="1:14">
      <c r="A120" s="30" t="s">
        <v>186</v>
      </c>
      <c r="B120" s="30">
        <v>401</v>
      </c>
      <c r="C120" s="80">
        <v>119.90909528136874</v>
      </c>
      <c r="D120" s="80">
        <v>122.5122164052478</v>
      </c>
      <c r="E120" s="9" t="s">
        <v>274</v>
      </c>
      <c r="F120" s="9" t="s">
        <v>147</v>
      </c>
      <c r="G120" s="9" t="s">
        <v>275</v>
      </c>
      <c r="H120" s="9" t="s">
        <v>265</v>
      </c>
      <c r="I120" s="9" t="s">
        <v>266</v>
      </c>
      <c r="J120" s="9" t="s">
        <v>283</v>
      </c>
      <c r="K120" s="9" t="s">
        <v>268</v>
      </c>
      <c r="L120" s="3">
        <v>87.041657553729465</v>
      </c>
      <c r="M120" s="3">
        <v>53.833300805941846</v>
      </c>
      <c r="N120" s="3">
        <v>54</v>
      </c>
    </row>
    <row r="121" spans="1:14">
      <c r="A121" s="30" t="s">
        <v>186</v>
      </c>
      <c r="B121" s="30">
        <v>402</v>
      </c>
      <c r="C121" s="80">
        <v>139.09400249872326</v>
      </c>
      <c r="D121" s="80">
        <v>116.93792327224857</v>
      </c>
      <c r="E121" s="9" t="s">
        <v>274</v>
      </c>
      <c r="F121" s="9" t="s">
        <v>147</v>
      </c>
      <c r="G121" s="9" t="s">
        <v>277</v>
      </c>
      <c r="H121" s="9" t="s">
        <v>265</v>
      </c>
      <c r="I121" s="9" t="s">
        <v>271</v>
      </c>
      <c r="J121" s="9" t="s">
        <v>283</v>
      </c>
      <c r="K121" s="9" t="s">
        <v>268</v>
      </c>
      <c r="L121" s="3">
        <v>87.452483065167868</v>
      </c>
      <c r="M121" s="3">
        <v>50.958748071412828</v>
      </c>
      <c r="N121" s="3">
        <v>51</v>
      </c>
    </row>
    <row r="122" spans="1:14">
      <c r="A122" s="30" t="s">
        <v>186</v>
      </c>
      <c r="B122" s="30">
        <v>405</v>
      </c>
      <c r="C122" s="80">
        <v>98.357612720672776</v>
      </c>
      <c r="D122" s="80">
        <v>120.85109366516726</v>
      </c>
      <c r="E122" s="9" t="s">
        <v>274</v>
      </c>
      <c r="F122" s="9" t="s">
        <v>147</v>
      </c>
      <c r="G122" s="9" t="s">
        <v>275</v>
      </c>
      <c r="H122" s="9" t="s">
        <v>265</v>
      </c>
      <c r="I122" s="9" t="s">
        <v>266</v>
      </c>
      <c r="J122" s="9" t="s">
        <v>283</v>
      </c>
      <c r="K122" s="9" t="s">
        <v>268</v>
      </c>
      <c r="L122" s="3">
        <v>85.274859871102265</v>
      </c>
      <c r="M122" s="3">
        <v>71.779476826841062</v>
      </c>
      <c r="N122" s="3">
        <v>72</v>
      </c>
    </row>
    <row r="123" spans="1:14">
      <c r="A123" s="30" t="s">
        <v>186</v>
      </c>
      <c r="B123" s="30">
        <v>406</v>
      </c>
      <c r="C123" s="80">
        <v>121.07398127102067</v>
      </c>
      <c r="D123" s="80">
        <v>114.32976700177412</v>
      </c>
      <c r="E123" s="9" t="s">
        <v>274</v>
      </c>
      <c r="F123" s="9" t="s">
        <v>147</v>
      </c>
      <c r="G123" s="9" t="s">
        <v>275</v>
      </c>
      <c r="H123" s="9" t="s">
        <v>265</v>
      </c>
      <c r="I123" s="9" t="s">
        <v>266</v>
      </c>
      <c r="J123" s="9" t="s">
        <v>283</v>
      </c>
      <c r="K123" s="9" t="s">
        <v>268</v>
      </c>
      <c r="L123" s="3">
        <v>85.785172777498744</v>
      </c>
      <c r="M123" s="3">
        <v>72.31588565210113</v>
      </c>
      <c r="N123" s="3">
        <v>72</v>
      </c>
    </row>
    <row r="124" spans="1:14">
      <c r="A124" s="30" t="s">
        <v>186</v>
      </c>
      <c r="B124" s="30">
        <v>407</v>
      </c>
      <c r="C124" s="80">
        <v>132.75802132328454</v>
      </c>
      <c r="D124" s="80">
        <v>123.37448266899639</v>
      </c>
      <c r="E124" s="9" t="s">
        <v>274</v>
      </c>
      <c r="F124" s="9" t="s">
        <v>147</v>
      </c>
      <c r="G124" s="9" t="s">
        <v>275</v>
      </c>
      <c r="H124" s="9" t="s">
        <v>265</v>
      </c>
      <c r="I124" s="9" t="s">
        <v>266</v>
      </c>
      <c r="J124" s="9" t="s">
        <v>283</v>
      </c>
      <c r="K124" s="9" t="s">
        <v>284</v>
      </c>
      <c r="L124" s="3">
        <v>86.284455903298607</v>
      </c>
      <c r="M124" s="3">
        <v>70.330947741911089</v>
      </c>
      <c r="N124" s="3">
        <v>70</v>
      </c>
    </row>
    <row r="125" spans="1:14">
      <c r="A125" s="30" t="s">
        <v>186</v>
      </c>
      <c r="B125" s="30">
        <v>501</v>
      </c>
      <c r="C125" s="80">
        <v>103.20426225803052</v>
      </c>
      <c r="D125" s="80">
        <v>113.72823893911932</v>
      </c>
      <c r="E125" s="9" t="s">
        <v>274</v>
      </c>
      <c r="F125" s="9" t="s">
        <v>147</v>
      </c>
      <c r="G125" s="9" t="s">
        <v>277</v>
      </c>
      <c r="H125" s="9" t="s">
        <v>265</v>
      </c>
      <c r="I125" s="9" t="s">
        <v>271</v>
      </c>
      <c r="J125" s="9" t="s">
        <v>283</v>
      </c>
      <c r="K125" s="9" t="s">
        <v>268</v>
      </c>
      <c r="L125" s="3">
        <v>84.3295972354246</v>
      </c>
      <c r="M125" s="3">
        <v>63.544102107097601</v>
      </c>
      <c r="N125" s="3">
        <v>64</v>
      </c>
    </row>
    <row r="126" spans="1:14">
      <c r="A126" s="30" t="s">
        <v>236</v>
      </c>
      <c r="B126" s="30">
        <v>101</v>
      </c>
      <c r="C126" s="80">
        <v>141.51589283056418</v>
      </c>
      <c r="D126" s="80">
        <v>119.99623766420967</v>
      </c>
      <c r="E126" s="9" t="s">
        <v>274</v>
      </c>
      <c r="F126" s="9" t="s">
        <v>144</v>
      </c>
      <c r="G126" s="9" t="s">
        <v>275</v>
      </c>
      <c r="H126" s="9" t="s">
        <v>265</v>
      </c>
      <c r="I126" s="9" t="s">
        <v>270</v>
      </c>
      <c r="J126" s="9" t="s">
        <v>285</v>
      </c>
      <c r="K126" s="9" t="s">
        <v>268</v>
      </c>
      <c r="L126" s="3">
        <v>84.775369755199421</v>
      </c>
      <c r="M126" s="3">
        <v>70.578956420828817</v>
      </c>
      <c r="N126" s="3">
        <v>71</v>
      </c>
    </row>
    <row r="127" spans="1:14">
      <c r="A127" s="30" t="s">
        <v>236</v>
      </c>
      <c r="B127" s="30">
        <v>102</v>
      </c>
      <c r="C127" s="80">
        <v>144.33465487371015</v>
      </c>
      <c r="D127" s="80">
        <v>122.05287233633747</v>
      </c>
      <c r="E127" s="9" t="s">
        <v>274</v>
      </c>
      <c r="F127" s="9" t="s">
        <v>144</v>
      </c>
      <c r="G127" s="9" t="s">
        <v>275</v>
      </c>
      <c r="H127" s="9" t="s">
        <v>265</v>
      </c>
      <c r="I127" s="9" t="s">
        <v>270</v>
      </c>
      <c r="J127" s="9" t="s">
        <v>285</v>
      </c>
      <c r="K127" s="9" t="s">
        <v>268</v>
      </c>
      <c r="L127" s="3">
        <v>85.213074858013911</v>
      </c>
      <c r="M127" s="3">
        <v>69.394508721518491</v>
      </c>
      <c r="N127" s="3">
        <v>69</v>
      </c>
    </row>
    <row r="128" spans="1:14">
      <c r="A128" s="30" t="s">
        <v>236</v>
      </c>
      <c r="B128" s="30">
        <v>103</v>
      </c>
      <c r="C128" s="80">
        <v>134.75630581908419</v>
      </c>
      <c r="D128" s="80">
        <v>115.00049659819295</v>
      </c>
      <c r="E128" s="9" t="s">
        <v>274</v>
      </c>
      <c r="F128" s="9" t="s">
        <v>144</v>
      </c>
      <c r="G128" s="9" t="s">
        <v>277</v>
      </c>
      <c r="H128" s="9" t="s">
        <v>265</v>
      </c>
      <c r="I128" s="9" t="s">
        <v>278</v>
      </c>
      <c r="J128" s="9" t="s">
        <v>285</v>
      </c>
      <c r="K128" s="9" t="s">
        <v>268</v>
      </c>
      <c r="L128" s="3">
        <v>85.661671086379044</v>
      </c>
      <c r="M128" s="3">
        <v>71.488026678574698</v>
      </c>
      <c r="N128" s="3">
        <v>71</v>
      </c>
    </row>
    <row r="129" spans="1:14">
      <c r="A129" s="30" t="s">
        <v>236</v>
      </c>
      <c r="B129" s="30">
        <v>104</v>
      </c>
      <c r="C129" s="80">
        <v>115.53393558708646</v>
      </c>
      <c r="D129" s="80">
        <v>136.35959018972764</v>
      </c>
      <c r="E129" s="9" t="s">
        <v>274</v>
      </c>
      <c r="F129" s="9" t="s">
        <v>144</v>
      </c>
      <c r="G129" s="9" t="s">
        <v>277</v>
      </c>
      <c r="H129" s="9" t="s">
        <v>265</v>
      </c>
      <c r="I129" s="9" t="s">
        <v>278</v>
      </c>
      <c r="J129" s="9" t="s">
        <v>285</v>
      </c>
      <c r="K129" s="9" t="s">
        <v>268</v>
      </c>
      <c r="L129" s="3">
        <v>89.489894586614156</v>
      </c>
      <c r="M129" s="3">
        <v>70.290241584645671</v>
      </c>
      <c r="N129" s="3">
        <v>70</v>
      </c>
    </row>
    <row r="130" spans="1:14">
      <c r="A130" s="30" t="s">
        <v>348</v>
      </c>
      <c r="B130" s="30">
        <v>101</v>
      </c>
      <c r="C130" s="80">
        <v>84.507605175934771</v>
      </c>
      <c r="D130" s="80">
        <v>131.57391382105561</v>
      </c>
      <c r="E130" s="9" t="s">
        <v>263</v>
      </c>
      <c r="F130" s="9" t="s">
        <v>147</v>
      </c>
      <c r="G130" s="9" t="s">
        <v>277</v>
      </c>
      <c r="H130" s="9" t="s">
        <v>265</v>
      </c>
      <c r="I130" s="9" t="s">
        <v>272</v>
      </c>
      <c r="J130" s="9" t="s">
        <v>276</v>
      </c>
      <c r="K130" s="9" t="s">
        <v>284</v>
      </c>
      <c r="L130" s="3">
        <v>86.566721835609229</v>
      </c>
      <c r="M130" s="3">
        <v>69.972164735425395</v>
      </c>
      <c r="N130" s="3">
        <v>70</v>
      </c>
    </row>
    <row r="131" spans="1:14">
      <c r="A131" s="30" t="s">
        <v>348</v>
      </c>
      <c r="B131" s="30">
        <v>102</v>
      </c>
      <c r="C131" s="80">
        <v>48.578639744952177</v>
      </c>
      <c r="D131" s="80">
        <v>125.85999671862182</v>
      </c>
      <c r="E131" s="9" t="s">
        <v>263</v>
      </c>
      <c r="F131" s="9" t="s">
        <v>147</v>
      </c>
      <c r="G131" s="9" t="s">
        <v>277</v>
      </c>
      <c r="H131" s="9" t="s">
        <v>265</v>
      </c>
      <c r="I131" s="9" t="s">
        <v>272</v>
      </c>
      <c r="J131" s="9" t="s">
        <v>276</v>
      </c>
      <c r="K131" s="9" t="s">
        <v>284</v>
      </c>
      <c r="L131" s="3">
        <v>85.57457882040768</v>
      </c>
      <c r="M131" s="3">
        <v>58.893695513207092</v>
      </c>
      <c r="N131" s="3">
        <v>59</v>
      </c>
    </row>
    <row r="132" spans="1:14">
      <c r="A132" s="30" t="s">
        <v>348</v>
      </c>
      <c r="B132" s="30">
        <v>103</v>
      </c>
      <c r="C132" s="80">
        <v>47.796636555197161</v>
      </c>
      <c r="D132" s="80">
        <v>138.80606036303692</v>
      </c>
      <c r="E132" s="9" t="s">
        <v>263</v>
      </c>
      <c r="F132" s="9" t="s">
        <v>147</v>
      </c>
      <c r="G132" s="9" t="s">
        <v>277</v>
      </c>
      <c r="H132" s="9" t="s">
        <v>265</v>
      </c>
      <c r="I132" s="9" t="s">
        <v>272</v>
      </c>
      <c r="J132" s="9" t="s">
        <v>276</v>
      </c>
      <c r="K132" s="9" t="s">
        <v>284</v>
      </c>
      <c r="L132" s="3">
        <v>87.234176917896022</v>
      </c>
      <c r="M132" s="3">
        <v>37.686292828122625</v>
      </c>
      <c r="N132" s="3">
        <v>38</v>
      </c>
    </row>
    <row r="133" spans="1:14">
      <c r="A133" s="30" t="s">
        <v>348</v>
      </c>
      <c r="B133" s="30">
        <v>104</v>
      </c>
      <c r="C133" s="80">
        <v>51.704388351410294</v>
      </c>
      <c r="D133" s="80">
        <v>129.94791255416209</v>
      </c>
      <c r="E133" s="9" t="s">
        <v>263</v>
      </c>
      <c r="F133" s="9" t="s">
        <v>147</v>
      </c>
      <c r="G133" s="9" t="s">
        <v>277</v>
      </c>
      <c r="H133" s="9" t="s">
        <v>265</v>
      </c>
      <c r="I133" s="9" t="s">
        <v>272</v>
      </c>
      <c r="J133" s="9" t="s">
        <v>276</v>
      </c>
      <c r="K133" s="9" t="s">
        <v>284</v>
      </c>
      <c r="L133" s="3">
        <v>85.10485627393065</v>
      </c>
      <c r="M133" s="3">
        <v>65.829534405426088</v>
      </c>
      <c r="N133" s="3">
        <v>66</v>
      </c>
    </row>
    <row r="134" spans="1:14">
      <c r="A134" s="30" t="s">
        <v>348</v>
      </c>
      <c r="B134" s="30">
        <v>105</v>
      </c>
      <c r="C134" s="80">
        <v>42.028323191466477</v>
      </c>
      <c r="D134" s="80">
        <v>130.38292308241751</v>
      </c>
      <c r="E134" s="9" t="s">
        <v>263</v>
      </c>
      <c r="F134" s="9" t="s">
        <v>147</v>
      </c>
      <c r="G134" s="9" t="s">
        <v>277</v>
      </c>
      <c r="H134" s="9" t="s">
        <v>265</v>
      </c>
      <c r="I134" s="9" t="s">
        <v>272</v>
      </c>
      <c r="J134" s="9" t="s">
        <v>276</v>
      </c>
      <c r="K134" s="9" t="s">
        <v>284</v>
      </c>
      <c r="L134" s="3">
        <v>83.274102799650038</v>
      </c>
      <c r="M134" s="3">
        <v>69.445392724947837</v>
      </c>
      <c r="N134" s="3">
        <v>69</v>
      </c>
    </row>
    <row r="135" spans="1:14">
      <c r="A135" s="30" t="s">
        <v>139</v>
      </c>
      <c r="B135" s="30">
        <v>301</v>
      </c>
      <c r="C135" s="80">
        <v>107.89578016037372</v>
      </c>
      <c r="D135" s="80">
        <v>135.72924134184862</v>
      </c>
      <c r="E135" s="9" t="s">
        <v>263</v>
      </c>
      <c r="F135" s="9" t="s">
        <v>141</v>
      </c>
      <c r="G135" s="9" t="s">
        <v>289</v>
      </c>
      <c r="H135" s="9" t="s">
        <v>279</v>
      </c>
      <c r="I135" s="9" t="s">
        <v>266</v>
      </c>
      <c r="J135" s="9" t="s">
        <v>267</v>
      </c>
      <c r="K135" s="9" t="s">
        <v>284</v>
      </c>
      <c r="L135" s="3">
        <v>86.901487739598252</v>
      </c>
      <c r="M135" s="3">
        <v>70.977781556679005</v>
      </c>
      <c r="N135" s="3">
        <v>71</v>
      </c>
    </row>
    <row r="136" spans="1:14">
      <c r="A136" s="30" t="s">
        <v>139</v>
      </c>
      <c r="B136" s="30">
        <v>401</v>
      </c>
      <c r="C136" s="80">
        <v>40.376050933068541</v>
      </c>
      <c r="D136" s="80">
        <v>119.90623709485489</v>
      </c>
      <c r="E136" s="9" t="s">
        <v>263</v>
      </c>
      <c r="F136" s="9" t="s">
        <v>141</v>
      </c>
      <c r="G136" s="9" t="s">
        <v>289</v>
      </c>
      <c r="H136" s="9" t="s">
        <v>265</v>
      </c>
      <c r="I136" s="9" t="s">
        <v>272</v>
      </c>
      <c r="J136" s="9" t="s">
        <v>267</v>
      </c>
      <c r="K136" s="9" t="s">
        <v>284</v>
      </c>
      <c r="L136" s="3">
        <v>84.329178958785263</v>
      </c>
      <c r="M136" s="3">
        <v>69.606450831525677</v>
      </c>
      <c r="N136" s="3">
        <v>70</v>
      </c>
    </row>
    <row r="137" spans="1:14">
      <c r="A137" s="30" t="s">
        <v>139</v>
      </c>
      <c r="B137" s="30">
        <v>402</v>
      </c>
      <c r="C137" s="80">
        <v>51.969998446377843</v>
      </c>
      <c r="D137" s="80">
        <v>144.72827063407826</v>
      </c>
      <c r="E137" s="9" t="s">
        <v>263</v>
      </c>
      <c r="F137" s="9" t="s">
        <v>141</v>
      </c>
      <c r="G137" s="9" t="s">
        <v>289</v>
      </c>
      <c r="H137" s="9" t="s">
        <v>265</v>
      </c>
      <c r="I137" s="9" t="s">
        <v>272</v>
      </c>
      <c r="J137" s="9" t="s">
        <v>267</v>
      </c>
      <c r="K137" s="9" t="s">
        <v>284</v>
      </c>
      <c r="L137" s="3">
        <v>85.24095774647887</v>
      </c>
      <c r="M137" s="3">
        <v>69.744991714995848</v>
      </c>
      <c r="N137" s="3">
        <v>70</v>
      </c>
    </row>
    <row r="138" spans="1:14">
      <c r="A138" s="30" t="s">
        <v>139</v>
      </c>
      <c r="B138" s="30">
        <v>601</v>
      </c>
      <c r="C138" s="80">
        <v>56.405455234222714</v>
      </c>
      <c r="D138" s="80">
        <v>142.58522286650097</v>
      </c>
      <c r="E138" s="9" t="s">
        <v>263</v>
      </c>
      <c r="F138" s="9" t="s">
        <v>141</v>
      </c>
      <c r="G138" s="9" t="s">
        <v>301</v>
      </c>
      <c r="H138" s="9" t="s">
        <v>265</v>
      </c>
      <c r="I138" s="9" t="s">
        <v>272</v>
      </c>
      <c r="J138" s="9" t="s">
        <v>267</v>
      </c>
      <c r="K138" s="9" t="s">
        <v>284</v>
      </c>
      <c r="L138" s="3">
        <v>91.28213449621299</v>
      </c>
      <c r="M138" s="3">
        <v>65.403852650906586</v>
      </c>
      <c r="N138" s="3">
        <v>65</v>
      </c>
    </row>
    <row r="139" spans="1:14">
      <c r="A139" s="30" t="s">
        <v>139</v>
      </c>
      <c r="B139" s="30">
        <v>602</v>
      </c>
      <c r="C139" s="80">
        <v>32.284295257678529</v>
      </c>
      <c r="D139" s="80">
        <v>143.28879042909486</v>
      </c>
      <c r="E139" s="9" t="s">
        <v>263</v>
      </c>
      <c r="F139" s="9" t="s">
        <v>141</v>
      </c>
      <c r="G139" s="9" t="s">
        <v>289</v>
      </c>
      <c r="H139" s="9" t="s">
        <v>265</v>
      </c>
      <c r="I139" s="9" t="s">
        <v>272</v>
      </c>
      <c r="J139" s="9" t="s">
        <v>267</v>
      </c>
      <c r="K139" s="9" t="s">
        <v>284</v>
      </c>
      <c r="L139" s="3">
        <v>89.279665390638598</v>
      </c>
      <c r="M139" s="3">
        <v>40.626155559422308</v>
      </c>
      <c r="N139" s="3">
        <v>41</v>
      </c>
    </row>
    <row r="140" spans="1:14">
      <c r="A140" s="30" t="s">
        <v>139</v>
      </c>
      <c r="B140" s="30">
        <v>603</v>
      </c>
      <c r="C140" s="80">
        <v>112.34822035060128</v>
      </c>
      <c r="D140" s="80">
        <v>122.77758981719803</v>
      </c>
      <c r="E140" s="9" t="s">
        <v>263</v>
      </c>
      <c r="F140" s="9" t="s">
        <v>141</v>
      </c>
      <c r="G140" s="9" t="s">
        <v>289</v>
      </c>
      <c r="H140" s="9" t="s">
        <v>279</v>
      </c>
      <c r="I140" s="9" t="s">
        <v>266</v>
      </c>
      <c r="J140" s="9" t="s">
        <v>267</v>
      </c>
      <c r="K140" s="9" t="s">
        <v>268</v>
      </c>
      <c r="L140" s="3">
        <v>86.688031856823272</v>
      </c>
      <c r="M140" s="3">
        <v>71.390611633109629</v>
      </c>
      <c r="N140" s="3">
        <v>71</v>
      </c>
    </row>
    <row r="141" spans="1:14">
      <c r="A141" s="30" t="s">
        <v>139</v>
      </c>
      <c r="B141" s="30">
        <v>604</v>
      </c>
      <c r="C141" s="80">
        <v>92.335742250406298</v>
      </c>
      <c r="D141" s="80">
        <v>89.789465599476159</v>
      </c>
      <c r="E141" s="9" t="s">
        <v>263</v>
      </c>
      <c r="F141" s="9" t="s">
        <v>141</v>
      </c>
      <c r="G141" s="9" t="s">
        <v>290</v>
      </c>
      <c r="H141" s="9" t="s">
        <v>279</v>
      </c>
      <c r="I141" s="9" t="s">
        <v>266</v>
      </c>
      <c r="J141" s="9" t="s">
        <v>267</v>
      </c>
      <c r="K141" s="9" t="s">
        <v>268</v>
      </c>
      <c r="L141" s="3">
        <v>83.699730334683437</v>
      </c>
      <c r="M141" s="3">
        <v>73.002982306544467</v>
      </c>
      <c r="N141" s="3">
        <v>73</v>
      </c>
    </row>
    <row r="142" spans="1:14">
      <c r="A142" s="30" t="s">
        <v>139</v>
      </c>
      <c r="B142" s="30">
        <v>701</v>
      </c>
      <c r="C142" s="80">
        <v>91.319759433218323</v>
      </c>
      <c r="D142" s="80">
        <v>131.99999856253345</v>
      </c>
      <c r="E142" s="9" t="s">
        <v>263</v>
      </c>
      <c r="F142" s="9" t="s">
        <v>141</v>
      </c>
      <c r="G142" s="9" t="s">
        <v>291</v>
      </c>
      <c r="H142" s="9" t="s">
        <v>265</v>
      </c>
      <c r="I142" s="9" t="s">
        <v>266</v>
      </c>
      <c r="J142" s="9" t="s">
        <v>267</v>
      </c>
      <c r="K142" s="9" t="s">
        <v>268</v>
      </c>
      <c r="L142" s="3">
        <v>88.173757161338003</v>
      </c>
      <c r="M142" s="3">
        <v>69.982916466457226</v>
      </c>
      <c r="N142" s="3">
        <v>70</v>
      </c>
    </row>
    <row r="143" spans="1:14">
      <c r="A143" s="30" t="s">
        <v>139</v>
      </c>
      <c r="B143" s="30">
        <v>702</v>
      </c>
      <c r="C143" s="80">
        <v>87.88185866694441</v>
      </c>
      <c r="D143" s="80">
        <v>119.2999948725157</v>
      </c>
      <c r="E143" s="9" t="s">
        <v>263</v>
      </c>
      <c r="F143" s="9" t="s">
        <v>141</v>
      </c>
      <c r="G143" s="9" t="s">
        <v>291</v>
      </c>
      <c r="H143" s="9" t="s">
        <v>265</v>
      </c>
      <c r="I143" s="9" t="s">
        <v>266</v>
      </c>
      <c r="J143" s="9" t="s">
        <v>267</v>
      </c>
      <c r="K143" s="9" t="s">
        <v>268</v>
      </c>
      <c r="L143" s="3">
        <v>84.629716123242588</v>
      </c>
      <c r="M143" s="3">
        <v>70.741329045767273</v>
      </c>
      <c r="N143" s="3">
        <v>71</v>
      </c>
    </row>
    <row r="144" spans="1:14">
      <c r="A144" s="30" t="s">
        <v>139</v>
      </c>
      <c r="B144" s="30">
        <v>801</v>
      </c>
      <c r="C144" s="80">
        <v>100.3966390989555</v>
      </c>
      <c r="D144" s="80">
        <v>142.32796242817201</v>
      </c>
      <c r="E144" s="9" t="s">
        <v>263</v>
      </c>
      <c r="F144" s="9" t="s">
        <v>141</v>
      </c>
      <c r="G144" s="9" t="s">
        <v>289</v>
      </c>
      <c r="H144" s="9" t="s">
        <v>265</v>
      </c>
      <c r="I144" s="9" t="s">
        <v>266</v>
      </c>
      <c r="J144" s="9" t="s">
        <v>267</v>
      </c>
      <c r="K144" s="9" t="s">
        <v>284</v>
      </c>
      <c r="L144" s="3">
        <v>87.233511695706596</v>
      </c>
      <c r="M144" s="3">
        <v>67.708743708005883</v>
      </c>
      <c r="N144" s="3">
        <v>68</v>
      </c>
    </row>
    <row r="145" spans="1:14">
      <c r="A145" s="30" t="s">
        <v>139</v>
      </c>
      <c r="B145" s="30">
        <v>1201</v>
      </c>
      <c r="C145" s="80">
        <v>36.080989581349861</v>
      </c>
      <c r="D145" s="80">
        <v>111.39999660839698</v>
      </c>
      <c r="E145" s="9" t="s">
        <v>274</v>
      </c>
      <c r="F145" s="9" t="s">
        <v>141</v>
      </c>
      <c r="G145" s="9" t="s">
        <v>289</v>
      </c>
      <c r="H145" s="9" t="s">
        <v>265</v>
      </c>
      <c r="I145" s="9" t="s">
        <v>272</v>
      </c>
      <c r="J145" s="9" t="s">
        <v>267</v>
      </c>
      <c r="K145" s="9" t="s">
        <v>284</v>
      </c>
      <c r="L145" s="3">
        <v>84.689999999999984</v>
      </c>
      <c r="M145" s="3">
        <v>73.200000000000017</v>
      </c>
      <c r="N145" s="3">
        <v>73</v>
      </c>
    </row>
    <row r="146" spans="1:14">
      <c r="A146" s="30" t="s">
        <v>139</v>
      </c>
      <c r="B146" s="30">
        <v>1202</v>
      </c>
      <c r="C146" s="80">
        <v>33.536684423019601</v>
      </c>
      <c r="D146" s="80">
        <v>128.39479708666738</v>
      </c>
      <c r="E146" s="9" t="s">
        <v>263</v>
      </c>
      <c r="F146" s="9" t="s">
        <v>141</v>
      </c>
      <c r="G146" s="9" t="s">
        <v>289</v>
      </c>
      <c r="H146" s="9" t="s">
        <v>265</v>
      </c>
      <c r="I146" s="9" t="s">
        <v>272</v>
      </c>
      <c r="J146" s="9" t="s">
        <v>267</v>
      </c>
      <c r="K146" s="9" t="s">
        <v>268</v>
      </c>
      <c r="L146" s="3">
        <v>86.444829400056861</v>
      </c>
      <c r="M146" s="3">
        <v>70.366909582030146</v>
      </c>
      <c r="N146" s="3">
        <v>70</v>
      </c>
    </row>
    <row r="147" spans="1:14">
      <c r="A147" s="30" t="s">
        <v>139</v>
      </c>
      <c r="B147" s="30">
        <v>1301</v>
      </c>
      <c r="C147" s="80">
        <v>87.441639044207761</v>
      </c>
      <c r="D147" s="80">
        <v>111.79999901529919</v>
      </c>
      <c r="E147" s="9" t="s">
        <v>274</v>
      </c>
      <c r="F147" s="9" t="s">
        <v>141</v>
      </c>
      <c r="G147" s="9" t="s">
        <v>289</v>
      </c>
      <c r="H147" s="9" t="s">
        <v>265</v>
      </c>
      <c r="I147" s="9" t="s">
        <v>310</v>
      </c>
      <c r="J147" s="9" t="s">
        <v>267</v>
      </c>
      <c r="K147" s="9" t="s">
        <v>284</v>
      </c>
      <c r="L147" s="3">
        <v>84.625757904627648</v>
      </c>
      <c r="M147" s="3">
        <v>71.155634954193076</v>
      </c>
      <c r="N147" s="3">
        <v>71</v>
      </c>
    </row>
    <row r="148" spans="1:14">
      <c r="A148" s="30" t="s">
        <v>139</v>
      </c>
      <c r="B148" s="30">
        <v>1302</v>
      </c>
      <c r="C148" s="80">
        <v>81.590467972166067</v>
      </c>
      <c r="D148" s="80">
        <v>122.33990180812805</v>
      </c>
      <c r="E148" s="9" t="s">
        <v>274</v>
      </c>
      <c r="F148" s="9" t="s">
        <v>141</v>
      </c>
      <c r="G148" s="9" t="s">
        <v>289</v>
      </c>
      <c r="H148" s="9" t="s">
        <v>265</v>
      </c>
      <c r="I148" s="9" t="s">
        <v>310</v>
      </c>
      <c r="J148" s="9" t="s">
        <v>267</v>
      </c>
      <c r="K148" s="9" t="s">
        <v>284</v>
      </c>
      <c r="L148" s="3">
        <v>84.863628212167797</v>
      </c>
      <c r="M148" s="3">
        <v>71.48510707226005</v>
      </c>
      <c r="N148" s="3">
        <v>71</v>
      </c>
    </row>
    <row r="149" spans="1:14">
      <c r="A149" s="30" t="s">
        <v>139</v>
      </c>
      <c r="B149" s="30">
        <v>1303</v>
      </c>
      <c r="C149" s="80">
        <v>108.90343876090228</v>
      </c>
      <c r="D149" s="80">
        <v>115.27708949806753</v>
      </c>
      <c r="E149" s="9" t="s">
        <v>274</v>
      </c>
      <c r="F149" s="9" t="s">
        <v>141</v>
      </c>
      <c r="G149" s="9" t="s">
        <v>289</v>
      </c>
      <c r="H149" s="9" t="s">
        <v>265</v>
      </c>
      <c r="I149" s="9" t="s">
        <v>310</v>
      </c>
      <c r="J149" s="9" t="s">
        <v>267</v>
      </c>
      <c r="K149" s="9" t="s">
        <v>284</v>
      </c>
      <c r="L149" s="3">
        <v>84.237538192886888</v>
      </c>
      <c r="M149" s="3">
        <v>71.670667510413324</v>
      </c>
      <c r="N149" s="3">
        <v>72</v>
      </c>
    </row>
    <row r="150" spans="1:14">
      <c r="A150" s="30" t="s">
        <v>139</v>
      </c>
      <c r="B150" s="30">
        <v>1501</v>
      </c>
      <c r="C150" s="80">
        <v>95.871748549399271</v>
      </c>
      <c r="D150" s="80">
        <v>134.70824624883949</v>
      </c>
      <c r="E150" s="9" t="s">
        <v>263</v>
      </c>
      <c r="F150" s="9" t="s">
        <v>141</v>
      </c>
      <c r="G150" s="9" t="s">
        <v>289</v>
      </c>
      <c r="H150" s="9" t="s">
        <v>279</v>
      </c>
      <c r="I150" s="9" t="s">
        <v>266</v>
      </c>
      <c r="J150" s="9" t="s">
        <v>267</v>
      </c>
      <c r="K150" s="9" t="s">
        <v>268</v>
      </c>
      <c r="L150" s="3">
        <v>85.012038552152504</v>
      </c>
      <c r="M150" s="3">
        <v>71.527411115870635</v>
      </c>
      <c r="N150" s="3">
        <v>72</v>
      </c>
    </row>
    <row r="151" spans="1:14">
      <c r="A151" s="30" t="s">
        <v>139</v>
      </c>
      <c r="B151" s="30">
        <v>1502</v>
      </c>
      <c r="C151" s="80">
        <v>99.959089394180552</v>
      </c>
      <c r="D151" s="80">
        <v>133.54265473489909</v>
      </c>
      <c r="E151" s="9" t="s">
        <v>263</v>
      </c>
      <c r="F151" s="9" t="s">
        <v>141</v>
      </c>
      <c r="G151" s="9" t="s">
        <v>289</v>
      </c>
      <c r="H151" s="9" t="s">
        <v>279</v>
      </c>
      <c r="I151" s="9" t="s">
        <v>266</v>
      </c>
      <c r="J151" s="9" t="s">
        <v>267</v>
      </c>
      <c r="K151" s="9" t="s">
        <v>268</v>
      </c>
      <c r="L151" s="3">
        <v>87.809937189725872</v>
      </c>
      <c r="M151" s="3">
        <v>64.114495287430742</v>
      </c>
      <c r="N151" s="3">
        <v>64</v>
      </c>
    </row>
    <row r="152" spans="1:14">
      <c r="A152" s="30" t="s">
        <v>139</v>
      </c>
      <c r="B152" s="30">
        <v>1601</v>
      </c>
      <c r="C152" s="80">
        <v>89.519401301101041</v>
      </c>
      <c r="D152" s="80">
        <v>134.23418088242954</v>
      </c>
      <c r="E152" s="9" t="s">
        <v>263</v>
      </c>
      <c r="F152" s="9" t="s">
        <v>141</v>
      </c>
      <c r="G152" s="9" t="s">
        <v>289</v>
      </c>
      <c r="H152" s="9" t="s">
        <v>279</v>
      </c>
      <c r="I152" s="9" t="s">
        <v>266</v>
      </c>
      <c r="J152" s="9" t="s">
        <v>267</v>
      </c>
      <c r="K152" s="9" t="s">
        <v>268</v>
      </c>
      <c r="L152" s="3">
        <v>86.254078199374405</v>
      </c>
      <c r="M152" s="3">
        <v>71.408054399564804</v>
      </c>
      <c r="N152" s="3">
        <v>71</v>
      </c>
    </row>
    <row r="153" spans="1:14">
      <c r="A153" s="30" t="s">
        <v>139</v>
      </c>
      <c r="B153" s="30">
        <v>1602</v>
      </c>
      <c r="C153" s="80">
        <v>91.276492253458059</v>
      </c>
      <c r="D153" s="80">
        <v>131.90175926225473</v>
      </c>
      <c r="E153" s="9" t="s">
        <v>263</v>
      </c>
      <c r="F153" s="9" t="s">
        <v>141</v>
      </c>
      <c r="G153" s="9" t="s">
        <v>289</v>
      </c>
      <c r="H153" s="9" t="s">
        <v>279</v>
      </c>
      <c r="I153" s="9" t="s">
        <v>266</v>
      </c>
      <c r="J153" s="9" t="s">
        <v>267</v>
      </c>
      <c r="K153" s="9" t="s">
        <v>268</v>
      </c>
      <c r="L153" s="3">
        <v>85.94650286754667</v>
      </c>
      <c r="M153" s="3">
        <v>71.710206554392357</v>
      </c>
      <c r="N153" s="3">
        <v>72</v>
      </c>
    </row>
    <row r="154" spans="1:14">
      <c r="A154" s="30" t="s">
        <v>139</v>
      </c>
      <c r="B154" s="30">
        <v>1704</v>
      </c>
      <c r="C154" s="80">
        <v>91.62131974272441</v>
      </c>
      <c r="D154" s="80">
        <v>133.7359921684849</v>
      </c>
      <c r="E154" s="9" t="s">
        <v>263</v>
      </c>
      <c r="F154" s="9" t="s">
        <v>141</v>
      </c>
      <c r="G154" s="9" t="s">
        <v>289</v>
      </c>
      <c r="H154" s="9" t="s">
        <v>265</v>
      </c>
      <c r="I154" s="9" t="s">
        <v>310</v>
      </c>
      <c r="J154" s="9" t="s">
        <v>267</v>
      </c>
      <c r="K154" s="9" t="s">
        <v>284</v>
      </c>
      <c r="L154" s="3">
        <v>86.395421531463228</v>
      </c>
      <c r="M154" s="3">
        <v>38.340554334091486</v>
      </c>
      <c r="N154" s="3">
        <v>38</v>
      </c>
    </row>
    <row r="155" spans="1:14">
      <c r="A155" s="30" t="s">
        <v>139</v>
      </c>
      <c r="B155" s="30">
        <v>1901</v>
      </c>
      <c r="C155" s="80">
        <v>86.371444176149652</v>
      </c>
      <c r="D155" s="80">
        <v>124.000003400582</v>
      </c>
      <c r="E155" s="9" t="s">
        <v>274</v>
      </c>
      <c r="F155" s="9" t="s">
        <v>141</v>
      </c>
      <c r="G155" s="9" t="s">
        <v>289</v>
      </c>
      <c r="H155" s="9" t="s">
        <v>265</v>
      </c>
      <c r="I155" s="9" t="s">
        <v>310</v>
      </c>
      <c r="J155" s="9" t="s">
        <v>267</v>
      </c>
      <c r="K155" s="9" t="s">
        <v>284</v>
      </c>
      <c r="L155" s="3">
        <v>84.994804406302052</v>
      </c>
      <c r="M155" s="3">
        <v>70.701323107467658</v>
      </c>
      <c r="N155" s="3">
        <v>71</v>
      </c>
    </row>
    <row r="156" spans="1:14">
      <c r="A156" s="30" t="s">
        <v>139</v>
      </c>
      <c r="B156" s="30">
        <v>2001</v>
      </c>
      <c r="C156" s="80">
        <v>80.657858400303638</v>
      </c>
      <c r="D156" s="80">
        <v>135.03079274744564</v>
      </c>
      <c r="E156" s="9" t="s">
        <v>263</v>
      </c>
      <c r="F156" s="9" t="s">
        <v>141</v>
      </c>
      <c r="G156" s="9" t="s">
        <v>286</v>
      </c>
      <c r="H156" s="9" t="s">
        <v>265</v>
      </c>
      <c r="I156" s="9" t="s">
        <v>270</v>
      </c>
      <c r="J156" s="9" t="s">
        <v>267</v>
      </c>
      <c r="K156" s="9" t="s">
        <v>268</v>
      </c>
      <c r="L156" s="3">
        <v>91.480394727424553</v>
      </c>
      <c r="M156" s="3">
        <v>69.575072647023731</v>
      </c>
      <c r="N156" s="3">
        <v>70</v>
      </c>
    </row>
    <row r="157" spans="1:14">
      <c r="A157" s="30" t="s">
        <v>139</v>
      </c>
      <c r="B157" s="30">
        <v>2002</v>
      </c>
      <c r="C157" s="80">
        <v>96.12146078712496</v>
      </c>
      <c r="D157" s="80">
        <v>137.60495136074138</v>
      </c>
      <c r="E157" s="9" t="s">
        <v>263</v>
      </c>
      <c r="F157" s="9" t="s">
        <v>141</v>
      </c>
      <c r="G157" s="9" t="s">
        <v>286</v>
      </c>
      <c r="H157" s="9" t="s">
        <v>265</v>
      </c>
      <c r="I157" s="9" t="s">
        <v>270</v>
      </c>
      <c r="J157" s="9" t="s">
        <v>267</v>
      </c>
      <c r="K157" s="9" t="s">
        <v>268</v>
      </c>
      <c r="L157" s="3">
        <v>88.798900351699885</v>
      </c>
      <c r="M157" s="3">
        <v>70.24107502930832</v>
      </c>
      <c r="N157" s="3">
        <v>70</v>
      </c>
    </row>
    <row r="158" spans="1:14">
      <c r="A158" s="30" t="s">
        <v>139</v>
      </c>
      <c r="B158" s="30">
        <v>2101</v>
      </c>
      <c r="C158" s="80">
        <v>82.554443031721874</v>
      </c>
      <c r="D158" s="80">
        <v>125.11690024732069</v>
      </c>
      <c r="E158" s="9" t="s">
        <v>263</v>
      </c>
      <c r="F158" s="9" t="s">
        <v>141</v>
      </c>
      <c r="G158" s="9" t="s">
        <v>291</v>
      </c>
      <c r="H158" s="9" t="s">
        <v>265</v>
      </c>
      <c r="I158" s="9" t="s">
        <v>266</v>
      </c>
      <c r="J158" s="9" t="s">
        <v>267</v>
      </c>
      <c r="K158" s="9" t="s">
        <v>268</v>
      </c>
      <c r="L158" s="3">
        <v>86.351798157946305</v>
      </c>
      <c r="M158" s="3">
        <v>71.180111699000591</v>
      </c>
      <c r="N158" s="3">
        <v>71</v>
      </c>
    </row>
    <row r="159" spans="1:14">
      <c r="A159" s="30" t="s">
        <v>139</v>
      </c>
      <c r="B159" s="30">
        <v>2303</v>
      </c>
      <c r="C159" s="80">
        <v>113.00159328407879</v>
      </c>
      <c r="D159" s="80">
        <v>141.37601937874982</v>
      </c>
      <c r="E159" s="9" t="s">
        <v>263</v>
      </c>
      <c r="F159" s="9" t="s">
        <v>141</v>
      </c>
      <c r="G159" s="9" t="s">
        <v>289</v>
      </c>
      <c r="H159" s="9" t="s">
        <v>265</v>
      </c>
      <c r="I159" s="9" t="s">
        <v>266</v>
      </c>
      <c r="J159" s="9" t="s">
        <v>267</v>
      </c>
      <c r="K159" s="9" t="s">
        <v>284</v>
      </c>
      <c r="L159" s="3">
        <v>87.436336153183717</v>
      </c>
      <c r="M159" s="3">
        <v>69.249888886074658</v>
      </c>
      <c r="N159" s="3">
        <v>69</v>
      </c>
    </row>
    <row r="160" spans="1:14">
      <c r="A160" s="30" t="s">
        <v>139</v>
      </c>
      <c r="B160" s="30">
        <v>2304</v>
      </c>
      <c r="C160" s="80">
        <v>115.50807477246563</v>
      </c>
      <c r="D160" s="80">
        <v>116.41244090900697</v>
      </c>
      <c r="E160" s="9" t="s">
        <v>263</v>
      </c>
      <c r="F160" s="9" t="s">
        <v>141</v>
      </c>
      <c r="G160" s="9" t="s">
        <v>289</v>
      </c>
      <c r="H160" s="9" t="s">
        <v>265</v>
      </c>
      <c r="I160" s="9" t="s">
        <v>266</v>
      </c>
      <c r="J160" s="9" t="s">
        <v>267</v>
      </c>
      <c r="K160" s="9" t="s">
        <v>268</v>
      </c>
      <c r="L160" s="3">
        <v>85.39406539000467</v>
      </c>
      <c r="M160" s="3">
        <v>70.885420364315749</v>
      </c>
      <c r="N160" s="3">
        <v>71</v>
      </c>
    </row>
    <row r="161" spans="1:14">
      <c r="A161" s="30" t="s">
        <v>139</v>
      </c>
      <c r="B161" s="30">
        <v>2501</v>
      </c>
      <c r="C161" s="80">
        <v>133.59136242177118</v>
      </c>
      <c r="D161" s="80">
        <v>132.54839600274499</v>
      </c>
      <c r="E161" s="9" t="s">
        <v>263</v>
      </c>
      <c r="F161" s="9" t="s">
        <v>141</v>
      </c>
      <c r="G161" s="9" t="s">
        <v>289</v>
      </c>
      <c r="H161" s="9" t="s">
        <v>279</v>
      </c>
      <c r="I161" s="9" t="s">
        <v>272</v>
      </c>
      <c r="J161" s="9" t="s">
        <v>267</v>
      </c>
      <c r="K161" s="9" t="s">
        <v>268</v>
      </c>
      <c r="L161" s="3">
        <v>87.971999999999994</v>
      </c>
      <c r="M161" s="3">
        <v>71.712000000000003</v>
      </c>
      <c r="N161" s="3">
        <v>72</v>
      </c>
    </row>
    <row r="162" spans="1:14">
      <c r="A162" s="30" t="s">
        <v>139</v>
      </c>
      <c r="B162" s="30">
        <v>2502</v>
      </c>
      <c r="C162" s="80">
        <v>106.41080719065639</v>
      </c>
      <c r="D162" s="80">
        <v>131.69454227330962</v>
      </c>
      <c r="E162" s="9" t="s">
        <v>263</v>
      </c>
      <c r="F162" s="9" t="s">
        <v>141</v>
      </c>
      <c r="G162" s="9" t="s">
        <v>289</v>
      </c>
      <c r="H162" s="9" t="s">
        <v>265</v>
      </c>
      <c r="I162" s="9" t="s">
        <v>266</v>
      </c>
      <c r="J162" s="9" t="s">
        <v>267</v>
      </c>
      <c r="K162" s="9" t="s">
        <v>268</v>
      </c>
      <c r="L162" s="3">
        <v>86.077963936889546</v>
      </c>
      <c r="M162" s="3">
        <v>71.55911344853493</v>
      </c>
      <c r="N162" s="3">
        <v>72</v>
      </c>
    </row>
    <row r="163" spans="1:14">
      <c r="A163" s="30" t="s">
        <v>139</v>
      </c>
      <c r="B163" s="30">
        <v>2503</v>
      </c>
      <c r="C163" s="80">
        <v>98.568914030060313</v>
      </c>
      <c r="D163" s="80">
        <v>98.699995507528982</v>
      </c>
      <c r="E163" s="9" t="s">
        <v>263</v>
      </c>
      <c r="F163" s="9" t="s">
        <v>141</v>
      </c>
      <c r="G163" s="9" t="s">
        <v>289</v>
      </c>
      <c r="H163" s="9" t="s">
        <v>265</v>
      </c>
      <c r="I163" s="9" t="s">
        <v>266</v>
      </c>
      <c r="J163" s="9" t="s">
        <v>267</v>
      </c>
      <c r="K163" s="9" t="s">
        <v>268</v>
      </c>
      <c r="L163" s="3">
        <v>85.688363636363647</v>
      </c>
      <c r="M163" s="3">
        <v>72.124951999332168</v>
      </c>
      <c r="N163" s="3">
        <v>72</v>
      </c>
    </row>
    <row r="164" spans="1:14">
      <c r="A164" s="30" t="s">
        <v>139</v>
      </c>
      <c r="B164" s="30">
        <v>2504</v>
      </c>
      <c r="C164" s="80">
        <v>114.97479014079549</v>
      </c>
      <c r="D164" s="80">
        <v>119.81048536815079</v>
      </c>
      <c r="E164" s="9" t="s">
        <v>263</v>
      </c>
      <c r="F164" s="9" t="s">
        <v>141</v>
      </c>
      <c r="G164" s="9" t="s">
        <v>289</v>
      </c>
      <c r="H164" s="9" t="s">
        <v>265</v>
      </c>
      <c r="I164" s="9" t="s">
        <v>270</v>
      </c>
      <c r="J164" s="9" t="s">
        <v>267</v>
      </c>
      <c r="K164" s="9" t="s">
        <v>268</v>
      </c>
      <c r="L164" s="3">
        <v>84.269290551680413</v>
      </c>
      <c r="M164" s="3">
        <v>71.164764426125558</v>
      </c>
      <c r="N164" s="3">
        <v>71</v>
      </c>
    </row>
    <row r="165" spans="1:14">
      <c r="A165" s="30" t="s">
        <v>139</v>
      </c>
      <c r="B165" s="30">
        <v>2603</v>
      </c>
      <c r="C165" s="80">
        <v>103.54184726261357</v>
      </c>
      <c r="D165" s="80">
        <v>149.78319054469216</v>
      </c>
      <c r="E165" s="9" t="s">
        <v>263</v>
      </c>
      <c r="F165" s="9" t="s">
        <v>141</v>
      </c>
      <c r="G165" s="9" t="s">
        <v>306</v>
      </c>
      <c r="H165" s="9" t="s">
        <v>279</v>
      </c>
      <c r="I165" s="9" t="s">
        <v>310</v>
      </c>
      <c r="J165" s="9" t="s">
        <v>267</v>
      </c>
      <c r="K165" s="9" t="s">
        <v>284</v>
      </c>
      <c r="L165" s="3">
        <v>88.867562016412649</v>
      </c>
      <c r="M165" s="3">
        <v>68.937652989448992</v>
      </c>
      <c r="N165" s="3">
        <v>69</v>
      </c>
    </row>
    <row r="166" spans="1:14">
      <c r="A166" s="30" t="s">
        <v>139</v>
      </c>
      <c r="B166" s="30">
        <v>2604</v>
      </c>
      <c r="C166" s="80">
        <v>106.22481547180024</v>
      </c>
      <c r="D166" s="80">
        <v>131.40587756975563</v>
      </c>
      <c r="E166" s="9" t="s">
        <v>263</v>
      </c>
      <c r="F166" s="9" t="s">
        <v>141</v>
      </c>
      <c r="G166" s="9" t="s">
        <v>306</v>
      </c>
      <c r="H166" s="9" t="s">
        <v>265</v>
      </c>
      <c r="I166" s="9" t="s">
        <v>310</v>
      </c>
      <c r="J166" s="9" t="s">
        <v>267</v>
      </c>
      <c r="K166" s="9" t="s">
        <v>284</v>
      </c>
      <c r="L166" s="3">
        <v>87.094012078830247</v>
      </c>
      <c r="M166" s="3">
        <v>56.706436200163473</v>
      </c>
      <c r="N166" s="3">
        <v>57</v>
      </c>
    </row>
    <row r="167" spans="1:14">
      <c r="A167" s="30" t="s">
        <v>139</v>
      </c>
      <c r="B167" s="30">
        <v>2904</v>
      </c>
      <c r="C167" s="80">
        <v>125.71491991932496</v>
      </c>
      <c r="D167" s="80">
        <v>121.67281762268036</v>
      </c>
      <c r="E167" s="9" t="s">
        <v>263</v>
      </c>
      <c r="F167" s="9" t="s">
        <v>141</v>
      </c>
      <c r="G167" s="9" t="s">
        <v>289</v>
      </c>
      <c r="H167" s="9" t="s">
        <v>279</v>
      </c>
      <c r="I167" s="9" t="s">
        <v>266</v>
      </c>
      <c r="J167" s="9" t="s">
        <v>267</v>
      </c>
      <c r="K167" s="9" t="s">
        <v>268</v>
      </c>
      <c r="L167" s="3">
        <v>85.234441446028526</v>
      </c>
      <c r="M167" s="3">
        <v>66.137719668315398</v>
      </c>
      <c r="N167" s="3">
        <v>66</v>
      </c>
    </row>
    <row r="168" spans="1:14">
      <c r="A168" s="30" t="s">
        <v>139</v>
      </c>
      <c r="B168" s="30">
        <v>3302</v>
      </c>
      <c r="C168" s="80">
        <v>74.879583388723006</v>
      </c>
      <c r="D168" s="80">
        <v>138.80970078968659</v>
      </c>
      <c r="E168" s="9" t="s">
        <v>263</v>
      </c>
      <c r="F168" s="9" t="s">
        <v>141</v>
      </c>
      <c r="G168" s="9" t="s">
        <v>289</v>
      </c>
      <c r="H168" s="9" t="s">
        <v>265</v>
      </c>
      <c r="I168" s="9" t="s">
        <v>310</v>
      </c>
      <c r="J168" s="9" t="s">
        <v>267</v>
      </c>
      <c r="K168" s="9" t="s">
        <v>284</v>
      </c>
      <c r="L168" s="3">
        <v>84.949680341880338</v>
      </c>
      <c r="M168" s="3">
        <v>69.887083760683765</v>
      </c>
      <c r="N168" s="3">
        <v>70</v>
      </c>
    </row>
    <row r="169" spans="1:14">
      <c r="A169" s="30" t="s">
        <v>139</v>
      </c>
      <c r="B169" s="30">
        <v>3303</v>
      </c>
      <c r="C169" s="80">
        <v>77.856115986117359</v>
      </c>
      <c r="D169" s="80">
        <v>122.40044216027904</v>
      </c>
      <c r="E169" s="9" t="s">
        <v>263</v>
      </c>
      <c r="F169" s="9" t="s">
        <v>141</v>
      </c>
      <c r="G169" s="9" t="s">
        <v>287</v>
      </c>
      <c r="H169" s="9" t="s">
        <v>265</v>
      </c>
      <c r="I169" s="9" t="s">
        <v>310</v>
      </c>
      <c r="J169" s="9" t="s">
        <v>267</v>
      </c>
      <c r="K169" s="9" t="s">
        <v>284</v>
      </c>
      <c r="L169" s="3">
        <v>83.553308590053618</v>
      </c>
      <c r="M169" s="3">
        <v>70.184732415098296</v>
      </c>
      <c r="N169" s="3">
        <v>70</v>
      </c>
    </row>
    <row r="170" spans="1:14">
      <c r="A170" s="30" t="s">
        <v>139</v>
      </c>
      <c r="B170" s="30">
        <v>3403</v>
      </c>
      <c r="C170" s="80">
        <v>141.1064703188174</v>
      </c>
      <c r="D170" s="80">
        <v>121.79999886395248</v>
      </c>
      <c r="E170" s="9" t="s">
        <v>263</v>
      </c>
      <c r="F170" s="9" t="s">
        <v>141</v>
      </c>
      <c r="G170" s="9" t="s">
        <v>290</v>
      </c>
      <c r="H170" s="9" t="s">
        <v>279</v>
      </c>
      <c r="I170" s="9" t="s">
        <v>266</v>
      </c>
      <c r="J170" s="9" t="s">
        <v>267</v>
      </c>
      <c r="K170" s="9" t="s">
        <v>284</v>
      </c>
      <c r="L170" s="3">
        <v>83.713750646318061</v>
      </c>
      <c r="M170" s="3">
        <v>57.547527103661082</v>
      </c>
      <c r="N170" s="3">
        <v>58</v>
      </c>
    </row>
    <row r="171" spans="1:14">
      <c r="A171" s="30" t="s">
        <v>139</v>
      </c>
      <c r="B171" s="30">
        <v>3407</v>
      </c>
      <c r="C171" s="80">
        <v>63.245538349291714</v>
      </c>
      <c r="D171" s="80">
        <v>132.79000430301258</v>
      </c>
      <c r="E171" s="9" t="s">
        <v>263</v>
      </c>
      <c r="F171" s="9" t="s">
        <v>141</v>
      </c>
      <c r="G171" s="9" t="s">
        <v>289</v>
      </c>
      <c r="H171" s="9" t="s">
        <v>265</v>
      </c>
      <c r="I171" s="9" t="s">
        <v>272</v>
      </c>
      <c r="J171" s="9" t="s">
        <v>267</v>
      </c>
      <c r="K171" s="9" t="s">
        <v>284</v>
      </c>
      <c r="L171" s="3">
        <v>85.703681402856049</v>
      </c>
      <c r="M171" s="3">
        <v>61.307091590523598</v>
      </c>
      <c r="N171" s="3">
        <v>61</v>
      </c>
    </row>
    <row r="172" spans="1:14">
      <c r="A172" s="30" t="s">
        <v>139</v>
      </c>
      <c r="B172" s="30">
        <v>3501</v>
      </c>
      <c r="C172" s="80">
        <v>113.26359061954383</v>
      </c>
      <c r="D172" s="80">
        <v>119.94675082609706</v>
      </c>
      <c r="E172" s="9" t="s">
        <v>263</v>
      </c>
      <c r="F172" s="9" t="s">
        <v>141</v>
      </c>
      <c r="G172" s="9" t="s">
        <v>289</v>
      </c>
      <c r="H172" s="9" t="s">
        <v>265</v>
      </c>
      <c r="I172" s="9" t="s">
        <v>266</v>
      </c>
      <c r="J172" s="9" t="s">
        <v>267</v>
      </c>
      <c r="K172" s="9" t="s">
        <v>284</v>
      </c>
      <c r="L172" s="3">
        <v>85.905846549358202</v>
      </c>
      <c r="M172" s="3">
        <v>70.541580103875376</v>
      </c>
      <c r="N172" s="3">
        <v>71</v>
      </c>
    </row>
    <row r="173" spans="1:14">
      <c r="A173" s="30" t="s">
        <v>139</v>
      </c>
      <c r="B173" s="30">
        <v>3503</v>
      </c>
      <c r="C173" s="80">
        <v>63.811485339038988</v>
      </c>
      <c r="D173" s="80">
        <v>117.94058763205388</v>
      </c>
      <c r="E173" s="9" t="s">
        <v>263</v>
      </c>
      <c r="F173" s="9" t="s">
        <v>141</v>
      </c>
      <c r="G173" s="9" t="s">
        <v>289</v>
      </c>
      <c r="H173" s="9" t="s">
        <v>265</v>
      </c>
      <c r="I173" s="9" t="s">
        <v>272</v>
      </c>
      <c r="J173" s="9" t="s">
        <v>267</v>
      </c>
      <c r="K173" s="9" t="s">
        <v>284</v>
      </c>
      <c r="L173" s="3">
        <v>85.461806759334976</v>
      </c>
      <c r="M173" s="3">
        <v>70.836903788498233</v>
      </c>
      <c r="N173" s="3">
        <v>71</v>
      </c>
    </row>
    <row r="174" spans="1:14">
      <c r="A174" s="30" t="s">
        <v>139</v>
      </c>
      <c r="B174" s="30">
        <v>3602</v>
      </c>
      <c r="C174" s="80">
        <v>86.04735976589879</v>
      </c>
      <c r="D174" s="80">
        <v>122.4965771381882</v>
      </c>
      <c r="E174" s="9" t="s">
        <v>263</v>
      </c>
      <c r="F174" s="9" t="s">
        <v>141</v>
      </c>
      <c r="G174" s="9" t="s">
        <v>289</v>
      </c>
      <c r="H174" s="9" t="s">
        <v>265</v>
      </c>
      <c r="I174" s="9" t="s">
        <v>266</v>
      </c>
      <c r="J174" s="9" t="s">
        <v>267</v>
      </c>
      <c r="K174" s="9" t="s">
        <v>284</v>
      </c>
      <c r="L174" s="3">
        <v>86.022766257822255</v>
      </c>
      <c r="M174" s="3">
        <v>71.658472540675831</v>
      </c>
      <c r="N174" s="3">
        <v>72</v>
      </c>
    </row>
    <row r="175" spans="1:14">
      <c r="A175" s="30" t="s">
        <v>139</v>
      </c>
      <c r="B175" s="30">
        <v>3701</v>
      </c>
      <c r="C175" s="80">
        <v>89.674745757004303</v>
      </c>
      <c r="D175" s="80">
        <v>128.16533312256908</v>
      </c>
      <c r="E175" s="9" t="s">
        <v>263</v>
      </c>
      <c r="F175" s="9" t="s">
        <v>141</v>
      </c>
      <c r="G175" s="9" t="s">
        <v>322</v>
      </c>
      <c r="H175" s="9" t="s">
        <v>279</v>
      </c>
      <c r="I175" s="9" t="s">
        <v>310</v>
      </c>
      <c r="J175" s="9" t="s">
        <v>267</v>
      </c>
      <c r="K175" s="9" t="s">
        <v>284</v>
      </c>
      <c r="L175" s="3">
        <v>86.031305811808124</v>
      </c>
      <c r="M175" s="3">
        <v>69.559256721138638</v>
      </c>
      <c r="N175" s="3">
        <v>70</v>
      </c>
    </row>
    <row r="176" spans="1:14">
      <c r="A176" s="30" t="s">
        <v>139</v>
      </c>
      <c r="B176" s="30">
        <v>3703</v>
      </c>
      <c r="C176" s="80">
        <v>141.10461629952883</v>
      </c>
      <c r="D176" s="80">
        <v>107.08292495880973</v>
      </c>
      <c r="E176" s="9" t="s">
        <v>263</v>
      </c>
      <c r="F176" s="9" t="s">
        <v>141</v>
      </c>
      <c r="G176" s="9" t="s">
        <v>289</v>
      </c>
      <c r="H176" s="9" t="s">
        <v>279</v>
      </c>
      <c r="I176" s="9" t="s">
        <v>266</v>
      </c>
      <c r="J176" s="9" t="s">
        <v>267</v>
      </c>
      <c r="K176" s="9" t="s">
        <v>268</v>
      </c>
      <c r="L176" s="3">
        <v>87.165359637446926</v>
      </c>
      <c r="M176" s="3">
        <v>69.138769094251131</v>
      </c>
      <c r="N176" s="3">
        <v>69</v>
      </c>
    </row>
    <row r="177" spans="1:14">
      <c r="A177" s="30" t="s">
        <v>139</v>
      </c>
      <c r="B177" s="30">
        <v>3704</v>
      </c>
      <c r="C177" s="80">
        <v>110.89734533323993</v>
      </c>
      <c r="D177" s="80">
        <v>118.93137776370008</v>
      </c>
      <c r="E177" s="9" t="s">
        <v>263</v>
      </c>
      <c r="F177" s="9" t="s">
        <v>141</v>
      </c>
      <c r="G177" s="9" t="s">
        <v>264</v>
      </c>
      <c r="H177" s="9" t="s">
        <v>265</v>
      </c>
      <c r="I177" s="9" t="s">
        <v>266</v>
      </c>
      <c r="J177" s="9" t="s">
        <v>267</v>
      </c>
      <c r="K177" s="9" t="s">
        <v>268</v>
      </c>
      <c r="L177" s="3">
        <v>86.403369236831722</v>
      </c>
      <c r="M177" s="3">
        <v>70.871174307106273</v>
      </c>
      <c r="N177" s="3">
        <v>71</v>
      </c>
    </row>
    <row r="178" spans="1:14">
      <c r="A178" s="30" t="s">
        <v>139</v>
      </c>
      <c r="B178" s="30">
        <v>3706</v>
      </c>
      <c r="C178" s="80">
        <v>98.691886740611082</v>
      </c>
      <c r="D178" s="80">
        <v>108.27248705106165</v>
      </c>
      <c r="E178" s="9" t="s">
        <v>263</v>
      </c>
      <c r="F178" s="9" t="s">
        <v>141</v>
      </c>
      <c r="G178" s="9" t="s">
        <v>264</v>
      </c>
      <c r="H178" s="9" t="s">
        <v>265</v>
      </c>
      <c r="I178" s="9" t="s">
        <v>272</v>
      </c>
      <c r="J178" s="9" t="s">
        <v>267</v>
      </c>
      <c r="K178" s="9" t="s">
        <v>268</v>
      </c>
      <c r="L178" s="3">
        <v>84.017915729610962</v>
      </c>
      <c r="M178" s="3">
        <v>73.789280082719401</v>
      </c>
      <c r="N178" s="3">
        <v>74</v>
      </c>
    </row>
    <row r="179" spans="1:14">
      <c r="A179" s="30" t="s">
        <v>139</v>
      </c>
      <c r="B179" s="30">
        <v>3802</v>
      </c>
      <c r="C179" s="80">
        <v>91.041452963099999</v>
      </c>
      <c r="D179" s="80">
        <v>123.75071481111544</v>
      </c>
      <c r="E179" s="9" t="s">
        <v>263</v>
      </c>
      <c r="F179" s="9" t="s">
        <v>141</v>
      </c>
      <c r="G179" s="9" t="s">
        <v>292</v>
      </c>
      <c r="H179" s="9" t="s">
        <v>265</v>
      </c>
      <c r="I179" s="9" t="s">
        <v>269</v>
      </c>
      <c r="J179" s="9" t="s">
        <v>267</v>
      </c>
      <c r="K179" s="9" t="s">
        <v>268</v>
      </c>
      <c r="L179" s="3">
        <v>87.693605726872235</v>
      </c>
      <c r="M179" s="3">
        <v>72.097156387665194</v>
      </c>
      <c r="N179" s="3">
        <v>72</v>
      </c>
    </row>
    <row r="180" spans="1:14">
      <c r="A180" s="30" t="s">
        <v>139</v>
      </c>
      <c r="B180" s="30">
        <v>3804</v>
      </c>
      <c r="C180" s="80">
        <v>103.66118711749111</v>
      </c>
      <c r="D180" s="80">
        <v>117.30372045577357</v>
      </c>
      <c r="E180" s="9" t="s">
        <v>263</v>
      </c>
      <c r="F180" s="9" t="s">
        <v>141</v>
      </c>
      <c r="G180" s="9" t="s">
        <v>292</v>
      </c>
      <c r="H180" s="9" t="s">
        <v>265</v>
      </c>
      <c r="I180" s="9" t="s">
        <v>269</v>
      </c>
      <c r="J180" s="9" t="s">
        <v>267</v>
      </c>
      <c r="K180" s="9" t="s">
        <v>268</v>
      </c>
      <c r="L180" s="3">
        <v>84.670883445945933</v>
      </c>
      <c r="M180" s="3">
        <v>73.74136824324323</v>
      </c>
      <c r="N180" s="3">
        <v>74</v>
      </c>
    </row>
    <row r="181" spans="1:14">
      <c r="A181" s="30" t="s">
        <v>139</v>
      </c>
      <c r="B181" s="30">
        <v>3805</v>
      </c>
      <c r="C181" s="80">
        <v>56.345235689427057</v>
      </c>
      <c r="D181" s="80">
        <v>108.40000387107872</v>
      </c>
      <c r="E181" s="9" t="s">
        <v>263</v>
      </c>
      <c r="F181" s="9" t="s">
        <v>141</v>
      </c>
      <c r="G181" s="9" t="s">
        <v>264</v>
      </c>
      <c r="H181" s="9" t="s">
        <v>265</v>
      </c>
      <c r="I181" s="9" t="s">
        <v>269</v>
      </c>
      <c r="J181" s="9" t="s">
        <v>267</v>
      </c>
      <c r="K181" s="9" t="s">
        <v>268</v>
      </c>
      <c r="L181" s="3">
        <v>81.694404349662165</v>
      </c>
      <c r="M181" s="3">
        <v>73.460033783783786</v>
      </c>
      <c r="N181" s="3">
        <v>73</v>
      </c>
    </row>
    <row r="182" spans="1:14">
      <c r="A182" s="30" t="s">
        <v>139</v>
      </c>
      <c r="B182" s="30">
        <v>3806</v>
      </c>
      <c r="C182" s="80">
        <v>79.233867447472306</v>
      </c>
      <c r="D182" s="80">
        <v>113.99865277473927</v>
      </c>
      <c r="E182" s="9" t="s">
        <v>263</v>
      </c>
      <c r="F182" s="9" t="s">
        <v>141</v>
      </c>
      <c r="G182" s="9" t="s">
        <v>289</v>
      </c>
      <c r="H182" s="9" t="s">
        <v>265</v>
      </c>
      <c r="I182" s="9" t="s">
        <v>269</v>
      </c>
      <c r="J182" s="9" t="s">
        <v>267</v>
      </c>
      <c r="K182" s="9" t="s">
        <v>268</v>
      </c>
      <c r="L182" s="3">
        <v>86.750620334356867</v>
      </c>
      <c r="M182" s="3">
        <v>59.632448311156594</v>
      </c>
      <c r="N182" s="3">
        <v>60</v>
      </c>
    </row>
    <row r="183" spans="1:14">
      <c r="A183" s="30" t="s">
        <v>139</v>
      </c>
      <c r="B183" s="30">
        <v>3807</v>
      </c>
      <c r="C183" s="80">
        <v>93.616461070133639</v>
      </c>
      <c r="D183" s="80">
        <v>126.80038007359977</v>
      </c>
      <c r="E183" s="9" t="s">
        <v>263</v>
      </c>
      <c r="F183" s="9" t="s">
        <v>141</v>
      </c>
      <c r="G183" s="9" t="s">
        <v>292</v>
      </c>
      <c r="H183" s="9" t="s">
        <v>265</v>
      </c>
      <c r="I183" s="9" t="s">
        <v>269</v>
      </c>
      <c r="J183" s="9" t="s">
        <v>267</v>
      </c>
      <c r="K183" s="9" t="s">
        <v>268</v>
      </c>
      <c r="L183" s="3">
        <v>88.885187985865727</v>
      </c>
      <c r="M183" s="3">
        <v>73.007778091872794</v>
      </c>
      <c r="N183" s="3">
        <v>73</v>
      </c>
    </row>
    <row r="184" spans="1:14">
      <c r="A184" s="30" t="s">
        <v>139</v>
      </c>
      <c r="B184" s="30">
        <v>3808</v>
      </c>
      <c r="C184" s="80">
        <v>96.244720515767568</v>
      </c>
      <c r="D184" s="80">
        <v>115.57187129370286</v>
      </c>
      <c r="E184" s="9" t="s">
        <v>263</v>
      </c>
      <c r="F184" s="9" t="s">
        <v>141</v>
      </c>
      <c r="G184" s="9" t="s">
        <v>292</v>
      </c>
      <c r="H184" s="9" t="s">
        <v>265</v>
      </c>
      <c r="I184" s="9" t="s">
        <v>269</v>
      </c>
      <c r="J184" s="9" t="s">
        <v>267</v>
      </c>
      <c r="K184" s="9" t="s">
        <v>268</v>
      </c>
      <c r="L184" s="3">
        <v>84.371303580433676</v>
      </c>
      <c r="M184" s="3">
        <v>57.134372163388797</v>
      </c>
      <c r="N184" s="3">
        <v>57</v>
      </c>
    </row>
    <row r="185" spans="1:14">
      <c r="A185" s="30" t="s">
        <v>139</v>
      </c>
      <c r="B185" s="30">
        <v>3901</v>
      </c>
      <c r="C185" s="80">
        <v>109.18872513843471</v>
      </c>
      <c r="D185" s="80">
        <v>128.69855834434409</v>
      </c>
      <c r="E185" s="9" t="s">
        <v>263</v>
      </c>
      <c r="F185" s="9" t="s">
        <v>141</v>
      </c>
      <c r="G185" s="9" t="s">
        <v>280</v>
      </c>
      <c r="H185" s="9" t="s">
        <v>265</v>
      </c>
      <c r="I185" s="9" t="s">
        <v>266</v>
      </c>
      <c r="J185" s="9" t="s">
        <v>267</v>
      </c>
      <c r="K185" s="9" t="s">
        <v>268</v>
      </c>
      <c r="L185" s="3">
        <v>86.973480978689807</v>
      </c>
      <c r="M185" s="3">
        <v>71.887486187845298</v>
      </c>
      <c r="N185" s="3">
        <v>72</v>
      </c>
    </row>
    <row r="186" spans="1:14">
      <c r="A186" s="30" t="s">
        <v>139</v>
      </c>
      <c r="B186" s="30">
        <v>3902</v>
      </c>
      <c r="C186" s="80">
        <v>132.5179223307361</v>
      </c>
      <c r="D186" s="80">
        <v>101.26149431245138</v>
      </c>
      <c r="E186" s="9" t="s">
        <v>263</v>
      </c>
      <c r="F186" s="9" t="s">
        <v>141</v>
      </c>
      <c r="G186" s="9" t="s">
        <v>289</v>
      </c>
      <c r="H186" s="9" t="s">
        <v>265</v>
      </c>
      <c r="I186" s="9" t="s">
        <v>266</v>
      </c>
      <c r="J186" s="9" t="s">
        <v>267</v>
      </c>
      <c r="K186" s="9" t="s">
        <v>268</v>
      </c>
      <c r="L186" s="3">
        <v>82.728999999999999</v>
      </c>
      <c r="M186" s="3">
        <v>71.709999999999994</v>
      </c>
      <c r="N186" s="3">
        <v>72</v>
      </c>
    </row>
    <row r="187" spans="1:14">
      <c r="A187" s="30" t="s">
        <v>139</v>
      </c>
      <c r="B187" s="30">
        <v>3908</v>
      </c>
      <c r="C187" s="80">
        <v>118.1476700295883</v>
      </c>
      <c r="D187" s="80">
        <v>109.076282343836</v>
      </c>
      <c r="E187" s="9" t="s">
        <v>263</v>
      </c>
      <c r="F187" s="9" t="s">
        <v>141</v>
      </c>
      <c r="G187" s="9" t="s">
        <v>280</v>
      </c>
      <c r="H187" s="9" t="s">
        <v>265</v>
      </c>
      <c r="I187" s="9" t="s">
        <v>266</v>
      </c>
      <c r="J187" s="9" t="s">
        <v>267</v>
      </c>
      <c r="K187" s="9" t="s">
        <v>268</v>
      </c>
      <c r="L187" s="3">
        <v>83.187733909702203</v>
      </c>
      <c r="M187" s="3">
        <v>71.680836746043781</v>
      </c>
      <c r="N187" s="3">
        <v>72</v>
      </c>
    </row>
    <row r="188" spans="1:14">
      <c r="A188" s="30" t="s">
        <v>237</v>
      </c>
      <c r="B188" s="30">
        <v>201</v>
      </c>
      <c r="C188" s="80">
        <v>108.75225628225776</v>
      </c>
      <c r="D188" s="80">
        <v>128.0659495425333</v>
      </c>
      <c r="E188" s="9" t="s">
        <v>274</v>
      </c>
      <c r="F188" s="9" t="s">
        <v>141</v>
      </c>
      <c r="G188" s="9" t="s">
        <v>273</v>
      </c>
      <c r="H188" s="9" t="s">
        <v>265</v>
      </c>
      <c r="I188" s="9" t="s">
        <v>349</v>
      </c>
      <c r="J188" s="9" t="s">
        <v>285</v>
      </c>
      <c r="K188" s="9" t="s">
        <v>284</v>
      </c>
      <c r="L188" s="3">
        <v>86.314770599307778</v>
      </c>
      <c r="M188" s="3">
        <v>66.996306742971655</v>
      </c>
      <c r="N188" s="3">
        <v>67</v>
      </c>
    </row>
    <row r="189" spans="1:14">
      <c r="A189" s="30" t="s">
        <v>237</v>
      </c>
      <c r="B189" s="30">
        <v>202</v>
      </c>
      <c r="C189" s="80">
        <v>122.33482762955573</v>
      </c>
      <c r="D189" s="80">
        <v>130.81889566828244</v>
      </c>
      <c r="E189" s="9" t="s">
        <v>274</v>
      </c>
      <c r="F189" s="9" t="s">
        <v>141</v>
      </c>
      <c r="G189" s="9" t="s">
        <v>275</v>
      </c>
      <c r="H189" s="9" t="s">
        <v>265</v>
      </c>
      <c r="I189" s="9" t="s">
        <v>349</v>
      </c>
      <c r="J189" s="9" t="s">
        <v>285</v>
      </c>
      <c r="K189" s="9" t="s">
        <v>284</v>
      </c>
      <c r="L189" s="3">
        <v>87.166346300278988</v>
      </c>
      <c r="M189" s="3">
        <v>66.075232823761894</v>
      </c>
      <c r="N189" s="3">
        <v>66</v>
      </c>
    </row>
    <row r="190" spans="1:14">
      <c r="A190" s="30" t="s">
        <v>237</v>
      </c>
      <c r="B190" s="30">
        <v>301</v>
      </c>
      <c r="C190" s="80">
        <v>117.58640420847232</v>
      </c>
      <c r="D190" s="80">
        <v>138.49999668706454</v>
      </c>
      <c r="E190" s="9" t="s">
        <v>274</v>
      </c>
      <c r="F190" s="9" t="s">
        <v>141</v>
      </c>
      <c r="G190" s="9" t="s">
        <v>275</v>
      </c>
      <c r="H190" s="9" t="s">
        <v>265</v>
      </c>
      <c r="I190" s="9" t="s">
        <v>349</v>
      </c>
      <c r="J190" s="9" t="s">
        <v>285</v>
      </c>
      <c r="K190" s="9" t="s">
        <v>284</v>
      </c>
      <c r="L190" s="3">
        <v>88.400832297592999</v>
      </c>
      <c r="M190" s="3">
        <v>67.697140919037196</v>
      </c>
      <c r="N190" s="3">
        <v>68</v>
      </c>
    </row>
    <row r="191" spans="1:14">
      <c r="A191" s="30" t="s">
        <v>237</v>
      </c>
      <c r="B191" s="30">
        <v>302</v>
      </c>
      <c r="C191" s="80">
        <v>107.27881188224707</v>
      </c>
      <c r="D191" s="80">
        <v>136.0027552978726</v>
      </c>
      <c r="E191" s="9" t="s">
        <v>274</v>
      </c>
      <c r="F191" s="9" t="s">
        <v>141</v>
      </c>
      <c r="G191" s="9" t="s">
        <v>275</v>
      </c>
      <c r="H191" s="9" t="s">
        <v>265</v>
      </c>
      <c r="I191" s="9" t="s">
        <v>349</v>
      </c>
      <c r="J191" s="9" t="s">
        <v>285</v>
      </c>
      <c r="K191" s="9" t="s">
        <v>284</v>
      </c>
      <c r="L191" s="3">
        <v>88.010491105747732</v>
      </c>
      <c r="M191" s="3">
        <v>69.985383480825959</v>
      </c>
      <c r="N191" s="3">
        <v>70</v>
      </c>
    </row>
    <row r="192" spans="1:14">
      <c r="A192" s="30" t="s">
        <v>237</v>
      </c>
      <c r="B192" s="30">
        <v>303</v>
      </c>
      <c r="C192" s="80">
        <v>108.61603441607045</v>
      </c>
      <c r="D192" s="80">
        <v>131.23818091043432</v>
      </c>
      <c r="E192" s="9" t="s">
        <v>274</v>
      </c>
      <c r="F192" s="9" t="s">
        <v>141</v>
      </c>
      <c r="G192" s="9" t="s">
        <v>275</v>
      </c>
      <c r="H192" s="9" t="s">
        <v>265</v>
      </c>
      <c r="I192" s="9" t="s">
        <v>349</v>
      </c>
      <c r="J192" s="9" t="s">
        <v>285</v>
      </c>
      <c r="K192" s="9" t="s">
        <v>284</v>
      </c>
      <c r="L192" s="3">
        <v>86.895076950066482</v>
      </c>
      <c r="M192" s="3">
        <v>58.890836608066195</v>
      </c>
      <c r="N192" s="3">
        <v>59</v>
      </c>
    </row>
    <row r="193" spans="1:14">
      <c r="A193" s="30" t="s">
        <v>237</v>
      </c>
      <c r="B193" s="30">
        <v>304</v>
      </c>
      <c r="C193" s="80">
        <v>85.061181876635473</v>
      </c>
      <c r="D193" s="80">
        <v>125.49746508852131</v>
      </c>
      <c r="E193" s="9" t="s">
        <v>274</v>
      </c>
      <c r="F193" s="9" t="s">
        <v>141</v>
      </c>
      <c r="G193" s="9" t="s">
        <v>275</v>
      </c>
      <c r="H193" s="9" t="s">
        <v>265</v>
      </c>
      <c r="I193" s="9" t="s">
        <v>349</v>
      </c>
      <c r="J193" s="9" t="s">
        <v>285</v>
      </c>
      <c r="K193" s="9" t="s">
        <v>284</v>
      </c>
      <c r="L193" s="3">
        <v>86.772891972298069</v>
      </c>
      <c r="M193" s="3">
        <v>61.993152214202098</v>
      </c>
      <c r="N193" s="3">
        <v>62</v>
      </c>
    </row>
    <row r="194" spans="1:14">
      <c r="A194" s="30" t="s">
        <v>237</v>
      </c>
      <c r="B194" s="30">
        <v>601</v>
      </c>
      <c r="C194" s="80">
        <v>128.67980414684399</v>
      </c>
      <c r="D194" s="80">
        <v>122.10122263275393</v>
      </c>
      <c r="E194" s="9" t="s">
        <v>274</v>
      </c>
      <c r="F194" s="9" t="s">
        <v>141</v>
      </c>
      <c r="G194" s="9" t="s">
        <v>275</v>
      </c>
      <c r="H194" s="9" t="s">
        <v>279</v>
      </c>
      <c r="I194" s="9" t="s">
        <v>311</v>
      </c>
      <c r="J194" s="9" t="s">
        <v>285</v>
      </c>
      <c r="K194" s="9" t="s">
        <v>284</v>
      </c>
      <c r="L194" s="3">
        <v>85.177816060791201</v>
      </c>
      <c r="M194" s="3">
        <v>70.739238200702616</v>
      </c>
      <c r="N194" s="3">
        <v>71</v>
      </c>
    </row>
    <row r="195" spans="1:14">
      <c r="A195" s="30" t="s">
        <v>237</v>
      </c>
      <c r="B195" s="30">
        <v>602</v>
      </c>
      <c r="C195" s="80">
        <v>159.19411898657165</v>
      </c>
      <c r="D195" s="80">
        <v>118.29861234540533</v>
      </c>
      <c r="E195" s="9" t="s">
        <v>274</v>
      </c>
      <c r="F195" s="9" t="s">
        <v>141</v>
      </c>
      <c r="G195" s="9" t="s">
        <v>275</v>
      </c>
      <c r="H195" s="9" t="s">
        <v>279</v>
      </c>
      <c r="I195" s="9" t="s">
        <v>311</v>
      </c>
      <c r="J195" s="9" t="s">
        <v>285</v>
      </c>
      <c r="K195" s="9" t="s">
        <v>284</v>
      </c>
      <c r="L195" s="3">
        <v>84.99539334955395</v>
      </c>
      <c r="M195" s="3">
        <v>73.078666963172282</v>
      </c>
      <c r="N195" s="3">
        <v>73</v>
      </c>
    </row>
    <row r="196" spans="1:14">
      <c r="A196" s="30" t="s">
        <v>237</v>
      </c>
      <c r="B196" s="30">
        <v>701</v>
      </c>
      <c r="C196" s="80">
        <v>129.04830084976703</v>
      </c>
      <c r="D196" s="80">
        <v>120.14995204346108</v>
      </c>
      <c r="E196" s="9" t="s">
        <v>274</v>
      </c>
      <c r="F196" s="9" t="s">
        <v>141</v>
      </c>
      <c r="G196" s="9" t="s">
        <v>275</v>
      </c>
      <c r="H196" s="9" t="s">
        <v>279</v>
      </c>
      <c r="I196" s="9" t="s">
        <v>266</v>
      </c>
      <c r="J196" s="9" t="s">
        <v>285</v>
      </c>
      <c r="K196" s="9" t="s">
        <v>284</v>
      </c>
      <c r="L196" s="3">
        <v>86.145900776169483</v>
      </c>
      <c r="M196" s="3">
        <v>70.386240861167451</v>
      </c>
      <c r="N196" s="3">
        <v>70</v>
      </c>
    </row>
    <row r="197" spans="1:14">
      <c r="A197" s="30" t="s">
        <v>237</v>
      </c>
      <c r="B197" s="30">
        <v>702</v>
      </c>
      <c r="C197" s="80">
        <v>161.96541412570443</v>
      </c>
      <c r="D197" s="80">
        <v>113.54925035769217</v>
      </c>
      <c r="E197" s="9" t="s">
        <v>274</v>
      </c>
      <c r="F197" s="9" t="s">
        <v>141</v>
      </c>
      <c r="G197" s="9" t="s">
        <v>275</v>
      </c>
      <c r="H197" s="9" t="s">
        <v>265</v>
      </c>
      <c r="I197" s="9" t="s">
        <v>270</v>
      </c>
      <c r="J197" s="9" t="s">
        <v>285</v>
      </c>
      <c r="K197" s="9" t="s">
        <v>284</v>
      </c>
      <c r="L197" s="3">
        <v>84.680230542216876</v>
      </c>
      <c r="M197" s="3">
        <v>68.467555908077543</v>
      </c>
      <c r="N197" s="3">
        <v>68</v>
      </c>
    </row>
    <row r="198" spans="1:14">
      <c r="A198" s="30" t="s">
        <v>237</v>
      </c>
      <c r="B198" s="30">
        <v>703</v>
      </c>
      <c r="C198" s="80">
        <v>138.71988567895653</v>
      </c>
      <c r="D198" s="80">
        <v>115.64459355581543</v>
      </c>
      <c r="E198" s="9" t="s">
        <v>274</v>
      </c>
      <c r="F198" s="9" t="s">
        <v>141</v>
      </c>
      <c r="G198" s="9" t="s">
        <v>275</v>
      </c>
      <c r="H198" s="9" t="s">
        <v>279</v>
      </c>
      <c r="I198" s="9" t="s">
        <v>270</v>
      </c>
      <c r="J198" s="9" t="s">
        <v>285</v>
      </c>
      <c r="K198" s="9" t="s">
        <v>284</v>
      </c>
      <c r="L198" s="3">
        <v>84.618606882059538</v>
      </c>
      <c r="M198" s="3">
        <v>70.942758389712111</v>
      </c>
      <c r="N198" s="3">
        <v>71</v>
      </c>
    </row>
    <row r="199" spans="1:14">
      <c r="A199" s="30" t="s">
        <v>237</v>
      </c>
      <c r="B199" s="30">
        <v>901</v>
      </c>
      <c r="C199" s="80">
        <v>111.51477235184228</v>
      </c>
      <c r="D199" s="80">
        <v>134.56867518535651</v>
      </c>
      <c r="E199" s="9" t="s">
        <v>274</v>
      </c>
      <c r="F199" s="9" t="s">
        <v>141</v>
      </c>
      <c r="G199" s="9" t="s">
        <v>273</v>
      </c>
      <c r="H199" s="9" t="s">
        <v>265</v>
      </c>
      <c r="I199" s="9" t="s">
        <v>278</v>
      </c>
      <c r="J199" s="9" t="s">
        <v>285</v>
      </c>
      <c r="K199" s="9" t="s">
        <v>268</v>
      </c>
      <c r="L199" s="3">
        <v>88.155582058591492</v>
      </c>
      <c r="M199" s="3">
        <v>69.014768039400337</v>
      </c>
      <c r="N199" s="3">
        <v>69</v>
      </c>
    </row>
    <row r="200" spans="1:14">
      <c r="A200" s="30" t="s">
        <v>237</v>
      </c>
      <c r="B200" s="30">
        <v>902</v>
      </c>
      <c r="C200" s="80">
        <v>141.07141854818013</v>
      </c>
      <c r="D200" s="80">
        <v>114.6258055736506</v>
      </c>
      <c r="E200" s="9" t="s">
        <v>274</v>
      </c>
      <c r="F200" s="9" t="s">
        <v>141</v>
      </c>
      <c r="G200" s="9" t="s">
        <v>273</v>
      </c>
      <c r="H200" s="9" t="s">
        <v>265</v>
      </c>
      <c r="I200" s="9" t="s">
        <v>293</v>
      </c>
      <c r="J200" s="9" t="s">
        <v>285</v>
      </c>
      <c r="K200" s="9" t="s">
        <v>268</v>
      </c>
      <c r="L200" s="3">
        <v>84.493369788222182</v>
      </c>
      <c r="M200" s="3">
        <v>70.966472532075329</v>
      </c>
      <c r="N200" s="3">
        <v>71</v>
      </c>
    </row>
    <row r="201" spans="1:14">
      <c r="A201" s="30" t="s">
        <v>237</v>
      </c>
      <c r="B201" s="30">
        <v>904</v>
      </c>
      <c r="C201" s="80">
        <v>112.74652251608063</v>
      </c>
      <c r="D201" s="80">
        <v>129.4950013050466</v>
      </c>
      <c r="E201" s="9" t="s">
        <v>274</v>
      </c>
      <c r="F201" s="9" t="s">
        <v>141</v>
      </c>
      <c r="G201" s="9" t="s">
        <v>275</v>
      </c>
      <c r="H201" s="9" t="s">
        <v>265</v>
      </c>
      <c r="I201" s="9" t="s">
        <v>278</v>
      </c>
      <c r="J201" s="9" t="s">
        <v>285</v>
      </c>
      <c r="K201" s="9" t="s">
        <v>268</v>
      </c>
      <c r="L201" s="3">
        <v>86.316660570592546</v>
      </c>
      <c r="M201" s="3">
        <v>70.357902947526171</v>
      </c>
      <c r="N201" s="3">
        <v>70</v>
      </c>
    </row>
    <row r="202" spans="1:14">
      <c r="A202" s="30" t="s">
        <v>237</v>
      </c>
      <c r="B202" s="30">
        <v>1003</v>
      </c>
      <c r="C202" s="80">
        <v>124.99556490384616</v>
      </c>
      <c r="D202" s="80">
        <v>126.0004565131205</v>
      </c>
      <c r="E202" s="9" t="s">
        <v>274</v>
      </c>
      <c r="F202" s="9" t="s">
        <v>141</v>
      </c>
      <c r="G202" s="9" t="s">
        <v>273</v>
      </c>
      <c r="H202" s="9" t="s">
        <v>279</v>
      </c>
      <c r="I202" s="9" t="s">
        <v>278</v>
      </c>
      <c r="J202" s="9" t="s">
        <v>285</v>
      </c>
      <c r="K202" s="9" t="s">
        <v>268</v>
      </c>
      <c r="L202" s="3">
        <v>85.786843025718014</v>
      </c>
      <c r="M202" s="3">
        <v>69.76897520597521</v>
      </c>
      <c r="N202" s="3">
        <v>70</v>
      </c>
    </row>
    <row r="203" spans="1:14">
      <c r="A203" s="30" t="s">
        <v>237</v>
      </c>
      <c r="B203" s="30">
        <v>1201</v>
      </c>
      <c r="C203" s="80">
        <v>115.54718492524573</v>
      </c>
      <c r="D203" s="80">
        <v>121.21485148765572</v>
      </c>
      <c r="E203" s="9" t="s">
        <v>274</v>
      </c>
      <c r="F203" s="9" t="s">
        <v>141</v>
      </c>
      <c r="G203" s="9" t="s">
        <v>275</v>
      </c>
      <c r="H203" s="9" t="s">
        <v>265</v>
      </c>
      <c r="I203" s="9" t="s">
        <v>294</v>
      </c>
      <c r="J203" s="9" t="s">
        <v>285</v>
      </c>
      <c r="K203" s="9" t="s">
        <v>268</v>
      </c>
      <c r="L203" s="3">
        <v>85.785524399631967</v>
      </c>
      <c r="M203" s="3">
        <v>70.873862990292707</v>
      </c>
      <c r="N203" s="3">
        <v>71</v>
      </c>
    </row>
    <row r="204" spans="1:14">
      <c r="A204" s="30" t="s">
        <v>237</v>
      </c>
      <c r="B204" s="30">
        <v>1301</v>
      </c>
      <c r="C204" s="80">
        <v>128.88705089306092</v>
      </c>
      <c r="D204" s="80">
        <v>118.27928341107526</v>
      </c>
      <c r="E204" s="9" t="s">
        <v>274</v>
      </c>
      <c r="F204" s="9" t="s">
        <v>141</v>
      </c>
      <c r="G204" s="9" t="s">
        <v>275</v>
      </c>
      <c r="H204" s="9" t="s">
        <v>279</v>
      </c>
      <c r="I204" s="9" t="s">
        <v>310</v>
      </c>
      <c r="J204" s="9" t="s">
        <v>285</v>
      </c>
      <c r="K204" s="9" t="s">
        <v>284</v>
      </c>
      <c r="L204" s="3">
        <v>84.354575338078277</v>
      </c>
      <c r="M204" s="3">
        <v>62.389934768683275</v>
      </c>
      <c r="N204" s="3">
        <v>62</v>
      </c>
    </row>
    <row r="205" spans="1:14">
      <c r="A205" s="30" t="s">
        <v>237</v>
      </c>
      <c r="B205" s="30">
        <v>1401</v>
      </c>
      <c r="C205" s="80">
        <v>101.51854105073791</v>
      </c>
      <c r="D205" s="80">
        <v>132.55147784954139</v>
      </c>
      <c r="E205" s="9" t="s">
        <v>274</v>
      </c>
      <c r="F205" s="9" t="s">
        <v>141</v>
      </c>
      <c r="G205" s="9" t="s">
        <v>273</v>
      </c>
      <c r="H205" s="9" t="s">
        <v>265</v>
      </c>
      <c r="I205" s="9" t="s">
        <v>278</v>
      </c>
      <c r="J205" s="9" t="s">
        <v>285</v>
      </c>
      <c r="K205" s="9" t="s">
        <v>268</v>
      </c>
      <c r="L205" s="3">
        <v>87.476751992661931</v>
      </c>
      <c r="M205" s="3">
        <v>69.765169724190272</v>
      </c>
      <c r="N205" s="3">
        <v>70</v>
      </c>
    </row>
    <row r="206" spans="1:14">
      <c r="A206" s="30" t="s">
        <v>237</v>
      </c>
      <c r="B206" s="30">
        <v>1501</v>
      </c>
      <c r="C206" s="80">
        <v>127.37562407544378</v>
      </c>
      <c r="D206" s="80">
        <v>127.32925124378966</v>
      </c>
      <c r="E206" s="9" t="s">
        <v>274</v>
      </c>
      <c r="F206" s="9" t="s">
        <v>141</v>
      </c>
      <c r="G206" s="9" t="s">
        <v>275</v>
      </c>
      <c r="H206" s="9" t="s">
        <v>265</v>
      </c>
      <c r="I206" s="9" t="s">
        <v>278</v>
      </c>
      <c r="J206" s="9" t="s">
        <v>285</v>
      </c>
      <c r="K206" s="9" t="s">
        <v>268</v>
      </c>
      <c r="L206" s="3">
        <v>87.917018277557787</v>
      </c>
      <c r="M206" s="3">
        <v>69.731997824100276</v>
      </c>
      <c r="N206" s="3">
        <v>70</v>
      </c>
    </row>
    <row r="207" spans="1:14">
      <c r="A207" s="30" t="s">
        <v>237</v>
      </c>
      <c r="B207" s="30">
        <v>1601</v>
      </c>
      <c r="C207" s="80">
        <v>127.32706051200532</v>
      </c>
      <c r="D207" s="80">
        <v>119.48448110842715</v>
      </c>
      <c r="E207" s="9" t="s">
        <v>274</v>
      </c>
      <c r="F207" s="9" t="s">
        <v>141</v>
      </c>
      <c r="G207" s="9" t="s">
        <v>275</v>
      </c>
      <c r="H207" s="9" t="s">
        <v>265</v>
      </c>
      <c r="I207" s="9" t="s">
        <v>323</v>
      </c>
      <c r="J207" s="9" t="s">
        <v>285</v>
      </c>
      <c r="K207" s="9" t="s">
        <v>284</v>
      </c>
      <c r="L207" s="3">
        <v>83.618396145888909</v>
      </c>
      <c r="M207" s="3">
        <v>70.683065905039513</v>
      </c>
      <c r="N207" s="3">
        <v>71</v>
      </c>
    </row>
    <row r="208" spans="1:14">
      <c r="A208" s="30" t="s">
        <v>176</v>
      </c>
      <c r="B208" s="30">
        <v>201</v>
      </c>
      <c r="C208" s="80">
        <v>81.453333536783859</v>
      </c>
      <c r="D208" s="80">
        <v>122.6999996935254</v>
      </c>
      <c r="E208" s="9" t="s">
        <v>263</v>
      </c>
      <c r="F208" s="9" t="s">
        <v>141</v>
      </c>
      <c r="G208" s="9" t="s">
        <v>292</v>
      </c>
      <c r="H208" s="9" t="s">
        <v>265</v>
      </c>
      <c r="I208" s="9" t="s">
        <v>272</v>
      </c>
      <c r="J208" s="9" t="s">
        <v>276</v>
      </c>
      <c r="K208" s="9" t="s">
        <v>268</v>
      </c>
      <c r="L208" s="3">
        <v>86.09</v>
      </c>
      <c r="M208" s="3">
        <v>70.78</v>
      </c>
      <c r="N208" s="3">
        <v>71</v>
      </c>
    </row>
    <row r="209" spans="1:14">
      <c r="A209" s="30" t="s">
        <v>176</v>
      </c>
      <c r="B209" s="30">
        <v>203</v>
      </c>
      <c r="C209" s="80">
        <v>87.983163231669621</v>
      </c>
      <c r="D209" s="80">
        <v>106.00000247634509</v>
      </c>
      <c r="E209" s="9" t="s">
        <v>263</v>
      </c>
      <c r="F209" s="9" t="s">
        <v>141</v>
      </c>
      <c r="G209" s="9" t="s">
        <v>295</v>
      </c>
      <c r="H209" s="9" t="s">
        <v>265</v>
      </c>
      <c r="I209" s="9" t="s">
        <v>266</v>
      </c>
      <c r="J209" s="9" t="s">
        <v>276</v>
      </c>
      <c r="K209" s="9" t="s">
        <v>268</v>
      </c>
      <c r="L209" s="3">
        <v>85.963999999999999</v>
      </c>
      <c r="M209" s="3">
        <v>71.819999999999993</v>
      </c>
      <c r="N209" s="3">
        <v>72</v>
      </c>
    </row>
    <row r="210" spans="1:14">
      <c r="A210" s="30" t="s">
        <v>176</v>
      </c>
      <c r="B210" s="30">
        <v>301</v>
      </c>
      <c r="C210" s="80">
        <v>102.8362223530084</v>
      </c>
      <c r="D210" s="80">
        <v>111.80139761747824</v>
      </c>
      <c r="E210" s="9" t="s">
        <v>274</v>
      </c>
      <c r="F210" s="9" t="s">
        <v>141</v>
      </c>
      <c r="G210" s="9" t="s">
        <v>277</v>
      </c>
      <c r="H210" s="9" t="s">
        <v>265</v>
      </c>
      <c r="I210" s="9" t="s">
        <v>310</v>
      </c>
      <c r="J210" s="9" t="s">
        <v>276</v>
      </c>
      <c r="K210" s="9" t="s">
        <v>284</v>
      </c>
      <c r="L210" s="3">
        <v>83.390513364709179</v>
      </c>
      <c r="M210" s="3">
        <v>71.692543741319199</v>
      </c>
      <c r="N210" s="3">
        <v>72</v>
      </c>
    </row>
    <row r="211" spans="1:14">
      <c r="A211" s="30" t="s">
        <v>176</v>
      </c>
      <c r="B211" s="30">
        <v>302</v>
      </c>
      <c r="C211" s="80">
        <v>139.72384376619732</v>
      </c>
      <c r="D211" s="80">
        <v>114.32253271262762</v>
      </c>
      <c r="E211" s="9" t="s">
        <v>274</v>
      </c>
      <c r="F211" s="9" t="s">
        <v>141</v>
      </c>
      <c r="G211" s="9" t="s">
        <v>275</v>
      </c>
      <c r="H211" s="9" t="s">
        <v>279</v>
      </c>
      <c r="I211" s="9" t="s">
        <v>310</v>
      </c>
      <c r="J211" s="9" t="s">
        <v>276</v>
      </c>
      <c r="K211" s="9" t="s">
        <v>284</v>
      </c>
      <c r="L211" s="3">
        <v>83.108480780639482</v>
      </c>
      <c r="M211" s="3">
        <v>71.728089328941891</v>
      </c>
      <c r="N211" s="3">
        <v>72</v>
      </c>
    </row>
    <row r="212" spans="1:14">
      <c r="A212" s="30" t="s">
        <v>258</v>
      </c>
      <c r="B212" s="30">
        <v>102</v>
      </c>
      <c r="C212" s="80">
        <v>103.12273308201651</v>
      </c>
      <c r="D212" s="80">
        <v>128.82322864158269</v>
      </c>
      <c r="E212" s="9" t="s">
        <v>274</v>
      </c>
      <c r="F212" s="9" t="s">
        <v>141</v>
      </c>
      <c r="G212" s="9" t="s">
        <v>277</v>
      </c>
      <c r="H212" s="9" t="s">
        <v>265</v>
      </c>
      <c r="I212" s="9" t="s">
        <v>272</v>
      </c>
      <c r="J212" s="9" t="s">
        <v>285</v>
      </c>
      <c r="K212" s="9" t="s">
        <v>284</v>
      </c>
      <c r="L212" s="3">
        <v>86.37734914019542</v>
      </c>
      <c r="M212" s="3">
        <v>68.178308934262603</v>
      </c>
      <c r="N212" s="3">
        <v>68</v>
      </c>
    </row>
    <row r="213" spans="1:14">
      <c r="A213" s="30" t="s">
        <v>258</v>
      </c>
      <c r="B213" s="30">
        <v>103</v>
      </c>
      <c r="C213" s="80">
        <v>109.33767042978812</v>
      </c>
      <c r="D213" s="80">
        <v>131.46238035392344</v>
      </c>
      <c r="E213" s="9" t="s">
        <v>274</v>
      </c>
      <c r="F213" s="9" t="s">
        <v>141</v>
      </c>
      <c r="G213" s="9" t="s">
        <v>277</v>
      </c>
      <c r="H213" s="9" t="s">
        <v>265</v>
      </c>
      <c r="I213" s="9" t="s">
        <v>272</v>
      </c>
      <c r="J213" s="9" t="s">
        <v>285</v>
      </c>
      <c r="K213" s="9" t="s">
        <v>284</v>
      </c>
      <c r="L213" s="3">
        <v>85.673631294815777</v>
      </c>
      <c r="M213" s="3">
        <v>68.449889351355807</v>
      </c>
      <c r="N213" s="3">
        <v>68</v>
      </c>
    </row>
    <row r="214" spans="1:14">
      <c r="A214" s="30" t="s">
        <v>258</v>
      </c>
      <c r="B214" s="30">
        <v>104</v>
      </c>
      <c r="C214" s="80">
        <v>105.41976412424815</v>
      </c>
      <c r="D214" s="80">
        <v>127.81412666032287</v>
      </c>
      <c r="E214" s="9" t="s">
        <v>274</v>
      </c>
      <c r="F214" s="9" t="s">
        <v>141</v>
      </c>
      <c r="G214" s="9" t="s">
        <v>277</v>
      </c>
      <c r="H214" s="9" t="s">
        <v>265</v>
      </c>
      <c r="I214" s="9" t="s">
        <v>272</v>
      </c>
      <c r="J214" s="9" t="s">
        <v>285</v>
      </c>
      <c r="K214" s="9" t="s">
        <v>284</v>
      </c>
      <c r="L214" s="3">
        <v>86.460107240730338</v>
      </c>
      <c r="M214" s="3">
        <v>44.197024284346419</v>
      </c>
      <c r="N214" s="3">
        <v>44</v>
      </c>
    </row>
    <row r="215" spans="1:14">
      <c r="A215" s="30" t="s">
        <v>258</v>
      </c>
      <c r="B215" s="30">
        <v>106</v>
      </c>
      <c r="C215" s="80">
        <v>126.20675198242218</v>
      </c>
      <c r="D215" s="80">
        <v>124.46882355503493</v>
      </c>
      <c r="E215" s="9" t="s">
        <v>274</v>
      </c>
      <c r="F215" s="9" t="s">
        <v>141</v>
      </c>
      <c r="G215" s="9" t="s">
        <v>275</v>
      </c>
      <c r="H215" s="9" t="s">
        <v>265</v>
      </c>
      <c r="I215" s="9" t="s">
        <v>296</v>
      </c>
      <c r="J215" s="9" t="s">
        <v>285</v>
      </c>
      <c r="K215" s="9" t="s">
        <v>268</v>
      </c>
      <c r="L215" s="3">
        <v>85.675005900973076</v>
      </c>
      <c r="M215" s="3">
        <v>61.070244480050022</v>
      </c>
      <c r="N215" s="3">
        <v>61</v>
      </c>
    </row>
    <row r="216" spans="1:14">
      <c r="A216" s="30" t="s">
        <v>244</v>
      </c>
      <c r="B216" s="30">
        <v>101</v>
      </c>
      <c r="C216" s="80">
        <v>101.87448790855561</v>
      </c>
      <c r="D216" s="80">
        <v>122.205569634325</v>
      </c>
      <c r="E216" s="9" t="s">
        <v>274</v>
      </c>
      <c r="F216" s="9" t="s">
        <v>145</v>
      </c>
      <c r="G216" s="9" t="s">
        <v>275</v>
      </c>
      <c r="H216" s="9" t="s">
        <v>265</v>
      </c>
      <c r="I216" s="9" t="s">
        <v>342</v>
      </c>
      <c r="J216" s="9" t="s">
        <v>276</v>
      </c>
      <c r="K216" s="9" t="s">
        <v>284</v>
      </c>
      <c r="L216" s="3">
        <v>83.710064411937424</v>
      </c>
      <c r="M216" s="3">
        <v>63.675946799423407</v>
      </c>
      <c r="N216" s="3">
        <v>64</v>
      </c>
    </row>
    <row r="217" spans="1:14">
      <c r="A217" s="30" t="s">
        <v>244</v>
      </c>
      <c r="B217" s="30">
        <v>103</v>
      </c>
      <c r="C217" s="80">
        <v>89.752242981201107</v>
      </c>
      <c r="D217" s="80">
        <v>125.74728829235498</v>
      </c>
      <c r="E217" s="9" t="s">
        <v>274</v>
      </c>
      <c r="F217" s="9" t="s">
        <v>145</v>
      </c>
      <c r="G217" s="9" t="s">
        <v>275</v>
      </c>
      <c r="H217" s="9" t="s">
        <v>265</v>
      </c>
      <c r="I217" s="9" t="s">
        <v>342</v>
      </c>
      <c r="J217" s="9" t="s">
        <v>276</v>
      </c>
      <c r="K217" s="9" t="s">
        <v>284</v>
      </c>
      <c r="L217" s="3">
        <v>84.9811726740312</v>
      </c>
      <c r="M217" s="3">
        <v>51.126897906365052</v>
      </c>
      <c r="N217" s="3">
        <v>51</v>
      </c>
    </row>
    <row r="218" spans="1:14">
      <c r="A218" s="30" t="s">
        <v>244</v>
      </c>
      <c r="B218" s="30">
        <v>104</v>
      </c>
      <c r="C218" s="80">
        <v>97.636883437105325</v>
      </c>
      <c r="D218" s="80">
        <v>129.72595449575198</v>
      </c>
      <c r="E218" s="9" t="s">
        <v>274</v>
      </c>
      <c r="F218" s="9" t="s">
        <v>145</v>
      </c>
      <c r="G218" s="9" t="s">
        <v>275</v>
      </c>
      <c r="H218" s="9" t="s">
        <v>265</v>
      </c>
      <c r="I218" s="9" t="s">
        <v>342</v>
      </c>
      <c r="J218" s="9" t="s">
        <v>276</v>
      </c>
      <c r="K218" s="9" t="s">
        <v>284</v>
      </c>
      <c r="L218" s="3">
        <v>84.637463146253282</v>
      </c>
      <c r="M218" s="3">
        <v>68.519725699575261</v>
      </c>
      <c r="N218" s="3">
        <v>69</v>
      </c>
    </row>
    <row r="219" spans="1:14">
      <c r="A219" s="30" t="s">
        <v>244</v>
      </c>
      <c r="B219" s="30">
        <v>105</v>
      </c>
      <c r="C219" s="80">
        <v>96.637140595442332</v>
      </c>
      <c r="D219" s="80">
        <v>131.49778710968855</v>
      </c>
      <c r="E219" s="9" t="s">
        <v>263</v>
      </c>
      <c r="F219" s="9" t="s">
        <v>145</v>
      </c>
      <c r="G219" s="9" t="s">
        <v>275</v>
      </c>
      <c r="H219" s="9" t="s">
        <v>265</v>
      </c>
      <c r="I219" s="9" t="s">
        <v>269</v>
      </c>
      <c r="J219" s="9" t="s">
        <v>283</v>
      </c>
      <c r="K219" s="9" t="s">
        <v>284</v>
      </c>
      <c r="L219" s="3">
        <v>84.475732591529066</v>
      </c>
      <c r="M219" s="3">
        <v>70.807524048815509</v>
      </c>
      <c r="N219" s="3">
        <v>71</v>
      </c>
    </row>
    <row r="220" spans="1:14">
      <c r="A220" s="30" t="s">
        <v>244</v>
      </c>
      <c r="B220" s="30">
        <v>106</v>
      </c>
      <c r="C220" s="80">
        <v>109.69335054411374</v>
      </c>
      <c r="D220" s="80">
        <v>116.49238860690267</v>
      </c>
      <c r="E220" s="9" t="s">
        <v>274</v>
      </c>
      <c r="F220" s="9" t="s">
        <v>145</v>
      </c>
      <c r="G220" s="9" t="s">
        <v>275</v>
      </c>
      <c r="H220" s="9" t="s">
        <v>265</v>
      </c>
      <c r="I220" s="9" t="s">
        <v>361</v>
      </c>
      <c r="J220" s="9" t="s">
        <v>276</v>
      </c>
      <c r="K220" s="9" t="s">
        <v>284</v>
      </c>
      <c r="L220" s="3">
        <v>84.621280744072408</v>
      </c>
      <c r="M220" s="3">
        <v>68.840333168311616</v>
      </c>
      <c r="N220" s="3">
        <v>69</v>
      </c>
    </row>
    <row r="221" spans="1:14">
      <c r="A221" s="30" t="s">
        <v>244</v>
      </c>
      <c r="B221" s="30">
        <v>107</v>
      </c>
      <c r="C221" s="80">
        <v>99.797354028332975</v>
      </c>
      <c r="D221" s="80">
        <v>126.49946013664982</v>
      </c>
      <c r="E221" s="9" t="s">
        <v>263</v>
      </c>
      <c r="F221" s="9" t="s">
        <v>145</v>
      </c>
      <c r="G221" s="9" t="s">
        <v>280</v>
      </c>
      <c r="H221" s="9" t="s">
        <v>265</v>
      </c>
      <c r="I221" s="9" t="s">
        <v>278</v>
      </c>
      <c r="J221" s="9" t="s">
        <v>276</v>
      </c>
      <c r="K221" s="9" t="s">
        <v>268</v>
      </c>
      <c r="L221" s="3">
        <v>85.158095489463975</v>
      </c>
      <c r="M221" s="3">
        <v>70.938503497703977</v>
      </c>
      <c r="N221" s="3">
        <v>71</v>
      </c>
    </row>
    <row r="222" spans="1:14">
      <c r="A222" s="30" t="s">
        <v>244</v>
      </c>
      <c r="B222" s="30">
        <v>109</v>
      </c>
      <c r="C222" s="80">
        <v>135.03155157701852</v>
      </c>
      <c r="D222" s="80">
        <v>117.21051993374131</v>
      </c>
      <c r="E222" s="9" t="s">
        <v>274</v>
      </c>
      <c r="F222" s="9" t="s">
        <v>145</v>
      </c>
      <c r="G222" s="9" t="s">
        <v>275</v>
      </c>
      <c r="H222" s="9" t="s">
        <v>265</v>
      </c>
      <c r="I222" s="9" t="s">
        <v>382</v>
      </c>
      <c r="J222" s="9" t="s">
        <v>283</v>
      </c>
      <c r="K222" s="9" t="s">
        <v>284</v>
      </c>
      <c r="L222" s="3">
        <v>81.887362579502351</v>
      </c>
      <c r="M222" s="3">
        <v>61.52557084774606</v>
      </c>
      <c r="N222" s="3">
        <v>62</v>
      </c>
    </row>
    <row r="223" spans="1:14">
      <c r="A223" s="30" t="s">
        <v>244</v>
      </c>
      <c r="B223" s="30">
        <v>110</v>
      </c>
      <c r="C223" s="80">
        <v>114.8112797884645</v>
      </c>
      <c r="D223" s="80">
        <v>123.31686135800756</v>
      </c>
      <c r="E223" s="9" t="s">
        <v>263</v>
      </c>
      <c r="F223" s="9" t="s">
        <v>145</v>
      </c>
      <c r="G223" s="9" t="s">
        <v>275</v>
      </c>
      <c r="H223" s="9" t="s">
        <v>265</v>
      </c>
      <c r="I223" s="9" t="s">
        <v>266</v>
      </c>
      <c r="J223" s="9" t="s">
        <v>283</v>
      </c>
      <c r="K223" s="9" t="s">
        <v>268</v>
      </c>
      <c r="L223" s="3">
        <v>84.525655332302946</v>
      </c>
      <c r="M223" s="3">
        <v>73.327188038666065</v>
      </c>
      <c r="N223" s="3">
        <v>73</v>
      </c>
    </row>
    <row r="224" spans="1:14">
      <c r="A224" s="30" t="s">
        <v>244</v>
      </c>
      <c r="B224" s="30">
        <v>111</v>
      </c>
      <c r="C224" s="80">
        <v>107.02488163837879</v>
      </c>
      <c r="D224" s="80">
        <v>132.80198878864124</v>
      </c>
      <c r="E224" s="9" t="s">
        <v>263</v>
      </c>
      <c r="F224" s="9" t="s">
        <v>145</v>
      </c>
      <c r="G224" s="9" t="s">
        <v>275</v>
      </c>
      <c r="H224" s="9" t="s">
        <v>265</v>
      </c>
      <c r="I224" s="9" t="s">
        <v>266</v>
      </c>
      <c r="J224" s="9" t="s">
        <v>283</v>
      </c>
      <c r="K224" s="9" t="s">
        <v>268</v>
      </c>
      <c r="L224" s="3">
        <v>85.404341869545249</v>
      </c>
      <c r="M224" s="3">
        <v>70.537615181442362</v>
      </c>
      <c r="N224" s="3">
        <v>71</v>
      </c>
    </row>
    <row r="225" spans="1:14">
      <c r="A225" s="30" t="s">
        <v>244</v>
      </c>
      <c r="B225" s="30">
        <v>113</v>
      </c>
      <c r="C225" s="80">
        <v>106.97625010302409</v>
      </c>
      <c r="D225" s="80">
        <v>113.05353023073188</v>
      </c>
      <c r="E225" s="9" t="s">
        <v>274</v>
      </c>
      <c r="F225" s="9" t="s">
        <v>145</v>
      </c>
      <c r="G225" s="9" t="s">
        <v>277</v>
      </c>
      <c r="H225" s="9" t="s">
        <v>265</v>
      </c>
      <c r="I225" s="9" t="s">
        <v>266</v>
      </c>
      <c r="J225" s="9" t="s">
        <v>283</v>
      </c>
      <c r="K225" s="9" t="s">
        <v>284</v>
      </c>
      <c r="L225" s="3">
        <v>83.62301352632123</v>
      </c>
      <c r="M225" s="3">
        <v>72.149040074173286</v>
      </c>
      <c r="N225" s="3">
        <v>72</v>
      </c>
    </row>
    <row r="226" spans="1:14">
      <c r="A226" s="30" t="s">
        <v>244</v>
      </c>
      <c r="B226" s="30">
        <v>115</v>
      </c>
      <c r="C226" s="80">
        <v>140.71597578663406</v>
      </c>
      <c r="D226" s="80">
        <v>121.59474241932965</v>
      </c>
      <c r="E226" s="9" t="s">
        <v>274</v>
      </c>
      <c r="F226" s="9" t="s">
        <v>145</v>
      </c>
      <c r="G226" s="9" t="s">
        <v>275</v>
      </c>
      <c r="H226" s="9" t="s">
        <v>265</v>
      </c>
      <c r="I226" s="9" t="s">
        <v>266</v>
      </c>
      <c r="J226" s="9" t="s">
        <v>276</v>
      </c>
      <c r="K226" s="9" t="s">
        <v>284</v>
      </c>
      <c r="L226" s="3">
        <v>85.385225627325198</v>
      </c>
      <c r="M226" s="3">
        <v>70.154739608977408</v>
      </c>
      <c r="N226" s="3">
        <v>70</v>
      </c>
    </row>
    <row r="227" spans="1:14">
      <c r="A227" s="30" t="s">
        <v>244</v>
      </c>
      <c r="B227" s="30">
        <v>116</v>
      </c>
      <c r="C227" s="80">
        <v>128.96424352151627</v>
      </c>
      <c r="D227" s="80">
        <v>120.33786532680631</v>
      </c>
      <c r="E227" s="9" t="s">
        <v>274</v>
      </c>
      <c r="F227" s="9" t="s">
        <v>145</v>
      </c>
      <c r="G227" s="9" t="s">
        <v>275</v>
      </c>
      <c r="H227" s="9" t="s">
        <v>265</v>
      </c>
      <c r="I227" s="9" t="s">
        <v>266</v>
      </c>
      <c r="J227" s="9" t="s">
        <v>276</v>
      </c>
      <c r="K227" s="9" t="s">
        <v>284</v>
      </c>
      <c r="L227" s="3">
        <v>84.789265252370228</v>
      </c>
      <c r="M227" s="3">
        <v>69.728281348183089</v>
      </c>
      <c r="N227" s="3">
        <v>70</v>
      </c>
    </row>
    <row r="228" spans="1:14">
      <c r="A228" s="30" t="s">
        <v>228</v>
      </c>
      <c r="B228" s="30">
        <v>201</v>
      </c>
      <c r="C228" s="80">
        <v>106.64135546792281</v>
      </c>
      <c r="D228" s="80">
        <v>119.38844417563855</v>
      </c>
      <c r="E228" s="9" t="s">
        <v>274</v>
      </c>
      <c r="F228" s="9" t="s">
        <v>168</v>
      </c>
      <c r="G228" s="9" t="s">
        <v>275</v>
      </c>
      <c r="H228" s="9" t="s">
        <v>265</v>
      </c>
      <c r="I228" s="9" t="s">
        <v>271</v>
      </c>
      <c r="J228" s="9" t="s">
        <v>276</v>
      </c>
      <c r="K228" s="9" t="s">
        <v>268</v>
      </c>
      <c r="L228" s="3">
        <v>85.827344452315032</v>
      </c>
      <c r="M228" s="3">
        <v>71.283360068259384</v>
      </c>
      <c r="N228" s="3">
        <v>71</v>
      </c>
    </row>
    <row r="229" spans="1:14">
      <c r="A229" s="30" t="s">
        <v>228</v>
      </c>
      <c r="B229" s="30">
        <v>301</v>
      </c>
      <c r="C229" s="80">
        <v>91.472600739356039</v>
      </c>
      <c r="D229" s="80">
        <v>137.80892080076651</v>
      </c>
      <c r="E229" s="9" t="s">
        <v>274</v>
      </c>
      <c r="F229" s="9" t="s">
        <v>168</v>
      </c>
      <c r="G229" s="9" t="s">
        <v>275</v>
      </c>
      <c r="H229" s="9" t="s">
        <v>265</v>
      </c>
      <c r="I229" s="9" t="s">
        <v>288</v>
      </c>
      <c r="J229" s="9" t="s">
        <v>276</v>
      </c>
      <c r="K229" s="9" t="s">
        <v>268</v>
      </c>
      <c r="L229" s="3">
        <v>87.759772893361045</v>
      </c>
      <c r="M229" s="3">
        <v>70.494767496767651</v>
      </c>
      <c r="N229" s="3">
        <v>70</v>
      </c>
    </row>
    <row r="230" spans="1:14">
      <c r="A230" s="30" t="s">
        <v>228</v>
      </c>
      <c r="B230" s="30">
        <v>302</v>
      </c>
      <c r="C230" s="80">
        <v>118.94572294063768</v>
      </c>
      <c r="D230" s="80">
        <v>127.82913788623162</v>
      </c>
      <c r="E230" s="9" t="s">
        <v>274</v>
      </c>
      <c r="F230" s="9" t="s">
        <v>168</v>
      </c>
      <c r="G230" s="9" t="s">
        <v>275</v>
      </c>
      <c r="H230" s="9" t="s">
        <v>265</v>
      </c>
      <c r="I230" s="9" t="s">
        <v>288</v>
      </c>
      <c r="J230" s="9" t="s">
        <v>276</v>
      </c>
      <c r="K230" s="9" t="s">
        <v>268</v>
      </c>
      <c r="L230" s="3">
        <v>85.590778739510583</v>
      </c>
      <c r="M230" s="3">
        <v>72.251668123936398</v>
      </c>
      <c r="N230" s="3">
        <v>72</v>
      </c>
    </row>
    <row r="231" spans="1:14">
      <c r="A231" s="30" t="s">
        <v>228</v>
      </c>
      <c r="B231" s="30">
        <v>401</v>
      </c>
      <c r="C231" s="80">
        <v>129.58305442156319</v>
      </c>
      <c r="D231" s="80">
        <v>125.43024779061329</v>
      </c>
      <c r="E231" s="9" t="s">
        <v>274</v>
      </c>
      <c r="F231" s="9" t="s">
        <v>168</v>
      </c>
      <c r="G231" s="9" t="s">
        <v>275</v>
      </c>
      <c r="H231" s="9" t="s">
        <v>265</v>
      </c>
      <c r="I231" s="9" t="s">
        <v>266</v>
      </c>
      <c r="J231" s="9" t="s">
        <v>276</v>
      </c>
      <c r="K231" s="9" t="s">
        <v>268</v>
      </c>
      <c r="L231" s="3">
        <v>85.836471146474921</v>
      </c>
      <c r="M231" s="3">
        <v>71.75212860503845</v>
      </c>
      <c r="N231" s="3">
        <v>72</v>
      </c>
    </row>
    <row r="232" spans="1:14">
      <c r="A232" s="30" t="s">
        <v>228</v>
      </c>
      <c r="B232" s="30">
        <v>501</v>
      </c>
      <c r="C232" s="80">
        <v>124.1906547444771</v>
      </c>
      <c r="D232" s="80">
        <v>118.67406596810468</v>
      </c>
      <c r="E232" s="9" t="s">
        <v>274</v>
      </c>
      <c r="F232" s="9" t="s">
        <v>168</v>
      </c>
      <c r="G232" s="9" t="s">
        <v>275</v>
      </c>
      <c r="H232" s="9" t="s">
        <v>265</v>
      </c>
      <c r="I232" s="9" t="s">
        <v>288</v>
      </c>
      <c r="J232" s="9" t="s">
        <v>276</v>
      </c>
      <c r="K232" s="9" t="s">
        <v>268</v>
      </c>
      <c r="L232" s="3">
        <v>85.59614100781603</v>
      </c>
      <c r="M232" s="3">
        <v>71.622139936870582</v>
      </c>
      <c r="N232" s="3">
        <v>72</v>
      </c>
    </row>
    <row r="233" spans="1:14">
      <c r="A233" s="30" t="s">
        <v>228</v>
      </c>
      <c r="B233" s="30">
        <v>601</v>
      </c>
      <c r="C233" s="80">
        <v>80.433678428856879</v>
      </c>
      <c r="D233" s="80">
        <v>122.0249310299975</v>
      </c>
      <c r="E233" s="9" t="s">
        <v>274</v>
      </c>
      <c r="F233" s="9" t="s">
        <v>168</v>
      </c>
      <c r="G233" s="9" t="s">
        <v>275</v>
      </c>
      <c r="H233" s="9" t="s">
        <v>265</v>
      </c>
      <c r="I233" s="9" t="s">
        <v>360</v>
      </c>
      <c r="J233" s="9" t="s">
        <v>276</v>
      </c>
      <c r="K233" s="9" t="s">
        <v>284</v>
      </c>
      <c r="L233" s="3">
        <v>84.52959029625687</v>
      </c>
      <c r="M233" s="3">
        <v>70.779909038495646</v>
      </c>
      <c r="N233" s="3">
        <v>71</v>
      </c>
    </row>
    <row r="234" spans="1:14">
      <c r="A234" s="30" t="s">
        <v>228</v>
      </c>
      <c r="B234" s="30">
        <v>602</v>
      </c>
      <c r="C234" s="80">
        <v>110.07848425100342</v>
      </c>
      <c r="D234" s="80">
        <v>128.35488703733529</v>
      </c>
      <c r="E234" s="9" t="s">
        <v>274</v>
      </c>
      <c r="F234" s="9" t="s">
        <v>168</v>
      </c>
      <c r="G234" s="9" t="s">
        <v>275</v>
      </c>
      <c r="H234" s="9" t="s">
        <v>265</v>
      </c>
      <c r="I234" s="9" t="s">
        <v>360</v>
      </c>
      <c r="J234" s="9" t="s">
        <v>276</v>
      </c>
      <c r="K234" s="9" t="s">
        <v>284</v>
      </c>
      <c r="L234" s="3">
        <v>85.622176253930249</v>
      </c>
      <c r="M234" s="3">
        <v>40.513777002545289</v>
      </c>
      <c r="N234" s="3">
        <v>41</v>
      </c>
    </row>
    <row r="235" spans="1:14">
      <c r="A235" s="30" t="s">
        <v>228</v>
      </c>
      <c r="B235" s="30">
        <v>701</v>
      </c>
      <c r="C235" s="80">
        <v>74.476603957841988</v>
      </c>
      <c r="D235" s="80">
        <v>129.94498480743758</v>
      </c>
      <c r="E235" s="9" t="s">
        <v>274</v>
      </c>
      <c r="F235" s="9" t="s">
        <v>168</v>
      </c>
      <c r="G235" s="9" t="s">
        <v>275</v>
      </c>
      <c r="H235" s="9" t="s">
        <v>265</v>
      </c>
      <c r="I235" s="9" t="s">
        <v>288</v>
      </c>
      <c r="J235" s="9" t="s">
        <v>276</v>
      </c>
      <c r="K235" s="9" t="s">
        <v>268</v>
      </c>
      <c r="L235" s="3">
        <v>87.143334589220288</v>
      </c>
      <c r="M235" s="3">
        <v>70.473904814233364</v>
      </c>
      <c r="N235" s="3">
        <v>70</v>
      </c>
    </row>
    <row r="236" spans="1:14">
      <c r="A236" s="30" t="s">
        <v>248</v>
      </c>
      <c r="B236" s="30">
        <v>103</v>
      </c>
      <c r="C236" s="80">
        <v>105.8111607924461</v>
      </c>
      <c r="D236" s="80">
        <v>125.54877133539135</v>
      </c>
      <c r="E236" s="9" t="s">
        <v>274</v>
      </c>
      <c r="F236" s="9" t="s">
        <v>168</v>
      </c>
      <c r="G236" s="9" t="s">
        <v>322</v>
      </c>
      <c r="H236" s="9" t="s">
        <v>265</v>
      </c>
      <c r="I236" s="9" t="s">
        <v>310</v>
      </c>
      <c r="J236" s="9" t="s">
        <v>276</v>
      </c>
      <c r="K236" s="9" t="s">
        <v>284</v>
      </c>
      <c r="L236" s="3">
        <v>84.821253893961497</v>
      </c>
      <c r="M236" s="3">
        <v>66.313832394690422</v>
      </c>
      <c r="N236" s="3">
        <v>66</v>
      </c>
    </row>
    <row r="237" spans="1:14">
      <c r="A237" s="30" t="s">
        <v>248</v>
      </c>
      <c r="B237" s="30">
        <v>104</v>
      </c>
      <c r="C237" s="80">
        <v>128.7457160375281</v>
      </c>
      <c r="D237" s="80">
        <v>130.41791262874423</v>
      </c>
      <c r="E237" s="9" t="s">
        <v>274</v>
      </c>
      <c r="F237" s="9" t="s">
        <v>168</v>
      </c>
      <c r="G237" s="9" t="s">
        <v>322</v>
      </c>
      <c r="H237" s="9" t="s">
        <v>265</v>
      </c>
      <c r="I237" s="9" t="s">
        <v>310</v>
      </c>
      <c r="J237" s="9" t="s">
        <v>276</v>
      </c>
      <c r="K237" s="9" t="s">
        <v>284</v>
      </c>
      <c r="L237" s="3">
        <v>85.766366891600853</v>
      </c>
      <c r="M237" s="3">
        <v>70.231579095477386</v>
      </c>
      <c r="N237" s="3">
        <v>70</v>
      </c>
    </row>
    <row r="238" spans="1:14">
      <c r="A238" s="30" t="s">
        <v>248</v>
      </c>
      <c r="B238" s="30">
        <v>107</v>
      </c>
      <c r="C238" s="80">
        <v>89.601756523279093</v>
      </c>
      <c r="D238" s="80">
        <v>124.60000298791107</v>
      </c>
      <c r="E238" s="9" t="s">
        <v>263</v>
      </c>
      <c r="F238" s="9" t="s">
        <v>168</v>
      </c>
      <c r="G238" s="9" t="s">
        <v>273</v>
      </c>
      <c r="H238" s="9" t="s">
        <v>265</v>
      </c>
      <c r="I238" s="9" t="s">
        <v>271</v>
      </c>
      <c r="J238" s="9" t="s">
        <v>283</v>
      </c>
      <c r="K238" s="9" t="s">
        <v>284</v>
      </c>
      <c r="L238" s="3">
        <v>86.744000162747156</v>
      </c>
      <c r="M238" s="3">
        <v>70.129011310928476</v>
      </c>
      <c r="N238" s="3">
        <v>70</v>
      </c>
    </row>
    <row r="239" spans="1:14">
      <c r="A239" s="30" t="s">
        <v>248</v>
      </c>
      <c r="B239" s="30">
        <v>301</v>
      </c>
      <c r="C239" s="80">
        <v>128.9075191727739</v>
      </c>
      <c r="D239" s="80">
        <v>110.04347975666036</v>
      </c>
      <c r="E239" s="9" t="s">
        <v>263</v>
      </c>
      <c r="F239" s="9" t="s">
        <v>168</v>
      </c>
      <c r="G239" s="9" t="s">
        <v>312</v>
      </c>
      <c r="H239" s="9" t="s">
        <v>265</v>
      </c>
      <c r="I239" s="9" t="s">
        <v>271</v>
      </c>
      <c r="J239" s="9" t="s">
        <v>276</v>
      </c>
      <c r="K239" s="9" t="s">
        <v>284</v>
      </c>
      <c r="L239" s="3">
        <v>81.909540650063306</v>
      </c>
      <c r="M239" s="3">
        <v>73.005977486984648</v>
      </c>
      <c r="N239" s="3">
        <v>73</v>
      </c>
    </row>
    <row r="240" spans="1:14">
      <c r="A240" s="30" t="s">
        <v>248</v>
      </c>
      <c r="B240" s="30">
        <v>302</v>
      </c>
      <c r="C240" s="80">
        <v>132.11744041274753</v>
      </c>
      <c r="D240" s="80">
        <v>112.7561239057239</v>
      </c>
      <c r="E240" s="9" t="s">
        <v>263</v>
      </c>
      <c r="F240" s="9" t="s">
        <v>168</v>
      </c>
      <c r="G240" s="9" t="s">
        <v>312</v>
      </c>
      <c r="H240" s="9" t="s">
        <v>265</v>
      </c>
      <c r="I240" s="9" t="s">
        <v>271</v>
      </c>
      <c r="J240" s="9" t="s">
        <v>276</v>
      </c>
      <c r="K240" s="9" t="s">
        <v>284</v>
      </c>
      <c r="L240" s="3">
        <v>81.377068846339938</v>
      </c>
      <c r="M240" s="3">
        <v>73.03188995645263</v>
      </c>
      <c r="N240" s="3">
        <v>73</v>
      </c>
    </row>
    <row r="241" spans="1:14">
      <c r="A241" s="30" t="s">
        <v>248</v>
      </c>
      <c r="B241" s="30">
        <v>303</v>
      </c>
      <c r="C241" s="80">
        <v>104.36120154378715</v>
      </c>
      <c r="D241" s="80">
        <v>126.09999968381999</v>
      </c>
      <c r="E241" s="9" t="s">
        <v>263</v>
      </c>
      <c r="F241" s="9" t="s">
        <v>168</v>
      </c>
      <c r="G241" s="9" t="s">
        <v>312</v>
      </c>
      <c r="H241" s="9" t="s">
        <v>265</v>
      </c>
      <c r="I241" s="9" t="s">
        <v>271</v>
      </c>
      <c r="J241" s="9" t="s">
        <v>276</v>
      </c>
      <c r="K241" s="9" t="s">
        <v>284</v>
      </c>
      <c r="L241" s="3">
        <v>85.727981027118332</v>
      </c>
      <c r="M241" s="3">
        <v>70.944651932055237</v>
      </c>
      <c r="N241" s="3">
        <v>71</v>
      </c>
    </row>
    <row r="242" spans="1:14">
      <c r="A242" s="30" t="s">
        <v>248</v>
      </c>
      <c r="B242" s="30">
        <v>401</v>
      </c>
      <c r="C242" s="80">
        <v>88.612895826657905</v>
      </c>
      <c r="D242" s="80">
        <v>135.64034353011232</v>
      </c>
      <c r="E242" s="9" t="s">
        <v>263</v>
      </c>
      <c r="F242" s="9" t="s">
        <v>168</v>
      </c>
      <c r="G242" s="9" t="s">
        <v>297</v>
      </c>
      <c r="H242" s="9" t="s">
        <v>265</v>
      </c>
      <c r="I242" s="9" t="s">
        <v>271</v>
      </c>
      <c r="J242" s="9" t="s">
        <v>276</v>
      </c>
      <c r="K242" s="9" t="s">
        <v>268</v>
      </c>
      <c r="L242" s="3">
        <v>87.762620150825441</v>
      </c>
      <c r="M242" s="3">
        <v>57.799711257558251</v>
      </c>
      <c r="N242" s="3">
        <v>58</v>
      </c>
    </row>
    <row r="243" spans="1:14">
      <c r="A243" s="30" t="s">
        <v>248</v>
      </c>
      <c r="B243" s="30">
        <v>601</v>
      </c>
      <c r="C243" s="80">
        <v>89.986017708751874</v>
      </c>
      <c r="D243" s="80">
        <v>113.9663862427312</v>
      </c>
      <c r="E243" s="9" t="s">
        <v>263</v>
      </c>
      <c r="F243" s="9" t="s">
        <v>168</v>
      </c>
      <c r="G243" s="9" t="s">
        <v>280</v>
      </c>
      <c r="H243" s="9" t="s">
        <v>265</v>
      </c>
      <c r="I243" s="9" t="s">
        <v>271</v>
      </c>
      <c r="J243" s="9" t="s">
        <v>276</v>
      </c>
      <c r="K243" s="9" t="s">
        <v>284</v>
      </c>
      <c r="L243" s="3">
        <v>84.524488724408087</v>
      </c>
      <c r="M243" s="3">
        <v>71.89827684716272</v>
      </c>
      <c r="N243" s="3">
        <v>72</v>
      </c>
    </row>
    <row r="244" spans="1:14">
      <c r="A244" s="30" t="s">
        <v>248</v>
      </c>
      <c r="B244" s="30">
        <v>701</v>
      </c>
      <c r="C244" s="80">
        <v>115.87804599113703</v>
      </c>
      <c r="D244" s="80">
        <v>113.30132583765254</v>
      </c>
      <c r="E244" s="9" t="s">
        <v>263</v>
      </c>
      <c r="F244" s="9" t="s">
        <v>168</v>
      </c>
      <c r="G244" s="9" t="s">
        <v>280</v>
      </c>
      <c r="H244" s="9" t="s">
        <v>265</v>
      </c>
      <c r="I244" s="9" t="s">
        <v>271</v>
      </c>
      <c r="J244" s="9" t="s">
        <v>276</v>
      </c>
      <c r="K244" s="9" t="s">
        <v>284</v>
      </c>
      <c r="L244" s="3">
        <v>85.502641617624874</v>
      </c>
      <c r="M244" s="3">
        <v>70.842084804587316</v>
      </c>
      <c r="N244" s="3">
        <v>71</v>
      </c>
    </row>
    <row r="245" spans="1:14">
      <c r="A245" s="30" t="s">
        <v>248</v>
      </c>
      <c r="B245" s="30">
        <v>801</v>
      </c>
      <c r="C245" s="80">
        <v>110.69256407901965</v>
      </c>
      <c r="D245" s="80">
        <v>128.19902421017775</v>
      </c>
      <c r="E245" s="9" t="s">
        <v>263</v>
      </c>
      <c r="F245" s="9" t="s">
        <v>168</v>
      </c>
      <c r="G245" s="9" t="s">
        <v>312</v>
      </c>
      <c r="H245" s="9" t="s">
        <v>265</v>
      </c>
      <c r="I245" s="9" t="s">
        <v>271</v>
      </c>
      <c r="J245" s="9" t="s">
        <v>276</v>
      </c>
      <c r="K245" s="9" t="s">
        <v>284</v>
      </c>
      <c r="L245" s="3">
        <v>86.58215271620108</v>
      </c>
      <c r="M245" s="3">
        <v>70.422241600341863</v>
      </c>
      <c r="N245" s="3">
        <v>70</v>
      </c>
    </row>
    <row r="246" spans="1:14">
      <c r="A246" s="30" t="s">
        <v>146</v>
      </c>
      <c r="B246" s="30">
        <v>101</v>
      </c>
      <c r="C246" s="80">
        <v>77.041173434696148</v>
      </c>
      <c r="D246" s="80">
        <v>126.09691305073275</v>
      </c>
      <c r="E246" s="9" t="s">
        <v>263</v>
      </c>
      <c r="F246" s="9" t="s">
        <v>147</v>
      </c>
      <c r="G246" s="9" t="s">
        <v>273</v>
      </c>
      <c r="H246" s="9" t="s">
        <v>265</v>
      </c>
      <c r="I246" s="9" t="s">
        <v>266</v>
      </c>
      <c r="J246" s="9" t="s">
        <v>267</v>
      </c>
      <c r="K246" s="9" t="s">
        <v>284</v>
      </c>
      <c r="L246" s="3">
        <v>87.196367381861265</v>
      </c>
      <c r="M246" s="3">
        <v>70.046701329472157</v>
      </c>
      <c r="N246" s="3">
        <v>70</v>
      </c>
    </row>
    <row r="247" spans="1:14">
      <c r="A247" s="30" t="s">
        <v>146</v>
      </c>
      <c r="B247" s="30">
        <v>102</v>
      </c>
      <c r="C247" s="80">
        <v>94.273210947535887</v>
      </c>
      <c r="D247" s="80">
        <v>122.46386216493877</v>
      </c>
      <c r="E247" s="9" t="s">
        <v>263</v>
      </c>
      <c r="F247" s="9" t="s">
        <v>147</v>
      </c>
      <c r="G247" s="9" t="s">
        <v>287</v>
      </c>
      <c r="H247" s="9" t="s">
        <v>265</v>
      </c>
      <c r="I247" s="9" t="s">
        <v>266</v>
      </c>
      <c r="J247" s="9" t="s">
        <v>267</v>
      </c>
      <c r="K247" s="9" t="s">
        <v>284</v>
      </c>
      <c r="L247" s="3">
        <v>84.927199600000009</v>
      </c>
      <c r="M247" s="3">
        <v>72.664879999999997</v>
      </c>
      <c r="N247" s="3">
        <v>73</v>
      </c>
    </row>
    <row r="248" spans="1:14">
      <c r="A248" s="30" t="s">
        <v>146</v>
      </c>
      <c r="B248" s="30">
        <v>201</v>
      </c>
      <c r="C248" s="80">
        <v>74.54295249858157</v>
      </c>
      <c r="D248" s="80">
        <v>115.59581855828075</v>
      </c>
      <c r="E248" s="9" t="s">
        <v>263</v>
      </c>
      <c r="F248" s="9" t="s">
        <v>147</v>
      </c>
      <c r="G248" s="9" t="s">
        <v>273</v>
      </c>
      <c r="H248" s="9" t="s">
        <v>265</v>
      </c>
      <c r="I248" s="9" t="s">
        <v>266</v>
      </c>
      <c r="J248" s="9" t="s">
        <v>267</v>
      </c>
      <c r="K248" s="9" t="s">
        <v>284</v>
      </c>
      <c r="L248" s="3">
        <v>83.320117152271948</v>
      </c>
      <c r="M248" s="3">
        <v>71.724348421782864</v>
      </c>
      <c r="N248" s="3">
        <v>72</v>
      </c>
    </row>
    <row r="249" spans="1:14">
      <c r="A249" s="30" t="s">
        <v>146</v>
      </c>
      <c r="B249" s="30">
        <v>401</v>
      </c>
      <c r="C249" s="80">
        <v>92.566418912617237</v>
      </c>
      <c r="D249" s="80">
        <v>129.22333251908395</v>
      </c>
      <c r="E249" s="9" t="s">
        <v>263</v>
      </c>
      <c r="F249" s="9" t="s">
        <v>147</v>
      </c>
      <c r="G249" s="9" t="s">
        <v>287</v>
      </c>
      <c r="H249" s="9" t="s">
        <v>265</v>
      </c>
      <c r="I249" s="9" t="s">
        <v>266</v>
      </c>
      <c r="J249" s="9" t="s">
        <v>267</v>
      </c>
      <c r="K249" s="9" t="s">
        <v>284</v>
      </c>
      <c r="L249" s="3">
        <v>86.662578471210594</v>
      </c>
      <c r="M249" s="3">
        <v>71.024875373763692</v>
      </c>
      <c r="N249" s="3">
        <v>71</v>
      </c>
    </row>
    <row r="250" spans="1:14">
      <c r="A250" s="30" t="s">
        <v>146</v>
      </c>
      <c r="B250" s="30">
        <v>501</v>
      </c>
      <c r="C250" s="80">
        <v>83.307310856243504</v>
      </c>
      <c r="D250" s="80">
        <v>128.98675847014752</v>
      </c>
      <c r="E250" s="9" t="s">
        <v>263</v>
      </c>
      <c r="F250" s="9" t="s">
        <v>147</v>
      </c>
      <c r="G250" s="9" t="s">
        <v>298</v>
      </c>
      <c r="H250" s="9" t="s">
        <v>265</v>
      </c>
      <c r="I250" s="9" t="s">
        <v>266</v>
      </c>
      <c r="J250" s="9" t="s">
        <v>267</v>
      </c>
      <c r="K250" s="9" t="s">
        <v>268</v>
      </c>
      <c r="L250" s="3">
        <v>85.002977769333071</v>
      </c>
      <c r="M250" s="3">
        <v>72.565659604788152</v>
      </c>
      <c r="N250" s="3">
        <v>73</v>
      </c>
    </row>
    <row r="251" spans="1:14">
      <c r="A251" s="30" t="s">
        <v>146</v>
      </c>
      <c r="B251" s="30">
        <v>701</v>
      </c>
      <c r="C251" s="80">
        <v>100.4283433512942</v>
      </c>
      <c r="D251" s="80">
        <v>122.0777795529346</v>
      </c>
      <c r="E251" s="9" t="s">
        <v>263</v>
      </c>
      <c r="F251" s="9" t="s">
        <v>147</v>
      </c>
      <c r="G251" s="9" t="s">
        <v>295</v>
      </c>
      <c r="H251" s="9" t="s">
        <v>265</v>
      </c>
      <c r="I251" s="9" t="s">
        <v>266</v>
      </c>
      <c r="J251" s="9" t="s">
        <v>267</v>
      </c>
      <c r="K251" s="9" t="s">
        <v>268</v>
      </c>
      <c r="L251" s="3">
        <v>87.311000000000007</v>
      </c>
      <c r="M251" s="3">
        <v>72.34</v>
      </c>
      <c r="N251" s="3">
        <v>72</v>
      </c>
    </row>
    <row r="252" spans="1:14">
      <c r="A252" s="30" t="s">
        <v>146</v>
      </c>
      <c r="B252" s="30">
        <v>801</v>
      </c>
      <c r="C252" s="80">
        <v>95.327042167570596</v>
      </c>
      <c r="D252" s="80">
        <v>120.57580389777291</v>
      </c>
      <c r="E252" s="9" t="s">
        <v>263</v>
      </c>
      <c r="F252" s="9" t="s">
        <v>147</v>
      </c>
      <c r="G252" s="9" t="s">
        <v>273</v>
      </c>
      <c r="H252" s="9" t="s">
        <v>265</v>
      </c>
      <c r="I252" s="9" t="s">
        <v>266</v>
      </c>
      <c r="J252" s="9" t="s">
        <v>267</v>
      </c>
      <c r="K252" s="9" t="s">
        <v>268</v>
      </c>
      <c r="L252" s="3">
        <v>86.387</v>
      </c>
      <c r="M252" s="3">
        <v>71.25</v>
      </c>
      <c r="N252" s="3">
        <v>71</v>
      </c>
    </row>
    <row r="253" spans="1:14">
      <c r="A253" s="30" t="s">
        <v>146</v>
      </c>
      <c r="B253" s="30">
        <v>803</v>
      </c>
      <c r="C253" s="80">
        <v>91.354473149912437</v>
      </c>
      <c r="D253" s="80">
        <v>111.65991983073864</v>
      </c>
      <c r="E253" s="9" t="s">
        <v>263</v>
      </c>
      <c r="F253" s="9" t="s">
        <v>147</v>
      </c>
      <c r="G253" s="9" t="s">
        <v>273</v>
      </c>
      <c r="H253" s="9" t="s">
        <v>265</v>
      </c>
      <c r="I253" s="9" t="s">
        <v>271</v>
      </c>
      <c r="J253" s="9" t="s">
        <v>267</v>
      </c>
      <c r="K253" s="9" t="s">
        <v>268</v>
      </c>
      <c r="L253" s="3">
        <v>86.186999999999998</v>
      </c>
      <c r="M253" s="3">
        <v>70.62</v>
      </c>
      <c r="N253" s="3">
        <v>71</v>
      </c>
    </row>
    <row r="254" spans="1:14">
      <c r="A254" s="30" t="s">
        <v>146</v>
      </c>
      <c r="B254" s="30">
        <v>804</v>
      </c>
      <c r="C254" s="80">
        <v>91.524365603570047</v>
      </c>
      <c r="D254" s="80">
        <v>123.00109738247937</v>
      </c>
      <c r="E254" s="9" t="s">
        <v>263</v>
      </c>
      <c r="F254" s="9" t="s">
        <v>147</v>
      </c>
      <c r="G254" s="9" t="s">
        <v>273</v>
      </c>
      <c r="H254" s="9" t="s">
        <v>265</v>
      </c>
      <c r="I254" s="9" t="s">
        <v>271</v>
      </c>
      <c r="J254" s="9" t="s">
        <v>267</v>
      </c>
      <c r="K254" s="9" t="s">
        <v>268</v>
      </c>
      <c r="L254" s="3">
        <v>87.484702203997941</v>
      </c>
      <c r="M254" s="3">
        <v>66.428446950281895</v>
      </c>
      <c r="N254" s="3">
        <v>66</v>
      </c>
    </row>
    <row r="255" spans="1:14">
      <c r="A255" s="30" t="s">
        <v>146</v>
      </c>
      <c r="B255" s="30">
        <v>1001</v>
      </c>
      <c r="C255" s="80">
        <v>89.257419988795419</v>
      </c>
      <c r="D255" s="80">
        <v>120.24485532132533</v>
      </c>
      <c r="E255" s="9" t="s">
        <v>263</v>
      </c>
      <c r="F255" s="9" t="s">
        <v>147</v>
      </c>
      <c r="G255" s="9" t="s">
        <v>264</v>
      </c>
      <c r="H255" s="9" t="s">
        <v>265</v>
      </c>
      <c r="I255" s="9" t="s">
        <v>271</v>
      </c>
      <c r="J255" s="9" t="s">
        <v>267</v>
      </c>
      <c r="K255" s="9" t="s">
        <v>268</v>
      </c>
      <c r="L255" s="3">
        <v>86.59119686557159</v>
      </c>
      <c r="M255" s="3">
        <v>71.055750083808249</v>
      </c>
      <c r="N255" s="3">
        <v>71</v>
      </c>
    </row>
    <row r="256" spans="1:14">
      <c r="A256" s="30" t="s">
        <v>146</v>
      </c>
      <c r="B256" s="30">
        <v>1101</v>
      </c>
      <c r="C256" s="80">
        <v>104.93929055774102</v>
      </c>
      <c r="D256" s="80">
        <v>138.31693564484993</v>
      </c>
      <c r="E256" s="9" t="s">
        <v>263</v>
      </c>
      <c r="F256" s="9" t="s">
        <v>147</v>
      </c>
      <c r="G256" s="9" t="s">
        <v>264</v>
      </c>
      <c r="H256" s="9" t="s">
        <v>265</v>
      </c>
      <c r="I256" s="9" t="s">
        <v>271</v>
      </c>
      <c r="J256" s="9" t="s">
        <v>267</v>
      </c>
      <c r="K256" s="9" t="s">
        <v>268</v>
      </c>
      <c r="L256" s="3">
        <v>90.278163321021367</v>
      </c>
      <c r="M256" s="3">
        <v>68.796943953749803</v>
      </c>
      <c r="N256" s="3">
        <v>69</v>
      </c>
    </row>
    <row r="257" spans="1:14">
      <c r="A257" s="30" t="s">
        <v>146</v>
      </c>
      <c r="B257" s="30">
        <v>1201</v>
      </c>
      <c r="C257" s="80">
        <v>86.817639497331427</v>
      </c>
      <c r="D257" s="80">
        <v>145.72815618417704</v>
      </c>
      <c r="E257" s="9" t="s">
        <v>263</v>
      </c>
      <c r="F257" s="9" t="s">
        <v>147</v>
      </c>
      <c r="G257" s="9" t="s">
        <v>280</v>
      </c>
      <c r="H257" s="9" t="s">
        <v>265</v>
      </c>
      <c r="I257" s="9" t="s">
        <v>271</v>
      </c>
      <c r="J257" s="9" t="s">
        <v>267</v>
      </c>
      <c r="K257" s="9" t="s">
        <v>268</v>
      </c>
      <c r="L257" s="3">
        <v>89.789000000000001</v>
      </c>
      <c r="M257" s="3">
        <v>67.44</v>
      </c>
      <c r="N257" s="3">
        <v>67</v>
      </c>
    </row>
    <row r="258" spans="1:14">
      <c r="A258" s="30" t="s">
        <v>190</v>
      </c>
      <c r="B258" s="30">
        <v>501</v>
      </c>
      <c r="C258" s="80">
        <v>99.01790500673053</v>
      </c>
      <c r="D258" s="80">
        <v>131.2979154956422</v>
      </c>
      <c r="E258" s="9" t="s">
        <v>263</v>
      </c>
      <c r="F258" s="9" t="s">
        <v>147</v>
      </c>
      <c r="G258" s="9" t="s">
        <v>280</v>
      </c>
      <c r="H258" s="9" t="s">
        <v>265</v>
      </c>
      <c r="I258" s="9" t="s">
        <v>266</v>
      </c>
      <c r="J258" s="9" t="s">
        <v>276</v>
      </c>
      <c r="K258" s="9" t="s">
        <v>268</v>
      </c>
      <c r="L258" s="3">
        <v>86.786295968262763</v>
      </c>
      <c r="M258" s="3">
        <v>70.430640741765856</v>
      </c>
      <c r="N258" s="3">
        <v>70</v>
      </c>
    </row>
    <row r="259" spans="1:14">
      <c r="A259" s="30" t="s">
        <v>190</v>
      </c>
      <c r="B259" s="30">
        <v>503</v>
      </c>
      <c r="C259" s="80">
        <v>89.390818669017165</v>
      </c>
      <c r="D259" s="80">
        <v>130.90770004291355</v>
      </c>
      <c r="E259" s="9" t="s">
        <v>263</v>
      </c>
      <c r="F259" s="9" t="s">
        <v>147</v>
      </c>
      <c r="G259" s="9" t="s">
        <v>287</v>
      </c>
      <c r="H259" s="9" t="s">
        <v>265</v>
      </c>
      <c r="I259" s="9" t="s">
        <v>266</v>
      </c>
      <c r="J259" s="9" t="s">
        <v>276</v>
      </c>
      <c r="K259" s="9" t="s">
        <v>268</v>
      </c>
      <c r="L259" s="3">
        <v>85.981616998367528</v>
      </c>
      <c r="M259" s="3">
        <v>71.656867250182344</v>
      </c>
      <c r="N259" s="3">
        <v>72</v>
      </c>
    </row>
    <row r="260" spans="1:14">
      <c r="A260" s="30" t="s">
        <v>190</v>
      </c>
      <c r="B260" s="30">
        <v>504</v>
      </c>
      <c r="C260" s="80">
        <v>68.680132579994847</v>
      </c>
      <c r="D260" s="80">
        <v>135.39668388311131</v>
      </c>
      <c r="E260" s="9" t="s">
        <v>263</v>
      </c>
      <c r="F260" s="9" t="s">
        <v>147</v>
      </c>
      <c r="G260" s="9" t="s">
        <v>277</v>
      </c>
      <c r="H260" s="9" t="s">
        <v>265</v>
      </c>
      <c r="I260" s="9" t="s">
        <v>266</v>
      </c>
      <c r="J260" s="9" t="s">
        <v>276</v>
      </c>
      <c r="K260" s="9" t="s">
        <v>268</v>
      </c>
      <c r="L260" s="3">
        <v>88.468000000000004</v>
      </c>
      <c r="M260" s="3">
        <v>70.34</v>
      </c>
      <c r="N260" s="3">
        <v>70</v>
      </c>
    </row>
    <row r="261" spans="1:14">
      <c r="A261" s="30" t="s">
        <v>190</v>
      </c>
      <c r="B261" s="30">
        <v>601</v>
      </c>
      <c r="C261" s="80">
        <v>99.469562893737518</v>
      </c>
      <c r="D261" s="80">
        <v>127.72697308151967</v>
      </c>
      <c r="E261" s="9" t="s">
        <v>263</v>
      </c>
      <c r="F261" s="9" t="s">
        <v>147</v>
      </c>
      <c r="G261" s="9" t="s">
        <v>292</v>
      </c>
      <c r="H261" s="9" t="s">
        <v>265</v>
      </c>
      <c r="I261" s="9" t="s">
        <v>266</v>
      </c>
      <c r="J261" s="9" t="s">
        <v>267</v>
      </c>
      <c r="K261" s="9" t="s">
        <v>268</v>
      </c>
      <c r="L261" s="3">
        <v>86.013839599427754</v>
      </c>
      <c r="M261" s="3">
        <v>70.920976824034341</v>
      </c>
      <c r="N261" s="3">
        <v>71</v>
      </c>
    </row>
    <row r="262" spans="1:14">
      <c r="A262" s="30" t="s">
        <v>190</v>
      </c>
      <c r="B262" s="30">
        <v>602</v>
      </c>
      <c r="C262" s="80">
        <v>98.3844433230893</v>
      </c>
      <c r="D262" s="80">
        <v>118.89667628536442</v>
      </c>
      <c r="E262" s="9" t="s">
        <v>263</v>
      </c>
      <c r="F262" s="9" t="s">
        <v>147</v>
      </c>
      <c r="G262" s="9" t="s">
        <v>264</v>
      </c>
      <c r="H262" s="9" t="s">
        <v>265</v>
      </c>
      <c r="I262" s="9" t="s">
        <v>266</v>
      </c>
      <c r="J262" s="9" t="s">
        <v>267</v>
      </c>
      <c r="K262" s="9" t="s">
        <v>268</v>
      </c>
      <c r="L262" s="3">
        <v>85.038856370792487</v>
      </c>
      <c r="M262" s="3">
        <v>52.313730834752988</v>
      </c>
      <c r="N262" s="3">
        <v>52</v>
      </c>
    </row>
    <row r="263" spans="1:14">
      <c r="A263" s="30" t="s">
        <v>162</v>
      </c>
      <c r="B263" s="30">
        <v>103</v>
      </c>
      <c r="C263" s="80">
        <v>126.90880483049058</v>
      </c>
      <c r="D263" s="80">
        <v>114.41494912138636</v>
      </c>
      <c r="E263" s="9" t="s">
        <v>274</v>
      </c>
      <c r="F263" s="9" t="s">
        <v>144</v>
      </c>
      <c r="G263" s="9" t="s">
        <v>275</v>
      </c>
      <c r="H263" s="9" t="s">
        <v>265</v>
      </c>
      <c r="I263" s="9" t="s">
        <v>270</v>
      </c>
      <c r="J263" s="9" t="s">
        <v>283</v>
      </c>
      <c r="K263" s="9" t="s">
        <v>268</v>
      </c>
      <c r="L263" s="3">
        <v>85.858000000000018</v>
      </c>
      <c r="M263" s="3">
        <v>71.2</v>
      </c>
      <c r="N263" s="3">
        <v>71</v>
      </c>
    </row>
    <row r="264" spans="1:14">
      <c r="A264" s="30" t="s">
        <v>162</v>
      </c>
      <c r="B264" s="30">
        <v>104</v>
      </c>
      <c r="C264" s="80">
        <v>115.732482166552</v>
      </c>
      <c r="D264" s="80">
        <v>124.93207473725847</v>
      </c>
      <c r="E264" s="9" t="s">
        <v>274</v>
      </c>
      <c r="F264" s="9" t="s">
        <v>144</v>
      </c>
      <c r="G264" s="9" t="s">
        <v>275</v>
      </c>
      <c r="H264" s="9" t="s">
        <v>265</v>
      </c>
      <c r="I264" s="9" t="s">
        <v>271</v>
      </c>
      <c r="J264" s="9" t="s">
        <v>283</v>
      </c>
      <c r="K264" s="9" t="s">
        <v>268</v>
      </c>
      <c r="L264" s="3">
        <v>86.549083738355606</v>
      </c>
      <c r="M264" s="3">
        <v>72.02202004860267</v>
      </c>
      <c r="N264" s="3">
        <v>72</v>
      </c>
    </row>
    <row r="265" spans="1:14">
      <c r="A265" s="30" t="s">
        <v>162</v>
      </c>
      <c r="B265" s="30">
        <v>105</v>
      </c>
      <c r="C265" s="80">
        <v>125.88059878709865</v>
      </c>
      <c r="D265" s="80">
        <v>119.68980221538379</v>
      </c>
      <c r="E265" s="9" t="s">
        <v>274</v>
      </c>
      <c r="F265" s="9" t="s">
        <v>144</v>
      </c>
      <c r="G265" s="9" t="s">
        <v>275</v>
      </c>
      <c r="H265" s="9" t="s">
        <v>279</v>
      </c>
      <c r="I265" s="9" t="s">
        <v>266</v>
      </c>
      <c r="J265" s="9" t="s">
        <v>283</v>
      </c>
      <c r="K265" s="9" t="s">
        <v>284</v>
      </c>
      <c r="L265" s="3">
        <v>84.909787020049805</v>
      </c>
      <c r="M265" s="3">
        <v>69.915604229458808</v>
      </c>
      <c r="N265" s="3">
        <v>70</v>
      </c>
    </row>
    <row r="266" spans="1:14">
      <c r="A266" s="30" t="s">
        <v>162</v>
      </c>
      <c r="B266" s="30">
        <v>106</v>
      </c>
      <c r="C266" s="80">
        <v>127.35443274630883</v>
      </c>
      <c r="D266" s="80">
        <v>112.86145979591994</v>
      </c>
      <c r="E266" s="9" t="s">
        <v>274</v>
      </c>
      <c r="F266" s="9" t="s">
        <v>144</v>
      </c>
      <c r="G266" s="9" t="s">
        <v>275</v>
      </c>
      <c r="H266" s="9" t="s">
        <v>279</v>
      </c>
      <c r="I266" s="9" t="s">
        <v>270</v>
      </c>
      <c r="J266" s="9" t="s">
        <v>283</v>
      </c>
      <c r="K266" s="9" t="s">
        <v>268</v>
      </c>
      <c r="L266" s="3">
        <v>83.294027172390614</v>
      </c>
      <c r="M266" s="3">
        <v>72.548202700431403</v>
      </c>
      <c r="N266" s="3">
        <v>73</v>
      </c>
    </row>
    <row r="267" spans="1:14">
      <c r="A267" s="30" t="s">
        <v>162</v>
      </c>
      <c r="B267" s="30">
        <v>107</v>
      </c>
      <c r="C267" s="80">
        <v>176.25432165201659</v>
      </c>
      <c r="D267" s="80">
        <v>117.26610143665179</v>
      </c>
      <c r="E267" s="9" t="s">
        <v>274</v>
      </c>
      <c r="F267" s="9" t="s">
        <v>144</v>
      </c>
      <c r="G267" s="9" t="s">
        <v>275</v>
      </c>
      <c r="H267" s="9" t="s">
        <v>279</v>
      </c>
      <c r="I267" s="9" t="s">
        <v>266</v>
      </c>
      <c r="J267" s="9" t="s">
        <v>283</v>
      </c>
      <c r="K267" s="9" t="s">
        <v>284</v>
      </c>
      <c r="L267" s="3">
        <v>85.545232736888948</v>
      </c>
      <c r="M267" s="3">
        <v>71.551980376649695</v>
      </c>
      <c r="N267" s="3">
        <v>72</v>
      </c>
    </row>
    <row r="268" spans="1:14">
      <c r="A268" s="30" t="s">
        <v>162</v>
      </c>
      <c r="B268" s="30">
        <v>108</v>
      </c>
      <c r="C268" s="80">
        <v>130.32881599577411</v>
      </c>
      <c r="D268" s="80">
        <v>119.03465253460965</v>
      </c>
      <c r="E268" s="9" t="s">
        <v>274</v>
      </c>
      <c r="F268" s="9" t="s">
        <v>144</v>
      </c>
      <c r="G268" s="9" t="s">
        <v>275</v>
      </c>
      <c r="H268" s="9" t="s">
        <v>265</v>
      </c>
      <c r="I268" s="9" t="s">
        <v>266</v>
      </c>
      <c r="J268" s="9" t="s">
        <v>283</v>
      </c>
      <c r="K268" s="9" t="s">
        <v>268</v>
      </c>
      <c r="L268" s="3">
        <v>85.629823557463027</v>
      </c>
      <c r="M268" s="3">
        <v>73.153877648341151</v>
      </c>
      <c r="N268" s="3">
        <v>73</v>
      </c>
    </row>
    <row r="269" spans="1:14">
      <c r="A269" s="30" t="s">
        <v>162</v>
      </c>
      <c r="B269" s="30">
        <v>109</v>
      </c>
      <c r="C269" s="80">
        <v>125.42483279572228</v>
      </c>
      <c r="D269" s="80">
        <v>126.26249161799822</v>
      </c>
      <c r="E269" s="9" t="s">
        <v>274</v>
      </c>
      <c r="F269" s="9" t="s">
        <v>144</v>
      </c>
      <c r="G269" s="9" t="s">
        <v>275</v>
      </c>
      <c r="H269" s="9" t="s">
        <v>279</v>
      </c>
      <c r="I269" s="9" t="s">
        <v>266</v>
      </c>
      <c r="J269" s="9" t="s">
        <v>283</v>
      </c>
      <c r="K269" s="9" t="s">
        <v>284</v>
      </c>
      <c r="L269" s="3">
        <v>84.539639854246388</v>
      </c>
      <c r="M269" s="3">
        <v>67.619684636420232</v>
      </c>
      <c r="N269" s="3">
        <v>68</v>
      </c>
    </row>
    <row r="270" spans="1:14">
      <c r="A270" s="30" t="s">
        <v>162</v>
      </c>
      <c r="B270" s="30">
        <v>201</v>
      </c>
      <c r="C270" s="80">
        <v>104.36577515045002</v>
      </c>
      <c r="D270" s="80">
        <v>117.52717030275045</v>
      </c>
      <c r="E270" s="9" t="s">
        <v>274</v>
      </c>
      <c r="F270" s="9" t="s">
        <v>144</v>
      </c>
      <c r="G270" s="9" t="s">
        <v>275</v>
      </c>
      <c r="H270" s="9" t="s">
        <v>265</v>
      </c>
      <c r="I270" s="9" t="s">
        <v>270</v>
      </c>
      <c r="J270" s="9" t="s">
        <v>283</v>
      </c>
      <c r="K270" s="9" t="s">
        <v>284</v>
      </c>
      <c r="L270" s="3">
        <v>84.170207181915842</v>
      </c>
      <c r="M270" s="3">
        <v>71.016637877160434</v>
      </c>
      <c r="N270" s="3">
        <v>71</v>
      </c>
    </row>
    <row r="271" spans="1:14">
      <c r="A271" s="30" t="s">
        <v>162</v>
      </c>
      <c r="B271" s="30">
        <v>202</v>
      </c>
      <c r="C271" s="80">
        <v>78.198834876178708</v>
      </c>
      <c r="D271" s="80">
        <v>127.49999814855218</v>
      </c>
      <c r="E271" s="9" t="s">
        <v>274</v>
      </c>
      <c r="F271" s="9" t="s">
        <v>144</v>
      </c>
      <c r="G271" s="9" t="s">
        <v>277</v>
      </c>
      <c r="H271" s="9" t="s">
        <v>265</v>
      </c>
      <c r="I271" s="9" t="s">
        <v>270</v>
      </c>
      <c r="J271" s="9" t="s">
        <v>283</v>
      </c>
      <c r="K271" s="9" t="s">
        <v>284</v>
      </c>
      <c r="L271" s="3">
        <v>86.037999999999997</v>
      </c>
      <c r="M271" s="3">
        <v>70.69</v>
      </c>
      <c r="N271" s="3">
        <v>71</v>
      </c>
    </row>
    <row r="272" spans="1:14">
      <c r="A272" s="30" t="s">
        <v>162</v>
      </c>
      <c r="B272" s="30">
        <v>204</v>
      </c>
      <c r="C272" s="80">
        <v>121.84463016938213</v>
      </c>
      <c r="D272" s="80">
        <v>120.70999508622029</v>
      </c>
      <c r="E272" s="9" t="s">
        <v>274</v>
      </c>
      <c r="F272" s="9" t="s">
        <v>144</v>
      </c>
      <c r="G272" s="9" t="s">
        <v>275</v>
      </c>
      <c r="H272" s="9" t="s">
        <v>265</v>
      </c>
      <c r="I272" s="9" t="s">
        <v>310</v>
      </c>
      <c r="J272" s="9" t="s">
        <v>283</v>
      </c>
      <c r="K272" s="9" t="s">
        <v>284</v>
      </c>
      <c r="L272" s="3">
        <v>85.3799494417636</v>
      </c>
      <c r="M272" s="3">
        <v>57.79431108581187</v>
      </c>
      <c r="N272" s="3">
        <v>58</v>
      </c>
    </row>
    <row r="273" spans="1:14">
      <c r="A273" s="30" t="s">
        <v>162</v>
      </c>
      <c r="B273" s="30">
        <v>206</v>
      </c>
      <c r="C273" s="80">
        <v>118.77875237254324</v>
      </c>
      <c r="D273" s="80">
        <v>123.71483029967976</v>
      </c>
      <c r="E273" s="9" t="s">
        <v>274</v>
      </c>
      <c r="F273" s="9" t="s">
        <v>144</v>
      </c>
      <c r="G273" s="9" t="s">
        <v>275</v>
      </c>
      <c r="H273" s="9" t="s">
        <v>265</v>
      </c>
      <c r="I273" s="9" t="s">
        <v>270</v>
      </c>
      <c r="J273" s="9" t="s">
        <v>283</v>
      </c>
      <c r="K273" s="9" t="s">
        <v>268</v>
      </c>
      <c r="L273" s="3">
        <v>85.346275213755973</v>
      </c>
      <c r="M273" s="3">
        <v>61.961770513486698</v>
      </c>
      <c r="N273" s="3">
        <v>62</v>
      </c>
    </row>
    <row r="274" spans="1:14">
      <c r="A274" s="30" t="s">
        <v>162</v>
      </c>
      <c r="B274" s="30">
        <v>207</v>
      </c>
      <c r="C274" s="80">
        <v>121.13982055249802</v>
      </c>
      <c r="D274" s="80">
        <v>122.62366512685803</v>
      </c>
      <c r="E274" s="9" t="s">
        <v>274</v>
      </c>
      <c r="F274" s="9" t="s">
        <v>144</v>
      </c>
      <c r="G274" s="9" t="s">
        <v>275</v>
      </c>
      <c r="H274" s="9" t="s">
        <v>265</v>
      </c>
      <c r="I274" s="9" t="s">
        <v>310</v>
      </c>
      <c r="J274" s="9" t="s">
        <v>283</v>
      </c>
      <c r="K274" s="9" t="s">
        <v>284</v>
      </c>
      <c r="L274" s="3">
        <v>85.329185814462946</v>
      </c>
      <c r="M274" s="3">
        <v>62.020526217604683</v>
      </c>
      <c r="N274" s="3">
        <v>62</v>
      </c>
    </row>
    <row r="275" spans="1:14">
      <c r="A275" s="30" t="s">
        <v>162</v>
      </c>
      <c r="B275" s="30">
        <v>208</v>
      </c>
      <c r="C275" s="80">
        <v>96.685686329278866</v>
      </c>
      <c r="D275" s="80">
        <v>123.66115709817107</v>
      </c>
      <c r="E275" s="9" t="s">
        <v>274</v>
      </c>
      <c r="F275" s="9" t="s">
        <v>144</v>
      </c>
      <c r="G275" s="9" t="s">
        <v>280</v>
      </c>
      <c r="H275" s="9" t="s">
        <v>265</v>
      </c>
      <c r="I275" s="9" t="s">
        <v>266</v>
      </c>
      <c r="J275" s="9" t="s">
        <v>285</v>
      </c>
      <c r="K275" s="9" t="s">
        <v>284</v>
      </c>
      <c r="L275" s="3">
        <v>84.570689088905226</v>
      </c>
      <c r="M275" s="3">
        <v>71.250700587803081</v>
      </c>
      <c r="N275" s="3">
        <v>71</v>
      </c>
    </row>
    <row r="276" spans="1:14">
      <c r="A276" s="30" t="s">
        <v>162</v>
      </c>
      <c r="B276" s="30">
        <v>209</v>
      </c>
      <c r="C276" s="80">
        <v>108.03356595809828</v>
      </c>
      <c r="D276" s="80">
        <v>116.78672606708523</v>
      </c>
      <c r="E276" s="9" t="s">
        <v>274</v>
      </c>
      <c r="F276" s="9" t="s">
        <v>144</v>
      </c>
      <c r="G276" s="9" t="s">
        <v>277</v>
      </c>
      <c r="H276" s="9" t="s">
        <v>265</v>
      </c>
      <c r="I276" s="9" t="s">
        <v>266</v>
      </c>
      <c r="J276" s="9" t="s">
        <v>283</v>
      </c>
      <c r="K276" s="9" t="s">
        <v>284</v>
      </c>
      <c r="L276" s="3">
        <v>83.884332535133851</v>
      </c>
      <c r="M276" s="3">
        <v>71.197396894873194</v>
      </c>
      <c r="N276" s="3">
        <v>71</v>
      </c>
    </row>
    <row r="277" spans="1:14">
      <c r="A277" s="30" t="s">
        <v>162</v>
      </c>
      <c r="B277" s="30">
        <v>215</v>
      </c>
      <c r="C277" s="80">
        <v>128.68185362631687</v>
      </c>
      <c r="D277" s="80">
        <v>109.85989499854428</v>
      </c>
      <c r="E277" s="9" t="s">
        <v>274</v>
      </c>
      <c r="F277" s="9" t="s">
        <v>144</v>
      </c>
      <c r="G277" s="9" t="s">
        <v>277</v>
      </c>
      <c r="H277" s="9" t="s">
        <v>265</v>
      </c>
      <c r="I277" s="9" t="s">
        <v>310</v>
      </c>
      <c r="J277" s="9" t="s">
        <v>285</v>
      </c>
      <c r="K277" s="9" t="s">
        <v>284</v>
      </c>
      <c r="L277" s="3">
        <v>84.037786745081007</v>
      </c>
      <c r="M277" s="3">
        <v>56.736951011731122</v>
      </c>
      <c r="N277" s="3">
        <v>57</v>
      </c>
    </row>
    <row r="278" spans="1:14">
      <c r="A278" s="30" t="s">
        <v>162</v>
      </c>
      <c r="B278" s="30">
        <v>216</v>
      </c>
      <c r="C278" s="80">
        <v>116.76391353022495</v>
      </c>
      <c r="D278" s="80">
        <v>118.17009015940219</v>
      </c>
      <c r="E278" s="9" t="s">
        <v>274</v>
      </c>
      <c r="F278" s="9" t="s">
        <v>144</v>
      </c>
      <c r="G278" s="9" t="s">
        <v>275</v>
      </c>
      <c r="H278" s="9" t="s">
        <v>265</v>
      </c>
      <c r="I278" s="9" t="s">
        <v>310</v>
      </c>
      <c r="J278" s="9" t="s">
        <v>285</v>
      </c>
      <c r="K278" s="9" t="s">
        <v>284</v>
      </c>
      <c r="L278" s="3">
        <v>85.516528651901197</v>
      </c>
      <c r="M278" s="3">
        <v>46.547980527461291</v>
      </c>
      <c r="N278" s="3">
        <v>47</v>
      </c>
    </row>
    <row r="279" spans="1:14">
      <c r="A279" s="30" t="s">
        <v>162</v>
      </c>
      <c r="B279" s="30">
        <v>217</v>
      </c>
      <c r="C279" s="80">
        <v>122.23480179962263</v>
      </c>
      <c r="D279" s="80">
        <v>125.91309933337104</v>
      </c>
      <c r="E279" s="9" t="s">
        <v>274</v>
      </c>
      <c r="F279" s="9" t="s">
        <v>144</v>
      </c>
      <c r="G279" s="9" t="s">
        <v>275</v>
      </c>
      <c r="H279" s="9" t="s">
        <v>265</v>
      </c>
      <c r="I279" s="9" t="s">
        <v>310</v>
      </c>
      <c r="J279" s="9" t="s">
        <v>285</v>
      </c>
      <c r="K279" s="9" t="s">
        <v>284</v>
      </c>
      <c r="L279" s="3">
        <v>85.033791081273336</v>
      </c>
      <c r="M279" s="3">
        <v>41.230437933487458</v>
      </c>
      <c r="N279" s="3">
        <v>41</v>
      </c>
    </row>
    <row r="280" spans="1:14">
      <c r="A280" s="30" t="s">
        <v>151</v>
      </c>
      <c r="B280" s="30">
        <v>101</v>
      </c>
      <c r="C280" s="80">
        <v>88.330784759351559</v>
      </c>
      <c r="D280" s="80">
        <v>110.51169389872634</v>
      </c>
      <c r="E280" s="9" t="s">
        <v>274</v>
      </c>
      <c r="F280" s="9" t="s">
        <v>145</v>
      </c>
      <c r="G280" s="9" t="s">
        <v>264</v>
      </c>
      <c r="H280" s="9" t="s">
        <v>265</v>
      </c>
      <c r="I280" s="9" t="s">
        <v>271</v>
      </c>
      <c r="J280" s="9" t="s">
        <v>283</v>
      </c>
      <c r="K280" s="9" t="s">
        <v>268</v>
      </c>
      <c r="L280" s="3">
        <v>81.855120070113941</v>
      </c>
      <c r="M280" s="3">
        <v>73.04373314970158</v>
      </c>
      <c r="N280" s="3">
        <v>73</v>
      </c>
    </row>
    <row r="281" spans="1:14">
      <c r="A281" s="30" t="s">
        <v>163</v>
      </c>
      <c r="B281" s="30">
        <v>101</v>
      </c>
      <c r="C281" s="80">
        <v>114.58755278976351</v>
      </c>
      <c r="D281" s="80">
        <v>120.20121911848067</v>
      </c>
      <c r="E281" s="9" t="s">
        <v>274</v>
      </c>
      <c r="F281" s="9" t="s">
        <v>144</v>
      </c>
      <c r="G281" s="9" t="s">
        <v>275</v>
      </c>
      <c r="H281" s="9" t="s">
        <v>265</v>
      </c>
      <c r="I281" s="9" t="s">
        <v>266</v>
      </c>
      <c r="J281" s="9" t="s">
        <v>283</v>
      </c>
      <c r="K281" s="9" t="s">
        <v>268</v>
      </c>
      <c r="L281" s="3">
        <v>85.664789835903861</v>
      </c>
      <c r="M281" s="3">
        <v>72.030675013450505</v>
      </c>
      <c r="N281" s="3">
        <v>72</v>
      </c>
    </row>
    <row r="282" spans="1:14">
      <c r="A282" s="30" t="s">
        <v>163</v>
      </c>
      <c r="B282" s="30">
        <v>201</v>
      </c>
      <c r="C282" s="80">
        <v>140.43288278086342</v>
      </c>
      <c r="D282" s="80">
        <v>115.29999951524198</v>
      </c>
      <c r="E282" s="9" t="s">
        <v>274</v>
      </c>
      <c r="F282" s="9" t="s">
        <v>144</v>
      </c>
      <c r="G282" s="9" t="s">
        <v>275</v>
      </c>
      <c r="H282" s="9" t="s">
        <v>279</v>
      </c>
      <c r="I282" s="9" t="s">
        <v>266</v>
      </c>
      <c r="J282" s="9" t="s">
        <v>283</v>
      </c>
      <c r="K282" s="9" t="s">
        <v>268</v>
      </c>
      <c r="L282" s="3">
        <v>85.435009616540441</v>
      </c>
      <c r="M282" s="3">
        <v>72.02307969707897</v>
      </c>
      <c r="N282" s="3">
        <v>72</v>
      </c>
    </row>
    <row r="283" spans="1:14">
      <c r="A283" s="30" t="s">
        <v>163</v>
      </c>
      <c r="B283" s="30">
        <v>301</v>
      </c>
      <c r="C283" s="80">
        <v>104.94294799929085</v>
      </c>
      <c r="D283" s="80">
        <v>118.30000207373789</v>
      </c>
      <c r="E283" s="9" t="s">
        <v>274</v>
      </c>
      <c r="F283" s="9" t="s">
        <v>144</v>
      </c>
      <c r="G283" s="9" t="s">
        <v>275</v>
      </c>
      <c r="H283" s="9" t="s">
        <v>265</v>
      </c>
      <c r="I283" s="9" t="s">
        <v>270</v>
      </c>
      <c r="J283" s="9" t="s">
        <v>283</v>
      </c>
      <c r="K283" s="9" t="s">
        <v>268</v>
      </c>
      <c r="L283" s="3">
        <v>87.007432082664522</v>
      </c>
      <c r="M283" s="3">
        <v>71.829089085072226</v>
      </c>
      <c r="N283" s="3">
        <v>72</v>
      </c>
    </row>
    <row r="284" spans="1:14">
      <c r="A284" s="30" t="s">
        <v>163</v>
      </c>
      <c r="B284" s="30">
        <v>401</v>
      </c>
      <c r="C284" s="80">
        <v>121.12679273077632</v>
      </c>
      <c r="D284" s="80">
        <v>108.05764007503826</v>
      </c>
      <c r="E284" s="9" t="s">
        <v>274</v>
      </c>
      <c r="F284" s="9" t="s">
        <v>144</v>
      </c>
      <c r="G284" s="9" t="s">
        <v>275</v>
      </c>
      <c r="H284" s="9" t="s">
        <v>265</v>
      </c>
      <c r="I284" s="9" t="s">
        <v>266</v>
      </c>
      <c r="J284" s="9" t="s">
        <v>283</v>
      </c>
      <c r="K284" s="9" t="s">
        <v>268</v>
      </c>
      <c r="L284" s="3">
        <v>83.39686814646177</v>
      </c>
      <c r="M284" s="3">
        <v>70.590762663631182</v>
      </c>
      <c r="N284" s="3">
        <v>71</v>
      </c>
    </row>
    <row r="285" spans="1:14">
      <c r="A285" s="30" t="s">
        <v>163</v>
      </c>
      <c r="B285" s="30">
        <v>501</v>
      </c>
      <c r="C285" s="80">
        <v>136.09330563179017</v>
      </c>
      <c r="D285" s="80">
        <v>107.63367446447185</v>
      </c>
      <c r="E285" s="9" t="s">
        <v>274</v>
      </c>
      <c r="F285" s="9" t="s">
        <v>144</v>
      </c>
      <c r="G285" s="9" t="s">
        <v>275</v>
      </c>
      <c r="H285" s="9" t="s">
        <v>265</v>
      </c>
      <c r="I285" s="9" t="s">
        <v>266</v>
      </c>
      <c r="J285" s="9" t="s">
        <v>283</v>
      </c>
      <c r="K285" s="9" t="s">
        <v>268</v>
      </c>
      <c r="L285" s="3">
        <v>83.690334601529926</v>
      </c>
      <c r="M285" s="3">
        <v>73.466257862144332</v>
      </c>
      <c r="N285" s="3">
        <v>73</v>
      </c>
    </row>
    <row r="286" spans="1:14">
      <c r="A286" s="30" t="s">
        <v>163</v>
      </c>
      <c r="B286" s="30">
        <v>601</v>
      </c>
      <c r="C286" s="80">
        <v>145.17530242270351</v>
      </c>
      <c r="D286" s="80">
        <v>114.30000293014901</v>
      </c>
      <c r="E286" s="9" t="s">
        <v>274</v>
      </c>
      <c r="F286" s="9" t="s">
        <v>144</v>
      </c>
      <c r="G286" s="9" t="s">
        <v>275</v>
      </c>
      <c r="H286" s="9" t="s">
        <v>279</v>
      </c>
      <c r="I286" s="9" t="s">
        <v>266</v>
      </c>
      <c r="J286" s="9" t="s">
        <v>283</v>
      </c>
      <c r="K286" s="9" t="s">
        <v>268</v>
      </c>
      <c r="L286" s="3">
        <v>86.828000000000003</v>
      </c>
      <c r="M286" s="3">
        <v>72.27</v>
      </c>
      <c r="N286" s="3">
        <v>72</v>
      </c>
    </row>
    <row r="287" spans="1:14">
      <c r="A287" s="30" t="s">
        <v>163</v>
      </c>
      <c r="B287" s="30">
        <v>1001</v>
      </c>
      <c r="C287" s="80">
        <v>118.95686942445168</v>
      </c>
      <c r="D287" s="80">
        <v>119.07511430836094</v>
      </c>
      <c r="E287" s="9" t="s">
        <v>274</v>
      </c>
      <c r="F287" s="9" t="s">
        <v>144</v>
      </c>
      <c r="G287" s="9" t="s">
        <v>275</v>
      </c>
      <c r="H287" s="9" t="s">
        <v>265</v>
      </c>
      <c r="I287" s="9" t="s">
        <v>266</v>
      </c>
      <c r="J287" s="9" t="s">
        <v>283</v>
      </c>
      <c r="K287" s="9" t="s">
        <v>268</v>
      </c>
      <c r="L287" s="3">
        <v>85.093191386877976</v>
      </c>
      <c r="M287" s="3">
        <v>71.410403864789387</v>
      </c>
      <c r="N287" s="3">
        <v>71</v>
      </c>
    </row>
    <row r="288" spans="1:14">
      <c r="A288" s="30" t="s">
        <v>163</v>
      </c>
      <c r="B288" s="30">
        <v>1101</v>
      </c>
      <c r="C288" s="80">
        <v>107.37060178998389</v>
      </c>
      <c r="D288" s="80">
        <v>119.26788397528043</v>
      </c>
      <c r="E288" s="9" t="s">
        <v>274</v>
      </c>
      <c r="F288" s="9" t="s">
        <v>144</v>
      </c>
      <c r="G288" s="9" t="s">
        <v>275</v>
      </c>
      <c r="H288" s="9" t="s">
        <v>265</v>
      </c>
      <c r="I288" s="9" t="s">
        <v>271</v>
      </c>
      <c r="J288" s="9" t="s">
        <v>283</v>
      </c>
      <c r="K288" s="9" t="s">
        <v>268</v>
      </c>
      <c r="L288" s="3">
        <v>85.526073871819492</v>
      </c>
      <c r="M288" s="3">
        <v>72.240346855496881</v>
      </c>
      <c r="N288" s="3">
        <v>72</v>
      </c>
    </row>
    <row r="289" spans="1:14">
      <c r="A289" s="30" t="s">
        <v>163</v>
      </c>
      <c r="B289" s="30">
        <v>1201</v>
      </c>
      <c r="C289" s="80">
        <v>121.90332897880128</v>
      </c>
      <c r="D289" s="80">
        <v>120.75456569044768</v>
      </c>
      <c r="E289" s="9" t="s">
        <v>274</v>
      </c>
      <c r="F289" s="9" t="s">
        <v>144</v>
      </c>
      <c r="G289" s="9" t="s">
        <v>275</v>
      </c>
      <c r="H289" s="9" t="s">
        <v>265</v>
      </c>
      <c r="I289" s="9" t="s">
        <v>271</v>
      </c>
      <c r="J289" s="9" t="s">
        <v>283</v>
      </c>
      <c r="K289" s="9" t="s">
        <v>268</v>
      </c>
      <c r="L289" s="3">
        <v>85.420259940508714</v>
      </c>
      <c r="M289" s="3">
        <v>72.19878467795786</v>
      </c>
      <c r="N289" s="3">
        <v>72</v>
      </c>
    </row>
    <row r="290" spans="1:14">
      <c r="A290" s="30" t="s">
        <v>177</v>
      </c>
      <c r="B290" s="30">
        <v>501</v>
      </c>
      <c r="C290" s="80">
        <v>137.11718017477725</v>
      </c>
      <c r="D290" s="80">
        <v>120.42336016823329</v>
      </c>
      <c r="E290" s="9" t="s">
        <v>274</v>
      </c>
      <c r="F290" s="9" t="s">
        <v>144</v>
      </c>
      <c r="G290" s="9" t="s">
        <v>275</v>
      </c>
      <c r="H290" s="9" t="s">
        <v>279</v>
      </c>
      <c r="I290" s="9" t="s">
        <v>270</v>
      </c>
      <c r="J290" s="9" t="s">
        <v>283</v>
      </c>
      <c r="K290" s="9" t="s">
        <v>284</v>
      </c>
      <c r="L290" s="3">
        <v>85.093851652738607</v>
      </c>
      <c r="M290" s="3">
        <v>70.207752701336034</v>
      </c>
      <c r="N290" s="3">
        <v>70</v>
      </c>
    </row>
    <row r="291" spans="1:14">
      <c r="A291" s="30" t="s">
        <v>177</v>
      </c>
      <c r="B291" s="30">
        <v>502</v>
      </c>
      <c r="C291" s="80">
        <v>138.82916490574004</v>
      </c>
      <c r="D291" s="80">
        <v>121.78231265771922</v>
      </c>
      <c r="E291" s="9" t="s">
        <v>274</v>
      </c>
      <c r="F291" s="9" t="s">
        <v>144</v>
      </c>
      <c r="G291" s="9" t="s">
        <v>275</v>
      </c>
      <c r="H291" s="9" t="s">
        <v>279</v>
      </c>
      <c r="I291" s="9" t="s">
        <v>270</v>
      </c>
      <c r="J291" s="9" t="s">
        <v>283</v>
      </c>
      <c r="K291" s="9" t="s">
        <v>284</v>
      </c>
      <c r="L291" s="3">
        <v>86.363410469198854</v>
      </c>
      <c r="M291" s="3">
        <v>70.839288222151282</v>
      </c>
      <c r="N291" s="3">
        <v>71</v>
      </c>
    </row>
    <row r="292" spans="1:14">
      <c r="A292" s="30" t="s">
        <v>177</v>
      </c>
      <c r="B292" s="30">
        <v>801</v>
      </c>
      <c r="C292" s="80">
        <v>102.3609300468039</v>
      </c>
      <c r="D292" s="80">
        <v>122.86754621844457</v>
      </c>
      <c r="E292" s="9" t="s">
        <v>274</v>
      </c>
      <c r="F292" s="9" t="s">
        <v>144</v>
      </c>
      <c r="G292" s="9" t="s">
        <v>275</v>
      </c>
      <c r="H292" s="9" t="s">
        <v>265</v>
      </c>
      <c r="I292" s="9" t="s">
        <v>270</v>
      </c>
      <c r="J292" s="9" t="s">
        <v>283</v>
      </c>
      <c r="K292" s="9" t="s">
        <v>284</v>
      </c>
      <c r="L292" s="3">
        <v>86.953675676796152</v>
      </c>
      <c r="M292" s="3">
        <v>63.548122901206419</v>
      </c>
      <c r="N292" s="3">
        <v>64</v>
      </c>
    </row>
    <row r="293" spans="1:14">
      <c r="A293" s="30" t="s">
        <v>156</v>
      </c>
      <c r="B293" s="30">
        <v>901</v>
      </c>
      <c r="C293" s="80">
        <v>109.54545640714419</v>
      </c>
      <c r="D293" s="80">
        <v>111.8128448564805</v>
      </c>
      <c r="E293" s="9" t="s">
        <v>274</v>
      </c>
      <c r="F293" s="9" t="s">
        <v>144</v>
      </c>
      <c r="G293" s="9" t="s">
        <v>277</v>
      </c>
      <c r="H293" s="9" t="s">
        <v>265</v>
      </c>
      <c r="I293" s="9" t="s">
        <v>271</v>
      </c>
      <c r="J293" s="9" t="s">
        <v>283</v>
      </c>
      <c r="K293" s="9" t="s">
        <v>268</v>
      </c>
      <c r="L293" s="3">
        <v>83.738003434581941</v>
      </c>
      <c r="M293" s="3">
        <v>71.264806268112054</v>
      </c>
      <c r="N293" s="3">
        <v>71</v>
      </c>
    </row>
    <row r="294" spans="1:14">
      <c r="A294" s="30" t="s">
        <v>156</v>
      </c>
      <c r="B294" s="30">
        <v>1301</v>
      </c>
      <c r="C294" s="80">
        <v>118.04654015319831</v>
      </c>
      <c r="D294" s="80">
        <v>116.76157179071117</v>
      </c>
      <c r="E294" s="9" t="s">
        <v>274</v>
      </c>
      <c r="F294" s="9" t="s">
        <v>144</v>
      </c>
      <c r="G294" s="9" t="s">
        <v>277</v>
      </c>
      <c r="H294" s="9" t="s">
        <v>265</v>
      </c>
      <c r="I294" s="9" t="s">
        <v>271</v>
      </c>
      <c r="J294" s="9" t="s">
        <v>283</v>
      </c>
      <c r="K294" s="9" t="s">
        <v>268</v>
      </c>
      <c r="L294" s="3">
        <v>86.197510493382808</v>
      </c>
      <c r="M294" s="3">
        <v>57.254413865662556</v>
      </c>
      <c r="N294" s="3">
        <v>57</v>
      </c>
    </row>
    <row r="295" spans="1:14">
      <c r="A295" s="30" t="s">
        <v>156</v>
      </c>
      <c r="B295" s="30">
        <v>1702</v>
      </c>
      <c r="C295" s="80">
        <v>130.0539886069387</v>
      </c>
      <c r="D295" s="80">
        <v>128.05985332103324</v>
      </c>
      <c r="E295" s="9" t="s">
        <v>274</v>
      </c>
      <c r="F295" s="9" t="s">
        <v>144</v>
      </c>
      <c r="G295" s="9" t="s">
        <v>277</v>
      </c>
      <c r="H295" s="9" t="s">
        <v>265</v>
      </c>
      <c r="I295" s="9" t="s">
        <v>271</v>
      </c>
      <c r="J295" s="9" t="s">
        <v>285</v>
      </c>
      <c r="K295" s="9" t="s">
        <v>268</v>
      </c>
      <c r="L295" s="3">
        <v>88.144966713410597</v>
      </c>
      <c r="M295" s="3">
        <v>71.074404015056473</v>
      </c>
      <c r="N295" s="3">
        <v>71</v>
      </c>
    </row>
    <row r="296" spans="1:14">
      <c r="A296" s="30" t="s">
        <v>156</v>
      </c>
      <c r="B296" s="30">
        <v>1801</v>
      </c>
      <c r="C296" s="80">
        <v>122.36557808124772</v>
      </c>
      <c r="D296" s="80">
        <v>122.77239649384677</v>
      </c>
      <c r="E296" s="9" t="s">
        <v>274</v>
      </c>
      <c r="F296" s="9" t="s">
        <v>144</v>
      </c>
      <c r="G296" s="9" t="s">
        <v>277</v>
      </c>
      <c r="H296" s="9" t="s">
        <v>265</v>
      </c>
      <c r="I296" s="9" t="s">
        <v>271</v>
      </c>
      <c r="J296" s="9" t="s">
        <v>285</v>
      </c>
      <c r="K296" s="9" t="s">
        <v>268</v>
      </c>
      <c r="L296" s="3">
        <v>86.057704995506072</v>
      </c>
      <c r="M296" s="3">
        <v>70.501758139804593</v>
      </c>
      <c r="N296" s="3">
        <v>71</v>
      </c>
    </row>
    <row r="297" spans="1:14">
      <c r="A297" s="30" t="s">
        <v>156</v>
      </c>
      <c r="B297" s="30">
        <v>1901</v>
      </c>
      <c r="C297" s="80">
        <v>115.68174383675601</v>
      </c>
      <c r="D297" s="80">
        <v>129.66070931563561</v>
      </c>
      <c r="E297" s="9" t="s">
        <v>274</v>
      </c>
      <c r="F297" s="9" t="s">
        <v>144</v>
      </c>
      <c r="G297" s="9" t="s">
        <v>277</v>
      </c>
      <c r="H297" s="9" t="s">
        <v>265</v>
      </c>
      <c r="I297" s="9" t="s">
        <v>271</v>
      </c>
      <c r="J297" s="9" t="s">
        <v>285</v>
      </c>
      <c r="K297" s="9" t="s">
        <v>268</v>
      </c>
      <c r="L297" s="3">
        <v>89.032084258095551</v>
      </c>
      <c r="M297" s="3">
        <v>72.075611894002179</v>
      </c>
      <c r="N297" s="3">
        <v>72</v>
      </c>
    </row>
    <row r="298" spans="1:14">
      <c r="A298" s="30" t="s">
        <v>156</v>
      </c>
      <c r="B298" s="30">
        <v>2001</v>
      </c>
      <c r="C298" s="80">
        <v>126.76388811740226</v>
      </c>
      <c r="D298" s="80">
        <v>123.54152847810496</v>
      </c>
      <c r="E298" s="9" t="s">
        <v>274</v>
      </c>
      <c r="F298" s="9" t="s">
        <v>144</v>
      </c>
      <c r="G298" s="9" t="s">
        <v>277</v>
      </c>
      <c r="H298" s="9" t="s">
        <v>265</v>
      </c>
      <c r="I298" s="9" t="s">
        <v>271</v>
      </c>
      <c r="J298" s="9" t="s">
        <v>285</v>
      </c>
      <c r="K298" s="9" t="s">
        <v>268</v>
      </c>
      <c r="L298" s="3">
        <v>86.175157557643033</v>
      </c>
      <c r="M298" s="3">
        <v>70.716537859379443</v>
      </c>
      <c r="N298" s="3">
        <v>71</v>
      </c>
    </row>
    <row r="299" spans="1:14">
      <c r="A299" s="30" t="s">
        <v>156</v>
      </c>
      <c r="B299" s="30">
        <v>2002</v>
      </c>
      <c r="C299" s="80">
        <v>137.88087412171905</v>
      </c>
      <c r="D299" s="80">
        <v>120.64243149055514</v>
      </c>
      <c r="E299" s="9" t="s">
        <v>274</v>
      </c>
      <c r="F299" s="9" t="s">
        <v>144</v>
      </c>
      <c r="G299" s="9" t="s">
        <v>277</v>
      </c>
      <c r="H299" s="9" t="s">
        <v>265</v>
      </c>
      <c r="I299" s="9" t="s">
        <v>271</v>
      </c>
      <c r="J299" s="9" t="s">
        <v>285</v>
      </c>
      <c r="K299" s="9" t="s">
        <v>268</v>
      </c>
      <c r="L299" s="3">
        <v>86.899752560141621</v>
      </c>
      <c r="M299" s="3">
        <v>70.304663796993765</v>
      </c>
      <c r="N299" s="3">
        <v>70</v>
      </c>
    </row>
    <row r="300" spans="1:14">
      <c r="A300" s="30" t="s">
        <v>156</v>
      </c>
      <c r="B300" s="30">
        <v>2503</v>
      </c>
      <c r="C300" s="80">
        <v>140.54121450003001</v>
      </c>
      <c r="D300" s="80">
        <v>106.83355676861855</v>
      </c>
      <c r="E300" s="9" t="s">
        <v>274</v>
      </c>
      <c r="F300" s="9" t="s">
        <v>144</v>
      </c>
      <c r="G300" s="9" t="s">
        <v>277</v>
      </c>
      <c r="H300" s="9" t="s">
        <v>265</v>
      </c>
      <c r="I300" s="9" t="s">
        <v>299</v>
      </c>
      <c r="J300" s="9" t="s">
        <v>285</v>
      </c>
      <c r="K300" s="9" t="s">
        <v>268</v>
      </c>
      <c r="L300" s="3">
        <v>83.562010484804887</v>
      </c>
      <c r="M300" s="3">
        <v>72.28830762730432</v>
      </c>
      <c r="N300" s="3">
        <v>72</v>
      </c>
    </row>
    <row r="301" spans="1:14">
      <c r="A301" s="30" t="s">
        <v>156</v>
      </c>
      <c r="B301" s="30">
        <v>2504</v>
      </c>
      <c r="C301" s="80">
        <v>112.81889196319413</v>
      </c>
      <c r="D301" s="80">
        <v>124.7000007666233</v>
      </c>
      <c r="E301" s="9" t="s">
        <v>274</v>
      </c>
      <c r="F301" s="9" t="s">
        <v>144</v>
      </c>
      <c r="G301" s="9" t="s">
        <v>277</v>
      </c>
      <c r="H301" s="9" t="s">
        <v>265</v>
      </c>
      <c r="I301" s="9" t="s">
        <v>278</v>
      </c>
      <c r="J301" s="9" t="s">
        <v>285</v>
      </c>
      <c r="K301" s="9" t="s">
        <v>268</v>
      </c>
      <c r="L301" s="3">
        <v>84.202234314005523</v>
      </c>
      <c r="M301" s="3">
        <v>72.200074264495854</v>
      </c>
      <c r="N301" s="3">
        <v>72</v>
      </c>
    </row>
    <row r="302" spans="1:14">
      <c r="A302" s="30" t="s">
        <v>156</v>
      </c>
      <c r="B302" s="30">
        <v>2601</v>
      </c>
      <c r="C302" s="80">
        <v>109.63293952803807</v>
      </c>
      <c r="D302" s="80">
        <v>97.064353377091649</v>
      </c>
      <c r="E302" s="9" t="s">
        <v>274</v>
      </c>
      <c r="F302" s="9" t="s">
        <v>144</v>
      </c>
      <c r="G302" s="9" t="s">
        <v>277</v>
      </c>
      <c r="H302" s="9" t="s">
        <v>265</v>
      </c>
      <c r="I302" s="9" t="s">
        <v>271</v>
      </c>
      <c r="J302" s="9" t="s">
        <v>283</v>
      </c>
      <c r="K302" s="9" t="s">
        <v>268</v>
      </c>
      <c r="L302" s="3">
        <v>80.596826217478309</v>
      </c>
      <c r="M302" s="3">
        <v>71.664570824994442</v>
      </c>
      <c r="N302" s="3">
        <v>72</v>
      </c>
    </row>
    <row r="303" spans="1:14">
      <c r="A303" s="30" t="s">
        <v>156</v>
      </c>
      <c r="B303" s="30">
        <v>2602</v>
      </c>
      <c r="C303" s="80">
        <v>96.604589442241064</v>
      </c>
      <c r="D303" s="80">
        <v>117.19074149428843</v>
      </c>
      <c r="E303" s="9" t="s">
        <v>274</v>
      </c>
      <c r="F303" s="9" t="s">
        <v>144</v>
      </c>
      <c r="G303" s="9" t="s">
        <v>277</v>
      </c>
      <c r="H303" s="9" t="s">
        <v>265</v>
      </c>
      <c r="I303" s="9" t="s">
        <v>368</v>
      </c>
      <c r="J303" s="9" t="s">
        <v>285</v>
      </c>
      <c r="K303" s="9" t="s">
        <v>284</v>
      </c>
      <c r="L303" s="3">
        <v>84.962923900180101</v>
      </c>
      <c r="M303" s="3">
        <v>70.700180987908439</v>
      </c>
      <c r="N303" s="3">
        <v>71</v>
      </c>
    </row>
    <row r="304" spans="1:14">
      <c r="A304" s="30" t="s">
        <v>156</v>
      </c>
      <c r="B304" s="30">
        <v>2702</v>
      </c>
      <c r="C304" s="80">
        <v>118.57029698005805</v>
      </c>
      <c r="D304" s="80">
        <v>118.80066554921537</v>
      </c>
      <c r="E304" s="9" t="s">
        <v>274</v>
      </c>
      <c r="F304" s="9" t="s">
        <v>144</v>
      </c>
      <c r="G304" s="9" t="s">
        <v>275</v>
      </c>
      <c r="H304" s="9" t="s">
        <v>265</v>
      </c>
      <c r="I304" s="9" t="s">
        <v>266</v>
      </c>
      <c r="J304" s="9" t="s">
        <v>283</v>
      </c>
      <c r="K304" s="9" t="s">
        <v>268</v>
      </c>
      <c r="L304" s="3">
        <v>87.044912787723788</v>
      </c>
      <c r="M304" s="3">
        <v>71.551421398124461</v>
      </c>
      <c r="N304" s="3">
        <v>72</v>
      </c>
    </row>
    <row r="305" spans="1:14">
      <c r="A305" s="30" t="s">
        <v>156</v>
      </c>
      <c r="B305" s="30">
        <v>2802</v>
      </c>
      <c r="C305" s="80">
        <v>101.32852548094377</v>
      </c>
      <c r="D305" s="80">
        <v>121.6000050659824</v>
      </c>
      <c r="E305" s="9" t="s">
        <v>274</v>
      </c>
      <c r="F305" s="9" t="s">
        <v>144</v>
      </c>
      <c r="G305" s="9" t="s">
        <v>275</v>
      </c>
      <c r="H305" s="9" t="s">
        <v>279</v>
      </c>
      <c r="I305" s="9" t="s">
        <v>368</v>
      </c>
      <c r="J305" s="9" t="s">
        <v>283</v>
      </c>
      <c r="K305" s="9" t="s">
        <v>284</v>
      </c>
      <c r="L305" s="3">
        <v>85.380610319986602</v>
      </c>
      <c r="M305" s="3">
        <v>66.7652310269727</v>
      </c>
      <c r="N305" s="3">
        <v>67</v>
      </c>
    </row>
    <row r="306" spans="1:14">
      <c r="A306" s="30" t="s">
        <v>156</v>
      </c>
      <c r="B306" s="30">
        <v>2803</v>
      </c>
      <c r="C306" s="80">
        <v>123.52590976554728</v>
      </c>
      <c r="D306" s="80">
        <v>120.000000614435</v>
      </c>
      <c r="E306" s="9" t="s">
        <v>274</v>
      </c>
      <c r="F306" s="9" t="s">
        <v>144</v>
      </c>
      <c r="G306" s="9" t="s">
        <v>275</v>
      </c>
      <c r="H306" s="9" t="s">
        <v>279</v>
      </c>
      <c r="I306" s="9" t="s">
        <v>368</v>
      </c>
      <c r="J306" s="9" t="s">
        <v>283</v>
      </c>
      <c r="K306" s="9" t="s">
        <v>284</v>
      </c>
      <c r="L306" s="3">
        <v>84.981778334852621</v>
      </c>
      <c r="M306" s="3">
        <v>70.780621163780012</v>
      </c>
      <c r="N306" s="3">
        <v>71</v>
      </c>
    </row>
    <row r="307" spans="1:14">
      <c r="A307" s="30" t="s">
        <v>156</v>
      </c>
      <c r="B307" s="30">
        <v>9901</v>
      </c>
      <c r="C307" s="80">
        <v>126.61175214277834</v>
      </c>
      <c r="D307" s="80">
        <v>125.40000568950676</v>
      </c>
      <c r="E307" s="9" t="s">
        <v>274</v>
      </c>
      <c r="F307" s="9" t="s">
        <v>144</v>
      </c>
      <c r="G307" s="9" t="s">
        <v>275</v>
      </c>
      <c r="H307" s="9" t="s">
        <v>279</v>
      </c>
      <c r="I307" s="9" t="s">
        <v>368</v>
      </c>
      <c r="J307" s="9" t="s">
        <v>283</v>
      </c>
      <c r="K307" s="9" t="s">
        <v>284</v>
      </c>
      <c r="L307" s="3">
        <v>86.59809354558611</v>
      </c>
      <c r="M307" s="3">
        <v>70.900250188133143</v>
      </c>
      <c r="N307" s="3">
        <v>71</v>
      </c>
    </row>
    <row r="308" spans="1:14">
      <c r="A308" s="30" t="s">
        <v>179</v>
      </c>
      <c r="B308" s="30">
        <v>203</v>
      </c>
      <c r="C308" s="80">
        <v>93.814979613994652</v>
      </c>
      <c r="D308" s="80">
        <v>139.88950845590679</v>
      </c>
      <c r="E308" s="9" t="s">
        <v>274</v>
      </c>
      <c r="F308" s="9" t="s">
        <v>144</v>
      </c>
      <c r="G308" s="9" t="s">
        <v>277</v>
      </c>
      <c r="H308" s="9" t="s">
        <v>265</v>
      </c>
      <c r="I308" s="9" t="s">
        <v>271</v>
      </c>
      <c r="J308" s="9" t="s">
        <v>283</v>
      </c>
      <c r="K308" s="9" t="s">
        <v>268</v>
      </c>
      <c r="L308" s="3">
        <v>91.036922803904147</v>
      </c>
      <c r="M308" s="3">
        <v>71.183225377107362</v>
      </c>
      <c r="N308" s="3">
        <v>71</v>
      </c>
    </row>
    <row r="309" spans="1:14">
      <c r="A309" s="30" t="s">
        <v>179</v>
      </c>
      <c r="B309" s="30">
        <v>301</v>
      </c>
      <c r="C309" s="80">
        <v>116.42749741991099</v>
      </c>
      <c r="D309" s="80">
        <v>123.95756706229686</v>
      </c>
      <c r="E309" s="9" t="s">
        <v>274</v>
      </c>
      <c r="F309" s="9" t="s">
        <v>144</v>
      </c>
      <c r="G309" s="9" t="s">
        <v>275</v>
      </c>
      <c r="H309" s="9" t="s">
        <v>265</v>
      </c>
      <c r="I309" s="9" t="s">
        <v>266</v>
      </c>
      <c r="J309" s="9" t="s">
        <v>283</v>
      </c>
      <c r="K309" s="9" t="s">
        <v>268</v>
      </c>
      <c r="L309" s="3">
        <v>86.666769092873636</v>
      </c>
      <c r="M309" s="3">
        <v>65.462146996709393</v>
      </c>
      <c r="N309" s="3">
        <v>65</v>
      </c>
    </row>
    <row r="310" spans="1:14">
      <c r="A310" s="30" t="s">
        <v>179</v>
      </c>
      <c r="B310" s="30">
        <v>302</v>
      </c>
      <c r="C310" s="80">
        <v>100.18875914333957</v>
      </c>
      <c r="D310" s="80">
        <v>122.52786194703164</v>
      </c>
      <c r="E310" s="9" t="s">
        <v>274</v>
      </c>
      <c r="F310" s="9" t="s">
        <v>144</v>
      </c>
      <c r="G310" s="9" t="s">
        <v>300</v>
      </c>
      <c r="H310" s="9" t="s">
        <v>265</v>
      </c>
      <c r="I310" s="9" t="s">
        <v>270</v>
      </c>
      <c r="J310" s="9" t="s">
        <v>283</v>
      </c>
      <c r="K310" s="9" t="s">
        <v>268</v>
      </c>
      <c r="L310" s="3">
        <v>86.751179515066212</v>
      </c>
      <c r="M310" s="3">
        <v>56.972480967308556</v>
      </c>
      <c r="N310" s="3">
        <v>57</v>
      </c>
    </row>
    <row r="311" spans="1:14">
      <c r="A311" s="30" t="s">
        <v>179</v>
      </c>
      <c r="B311" s="30">
        <v>306</v>
      </c>
      <c r="C311" s="80">
        <v>113.10429645217789</v>
      </c>
      <c r="D311" s="80">
        <v>115.03045414069457</v>
      </c>
      <c r="E311" s="9" t="s">
        <v>274</v>
      </c>
      <c r="F311" s="9" t="s">
        <v>144</v>
      </c>
      <c r="G311" s="9" t="s">
        <v>275</v>
      </c>
      <c r="H311" s="9" t="s">
        <v>265</v>
      </c>
      <c r="I311" s="9" t="s">
        <v>266</v>
      </c>
      <c r="J311" s="9" t="s">
        <v>283</v>
      </c>
      <c r="K311" s="9" t="s">
        <v>268</v>
      </c>
      <c r="L311" s="3">
        <v>85.933397794672729</v>
      </c>
      <c r="M311" s="3">
        <v>71.477844818289682</v>
      </c>
      <c r="N311" s="3">
        <v>71</v>
      </c>
    </row>
    <row r="312" spans="1:14">
      <c r="A312" s="30" t="s">
        <v>179</v>
      </c>
      <c r="B312" s="30">
        <v>307</v>
      </c>
      <c r="C312" s="80">
        <v>102.66701415718583</v>
      </c>
      <c r="D312" s="80">
        <v>129.1179356170471</v>
      </c>
      <c r="E312" s="9" t="s">
        <v>274</v>
      </c>
      <c r="F312" s="9" t="s">
        <v>144</v>
      </c>
      <c r="G312" s="9" t="s">
        <v>277</v>
      </c>
      <c r="H312" s="9" t="s">
        <v>265</v>
      </c>
      <c r="I312" s="9" t="s">
        <v>271</v>
      </c>
      <c r="J312" s="9" t="s">
        <v>283</v>
      </c>
      <c r="K312" s="9" t="s">
        <v>268</v>
      </c>
      <c r="L312" s="3">
        <v>86.534139520776463</v>
      </c>
      <c r="M312" s="3">
        <v>70.844599130522695</v>
      </c>
      <c r="N312" s="3">
        <v>71</v>
      </c>
    </row>
    <row r="313" spans="1:14">
      <c r="A313" s="30" t="s">
        <v>179</v>
      </c>
      <c r="B313" s="30">
        <v>405</v>
      </c>
      <c r="C313" s="80">
        <v>111.29598095927226</v>
      </c>
      <c r="D313" s="80">
        <v>119.13821748679743</v>
      </c>
      <c r="E313" s="9" t="s">
        <v>274</v>
      </c>
      <c r="F313" s="9" t="s">
        <v>144</v>
      </c>
      <c r="G313" s="9" t="s">
        <v>277</v>
      </c>
      <c r="H313" s="9" t="s">
        <v>265</v>
      </c>
      <c r="I313" s="9" t="s">
        <v>278</v>
      </c>
      <c r="J313" s="9" t="s">
        <v>283</v>
      </c>
      <c r="K313" s="9" t="s">
        <v>268</v>
      </c>
      <c r="L313" s="3">
        <v>86.453248859530675</v>
      </c>
      <c r="M313" s="3">
        <v>62.722362322542971</v>
      </c>
      <c r="N313" s="3">
        <v>63</v>
      </c>
    </row>
    <row r="314" spans="1:14">
      <c r="A314" s="30" t="s">
        <v>179</v>
      </c>
      <c r="B314" s="30">
        <v>406</v>
      </c>
      <c r="C314" s="80">
        <v>104.56788235486158</v>
      </c>
      <c r="D314" s="80">
        <v>106.94750561650882</v>
      </c>
      <c r="E314" s="9" t="s">
        <v>274</v>
      </c>
      <c r="F314" s="9" t="s">
        <v>144</v>
      </c>
      <c r="G314" s="9" t="s">
        <v>275</v>
      </c>
      <c r="H314" s="9" t="s">
        <v>265</v>
      </c>
      <c r="I314" s="9" t="s">
        <v>266</v>
      </c>
      <c r="J314" s="9" t="s">
        <v>283</v>
      </c>
      <c r="K314" s="9" t="s">
        <v>268</v>
      </c>
      <c r="L314" s="3">
        <v>84.476975393461004</v>
      </c>
      <c r="M314" s="3">
        <v>72.602284753690967</v>
      </c>
      <c r="N314" s="3">
        <v>73</v>
      </c>
    </row>
    <row r="315" spans="1:14">
      <c r="A315" s="30" t="s">
        <v>179</v>
      </c>
      <c r="B315" s="30">
        <v>501</v>
      </c>
      <c r="C315" s="80">
        <v>130.06469425154322</v>
      </c>
      <c r="D315" s="80">
        <v>115.52015017455366</v>
      </c>
      <c r="E315" s="9" t="s">
        <v>274</v>
      </c>
      <c r="F315" s="9" t="s">
        <v>144</v>
      </c>
      <c r="G315" s="9" t="s">
        <v>275</v>
      </c>
      <c r="H315" s="9" t="s">
        <v>265</v>
      </c>
      <c r="I315" s="9" t="s">
        <v>266</v>
      </c>
      <c r="J315" s="9" t="s">
        <v>285</v>
      </c>
      <c r="K315" s="9" t="s">
        <v>268</v>
      </c>
      <c r="L315" s="3">
        <v>84.953213072370659</v>
      </c>
      <c r="M315" s="3">
        <v>71.826051021026487</v>
      </c>
      <c r="N315" s="3">
        <v>72</v>
      </c>
    </row>
    <row r="316" spans="1:14">
      <c r="A316" s="30" t="s">
        <v>179</v>
      </c>
      <c r="B316" s="30">
        <v>605</v>
      </c>
      <c r="C316" s="80">
        <v>111.18319086737924</v>
      </c>
      <c r="D316" s="80">
        <v>121.46956534315952</v>
      </c>
      <c r="E316" s="9" t="s">
        <v>274</v>
      </c>
      <c r="F316" s="9" t="s">
        <v>144</v>
      </c>
      <c r="G316" s="9" t="s">
        <v>275</v>
      </c>
      <c r="H316" s="9" t="s">
        <v>265</v>
      </c>
      <c r="I316" s="9" t="s">
        <v>266</v>
      </c>
      <c r="J316" s="9" t="s">
        <v>285</v>
      </c>
      <c r="K316" s="9" t="s">
        <v>268</v>
      </c>
      <c r="L316" s="3">
        <v>84.647647389463771</v>
      </c>
      <c r="M316" s="3">
        <v>67.037017991533389</v>
      </c>
      <c r="N316" s="3">
        <v>67</v>
      </c>
    </row>
    <row r="317" spans="1:14">
      <c r="A317" s="30" t="s">
        <v>259</v>
      </c>
      <c r="B317" s="30">
        <v>101</v>
      </c>
      <c r="C317" s="80">
        <v>132.88142437238923</v>
      </c>
      <c r="D317" s="80">
        <v>120.72641971672732</v>
      </c>
      <c r="E317" s="9" t="s">
        <v>274</v>
      </c>
      <c r="F317" s="9" t="s">
        <v>145</v>
      </c>
      <c r="G317" s="9" t="s">
        <v>277</v>
      </c>
      <c r="H317" s="9" t="s">
        <v>265</v>
      </c>
      <c r="I317" s="9" t="s">
        <v>271</v>
      </c>
      <c r="J317" s="9" t="s">
        <v>283</v>
      </c>
      <c r="K317" s="9" t="s">
        <v>268</v>
      </c>
      <c r="L317" s="3">
        <v>85.773325371510523</v>
      </c>
      <c r="M317" s="3">
        <v>67.678098743911178</v>
      </c>
      <c r="N317" s="3">
        <v>68</v>
      </c>
    </row>
    <row r="318" spans="1:14">
      <c r="A318" s="30" t="s">
        <v>259</v>
      </c>
      <c r="B318" s="30">
        <v>201</v>
      </c>
      <c r="C318" s="80">
        <v>131.71664866856324</v>
      </c>
      <c r="D318" s="80">
        <v>114.10895919392627</v>
      </c>
      <c r="E318" s="9" t="s">
        <v>274</v>
      </c>
      <c r="F318" s="9" t="s">
        <v>145</v>
      </c>
      <c r="G318" s="9" t="s">
        <v>275</v>
      </c>
      <c r="H318" s="9" t="s">
        <v>265</v>
      </c>
      <c r="I318" s="9" t="s">
        <v>266</v>
      </c>
      <c r="J318" s="9" t="s">
        <v>283</v>
      </c>
      <c r="K318" s="9" t="s">
        <v>284</v>
      </c>
      <c r="L318" s="3">
        <v>84.661496120147959</v>
      </c>
      <c r="M318" s="3">
        <v>72.697667861819269</v>
      </c>
      <c r="N318" s="3">
        <v>73</v>
      </c>
    </row>
    <row r="319" spans="1:14">
      <c r="A319" s="30" t="s">
        <v>259</v>
      </c>
      <c r="B319" s="30">
        <v>202</v>
      </c>
      <c r="C319" s="80">
        <v>132.87271248464259</v>
      </c>
      <c r="D319" s="80">
        <v>120.01367755604521</v>
      </c>
      <c r="E319" s="9" t="s">
        <v>274</v>
      </c>
      <c r="F319" s="9" t="s">
        <v>145</v>
      </c>
      <c r="G319" s="9" t="s">
        <v>275</v>
      </c>
      <c r="H319" s="9" t="s">
        <v>265</v>
      </c>
      <c r="I319" s="9" t="s">
        <v>266</v>
      </c>
      <c r="J319" s="9" t="s">
        <v>283</v>
      </c>
      <c r="K319" s="9" t="s">
        <v>284</v>
      </c>
      <c r="L319" s="3">
        <v>85.043026031026088</v>
      </c>
      <c r="M319" s="3">
        <v>71.715501480923976</v>
      </c>
      <c r="N319" s="3">
        <v>72</v>
      </c>
    </row>
    <row r="320" spans="1:14">
      <c r="A320" s="30" t="s">
        <v>259</v>
      </c>
      <c r="B320" s="30">
        <v>203</v>
      </c>
      <c r="C320" s="80">
        <v>150.89489602810571</v>
      </c>
      <c r="D320" s="80">
        <v>123.19798408719986</v>
      </c>
      <c r="E320" s="9" t="s">
        <v>274</v>
      </c>
      <c r="F320" s="9" t="s">
        <v>145</v>
      </c>
      <c r="G320" s="9" t="s">
        <v>275</v>
      </c>
      <c r="H320" s="9" t="s">
        <v>265</v>
      </c>
      <c r="I320" s="9" t="s">
        <v>266</v>
      </c>
      <c r="J320" s="9" t="s">
        <v>283</v>
      </c>
      <c r="K320" s="9" t="s">
        <v>284</v>
      </c>
      <c r="L320" s="3">
        <v>84.585602558960602</v>
      </c>
      <c r="M320" s="3">
        <v>61.775596588929133</v>
      </c>
      <c r="N320" s="3">
        <v>62</v>
      </c>
    </row>
    <row r="321" spans="1:14">
      <c r="A321" s="30" t="s">
        <v>259</v>
      </c>
      <c r="B321" s="30">
        <v>204</v>
      </c>
      <c r="C321" s="80">
        <v>129.16108955626879</v>
      </c>
      <c r="D321" s="80">
        <v>112.74343893673601</v>
      </c>
      <c r="E321" s="9" t="s">
        <v>274</v>
      </c>
      <c r="F321" s="9" t="s">
        <v>145</v>
      </c>
      <c r="G321" s="9" t="s">
        <v>277</v>
      </c>
      <c r="H321" s="9" t="s">
        <v>265</v>
      </c>
      <c r="I321" s="9" t="s">
        <v>266</v>
      </c>
      <c r="J321" s="9" t="s">
        <v>283</v>
      </c>
      <c r="K321" s="9" t="s">
        <v>284</v>
      </c>
      <c r="L321" s="3">
        <v>84.390144975461624</v>
      </c>
      <c r="M321" s="3">
        <v>72.270906581389937</v>
      </c>
      <c r="N321" s="3">
        <v>72</v>
      </c>
    </row>
    <row r="322" spans="1:14">
      <c r="A322" s="30" t="s">
        <v>259</v>
      </c>
      <c r="B322" s="30">
        <v>205</v>
      </c>
      <c r="C322" s="80">
        <v>112.637635985602</v>
      </c>
      <c r="D322" s="80">
        <v>115.29384712254789</v>
      </c>
      <c r="E322" s="9" t="s">
        <v>274</v>
      </c>
      <c r="F322" s="9" t="s">
        <v>145</v>
      </c>
      <c r="G322" s="9" t="s">
        <v>300</v>
      </c>
      <c r="H322" s="9" t="s">
        <v>265</v>
      </c>
      <c r="I322" s="9" t="s">
        <v>272</v>
      </c>
      <c r="J322" s="9" t="s">
        <v>283</v>
      </c>
      <c r="K322" s="9" t="s">
        <v>284</v>
      </c>
      <c r="L322" s="3">
        <v>84.15511705441449</v>
      </c>
      <c r="M322" s="3">
        <v>71.030595347026193</v>
      </c>
      <c r="N322" s="3">
        <v>71</v>
      </c>
    </row>
    <row r="323" spans="1:14">
      <c r="A323" s="30" t="s">
        <v>259</v>
      </c>
      <c r="B323" s="30">
        <v>206</v>
      </c>
      <c r="C323" s="80">
        <v>114.46829725295272</v>
      </c>
      <c r="D323" s="80">
        <v>118.11001080865127</v>
      </c>
      <c r="E323" s="9" t="s">
        <v>274</v>
      </c>
      <c r="F323" s="9" t="s">
        <v>145</v>
      </c>
      <c r="G323" s="9" t="s">
        <v>275</v>
      </c>
      <c r="H323" s="9" t="s">
        <v>265</v>
      </c>
      <c r="I323" s="9" t="s">
        <v>266</v>
      </c>
      <c r="J323" s="9" t="s">
        <v>283</v>
      </c>
      <c r="K323" s="9" t="s">
        <v>284</v>
      </c>
      <c r="L323" s="3">
        <v>83.966002464644106</v>
      </c>
      <c r="M323" s="3">
        <v>72.114135222893822</v>
      </c>
      <c r="N323" s="3">
        <v>72</v>
      </c>
    </row>
    <row r="324" spans="1:14">
      <c r="A324" s="30" t="s">
        <v>259</v>
      </c>
      <c r="B324" s="30">
        <v>208</v>
      </c>
      <c r="C324" s="80">
        <v>126.58028483154384</v>
      </c>
      <c r="D324" s="80">
        <v>123.6996170857187</v>
      </c>
      <c r="E324" s="9" t="s">
        <v>274</v>
      </c>
      <c r="F324" s="9" t="s">
        <v>145</v>
      </c>
      <c r="G324" s="9" t="s">
        <v>275</v>
      </c>
      <c r="H324" s="9" t="s">
        <v>265</v>
      </c>
      <c r="I324" s="9" t="s">
        <v>266</v>
      </c>
      <c r="J324" s="9" t="s">
        <v>283</v>
      </c>
      <c r="K324" s="9" t="s">
        <v>284</v>
      </c>
      <c r="L324" s="3">
        <v>85.272256698613162</v>
      </c>
      <c r="M324" s="3">
        <v>70.490713109153688</v>
      </c>
      <c r="N324" s="3">
        <v>70</v>
      </c>
    </row>
    <row r="325" spans="1:14">
      <c r="A325" s="30" t="s">
        <v>259</v>
      </c>
      <c r="B325" s="30">
        <v>209</v>
      </c>
      <c r="C325" s="80">
        <v>122.01523954082828</v>
      </c>
      <c r="D325" s="80">
        <v>121.73947504309258</v>
      </c>
      <c r="E325" s="9" t="s">
        <v>274</v>
      </c>
      <c r="F325" s="9" t="s">
        <v>145</v>
      </c>
      <c r="G325" s="9" t="s">
        <v>275</v>
      </c>
      <c r="H325" s="9" t="s">
        <v>265</v>
      </c>
      <c r="I325" s="9" t="s">
        <v>266</v>
      </c>
      <c r="J325" s="9" t="s">
        <v>283</v>
      </c>
      <c r="K325" s="9" t="s">
        <v>284</v>
      </c>
      <c r="L325" s="3">
        <v>86.092201524282174</v>
      </c>
      <c r="M325" s="3">
        <v>71.367074855252284</v>
      </c>
      <c r="N325" s="3">
        <v>71</v>
      </c>
    </row>
    <row r="326" spans="1:14">
      <c r="A326" s="30" t="s">
        <v>259</v>
      </c>
      <c r="B326" s="30">
        <v>212</v>
      </c>
      <c r="C326" s="80">
        <v>129.72737180127052</v>
      </c>
      <c r="D326" s="80">
        <v>113.77392555785002</v>
      </c>
      <c r="E326" s="9" t="s">
        <v>274</v>
      </c>
      <c r="F326" s="9" t="s">
        <v>145</v>
      </c>
      <c r="G326" s="9" t="s">
        <v>275</v>
      </c>
      <c r="H326" s="9" t="s">
        <v>265</v>
      </c>
      <c r="I326" s="9" t="s">
        <v>270</v>
      </c>
      <c r="J326" s="9" t="s">
        <v>283</v>
      </c>
      <c r="K326" s="9" t="s">
        <v>284</v>
      </c>
      <c r="L326" s="3">
        <v>84.296662915340718</v>
      </c>
      <c r="M326" s="3">
        <v>69.420055312653588</v>
      </c>
      <c r="N326" s="3">
        <v>69</v>
      </c>
    </row>
    <row r="327" spans="1:14">
      <c r="A327" s="30" t="s">
        <v>259</v>
      </c>
      <c r="B327" s="30">
        <v>214</v>
      </c>
      <c r="C327" s="80">
        <v>109.66239513808598</v>
      </c>
      <c r="D327" s="80">
        <v>122.72789980155713</v>
      </c>
      <c r="E327" s="9" t="s">
        <v>274</v>
      </c>
      <c r="F327" s="9" t="s">
        <v>145</v>
      </c>
      <c r="G327" s="9" t="s">
        <v>275</v>
      </c>
      <c r="H327" s="9" t="s">
        <v>265</v>
      </c>
      <c r="I327" s="9" t="s">
        <v>310</v>
      </c>
      <c r="J327" s="9" t="s">
        <v>283</v>
      </c>
      <c r="K327" s="9" t="s">
        <v>284</v>
      </c>
      <c r="L327" s="3">
        <v>85.269394861920219</v>
      </c>
      <c r="M327" s="3">
        <v>62.590031406147162</v>
      </c>
      <c r="N327" s="3">
        <v>63</v>
      </c>
    </row>
    <row r="328" spans="1:14">
      <c r="A328" s="30" t="s">
        <v>362</v>
      </c>
      <c r="B328" s="30">
        <v>101</v>
      </c>
      <c r="C328" s="80">
        <v>47.79206030631569</v>
      </c>
      <c r="D328" s="80">
        <v>141.09531540969968</v>
      </c>
      <c r="E328" s="9" t="s">
        <v>263</v>
      </c>
      <c r="F328" s="9" t="s">
        <v>147</v>
      </c>
      <c r="G328" s="9" t="s">
        <v>277</v>
      </c>
      <c r="H328" s="9" t="s">
        <v>265</v>
      </c>
      <c r="I328" s="9" t="s">
        <v>272</v>
      </c>
      <c r="J328" s="9" t="s">
        <v>285</v>
      </c>
      <c r="K328" s="9" t="s">
        <v>284</v>
      </c>
      <c r="L328" s="3">
        <v>87.819069333333331</v>
      </c>
      <c r="M328" s="3">
        <v>70.315275200000002</v>
      </c>
      <c r="N328" s="3">
        <v>70</v>
      </c>
    </row>
    <row r="329" spans="1:14">
      <c r="A329" s="30" t="s">
        <v>362</v>
      </c>
      <c r="B329" s="30">
        <v>102</v>
      </c>
      <c r="C329" s="80">
        <v>68.278445636841624</v>
      </c>
      <c r="D329" s="80">
        <v>143.75305825258798</v>
      </c>
      <c r="E329" s="9" t="s">
        <v>263</v>
      </c>
      <c r="F329" s="9" t="s">
        <v>147</v>
      </c>
      <c r="G329" s="9" t="s">
        <v>277</v>
      </c>
      <c r="H329" s="9" t="s">
        <v>265</v>
      </c>
      <c r="I329" s="9" t="s">
        <v>272</v>
      </c>
      <c r="J329" s="9" t="s">
        <v>285</v>
      </c>
      <c r="K329" s="9" t="s">
        <v>284</v>
      </c>
      <c r="L329" s="3">
        <v>86.036301592895413</v>
      </c>
      <c r="M329" s="3">
        <v>70.479251973498734</v>
      </c>
      <c r="N329" s="3">
        <v>70</v>
      </c>
    </row>
    <row r="330" spans="1:14">
      <c r="A330" s="30" t="s">
        <v>362</v>
      </c>
      <c r="B330" s="30">
        <v>103</v>
      </c>
      <c r="C330" s="80">
        <v>93.432880854440256</v>
      </c>
      <c r="D330" s="80">
        <v>135.41586203127625</v>
      </c>
      <c r="E330" s="9" t="s">
        <v>263</v>
      </c>
      <c r="F330" s="9" t="s">
        <v>147</v>
      </c>
      <c r="G330" s="9" t="s">
        <v>275</v>
      </c>
      <c r="H330" s="9" t="s">
        <v>265</v>
      </c>
      <c r="I330" s="9" t="s">
        <v>272</v>
      </c>
      <c r="J330" s="9" t="s">
        <v>285</v>
      </c>
      <c r="K330" s="9" t="s">
        <v>284</v>
      </c>
      <c r="L330" s="3">
        <v>83.270096555070367</v>
      </c>
      <c r="M330" s="3">
        <v>71.163000646935146</v>
      </c>
      <c r="N330" s="3">
        <v>71</v>
      </c>
    </row>
    <row r="331" spans="1:14">
      <c r="A331" s="30" t="s">
        <v>362</v>
      </c>
      <c r="B331" s="30">
        <v>201</v>
      </c>
      <c r="C331" s="80">
        <v>97.847461818183902</v>
      </c>
      <c r="D331" s="80">
        <v>150.99709162204181</v>
      </c>
      <c r="E331" s="9" t="s">
        <v>263</v>
      </c>
      <c r="F331" s="9" t="s">
        <v>147</v>
      </c>
      <c r="G331" s="9" t="s">
        <v>277</v>
      </c>
      <c r="H331" s="9" t="s">
        <v>265</v>
      </c>
      <c r="I331" s="9" t="s">
        <v>272</v>
      </c>
      <c r="J331" s="9" t="s">
        <v>283</v>
      </c>
      <c r="K331" s="9" t="s">
        <v>284</v>
      </c>
      <c r="L331" s="3">
        <v>89.163250258353415</v>
      </c>
      <c r="M331" s="3">
        <v>51.539313899414388</v>
      </c>
      <c r="N331" s="3">
        <v>52</v>
      </c>
    </row>
    <row r="332" spans="1:14">
      <c r="A332" s="30" t="s">
        <v>362</v>
      </c>
      <c r="B332" s="30">
        <v>202</v>
      </c>
      <c r="C332" s="80">
        <v>85.764626076259759</v>
      </c>
      <c r="D332" s="80">
        <v>135.34543309622345</v>
      </c>
      <c r="E332" s="9" t="s">
        <v>263</v>
      </c>
      <c r="F332" s="9" t="s">
        <v>147</v>
      </c>
      <c r="G332" s="9" t="s">
        <v>277</v>
      </c>
      <c r="H332" s="9" t="s">
        <v>265</v>
      </c>
      <c r="I332" s="9" t="s">
        <v>272</v>
      </c>
      <c r="J332" s="9" t="s">
        <v>276</v>
      </c>
      <c r="K332" s="9" t="s">
        <v>284</v>
      </c>
      <c r="L332" s="3">
        <v>84.511043851414783</v>
      </c>
      <c r="M332" s="3">
        <v>46.128108756872741</v>
      </c>
      <c r="N332" s="3">
        <v>46</v>
      </c>
    </row>
    <row r="333" spans="1:14">
      <c r="A333" s="30" t="s">
        <v>362</v>
      </c>
      <c r="B333" s="30">
        <v>204</v>
      </c>
      <c r="C333" s="80">
        <v>106.61385766156423</v>
      </c>
      <c r="D333" s="80">
        <v>137.29999961087822</v>
      </c>
      <c r="E333" s="9" t="s">
        <v>263</v>
      </c>
      <c r="F333" s="9" t="s">
        <v>147</v>
      </c>
      <c r="G333" s="9" t="s">
        <v>367</v>
      </c>
      <c r="H333" s="9" t="s">
        <v>265</v>
      </c>
      <c r="I333" s="9" t="s">
        <v>272</v>
      </c>
      <c r="J333" s="9" t="s">
        <v>276</v>
      </c>
      <c r="K333" s="9" t="s">
        <v>284</v>
      </c>
      <c r="L333" s="3">
        <v>87.702016009371349</v>
      </c>
      <c r="M333" s="3">
        <v>69.4225849277626</v>
      </c>
      <c r="N333" s="3">
        <v>69</v>
      </c>
    </row>
    <row r="334" spans="1:14">
      <c r="A334" s="30" t="s">
        <v>362</v>
      </c>
      <c r="B334" s="30">
        <v>206</v>
      </c>
      <c r="C334" s="80">
        <v>70.391848135954817</v>
      </c>
      <c r="D334" s="80">
        <v>139.90225133785674</v>
      </c>
      <c r="E334" s="9" t="s">
        <v>263</v>
      </c>
      <c r="F334" s="9" t="s">
        <v>147</v>
      </c>
      <c r="G334" s="9" t="s">
        <v>277</v>
      </c>
      <c r="H334" s="9" t="s">
        <v>265</v>
      </c>
      <c r="I334" s="9" t="s">
        <v>272</v>
      </c>
      <c r="J334" s="9" t="s">
        <v>283</v>
      </c>
      <c r="K334" s="9" t="s">
        <v>284</v>
      </c>
      <c r="L334" s="3">
        <v>85.065955722226434</v>
      </c>
      <c r="M334" s="3">
        <v>69.956615244041714</v>
      </c>
      <c r="N334" s="3">
        <v>70</v>
      </c>
    </row>
    <row r="335" spans="1:14">
      <c r="A335" s="30" t="s">
        <v>362</v>
      </c>
      <c r="B335" s="30">
        <v>207</v>
      </c>
      <c r="C335" s="80">
        <v>128.51999280010028</v>
      </c>
      <c r="D335" s="80">
        <v>134.80000646914502</v>
      </c>
      <c r="E335" s="9" t="s">
        <v>263</v>
      </c>
      <c r="F335" s="9" t="s">
        <v>147</v>
      </c>
      <c r="G335" s="9" t="s">
        <v>277</v>
      </c>
      <c r="H335" s="9" t="s">
        <v>265</v>
      </c>
      <c r="I335" s="9" t="s">
        <v>272</v>
      </c>
      <c r="J335" s="9" t="s">
        <v>267</v>
      </c>
      <c r="K335" s="9" t="s">
        <v>284</v>
      </c>
      <c r="L335" s="3">
        <v>86.47154349409881</v>
      </c>
      <c r="M335" s="3">
        <v>69.321450823255148</v>
      </c>
      <c r="N335" s="3">
        <v>69</v>
      </c>
    </row>
    <row r="336" spans="1:14">
      <c r="A336" s="30" t="s">
        <v>362</v>
      </c>
      <c r="B336" s="30">
        <v>208</v>
      </c>
      <c r="C336" s="80">
        <v>45.49362796493849</v>
      </c>
      <c r="D336" s="80">
        <v>141.51773781511113</v>
      </c>
      <c r="E336" s="9" t="s">
        <v>263</v>
      </c>
      <c r="F336" s="9" t="s">
        <v>147</v>
      </c>
      <c r="G336" s="9" t="s">
        <v>277</v>
      </c>
      <c r="H336" s="9" t="s">
        <v>265</v>
      </c>
      <c r="I336" s="9" t="s">
        <v>272</v>
      </c>
      <c r="J336" s="9" t="s">
        <v>283</v>
      </c>
      <c r="K336" s="9" t="s">
        <v>284</v>
      </c>
      <c r="L336" s="3">
        <v>86.61115670760509</v>
      </c>
      <c r="M336" s="3">
        <v>69.927163793103446</v>
      </c>
      <c r="N336" s="3">
        <v>70</v>
      </c>
    </row>
    <row r="337" spans="1:14">
      <c r="A337" s="30" t="s">
        <v>362</v>
      </c>
      <c r="B337" s="30">
        <v>209</v>
      </c>
      <c r="C337" s="80">
        <v>223.02066368620456</v>
      </c>
      <c r="D337" s="80">
        <v>145.41696855079539</v>
      </c>
      <c r="E337" s="9" t="s">
        <v>263</v>
      </c>
      <c r="F337" s="9" t="s">
        <v>147</v>
      </c>
      <c r="G337" s="9" t="s">
        <v>277</v>
      </c>
      <c r="H337" s="9" t="s">
        <v>265</v>
      </c>
      <c r="I337" s="9" t="s">
        <v>272</v>
      </c>
      <c r="J337" s="9" t="s">
        <v>283</v>
      </c>
      <c r="K337" s="9" t="s">
        <v>284</v>
      </c>
      <c r="L337" s="3">
        <v>86.254845355256847</v>
      </c>
      <c r="M337" s="3">
        <v>69.072494479116671</v>
      </c>
      <c r="N337" s="3">
        <v>69</v>
      </c>
    </row>
    <row r="338" spans="1:14">
      <c r="A338" s="30" t="s">
        <v>362</v>
      </c>
      <c r="B338" s="30">
        <v>210</v>
      </c>
      <c r="C338" s="80">
        <v>51.117521680298076</v>
      </c>
      <c r="D338" s="80">
        <v>147.6596366669493</v>
      </c>
      <c r="E338" s="9" t="s">
        <v>263</v>
      </c>
      <c r="F338" s="9" t="s">
        <v>147</v>
      </c>
      <c r="G338" s="9" t="s">
        <v>277</v>
      </c>
      <c r="H338" s="9" t="s">
        <v>265</v>
      </c>
      <c r="I338" s="9" t="s">
        <v>272</v>
      </c>
      <c r="J338" s="9" t="s">
        <v>283</v>
      </c>
      <c r="K338" s="9" t="s">
        <v>284</v>
      </c>
      <c r="L338" s="3">
        <v>84.194815766164751</v>
      </c>
      <c r="M338" s="3">
        <v>69.377873339238263</v>
      </c>
      <c r="N338" s="3">
        <v>69</v>
      </c>
    </row>
    <row r="339" spans="1:14">
      <c r="A339" s="30" t="s">
        <v>362</v>
      </c>
      <c r="B339" s="30">
        <v>301</v>
      </c>
      <c r="C339" s="80">
        <v>73.739240106341541</v>
      </c>
      <c r="D339" s="80">
        <v>147.29819171311598</v>
      </c>
      <c r="E339" s="9" t="s">
        <v>263</v>
      </c>
      <c r="F339" s="9" t="s">
        <v>147</v>
      </c>
      <c r="G339" s="9" t="s">
        <v>275</v>
      </c>
      <c r="H339" s="9" t="s">
        <v>265</v>
      </c>
      <c r="I339" s="9" t="s">
        <v>272</v>
      </c>
      <c r="J339" s="9" t="s">
        <v>283</v>
      </c>
      <c r="K339" s="9" t="s">
        <v>284</v>
      </c>
      <c r="L339" s="3">
        <v>86.586841806242163</v>
      </c>
      <c r="M339" s="3">
        <v>52.469215155316164</v>
      </c>
      <c r="N339" s="3">
        <v>52</v>
      </c>
    </row>
    <row r="340" spans="1:14">
      <c r="A340" s="30" t="s">
        <v>362</v>
      </c>
      <c r="B340" s="30">
        <v>303</v>
      </c>
      <c r="C340" s="80">
        <v>63.15020138640093</v>
      </c>
      <c r="D340" s="80">
        <v>132.69576084312985</v>
      </c>
      <c r="E340" s="9" t="s">
        <v>263</v>
      </c>
      <c r="F340" s="9" t="s">
        <v>147</v>
      </c>
      <c r="G340" s="9" t="s">
        <v>277</v>
      </c>
      <c r="H340" s="9" t="s">
        <v>265</v>
      </c>
      <c r="I340" s="9" t="s">
        <v>272</v>
      </c>
      <c r="J340" s="9" t="s">
        <v>283</v>
      </c>
      <c r="K340" s="9" t="s">
        <v>284</v>
      </c>
      <c r="L340" s="3">
        <v>84.274780373831788</v>
      </c>
      <c r="M340" s="3">
        <v>54.860365178262384</v>
      </c>
      <c r="N340" s="3">
        <v>55</v>
      </c>
    </row>
    <row r="341" spans="1:14">
      <c r="A341" s="30" t="s">
        <v>362</v>
      </c>
      <c r="B341" s="30">
        <v>305</v>
      </c>
      <c r="C341" s="80">
        <v>54.653118920003003</v>
      </c>
      <c r="D341" s="80">
        <v>124.30497972939982</v>
      </c>
      <c r="E341" s="9" t="s">
        <v>263</v>
      </c>
      <c r="F341" s="9" t="s">
        <v>147</v>
      </c>
      <c r="G341" s="9" t="s">
        <v>277</v>
      </c>
      <c r="H341" s="9" t="s">
        <v>265</v>
      </c>
      <c r="I341" s="9" t="s">
        <v>272</v>
      </c>
      <c r="J341" s="9" t="s">
        <v>283</v>
      </c>
      <c r="K341" s="9" t="s">
        <v>284</v>
      </c>
      <c r="L341" s="3">
        <v>84.903736708671971</v>
      </c>
      <c r="M341" s="3">
        <v>49.296457087465512</v>
      </c>
      <c r="N341" s="3">
        <v>49</v>
      </c>
    </row>
    <row r="342" spans="1:14">
      <c r="A342" s="30" t="s">
        <v>180</v>
      </c>
      <c r="B342" s="30">
        <v>101</v>
      </c>
      <c r="C342" s="80">
        <v>90.851851490540795</v>
      </c>
      <c r="D342" s="80">
        <v>121.0202364627975</v>
      </c>
      <c r="E342" s="9" t="s">
        <v>263</v>
      </c>
      <c r="F342" s="9" t="s">
        <v>147</v>
      </c>
      <c r="G342" s="9" t="s">
        <v>273</v>
      </c>
      <c r="H342" s="9" t="s">
        <v>265</v>
      </c>
      <c r="I342" s="9" t="s">
        <v>270</v>
      </c>
      <c r="J342" s="9" t="s">
        <v>276</v>
      </c>
      <c r="K342" s="9" t="s">
        <v>268</v>
      </c>
      <c r="L342" s="3">
        <v>86.258976132842747</v>
      </c>
      <c r="M342" s="3">
        <v>69.973228117738174</v>
      </c>
      <c r="N342" s="3">
        <v>70</v>
      </c>
    </row>
    <row r="343" spans="1:14">
      <c r="A343" s="30" t="s">
        <v>180</v>
      </c>
      <c r="B343" s="30">
        <v>102</v>
      </c>
      <c r="C343" s="80">
        <v>87.025988815045764</v>
      </c>
      <c r="D343" s="80">
        <v>127.95261133985797</v>
      </c>
      <c r="E343" s="9" t="s">
        <v>263</v>
      </c>
      <c r="F343" s="9" t="s">
        <v>147</v>
      </c>
      <c r="G343" s="9" t="s">
        <v>302</v>
      </c>
      <c r="H343" s="9" t="s">
        <v>265</v>
      </c>
      <c r="I343" s="9" t="s">
        <v>270</v>
      </c>
      <c r="J343" s="9" t="s">
        <v>276</v>
      </c>
      <c r="K343" s="9" t="s">
        <v>268</v>
      </c>
      <c r="L343" s="3">
        <v>86.397614328439374</v>
      </c>
      <c r="M343" s="3">
        <v>70.782265497553013</v>
      </c>
      <c r="N343" s="3">
        <v>71</v>
      </c>
    </row>
    <row r="344" spans="1:14">
      <c r="A344" s="30" t="s">
        <v>229</v>
      </c>
      <c r="B344" s="30">
        <v>1001</v>
      </c>
      <c r="C344" s="80">
        <v>70.334111820738542</v>
      </c>
      <c r="D344" s="80">
        <v>142.60449464791472</v>
      </c>
      <c r="E344" s="9" t="s">
        <v>274</v>
      </c>
      <c r="F344" s="9" t="s">
        <v>144</v>
      </c>
      <c r="G344" s="9" t="s">
        <v>275</v>
      </c>
      <c r="H344" s="9" t="s">
        <v>265</v>
      </c>
      <c r="I344" s="9" t="s">
        <v>270</v>
      </c>
      <c r="J344" s="9" t="s">
        <v>283</v>
      </c>
      <c r="K344" s="9" t="s">
        <v>268</v>
      </c>
      <c r="L344" s="3">
        <v>88.699780406034648</v>
      </c>
      <c r="M344" s="3">
        <v>67.607235736015397</v>
      </c>
      <c r="N344" s="3">
        <v>68</v>
      </c>
    </row>
    <row r="345" spans="1:14">
      <c r="A345" s="30" t="s">
        <v>229</v>
      </c>
      <c r="B345" s="30">
        <v>1002</v>
      </c>
      <c r="C345" s="80">
        <v>97.693138924955804</v>
      </c>
      <c r="D345" s="80">
        <v>132.40378900065147</v>
      </c>
      <c r="E345" s="9" t="s">
        <v>274</v>
      </c>
      <c r="F345" s="9" t="s">
        <v>144</v>
      </c>
      <c r="G345" s="9" t="s">
        <v>275</v>
      </c>
      <c r="H345" s="9" t="s">
        <v>265</v>
      </c>
      <c r="I345" s="9" t="s">
        <v>270</v>
      </c>
      <c r="J345" s="9" t="s">
        <v>283</v>
      </c>
      <c r="K345" s="9" t="s">
        <v>268</v>
      </c>
      <c r="L345" s="3">
        <v>86.937225708340009</v>
      </c>
      <c r="M345" s="3">
        <v>70.095214289525643</v>
      </c>
      <c r="N345" s="3">
        <v>70</v>
      </c>
    </row>
    <row r="346" spans="1:14">
      <c r="A346" s="30" t="s">
        <v>229</v>
      </c>
      <c r="B346" s="30">
        <v>1003</v>
      </c>
      <c r="C346" s="80">
        <v>97.573801804549745</v>
      </c>
      <c r="D346" s="80">
        <v>132.00820899609639</v>
      </c>
      <c r="E346" s="9" t="s">
        <v>274</v>
      </c>
      <c r="F346" s="9" t="s">
        <v>144</v>
      </c>
      <c r="G346" s="9" t="s">
        <v>275</v>
      </c>
      <c r="H346" s="9" t="s">
        <v>265</v>
      </c>
      <c r="I346" s="9" t="s">
        <v>270</v>
      </c>
      <c r="J346" s="9" t="s">
        <v>283</v>
      </c>
      <c r="K346" s="9" t="s">
        <v>268</v>
      </c>
      <c r="L346" s="3">
        <v>86.968788918285142</v>
      </c>
      <c r="M346" s="3">
        <v>70.850781191750357</v>
      </c>
      <c r="N346" s="3">
        <v>71</v>
      </c>
    </row>
    <row r="347" spans="1:14">
      <c r="A347" s="30" t="s">
        <v>229</v>
      </c>
      <c r="B347" s="30">
        <v>1005</v>
      </c>
      <c r="C347" s="80">
        <v>103.95355902120801</v>
      </c>
      <c r="D347" s="80">
        <v>125.33741358354726</v>
      </c>
      <c r="E347" s="9" t="s">
        <v>274</v>
      </c>
      <c r="F347" s="9" t="s">
        <v>144</v>
      </c>
      <c r="G347" s="9" t="s">
        <v>275</v>
      </c>
      <c r="H347" s="9" t="s">
        <v>265</v>
      </c>
      <c r="I347" s="9" t="s">
        <v>270</v>
      </c>
      <c r="J347" s="9" t="s">
        <v>283</v>
      </c>
      <c r="K347" s="9" t="s">
        <v>268</v>
      </c>
      <c r="L347" s="3">
        <v>86.734457486078952</v>
      </c>
      <c r="M347" s="3">
        <v>70.801312707251455</v>
      </c>
      <c r="N347" s="3">
        <v>71</v>
      </c>
    </row>
    <row r="348" spans="1:14">
      <c r="A348" s="30" t="s">
        <v>229</v>
      </c>
      <c r="B348" s="30">
        <v>1006</v>
      </c>
      <c r="C348" s="80">
        <v>75.098989633857869</v>
      </c>
      <c r="D348" s="80">
        <v>123.64185120093732</v>
      </c>
      <c r="E348" s="9" t="s">
        <v>274</v>
      </c>
      <c r="F348" s="9" t="s">
        <v>144</v>
      </c>
      <c r="G348" s="9" t="s">
        <v>277</v>
      </c>
      <c r="H348" s="9" t="s">
        <v>265</v>
      </c>
      <c r="I348" s="9" t="s">
        <v>270</v>
      </c>
      <c r="J348" s="9" t="s">
        <v>283</v>
      </c>
      <c r="K348" s="9" t="s">
        <v>268</v>
      </c>
      <c r="L348" s="3">
        <v>87.171938053097335</v>
      </c>
      <c r="M348" s="3">
        <v>71.566890810074867</v>
      </c>
      <c r="N348" s="3">
        <v>72</v>
      </c>
    </row>
    <row r="349" spans="1:14">
      <c r="A349" s="30" t="s">
        <v>142</v>
      </c>
      <c r="B349" s="30">
        <v>101</v>
      </c>
      <c r="C349" s="80">
        <v>112.62151452394632</v>
      </c>
      <c r="D349" s="80">
        <v>103.1109652140521</v>
      </c>
      <c r="E349" s="9" t="s">
        <v>274</v>
      </c>
      <c r="F349" s="9" t="s">
        <v>144</v>
      </c>
      <c r="G349" s="9" t="s">
        <v>275</v>
      </c>
      <c r="H349" s="9" t="s">
        <v>265</v>
      </c>
      <c r="I349" s="9" t="s">
        <v>271</v>
      </c>
      <c r="J349" s="9" t="s">
        <v>283</v>
      </c>
      <c r="K349" s="9" t="s">
        <v>268</v>
      </c>
      <c r="L349" s="3">
        <v>82.277180630195275</v>
      </c>
      <c r="M349" s="3">
        <v>74.194058766673109</v>
      </c>
      <c r="N349" s="3">
        <v>74</v>
      </c>
    </row>
    <row r="350" spans="1:14">
      <c r="A350" s="30" t="s">
        <v>142</v>
      </c>
      <c r="B350" s="30">
        <v>102</v>
      </c>
      <c r="C350" s="80">
        <v>112.74701526710686</v>
      </c>
      <c r="D350" s="80">
        <v>109.96022826618292</v>
      </c>
      <c r="E350" s="9" t="s">
        <v>274</v>
      </c>
      <c r="F350" s="9" t="s">
        <v>144</v>
      </c>
      <c r="G350" s="9" t="s">
        <v>275</v>
      </c>
      <c r="H350" s="9" t="s">
        <v>265</v>
      </c>
      <c r="I350" s="9" t="s">
        <v>266</v>
      </c>
      <c r="J350" s="9" t="s">
        <v>283</v>
      </c>
      <c r="K350" s="9" t="s">
        <v>268</v>
      </c>
      <c r="L350" s="3">
        <v>84.557477825059095</v>
      </c>
      <c r="M350" s="3">
        <v>72.872541843971632</v>
      </c>
      <c r="N350" s="3">
        <v>73</v>
      </c>
    </row>
    <row r="351" spans="1:14">
      <c r="A351" s="30" t="s">
        <v>142</v>
      </c>
      <c r="B351" s="30">
        <v>103</v>
      </c>
      <c r="C351" s="80">
        <v>103.20006172188783</v>
      </c>
      <c r="D351" s="80">
        <v>108.76563837148525</v>
      </c>
      <c r="E351" s="9" t="s">
        <v>274</v>
      </c>
      <c r="F351" s="9" t="s">
        <v>144</v>
      </c>
      <c r="G351" s="9" t="s">
        <v>275</v>
      </c>
      <c r="H351" s="9" t="s">
        <v>279</v>
      </c>
      <c r="I351" s="9" t="s">
        <v>270</v>
      </c>
      <c r="J351" s="9" t="s">
        <v>283</v>
      </c>
      <c r="K351" s="9" t="s">
        <v>268</v>
      </c>
      <c r="L351" s="3">
        <v>84.279719615646428</v>
      </c>
      <c r="M351" s="3">
        <v>72.492289888464143</v>
      </c>
      <c r="N351" s="3">
        <v>72</v>
      </c>
    </row>
    <row r="352" spans="1:14">
      <c r="A352" s="30" t="s">
        <v>142</v>
      </c>
      <c r="B352" s="30">
        <v>104</v>
      </c>
      <c r="C352" s="80">
        <v>129.64501019835205</v>
      </c>
      <c r="D352" s="80">
        <v>104.65569114680694</v>
      </c>
      <c r="E352" s="9" t="s">
        <v>274</v>
      </c>
      <c r="F352" s="9" t="s">
        <v>144</v>
      </c>
      <c r="G352" s="9" t="s">
        <v>275</v>
      </c>
      <c r="H352" s="9" t="s">
        <v>265</v>
      </c>
      <c r="I352" s="9" t="s">
        <v>271</v>
      </c>
      <c r="J352" s="9" t="s">
        <v>283</v>
      </c>
      <c r="K352" s="9" t="s">
        <v>268</v>
      </c>
      <c r="L352" s="3">
        <v>83.365790652307837</v>
      </c>
      <c r="M352" s="3">
        <v>72.105989071162938</v>
      </c>
      <c r="N352" s="3">
        <v>72</v>
      </c>
    </row>
    <row r="353" spans="1:14">
      <c r="A353" s="30" t="s">
        <v>142</v>
      </c>
      <c r="B353" s="30">
        <v>105</v>
      </c>
      <c r="C353" s="80">
        <v>131.73523485388088</v>
      </c>
      <c r="D353" s="80">
        <v>106.04288814799305</v>
      </c>
      <c r="E353" s="9" t="s">
        <v>274</v>
      </c>
      <c r="F353" s="9" t="s">
        <v>144</v>
      </c>
      <c r="G353" s="9" t="s">
        <v>275</v>
      </c>
      <c r="H353" s="9" t="s">
        <v>265</v>
      </c>
      <c r="I353" s="9" t="s">
        <v>266</v>
      </c>
      <c r="J353" s="9" t="s">
        <v>283</v>
      </c>
      <c r="K353" s="9" t="s">
        <v>268</v>
      </c>
      <c r="L353" s="3">
        <v>83.600999999999999</v>
      </c>
      <c r="M353" s="3">
        <v>70.67</v>
      </c>
      <c r="N353" s="3">
        <v>71</v>
      </c>
    </row>
    <row r="354" spans="1:14">
      <c r="A354" s="30" t="s">
        <v>142</v>
      </c>
      <c r="B354" s="30">
        <v>106</v>
      </c>
      <c r="C354" s="80">
        <v>111.20552199644867</v>
      </c>
      <c r="D354" s="80">
        <v>111.38437025813776</v>
      </c>
      <c r="E354" s="9" t="s">
        <v>274</v>
      </c>
      <c r="F354" s="9" t="s">
        <v>144</v>
      </c>
      <c r="G354" s="9" t="s">
        <v>280</v>
      </c>
      <c r="H354" s="9" t="s">
        <v>265</v>
      </c>
      <c r="I354" s="9" t="s">
        <v>271</v>
      </c>
      <c r="J354" s="9" t="s">
        <v>283</v>
      </c>
      <c r="K354" s="9" t="s">
        <v>268</v>
      </c>
      <c r="L354" s="3">
        <v>85.73011617508628</v>
      </c>
      <c r="M354" s="3">
        <v>70.790332601192347</v>
      </c>
      <c r="N354" s="3">
        <v>71</v>
      </c>
    </row>
    <row r="355" spans="1:14">
      <c r="A355" s="30" t="s">
        <v>142</v>
      </c>
      <c r="B355" s="30">
        <v>107</v>
      </c>
      <c r="C355" s="80">
        <v>116.81316503975383</v>
      </c>
      <c r="D355" s="80">
        <v>117.6754955366459</v>
      </c>
      <c r="E355" s="9" t="s">
        <v>274</v>
      </c>
      <c r="F355" s="9" t="s">
        <v>144</v>
      </c>
      <c r="G355" s="9" t="s">
        <v>277</v>
      </c>
      <c r="H355" s="9" t="s">
        <v>265</v>
      </c>
      <c r="I355" s="9" t="s">
        <v>271</v>
      </c>
      <c r="J355" s="9" t="s">
        <v>283</v>
      </c>
      <c r="K355" s="9" t="s">
        <v>268</v>
      </c>
      <c r="L355" s="3">
        <v>85.603610412147503</v>
      </c>
      <c r="M355" s="3">
        <v>71.624836225596525</v>
      </c>
      <c r="N355" s="3">
        <v>72</v>
      </c>
    </row>
    <row r="356" spans="1:14">
      <c r="A356" s="30" t="s">
        <v>142</v>
      </c>
      <c r="B356" s="30">
        <v>108</v>
      </c>
      <c r="C356" s="80">
        <v>110.6869518875743</v>
      </c>
      <c r="D356" s="80">
        <v>102.29999698498398</v>
      </c>
      <c r="E356" s="9" t="s">
        <v>274</v>
      </c>
      <c r="F356" s="9" t="s">
        <v>144</v>
      </c>
      <c r="G356" s="9" t="s">
        <v>277</v>
      </c>
      <c r="H356" s="9" t="s">
        <v>265</v>
      </c>
      <c r="I356" s="9" t="s">
        <v>271</v>
      </c>
      <c r="J356" s="9" t="s">
        <v>283</v>
      </c>
      <c r="K356" s="9" t="s">
        <v>268</v>
      </c>
      <c r="L356" s="3">
        <v>85.763140107486564</v>
      </c>
      <c r="M356" s="3">
        <v>71.712192225971762</v>
      </c>
      <c r="N356" s="3">
        <v>72</v>
      </c>
    </row>
    <row r="357" spans="1:14">
      <c r="A357" s="30" t="s">
        <v>142</v>
      </c>
      <c r="B357" s="30">
        <v>109</v>
      </c>
      <c r="C357" s="80">
        <v>119.62651223074272</v>
      </c>
      <c r="D357" s="80">
        <v>105.63494323246921</v>
      </c>
      <c r="E357" s="9" t="s">
        <v>274</v>
      </c>
      <c r="F357" s="9" t="s">
        <v>144</v>
      </c>
      <c r="G357" s="9" t="s">
        <v>275</v>
      </c>
      <c r="H357" s="9" t="s">
        <v>265</v>
      </c>
      <c r="I357" s="9" t="s">
        <v>271</v>
      </c>
      <c r="J357" s="9" t="s">
        <v>283</v>
      </c>
      <c r="K357" s="9" t="s">
        <v>268</v>
      </c>
      <c r="L357" s="3">
        <v>83.720980314051516</v>
      </c>
      <c r="M357" s="3">
        <v>71.701693222491627</v>
      </c>
      <c r="N357" s="3">
        <v>72</v>
      </c>
    </row>
    <row r="358" spans="1:14">
      <c r="A358" s="30" t="s">
        <v>142</v>
      </c>
      <c r="B358" s="30">
        <v>207</v>
      </c>
      <c r="C358" s="80">
        <v>128.46794977402348</v>
      </c>
      <c r="D358" s="80">
        <v>114.31117159887998</v>
      </c>
      <c r="E358" s="9" t="s">
        <v>274</v>
      </c>
      <c r="F358" s="9" t="s">
        <v>144</v>
      </c>
      <c r="G358" s="9" t="s">
        <v>275</v>
      </c>
      <c r="H358" s="9" t="s">
        <v>265</v>
      </c>
      <c r="I358" s="9" t="s">
        <v>270</v>
      </c>
      <c r="J358" s="9" t="s">
        <v>283</v>
      </c>
      <c r="K358" s="9" t="s">
        <v>268</v>
      </c>
      <c r="L358" s="3">
        <v>84.850509324009323</v>
      </c>
      <c r="M358" s="3">
        <v>72.100444683521616</v>
      </c>
      <c r="N358" s="3">
        <v>72</v>
      </c>
    </row>
    <row r="359" spans="1:14">
      <c r="A359" s="30" t="s">
        <v>142</v>
      </c>
      <c r="B359" s="30">
        <v>208</v>
      </c>
      <c r="C359" s="80">
        <v>122.15672615622216</v>
      </c>
      <c r="D359" s="80">
        <v>125.5000011073838</v>
      </c>
      <c r="E359" s="9" t="s">
        <v>274</v>
      </c>
      <c r="F359" s="9" t="s">
        <v>144</v>
      </c>
      <c r="G359" s="9" t="s">
        <v>273</v>
      </c>
      <c r="H359" s="9" t="s">
        <v>265</v>
      </c>
      <c r="I359" s="9" t="s">
        <v>271</v>
      </c>
      <c r="J359" s="9" t="s">
        <v>283</v>
      </c>
      <c r="K359" s="9" t="s">
        <v>268</v>
      </c>
      <c r="L359" s="3">
        <v>89.013999999999996</v>
      </c>
      <c r="M359" s="3">
        <v>70.97</v>
      </c>
      <c r="N359" s="3">
        <v>71</v>
      </c>
    </row>
    <row r="360" spans="1:14">
      <c r="A360" s="30" t="s">
        <v>142</v>
      </c>
      <c r="B360" s="30">
        <v>303</v>
      </c>
      <c r="C360" s="80">
        <v>146.8396557336566</v>
      </c>
      <c r="D360" s="80">
        <v>123.47612056085042</v>
      </c>
      <c r="E360" s="9" t="s">
        <v>274</v>
      </c>
      <c r="F360" s="9" t="s">
        <v>144</v>
      </c>
      <c r="G360" s="9" t="s">
        <v>275</v>
      </c>
      <c r="H360" s="9" t="s">
        <v>265</v>
      </c>
      <c r="I360" s="9" t="s">
        <v>266</v>
      </c>
      <c r="J360" s="9" t="s">
        <v>283</v>
      </c>
      <c r="K360" s="9" t="s">
        <v>268</v>
      </c>
      <c r="L360" s="3">
        <v>85.616218119790986</v>
      </c>
      <c r="M360" s="3">
        <v>70.864047631385745</v>
      </c>
      <c r="N360" s="3">
        <v>71</v>
      </c>
    </row>
    <row r="361" spans="1:14">
      <c r="A361" s="30" t="s">
        <v>142</v>
      </c>
      <c r="B361" s="30">
        <v>304</v>
      </c>
      <c r="C361" s="80">
        <v>183.68838099028497</v>
      </c>
      <c r="D361" s="80">
        <v>120.78319890897185</v>
      </c>
      <c r="E361" s="9" t="s">
        <v>274</v>
      </c>
      <c r="F361" s="9" t="s">
        <v>144</v>
      </c>
      <c r="G361" s="9" t="s">
        <v>275</v>
      </c>
      <c r="H361" s="9" t="s">
        <v>265</v>
      </c>
      <c r="I361" s="9" t="s">
        <v>270</v>
      </c>
      <c r="J361" s="9" t="s">
        <v>283</v>
      </c>
      <c r="K361" s="9" t="s">
        <v>268</v>
      </c>
      <c r="L361" s="3">
        <v>85.314043511711418</v>
      </c>
      <c r="M361" s="3">
        <v>69.687890878782696</v>
      </c>
      <c r="N361" s="3">
        <v>70</v>
      </c>
    </row>
    <row r="362" spans="1:14">
      <c r="A362" s="30" t="s">
        <v>142</v>
      </c>
      <c r="B362" s="30">
        <v>306</v>
      </c>
      <c r="C362" s="80">
        <v>126.75258574080999</v>
      </c>
      <c r="D362" s="80">
        <v>123.25038290358296</v>
      </c>
      <c r="E362" s="9" t="s">
        <v>274</v>
      </c>
      <c r="F362" s="9" t="s">
        <v>144</v>
      </c>
      <c r="G362" s="9" t="s">
        <v>275</v>
      </c>
      <c r="H362" s="9" t="s">
        <v>279</v>
      </c>
      <c r="I362" s="9" t="s">
        <v>266</v>
      </c>
      <c r="J362" s="9" t="s">
        <v>283</v>
      </c>
      <c r="K362" s="9" t="s">
        <v>284</v>
      </c>
      <c r="L362" s="3">
        <v>85.265414163295816</v>
      </c>
      <c r="M362" s="3">
        <v>69.61477725590936</v>
      </c>
      <c r="N362" s="3">
        <v>70</v>
      </c>
    </row>
    <row r="363" spans="1:14">
      <c r="A363" s="30" t="s">
        <v>142</v>
      </c>
      <c r="B363" s="30">
        <v>310</v>
      </c>
      <c r="C363" s="80">
        <v>160.6004213777648</v>
      </c>
      <c r="D363" s="80">
        <v>149.10584791007886</v>
      </c>
      <c r="E363" s="9" t="s">
        <v>263</v>
      </c>
      <c r="F363" s="9" t="s">
        <v>144</v>
      </c>
      <c r="G363" s="9" t="s">
        <v>275</v>
      </c>
      <c r="H363" s="9" t="s">
        <v>265</v>
      </c>
      <c r="I363" s="9" t="s">
        <v>270</v>
      </c>
      <c r="J363" s="9" t="s">
        <v>283</v>
      </c>
      <c r="K363" s="9" t="s">
        <v>284</v>
      </c>
      <c r="L363" s="3">
        <v>88.359103799617898</v>
      </c>
      <c r="M363" s="3">
        <v>68.800167692634261</v>
      </c>
      <c r="N363" s="3">
        <v>69</v>
      </c>
    </row>
    <row r="364" spans="1:14">
      <c r="A364" s="30" t="s">
        <v>142</v>
      </c>
      <c r="B364" s="30">
        <v>314</v>
      </c>
      <c r="C364" s="80">
        <v>101.62312318936269</v>
      </c>
      <c r="D364" s="80">
        <v>120.34956196065964</v>
      </c>
      <c r="E364" s="9" t="s">
        <v>274</v>
      </c>
      <c r="F364" s="9" t="s">
        <v>144</v>
      </c>
      <c r="G364" s="9" t="s">
        <v>275</v>
      </c>
      <c r="H364" s="9" t="s">
        <v>265</v>
      </c>
      <c r="I364" s="9" t="s">
        <v>270</v>
      </c>
      <c r="J364" s="9" t="s">
        <v>283</v>
      </c>
      <c r="K364" s="9" t="s">
        <v>284</v>
      </c>
      <c r="L364" s="3">
        <v>85.686176982400653</v>
      </c>
      <c r="M364" s="3">
        <v>70.965099356227896</v>
      </c>
      <c r="N364" s="3">
        <v>71</v>
      </c>
    </row>
    <row r="365" spans="1:14">
      <c r="A365" s="30" t="s">
        <v>142</v>
      </c>
      <c r="B365" s="30">
        <v>317</v>
      </c>
      <c r="C365" s="80">
        <v>100.96558464685712</v>
      </c>
      <c r="D365" s="80">
        <v>124.26162673989207</v>
      </c>
      <c r="E365" s="9" t="s">
        <v>274</v>
      </c>
      <c r="F365" s="9" t="s">
        <v>144</v>
      </c>
      <c r="G365" s="9" t="s">
        <v>277</v>
      </c>
      <c r="H365" s="9" t="s">
        <v>265</v>
      </c>
      <c r="I365" s="9" t="s">
        <v>270</v>
      </c>
      <c r="J365" s="9" t="s">
        <v>283</v>
      </c>
      <c r="K365" s="9" t="s">
        <v>284</v>
      </c>
      <c r="L365" s="3">
        <v>85.988472927853479</v>
      </c>
      <c r="M365" s="3">
        <v>71.678578204598651</v>
      </c>
      <c r="N365" s="3">
        <v>72</v>
      </c>
    </row>
    <row r="366" spans="1:14">
      <c r="A366" s="30" t="s">
        <v>142</v>
      </c>
      <c r="B366" s="30">
        <v>318</v>
      </c>
      <c r="C366" s="80">
        <v>94.392348161398388</v>
      </c>
      <c r="D366" s="80">
        <v>123.46713075164506</v>
      </c>
      <c r="E366" s="9" t="s">
        <v>274</v>
      </c>
      <c r="F366" s="9" t="s">
        <v>144</v>
      </c>
      <c r="G366" s="9" t="s">
        <v>277</v>
      </c>
      <c r="H366" s="9" t="s">
        <v>265</v>
      </c>
      <c r="I366" s="9" t="s">
        <v>270</v>
      </c>
      <c r="J366" s="9" t="s">
        <v>283</v>
      </c>
      <c r="K366" s="9" t="s">
        <v>284</v>
      </c>
      <c r="L366" s="3">
        <v>86.200654295856083</v>
      </c>
      <c r="M366" s="3">
        <v>70.961424020786225</v>
      </c>
      <c r="N366" s="3">
        <v>71</v>
      </c>
    </row>
    <row r="367" spans="1:14">
      <c r="A367" s="30" t="s">
        <v>143</v>
      </c>
      <c r="B367" s="30">
        <v>101</v>
      </c>
      <c r="C367" s="80">
        <v>113.34509759933708</v>
      </c>
      <c r="D367" s="80">
        <v>103.89999814238404</v>
      </c>
      <c r="E367" s="9" t="s">
        <v>274</v>
      </c>
      <c r="F367" s="9" t="s">
        <v>145</v>
      </c>
      <c r="G367" s="9" t="s">
        <v>275</v>
      </c>
      <c r="H367" s="9" t="s">
        <v>265</v>
      </c>
      <c r="I367" s="9" t="s">
        <v>270</v>
      </c>
      <c r="J367" s="9" t="s">
        <v>283</v>
      </c>
      <c r="K367" s="9" t="s">
        <v>268</v>
      </c>
      <c r="L367" s="3">
        <v>86.272275262894354</v>
      </c>
      <c r="M367" s="3">
        <v>70.384971457185785</v>
      </c>
      <c r="N367" s="3">
        <v>70</v>
      </c>
    </row>
    <row r="368" spans="1:14">
      <c r="A368" s="30" t="s">
        <v>143</v>
      </c>
      <c r="B368" s="30">
        <v>301</v>
      </c>
      <c r="C368" s="80">
        <v>93.535303944073519</v>
      </c>
      <c r="D368" s="80">
        <v>116.85798934264923</v>
      </c>
      <c r="E368" s="9" t="s">
        <v>274</v>
      </c>
      <c r="F368" s="9" t="s">
        <v>145</v>
      </c>
      <c r="G368" s="9" t="s">
        <v>264</v>
      </c>
      <c r="H368" s="9" t="s">
        <v>265</v>
      </c>
      <c r="I368" s="9" t="s">
        <v>271</v>
      </c>
      <c r="J368" s="9" t="s">
        <v>283</v>
      </c>
      <c r="K368" s="9" t="s">
        <v>268</v>
      </c>
      <c r="L368" s="3">
        <v>84.149836634050871</v>
      </c>
      <c r="M368" s="3">
        <v>71.099808219178087</v>
      </c>
      <c r="N368" s="3">
        <v>71</v>
      </c>
    </row>
    <row r="369" spans="1:14">
      <c r="A369" s="30" t="s">
        <v>164</v>
      </c>
      <c r="B369" s="30">
        <v>101</v>
      </c>
      <c r="C369" s="80">
        <v>92.113447442559988</v>
      </c>
      <c r="D369" s="80">
        <v>121.05574009708795</v>
      </c>
      <c r="E369" s="9" t="s">
        <v>263</v>
      </c>
      <c r="F369" s="9" t="s">
        <v>147</v>
      </c>
      <c r="G369" s="9" t="s">
        <v>264</v>
      </c>
      <c r="H369" s="9" t="s">
        <v>265</v>
      </c>
      <c r="I369" s="9" t="s">
        <v>270</v>
      </c>
      <c r="J369" s="9" t="s">
        <v>267</v>
      </c>
      <c r="K369" s="9" t="s">
        <v>268</v>
      </c>
      <c r="L369" s="3">
        <v>87.239000000000004</v>
      </c>
      <c r="M369" s="3">
        <v>71.75</v>
      </c>
      <c r="N369" s="3">
        <v>72</v>
      </c>
    </row>
    <row r="370" spans="1:14">
      <c r="A370" s="30" t="s">
        <v>164</v>
      </c>
      <c r="B370" s="30">
        <v>501</v>
      </c>
      <c r="C370" s="80">
        <v>102.62464260269471</v>
      </c>
      <c r="D370" s="80">
        <v>118.39349890113373</v>
      </c>
      <c r="E370" s="9" t="s">
        <v>263</v>
      </c>
      <c r="F370" s="9" t="s">
        <v>147</v>
      </c>
      <c r="G370" s="9" t="s">
        <v>302</v>
      </c>
      <c r="H370" s="9" t="s">
        <v>265</v>
      </c>
      <c r="I370" s="9" t="s">
        <v>272</v>
      </c>
      <c r="J370" s="9" t="s">
        <v>267</v>
      </c>
      <c r="K370" s="9" t="s">
        <v>268</v>
      </c>
      <c r="L370" s="3">
        <v>85.775999999999996</v>
      </c>
      <c r="M370" s="3">
        <v>72.33</v>
      </c>
      <c r="N370" s="3">
        <v>72</v>
      </c>
    </row>
    <row r="371" spans="1:14">
      <c r="A371" s="30" t="s">
        <v>181</v>
      </c>
      <c r="B371" s="30">
        <v>201</v>
      </c>
      <c r="C371" s="80">
        <v>116.25216029254578</v>
      </c>
      <c r="D371" s="80">
        <v>109.76848112193197</v>
      </c>
      <c r="E371" s="9" t="s">
        <v>263</v>
      </c>
      <c r="F371" s="9" t="s">
        <v>147</v>
      </c>
      <c r="G371" s="9" t="s">
        <v>277</v>
      </c>
      <c r="H371" s="9" t="s">
        <v>265</v>
      </c>
      <c r="I371" s="9" t="s">
        <v>266</v>
      </c>
      <c r="J371" s="9" t="s">
        <v>276</v>
      </c>
      <c r="K371" s="9" t="s">
        <v>268</v>
      </c>
      <c r="L371" s="3">
        <v>87.213553194544147</v>
      </c>
      <c r="M371" s="3">
        <v>70.399178750897349</v>
      </c>
      <c r="N371" s="3">
        <v>70</v>
      </c>
    </row>
    <row r="372" spans="1:14">
      <c r="A372" s="30" t="s">
        <v>181</v>
      </c>
      <c r="B372" s="30">
        <v>301</v>
      </c>
      <c r="C372" s="80">
        <v>90.061724153602313</v>
      </c>
      <c r="D372" s="80">
        <v>109.39700068540097</v>
      </c>
      <c r="E372" s="9" t="s">
        <v>263</v>
      </c>
      <c r="F372" s="9" t="s">
        <v>147</v>
      </c>
      <c r="G372" s="9" t="s">
        <v>273</v>
      </c>
      <c r="H372" s="9" t="s">
        <v>265</v>
      </c>
      <c r="I372" s="9" t="s">
        <v>266</v>
      </c>
      <c r="J372" s="9" t="s">
        <v>276</v>
      </c>
      <c r="K372" s="9" t="s">
        <v>268</v>
      </c>
      <c r="L372" s="3">
        <v>84.282423311546836</v>
      </c>
      <c r="M372" s="3">
        <v>70.572298474945541</v>
      </c>
      <c r="N372" s="3">
        <v>71</v>
      </c>
    </row>
    <row r="373" spans="1:14">
      <c r="A373" s="30" t="s">
        <v>181</v>
      </c>
      <c r="B373" s="30">
        <v>402</v>
      </c>
      <c r="C373" s="80">
        <v>94.677052171051088</v>
      </c>
      <c r="D373" s="80">
        <v>110.12663876312357</v>
      </c>
      <c r="E373" s="9" t="s">
        <v>263</v>
      </c>
      <c r="F373" s="9" t="s">
        <v>147</v>
      </c>
      <c r="G373" s="9" t="s">
        <v>297</v>
      </c>
      <c r="H373" s="9" t="s">
        <v>265</v>
      </c>
      <c r="I373" s="9" t="s">
        <v>266</v>
      </c>
      <c r="J373" s="9" t="s">
        <v>276</v>
      </c>
      <c r="K373" s="9" t="s">
        <v>268</v>
      </c>
      <c r="L373" s="3">
        <v>84.965690014197804</v>
      </c>
      <c r="M373" s="3">
        <v>72.414017983909133</v>
      </c>
      <c r="N373" s="3">
        <v>72</v>
      </c>
    </row>
    <row r="374" spans="1:14">
      <c r="A374" s="30" t="s">
        <v>181</v>
      </c>
      <c r="B374" s="30">
        <v>501</v>
      </c>
      <c r="C374" s="80">
        <v>115.65517344247189</v>
      </c>
      <c r="D374" s="80">
        <v>125.74911152356391</v>
      </c>
      <c r="E374" s="9" t="s">
        <v>263</v>
      </c>
      <c r="F374" s="9" t="s">
        <v>147</v>
      </c>
      <c r="G374" s="9" t="s">
        <v>277</v>
      </c>
      <c r="H374" s="9" t="s">
        <v>265</v>
      </c>
      <c r="I374" s="9" t="s">
        <v>266</v>
      </c>
      <c r="J374" s="9" t="s">
        <v>276</v>
      </c>
      <c r="K374" s="9" t="s">
        <v>268</v>
      </c>
      <c r="L374" s="3">
        <v>88.775573085846858</v>
      </c>
      <c r="M374" s="3">
        <v>47.793436968290798</v>
      </c>
      <c r="N374" s="3">
        <v>48</v>
      </c>
    </row>
    <row r="375" spans="1:14">
      <c r="A375" s="30" t="s">
        <v>181</v>
      </c>
      <c r="B375" s="30">
        <v>601</v>
      </c>
      <c r="C375" s="80">
        <v>110.48614652941524</v>
      </c>
      <c r="D375" s="80">
        <v>128.9416042459529</v>
      </c>
      <c r="E375" s="9" t="s">
        <v>263</v>
      </c>
      <c r="F375" s="9" t="s">
        <v>147</v>
      </c>
      <c r="G375" s="9" t="s">
        <v>277</v>
      </c>
      <c r="H375" s="9" t="s">
        <v>265</v>
      </c>
      <c r="I375" s="9" t="s">
        <v>266</v>
      </c>
      <c r="J375" s="9" t="s">
        <v>276</v>
      </c>
      <c r="K375" s="9" t="s">
        <v>268</v>
      </c>
      <c r="L375" s="3">
        <v>89.66149577187808</v>
      </c>
      <c r="M375" s="3">
        <v>70.644361848574235</v>
      </c>
      <c r="N375" s="3">
        <v>71</v>
      </c>
    </row>
    <row r="376" spans="1:14">
      <c r="A376" s="30" t="s">
        <v>357</v>
      </c>
      <c r="B376" s="30">
        <v>101</v>
      </c>
      <c r="C376" s="80">
        <v>107.29369170105092</v>
      </c>
      <c r="D376" s="80">
        <v>118.66991735233375</v>
      </c>
      <c r="E376" s="9" t="s">
        <v>274</v>
      </c>
      <c r="F376" s="9" t="s">
        <v>141</v>
      </c>
      <c r="G376" s="9" t="s">
        <v>322</v>
      </c>
      <c r="H376" s="9" t="s">
        <v>279</v>
      </c>
      <c r="I376" s="9" t="s">
        <v>310</v>
      </c>
      <c r="J376" s="9" t="s">
        <v>276</v>
      </c>
      <c r="K376" s="9" t="s">
        <v>284</v>
      </c>
      <c r="L376" s="3">
        <v>84.520458773324961</v>
      </c>
      <c r="M376" s="3">
        <v>56.345515283463286</v>
      </c>
      <c r="N376" s="3">
        <v>56</v>
      </c>
    </row>
    <row r="377" spans="1:14">
      <c r="A377" s="30" t="s">
        <v>357</v>
      </c>
      <c r="B377" s="30">
        <v>301</v>
      </c>
      <c r="C377" s="80">
        <v>127.23940012924618</v>
      </c>
      <c r="D377" s="80">
        <v>114.76594151747102</v>
      </c>
      <c r="E377" s="9" t="s">
        <v>274</v>
      </c>
      <c r="F377" s="9" t="s">
        <v>141</v>
      </c>
      <c r="G377" s="9" t="s">
        <v>275</v>
      </c>
      <c r="H377" s="9" t="s">
        <v>279</v>
      </c>
      <c r="I377" s="9" t="s">
        <v>310</v>
      </c>
      <c r="J377" s="9" t="s">
        <v>276</v>
      </c>
      <c r="K377" s="9" t="s">
        <v>284</v>
      </c>
      <c r="L377" s="3">
        <v>84.123558636420952</v>
      </c>
      <c r="M377" s="3">
        <v>65.486140507330262</v>
      </c>
      <c r="N377" s="3">
        <v>65</v>
      </c>
    </row>
    <row r="378" spans="1:14">
      <c r="A378" s="30" t="s">
        <v>357</v>
      </c>
      <c r="B378" s="30">
        <v>401</v>
      </c>
      <c r="C378" s="80">
        <v>99.493877181497069</v>
      </c>
      <c r="D378" s="80">
        <v>116.8031185161569</v>
      </c>
      <c r="E378" s="9" t="s">
        <v>274</v>
      </c>
      <c r="F378" s="9" t="s">
        <v>141</v>
      </c>
      <c r="G378" s="9" t="s">
        <v>275</v>
      </c>
      <c r="H378" s="9" t="s">
        <v>279</v>
      </c>
      <c r="I378" s="9" t="s">
        <v>310</v>
      </c>
      <c r="J378" s="9" t="s">
        <v>276</v>
      </c>
      <c r="K378" s="9" t="s">
        <v>284</v>
      </c>
      <c r="L378" s="3">
        <v>84.460945606351402</v>
      </c>
      <c r="M378" s="3">
        <v>70.843724783885307</v>
      </c>
      <c r="N378" s="3">
        <v>71</v>
      </c>
    </row>
    <row r="379" spans="1:14">
      <c r="A379" s="30" t="s">
        <v>357</v>
      </c>
      <c r="B379" s="30">
        <v>901</v>
      </c>
      <c r="C379" s="80">
        <v>104.43012880626654</v>
      </c>
      <c r="D379" s="80">
        <v>123.8791193104378</v>
      </c>
      <c r="E379" s="9" t="s">
        <v>274</v>
      </c>
      <c r="F379" s="9" t="s">
        <v>141</v>
      </c>
      <c r="G379" s="9" t="s">
        <v>322</v>
      </c>
      <c r="H379" s="9" t="s">
        <v>265</v>
      </c>
      <c r="I379" s="9" t="s">
        <v>376</v>
      </c>
      <c r="J379" s="9" t="s">
        <v>276</v>
      </c>
      <c r="K379" s="9" t="s">
        <v>284</v>
      </c>
      <c r="L379" s="3">
        <v>85.315620075384345</v>
      </c>
      <c r="M379" s="3">
        <v>62.742863588733009</v>
      </c>
      <c r="N379" s="3">
        <v>63</v>
      </c>
    </row>
    <row r="380" spans="1:14">
      <c r="A380" s="30" t="s">
        <v>357</v>
      </c>
      <c r="B380" s="30">
        <v>1001</v>
      </c>
      <c r="C380" s="80">
        <v>201.00650256551486</v>
      </c>
      <c r="D380" s="80">
        <v>107.90339961813629</v>
      </c>
      <c r="E380" s="9" t="s">
        <v>274</v>
      </c>
      <c r="F380" s="9" t="s">
        <v>141</v>
      </c>
      <c r="G380" s="9" t="s">
        <v>322</v>
      </c>
      <c r="H380" s="9" t="s">
        <v>279</v>
      </c>
      <c r="I380" s="9" t="s">
        <v>310</v>
      </c>
      <c r="J380" s="9" t="s">
        <v>276</v>
      </c>
      <c r="K380" s="9" t="s">
        <v>284</v>
      </c>
      <c r="L380" s="3">
        <v>83.756751511888737</v>
      </c>
      <c r="M380" s="3">
        <v>66.247950937640198</v>
      </c>
      <c r="N380" s="3">
        <v>66</v>
      </c>
    </row>
    <row r="381" spans="1:14">
      <c r="A381" s="30" t="s">
        <v>357</v>
      </c>
      <c r="B381" s="30">
        <v>1101</v>
      </c>
      <c r="C381" s="80">
        <v>128.92575859193735</v>
      </c>
      <c r="D381" s="80">
        <v>113.22895439468927</v>
      </c>
      <c r="E381" s="9" t="s">
        <v>274</v>
      </c>
      <c r="F381" s="9" t="s">
        <v>141</v>
      </c>
      <c r="G381" s="9" t="s">
        <v>322</v>
      </c>
      <c r="H381" s="9" t="s">
        <v>279</v>
      </c>
      <c r="I381" s="9" t="s">
        <v>310</v>
      </c>
      <c r="J381" s="9" t="s">
        <v>276</v>
      </c>
      <c r="K381" s="9" t="s">
        <v>284</v>
      </c>
      <c r="L381" s="3">
        <v>83.984817496489896</v>
      </c>
      <c r="M381" s="3">
        <v>62.303520207365807</v>
      </c>
      <c r="N381" s="3">
        <v>62</v>
      </c>
    </row>
    <row r="382" spans="1:14">
      <c r="A382" s="30" t="s">
        <v>377</v>
      </c>
      <c r="B382" s="30">
        <v>201</v>
      </c>
      <c r="C382" s="80">
        <v>104.55902783378693</v>
      </c>
      <c r="D382" s="80">
        <v>122.29143697638996</v>
      </c>
      <c r="E382" s="9" t="s">
        <v>274</v>
      </c>
      <c r="F382" s="9" t="s">
        <v>144</v>
      </c>
      <c r="G382" s="9" t="s">
        <v>275</v>
      </c>
      <c r="H382" s="9" t="s">
        <v>265</v>
      </c>
      <c r="I382" s="9" t="s">
        <v>272</v>
      </c>
      <c r="J382" s="9" t="s">
        <v>285</v>
      </c>
      <c r="K382" s="9" t="s">
        <v>284</v>
      </c>
      <c r="L382" s="3">
        <v>85.517418887086023</v>
      </c>
      <c r="M382" s="3">
        <v>63.570125755970651</v>
      </c>
      <c r="N382" s="3">
        <v>64</v>
      </c>
    </row>
    <row r="383" spans="1:14">
      <c r="A383" s="30" t="s">
        <v>377</v>
      </c>
      <c r="B383" s="30">
        <v>202</v>
      </c>
      <c r="C383" s="80">
        <v>109.10093053765834</v>
      </c>
      <c r="D383" s="80">
        <v>126.2278486082453</v>
      </c>
      <c r="E383" s="9" t="s">
        <v>274</v>
      </c>
      <c r="F383" s="9" t="s">
        <v>144</v>
      </c>
      <c r="G383" s="9" t="s">
        <v>275</v>
      </c>
      <c r="H383" s="9" t="s">
        <v>265</v>
      </c>
      <c r="I383" s="9" t="s">
        <v>272</v>
      </c>
      <c r="J383" s="9" t="s">
        <v>285</v>
      </c>
      <c r="K383" s="9" t="s">
        <v>284</v>
      </c>
      <c r="L383" s="3">
        <v>86.45465394043346</v>
      </c>
      <c r="M383" s="3">
        <v>64.482735281459497</v>
      </c>
      <c r="N383" s="3">
        <v>64</v>
      </c>
    </row>
    <row r="384" spans="1:14">
      <c r="A384" s="30" t="s">
        <v>377</v>
      </c>
      <c r="B384" s="30">
        <v>204</v>
      </c>
      <c r="C384" s="80">
        <v>101.1646936592834</v>
      </c>
      <c r="D384" s="80">
        <v>120.12440473050181</v>
      </c>
      <c r="E384" s="9" t="s">
        <v>274</v>
      </c>
      <c r="F384" s="9" t="s">
        <v>144</v>
      </c>
      <c r="G384" s="9" t="s">
        <v>277</v>
      </c>
      <c r="H384" s="9" t="s">
        <v>265</v>
      </c>
      <c r="I384" s="9" t="s">
        <v>272</v>
      </c>
      <c r="J384" s="9" t="s">
        <v>285</v>
      </c>
      <c r="K384" s="9" t="s">
        <v>284</v>
      </c>
      <c r="L384" s="3">
        <v>84.203949537448736</v>
      </c>
      <c r="M384" s="3">
        <v>63.95755608351142</v>
      </c>
      <c r="N384" s="3">
        <v>64</v>
      </c>
    </row>
    <row r="385" spans="1:14">
      <c r="A385" s="30" t="s">
        <v>377</v>
      </c>
      <c r="B385" s="30">
        <v>301</v>
      </c>
      <c r="C385" s="80">
        <v>112.30145306942735</v>
      </c>
      <c r="D385" s="80">
        <v>117.19376517138522</v>
      </c>
      <c r="E385" s="9" t="s">
        <v>274</v>
      </c>
      <c r="F385" s="9" t="s">
        <v>144</v>
      </c>
      <c r="G385" s="9" t="s">
        <v>277</v>
      </c>
      <c r="H385" s="9" t="s">
        <v>265</v>
      </c>
      <c r="I385" s="9" t="s">
        <v>272</v>
      </c>
      <c r="J385" s="9" t="s">
        <v>283</v>
      </c>
      <c r="K385" s="9" t="s">
        <v>284</v>
      </c>
      <c r="L385" s="3">
        <v>84.829330426607584</v>
      </c>
      <c r="M385" s="3">
        <v>60.454001621243087</v>
      </c>
      <c r="N385" s="3">
        <v>60</v>
      </c>
    </row>
    <row r="386" spans="1:14">
      <c r="A386" s="30" t="s">
        <v>155</v>
      </c>
      <c r="B386" s="30">
        <v>101</v>
      </c>
      <c r="C386" s="80">
        <v>89.389049738809931</v>
      </c>
      <c r="D386" s="80">
        <v>139.93427958871186</v>
      </c>
      <c r="E386" s="9" t="s">
        <v>263</v>
      </c>
      <c r="F386" s="9" t="s">
        <v>147</v>
      </c>
      <c r="G386" s="9" t="s">
        <v>264</v>
      </c>
      <c r="H386" s="9" t="s">
        <v>265</v>
      </c>
      <c r="I386" s="9" t="s">
        <v>271</v>
      </c>
      <c r="J386" s="9" t="s">
        <v>276</v>
      </c>
      <c r="K386" s="9" t="s">
        <v>268</v>
      </c>
      <c r="L386" s="3">
        <v>88.064100241870463</v>
      </c>
      <c r="M386" s="3">
        <v>70.49656006449878</v>
      </c>
      <c r="N386" s="3">
        <v>70</v>
      </c>
    </row>
    <row r="387" spans="1:14">
      <c r="A387" s="30" t="s">
        <v>155</v>
      </c>
      <c r="B387" s="30">
        <v>201</v>
      </c>
      <c r="C387" s="80">
        <v>101.52442322533032</v>
      </c>
      <c r="D387" s="80">
        <v>134.29356228369286</v>
      </c>
      <c r="E387" s="9" t="s">
        <v>263</v>
      </c>
      <c r="F387" s="9" t="s">
        <v>147</v>
      </c>
      <c r="G387" s="9" t="s">
        <v>264</v>
      </c>
      <c r="H387" s="9" t="s">
        <v>265</v>
      </c>
      <c r="I387" s="9" t="s">
        <v>271</v>
      </c>
      <c r="J387" s="9" t="s">
        <v>276</v>
      </c>
      <c r="K387" s="9" t="s">
        <v>268</v>
      </c>
      <c r="L387" s="3">
        <v>85.837521035186128</v>
      </c>
      <c r="M387" s="3">
        <v>71.499802396736357</v>
      </c>
      <c r="N387" s="3">
        <v>71</v>
      </c>
    </row>
    <row r="388" spans="1:14">
      <c r="A388" s="30" t="s">
        <v>155</v>
      </c>
      <c r="B388" s="30">
        <v>301</v>
      </c>
      <c r="C388" s="80">
        <v>113.32276930093386</v>
      </c>
      <c r="D388" s="80">
        <v>120.90164428755287</v>
      </c>
      <c r="E388" s="9" t="s">
        <v>263</v>
      </c>
      <c r="F388" s="9" t="s">
        <v>147</v>
      </c>
      <c r="G388" s="9" t="s">
        <v>264</v>
      </c>
      <c r="H388" s="9" t="s">
        <v>265</v>
      </c>
      <c r="I388" s="9" t="s">
        <v>271</v>
      </c>
      <c r="J388" s="9" t="s">
        <v>276</v>
      </c>
      <c r="K388" s="9" t="s">
        <v>268</v>
      </c>
      <c r="L388" s="3">
        <v>84.795231197771585</v>
      </c>
      <c r="M388" s="3">
        <v>68.785918291550601</v>
      </c>
      <c r="N388" s="3">
        <v>69</v>
      </c>
    </row>
    <row r="389" spans="1:14">
      <c r="A389" s="30" t="s">
        <v>155</v>
      </c>
      <c r="B389" s="30">
        <v>401</v>
      </c>
      <c r="C389" s="80">
        <v>86.114050986098164</v>
      </c>
      <c r="D389" s="80">
        <v>114.58830286380643</v>
      </c>
      <c r="E389" s="9" t="s">
        <v>263</v>
      </c>
      <c r="F389" s="9" t="s">
        <v>147</v>
      </c>
      <c r="G389" s="9" t="s">
        <v>302</v>
      </c>
      <c r="H389" s="9" t="s">
        <v>265</v>
      </c>
      <c r="I389" s="9" t="s">
        <v>266</v>
      </c>
      <c r="J389" s="9" t="s">
        <v>276</v>
      </c>
      <c r="K389" s="9" t="s">
        <v>268</v>
      </c>
      <c r="L389" s="3">
        <v>86.722106868141253</v>
      </c>
      <c r="M389" s="3">
        <v>71.361002017025058</v>
      </c>
      <c r="N389" s="3">
        <v>71</v>
      </c>
    </row>
    <row r="390" spans="1:14">
      <c r="A390" s="30" t="s">
        <v>238</v>
      </c>
      <c r="B390" s="30">
        <v>101</v>
      </c>
      <c r="C390" s="80">
        <v>131.30968766860801</v>
      </c>
      <c r="D390" s="80">
        <v>122.76259484031634</v>
      </c>
      <c r="E390" s="9" t="s">
        <v>274</v>
      </c>
      <c r="F390" s="9" t="s">
        <v>147</v>
      </c>
      <c r="G390" s="9" t="s">
        <v>275</v>
      </c>
      <c r="H390" s="9" t="s">
        <v>265</v>
      </c>
      <c r="I390" s="9" t="s">
        <v>266</v>
      </c>
      <c r="J390" s="9" t="s">
        <v>283</v>
      </c>
      <c r="K390" s="9" t="s">
        <v>268</v>
      </c>
      <c r="L390" s="3">
        <v>86.348843225617912</v>
      </c>
      <c r="M390" s="3">
        <v>70.612732254641088</v>
      </c>
      <c r="N390" s="3">
        <v>71</v>
      </c>
    </row>
    <row r="391" spans="1:14">
      <c r="A391" s="30" t="s">
        <v>238</v>
      </c>
      <c r="B391" s="30">
        <v>201</v>
      </c>
      <c r="C391" s="80">
        <v>121.89163016474896</v>
      </c>
      <c r="D391" s="80">
        <v>125.01920695163162</v>
      </c>
      <c r="E391" s="9" t="s">
        <v>263</v>
      </c>
      <c r="F391" s="9" t="s">
        <v>147</v>
      </c>
      <c r="G391" s="9" t="s">
        <v>275</v>
      </c>
      <c r="H391" s="9" t="s">
        <v>265</v>
      </c>
      <c r="I391" s="9" t="s">
        <v>270</v>
      </c>
      <c r="J391" s="9" t="s">
        <v>283</v>
      </c>
      <c r="K391" s="9" t="s">
        <v>268</v>
      </c>
      <c r="L391" s="3">
        <v>85.414745456422963</v>
      </c>
      <c r="M391" s="3">
        <v>71.041636513837247</v>
      </c>
      <c r="N391" s="3">
        <v>71</v>
      </c>
    </row>
    <row r="392" spans="1:14">
      <c r="A392" s="30" t="s">
        <v>238</v>
      </c>
      <c r="B392" s="30">
        <v>301</v>
      </c>
      <c r="C392" s="80">
        <v>193.23978058101434</v>
      </c>
      <c r="D392" s="80">
        <v>129.50585691663443</v>
      </c>
      <c r="E392" s="9" t="s">
        <v>263</v>
      </c>
      <c r="F392" s="9" t="s">
        <v>147</v>
      </c>
      <c r="G392" s="9" t="s">
        <v>275</v>
      </c>
      <c r="H392" s="9" t="s">
        <v>265</v>
      </c>
      <c r="I392" s="9" t="s">
        <v>270</v>
      </c>
      <c r="J392" s="9" t="s">
        <v>283</v>
      </c>
      <c r="K392" s="9" t="s">
        <v>268</v>
      </c>
      <c r="L392" s="3">
        <v>87.077387964922892</v>
      </c>
      <c r="M392" s="3">
        <v>71.423940731781073</v>
      </c>
      <c r="N392" s="3">
        <v>71</v>
      </c>
    </row>
    <row r="393" spans="1:14">
      <c r="A393" s="30" t="s">
        <v>238</v>
      </c>
      <c r="B393" s="30">
        <v>401</v>
      </c>
      <c r="C393" s="80">
        <v>110.13233244661534</v>
      </c>
      <c r="D393" s="80">
        <v>123.37158401363516</v>
      </c>
      <c r="E393" s="9" t="s">
        <v>274</v>
      </c>
      <c r="F393" s="9" t="s">
        <v>147</v>
      </c>
      <c r="G393" s="9" t="s">
        <v>275</v>
      </c>
      <c r="H393" s="9" t="s">
        <v>265</v>
      </c>
      <c r="I393" s="9" t="s">
        <v>266</v>
      </c>
      <c r="J393" s="9" t="s">
        <v>283</v>
      </c>
      <c r="K393" s="9" t="s">
        <v>268</v>
      </c>
      <c r="L393" s="3">
        <v>87.299874629013416</v>
      </c>
      <c r="M393" s="3">
        <v>71.189977178703131</v>
      </c>
      <c r="N393" s="3">
        <v>71</v>
      </c>
    </row>
    <row r="394" spans="1:14">
      <c r="A394" s="30" t="s">
        <v>154</v>
      </c>
      <c r="B394" s="30">
        <v>301</v>
      </c>
      <c r="C394" s="80">
        <v>85.258885418574067</v>
      </c>
      <c r="D394" s="80">
        <v>126.70565253224028</v>
      </c>
      <c r="E394" s="9" t="s">
        <v>263</v>
      </c>
      <c r="F394" s="9" t="s">
        <v>147</v>
      </c>
      <c r="G394" s="9" t="s">
        <v>275</v>
      </c>
      <c r="H394" s="9" t="s">
        <v>265</v>
      </c>
      <c r="I394" s="9" t="s">
        <v>272</v>
      </c>
      <c r="J394" s="9" t="s">
        <v>267</v>
      </c>
      <c r="K394" s="9" t="s">
        <v>284</v>
      </c>
      <c r="L394" s="3">
        <v>84.57318524308269</v>
      </c>
      <c r="M394" s="3">
        <v>70.761876660934817</v>
      </c>
      <c r="N394" s="3">
        <v>71</v>
      </c>
    </row>
    <row r="395" spans="1:14">
      <c r="A395" s="30" t="s">
        <v>154</v>
      </c>
      <c r="B395" s="30">
        <v>302</v>
      </c>
      <c r="C395" s="80">
        <v>93.08455096014697</v>
      </c>
      <c r="D395" s="80">
        <v>124.87517761042049</v>
      </c>
      <c r="E395" s="9" t="s">
        <v>263</v>
      </c>
      <c r="F395" s="9" t="s">
        <v>147</v>
      </c>
      <c r="G395" s="9" t="s">
        <v>275</v>
      </c>
      <c r="H395" s="9" t="s">
        <v>265</v>
      </c>
      <c r="I395" s="9" t="s">
        <v>272</v>
      </c>
      <c r="J395" s="9" t="s">
        <v>267</v>
      </c>
      <c r="K395" s="9" t="s">
        <v>284</v>
      </c>
      <c r="L395" s="3">
        <v>87.546305515063153</v>
      </c>
      <c r="M395" s="3">
        <v>69.589207422254603</v>
      </c>
      <c r="N395" s="3">
        <v>70</v>
      </c>
    </row>
    <row r="396" spans="1:14">
      <c r="A396" s="30" t="s">
        <v>154</v>
      </c>
      <c r="B396" s="30">
        <v>401</v>
      </c>
      <c r="C396" s="80">
        <v>77.878436339672504</v>
      </c>
      <c r="D396" s="80">
        <v>119.45552904962321</v>
      </c>
      <c r="E396" s="9" t="s">
        <v>263</v>
      </c>
      <c r="F396" s="9" t="s">
        <v>147</v>
      </c>
      <c r="G396" s="9" t="s">
        <v>275</v>
      </c>
      <c r="H396" s="9" t="s">
        <v>265</v>
      </c>
      <c r="I396" s="9" t="s">
        <v>266</v>
      </c>
      <c r="J396" s="9" t="s">
        <v>267</v>
      </c>
      <c r="K396" s="9" t="s">
        <v>284</v>
      </c>
      <c r="L396" s="3">
        <v>88.558442474371958</v>
      </c>
      <c r="M396" s="3">
        <v>65.0603946500066</v>
      </c>
      <c r="N396" s="3">
        <v>65</v>
      </c>
    </row>
    <row r="397" spans="1:14">
      <c r="A397" s="30" t="s">
        <v>154</v>
      </c>
      <c r="B397" s="30">
        <v>602</v>
      </c>
      <c r="C397" s="80">
        <v>88.312198374666494</v>
      </c>
      <c r="D397" s="80">
        <v>130.18940050682085</v>
      </c>
      <c r="E397" s="9" t="s">
        <v>263</v>
      </c>
      <c r="F397" s="9" t="s">
        <v>147</v>
      </c>
      <c r="G397" s="9" t="s">
        <v>275</v>
      </c>
      <c r="H397" s="9" t="s">
        <v>265</v>
      </c>
      <c r="I397" s="9" t="s">
        <v>272</v>
      </c>
      <c r="J397" s="9" t="s">
        <v>267</v>
      </c>
      <c r="K397" s="9" t="s">
        <v>284</v>
      </c>
      <c r="L397" s="3">
        <v>87.290463900005477</v>
      </c>
      <c r="M397" s="3">
        <v>70.771126034756861</v>
      </c>
      <c r="N397" s="3">
        <v>71</v>
      </c>
    </row>
    <row r="398" spans="1:14">
      <c r="A398" s="30" t="s">
        <v>170</v>
      </c>
      <c r="B398" s="30">
        <v>101</v>
      </c>
      <c r="C398" s="80">
        <v>92.349564204549722</v>
      </c>
      <c r="D398" s="80">
        <v>125.79909613152115</v>
      </c>
      <c r="E398" s="9" t="s">
        <v>263</v>
      </c>
      <c r="F398" s="9" t="s">
        <v>147</v>
      </c>
      <c r="G398" s="9" t="s">
        <v>275</v>
      </c>
      <c r="H398" s="9" t="s">
        <v>279</v>
      </c>
      <c r="I398" s="9" t="s">
        <v>266</v>
      </c>
      <c r="J398" s="9" t="s">
        <v>276</v>
      </c>
      <c r="K398" s="9" t="s">
        <v>268</v>
      </c>
      <c r="L398" s="3">
        <v>86.496670892318377</v>
      </c>
      <c r="M398" s="3">
        <v>70.967129119285204</v>
      </c>
      <c r="N398" s="3">
        <v>71</v>
      </c>
    </row>
    <row r="399" spans="1:14">
      <c r="A399" s="30" t="s">
        <v>170</v>
      </c>
      <c r="B399" s="30">
        <v>201</v>
      </c>
      <c r="C399" s="80">
        <v>101.39358695166666</v>
      </c>
      <c r="D399" s="80">
        <v>126.09801932453554</v>
      </c>
      <c r="E399" s="9" t="s">
        <v>263</v>
      </c>
      <c r="F399" s="9" t="s">
        <v>147</v>
      </c>
      <c r="G399" s="9" t="s">
        <v>275</v>
      </c>
      <c r="H399" s="9" t="s">
        <v>265</v>
      </c>
      <c r="I399" s="9" t="s">
        <v>266</v>
      </c>
      <c r="J399" s="9" t="s">
        <v>276</v>
      </c>
      <c r="K399" s="9" t="s">
        <v>268</v>
      </c>
      <c r="L399" s="3">
        <v>87.143931092045491</v>
      </c>
      <c r="M399" s="3">
        <v>68.539289685158593</v>
      </c>
      <c r="N399" s="3">
        <v>69</v>
      </c>
    </row>
    <row r="400" spans="1:14">
      <c r="A400" s="30" t="s">
        <v>170</v>
      </c>
      <c r="B400" s="30">
        <v>301</v>
      </c>
      <c r="C400" s="80">
        <v>91.796885659795464</v>
      </c>
      <c r="D400" s="80">
        <v>115.38220643962981</v>
      </c>
      <c r="E400" s="9" t="s">
        <v>274</v>
      </c>
      <c r="F400" s="9" t="s">
        <v>147</v>
      </c>
      <c r="G400" s="9" t="s">
        <v>275</v>
      </c>
      <c r="H400" s="9" t="s">
        <v>265</v>
      </c>
      <c r="I400" s="9" t="s">
        <v>266</v>
      </c>
      <c r="J400" s="9" t="s">
        <v>276</v>
      </c>
      <c r="K400" s="9" t="s">
        <v>268</v>
      </c>
      <c r="L400" s="3">
        <v>85.705616900567335</v>
      </c>
      <c r="M400" s="3">
        <v>70.206545237384304</v>
      </c>
      <c r="N400" s="3">
        <v>70</v>
      </c>
    </row>
    <row r="401" spans="1:14">
      <c r="A401" s="30" t="s">
        <v>170</v>
      </c>
      <c r="B401" s="30">
        <v>401</v>
      </c>
      <c r="C401" s="80">
        <v>86.96227873075091</v>
      </c>
      <c r="D401" s="80">
        <v>130.75701828849648</v>
      </c>
      <c r="E401" s="9" t="s">
        <v>263</v>
      </c>
      <c r="F401" s="9" t="s">
        <v>147</v>
      </c>
      <c r="G401" s="9" t="s">
        <v>275</v>
      </c>
      <c r="H401" s="9" t="s">
        <v>265</v>
      </c>
      <c r="I401" s="9" t="s">
        <v>266</v>
      </c>
      <c r="J401" s="9" t="s">
        <v>276</v>
      </c>
      <c r="K401" s="9" t="s">
        <v>268</v>
      </c>
      <c r="L401" s="3">
        <v>88.574662811759765</v>
      </c>
      <c r="M401" s="3">
        <v>70.977499883888328</v>
      </c>
      <c r="N401" s="3">
        <v>71</v>
      </c>
    </row>
    <row r="402" spans="1:14">
      <c r="A402" s="30" t="s">
        <v>170</v>
      </c>
      <c r="B402" s="30">
        <v>501</v>
      </c>
      <c r="C402" s="80">
        <v>98.419637372029854</v>
      </c>
      <c r="D402" s="80">
        <v>121.59150969295094</v>
      </c>
      <c r="E402" s="9" t="s">
        <v>274</v>
      </c>
      <c r="F402" s="9" t="s">
        <v>147</v>
      </c>
      <c r="G402" s="9" t="s">
        <v>275</v>
      </c>
      <c r="H402" s="9" t="s">
        <v>265</v>
      </c>
      <c r="I402" s="9" t="s">
        <v>266</v>
      </c>
      <c r="J402" s="9" t="s">
        <v>276</v>
      </c>
      <c r="K402" s="9" t="s">
        <v>268</v>
      </c>
      <c r="L402" s="3">
        <v>85.753344560209584</v>
      </c>
      <c r="M402" s="3">
        <v>71.249809539582657</v>
      </c>
      <c r="N402" s="3">
        <v>71</v>
      </c>
    </row>
    <row r="403" spans="1:14">
      <c r="A403" s="30" t="s">
        <v>245</v>
      </c>
      <c r="B403" s="30">
        <v>101</v>
      </c>
      <c r="C403" s="80">
        <v>110.43559453856886</v>
      </c>
      <c r="D403" s="80">
        <v>134.66496696059781</v>
      </c>
      <c r="E403" s="9" t="s">
        <v>274</v>
      </c>
      <c r="F403" s="9" t="s">
        <v>144</v>
      </c>
      <c r="G403" s="9" t="s">
        <v>275</v>
      </c>
      <c r="H403" s="9" t="s">
        <v>265</v>
      </c>
      <c r="I403" s="9" t="s">
        <v>266</v>
      </c>
      <c r="J403" s="9" t="s">
        <v>283</v>
      </c>
      <c r="K403" s="9" t="s">
        <v>268</v>
      </c>
      <c r="L403" s="3">
        <v>86.59420510767039</v>
      </c>
      <c r="M403" s="3">
        <v>69.83134552411461</v>
      </c>
      <c r="N403" s="3">
        <v>70</v>
      </c>
    </row>
    <row r="404" spans="1:14">
      <c r="A404" s="30" t="s">
        <v>331</v>
      </c>
      <c r="B404" s="30">
        <v>101</v>
      </c>
      <c r="C404" s="80">
        <v>113.21319451121698</v>
      </c>
      <c r="D404" s="80">
        <v>122.12303617387123</v>
      </c>
      <c r="E404" s="9" t="s">
        <v>274</v>
      </c>
      <c r="F404" s="9" t="s">
        <v>144</v>
      </c>
      <c r="G404" s="9" t="s">
        <v>275</v>
      </c>
      <c r="H404" s="9" t="s">
        <v>279</v>
      </c>
      <c r="I404" s="9" t="s">
        <v>270</v>
      </c>
      <c r="J404" s="9" t="s">
        <v>285</v>
      </c>
      <c r="K404" s="9" t="s">
        <v>284</v>
      </c>
      <c r="L404" s="3">
        <v>82.609010816438669</v>
      </c>
      <c r="M404" s="3">
        <v>71.028031581687245</v>
      </c>
      <c r="N404" s="3">
        <v>71</v>
      </c>
    </row>
    <row r="405" spans="1:14">
      <c r="A405" s="30" t="s">
        <v>331</v>
      </c>
      <c r="B405" s="30">
        <v>102</v>
      </c>
      <c r="C405" s="80">
        <v>141.73974821954715</v>
      </c>
      <c r="D405" s="80">
        <v>129.15484680908952</v>
      </c>
      <c r="E405" s="9" t="s">
        <v>274</v>
      </c>
      <c r="F405" s="9" t="s">
        <v>144</v>
      </c>
      <c r="G405" s="9" t="s">
        <v>275</v>
      </c>
      <c r="H405" s="9" t="s">
        <v>279</v>
      </c>
      <c r="I405" s="9" t="s">
        <v>270</v>
      </c>
      <c r="J405" s="9" t="s">
        <v>285</v>
      </c>
      <c r="K405" s="9" t="s">
        <v>284</v>
      </c>
      <c r="L405" s="3">
        <v>84.758437644168055</v>
      </c>
      <c r="M405" s="3">
        <v>59.348346028482581</v>
      </c>
      <c r="N405" s="3">
        <v>59</v>
      </c>
    </row>
    <row r="406" spans="1:14">
      <c r="A406" s="30" t="s">
        <v>340</v>
      </c>
      <c r="B406" s="30">
        <v>403</v>
      </c>
      <c r="C406" s="80">
        <v>81.72832440362869</v>
      </c>
      <c r="D406" s="80">
        <v>124.80000246279293</v>
      </c>
      <c r="E406" s="9" t="s">
        <v>274</v>
      </c>
      <c r="F406" s="9" t="s">
        <v>147</v>
      </c>
      <c r="G406" s="9" t="s">
        <v>277</v>
      </c>
      <c r="H406" s="9" t="s">
        <v>265</v>
      </c>
      <c r="I406" s="9" t="s">
        <v>310</v>
      </c>
      <c r="J406" s="9" t="s">
        <v>276</v>
      </c>
      <c r="K406" s="9" t="s">
        <v>284</v>
      </c>
      <c r="L406" s="3">
        <v>86.831520223426054</v>
      </c>
      <c r="M406" s="3">
        <v>72.198805428467182</v>
      </c>
      <c r="N406" s="3">
        <v>72</v>
      </c>
    </row>
    <row r="407" spans="1:14">
      <c r="A407" s="30" t="s">
        <v>340</v>
      </c>
      <c r="B407" s="30">
        <v>411</v>
      </c>
      <c r="C407" s="80">
        <v>80.40740211357766</v>
      </c>
      <c r="D407" s="80">
        <v>113.80000213290369</v>
      </c>
      <c r="E407" s="9" t="s">
        <v>274</v>
      </c>
      <c r="F407" s="9" t="s">
        <v>147</v>
      </c>
      <c r="G407" s="9" t="s">
        <v>275</v>
      </c>
      <c r="H407" s="9" t="s">
        <v>265</v>
      </c>
      <c r="I407" s="9" t="s">
        <v>310</v>
      </c>
      <c r="J407" s="9" t="s">
        <v>276</v>
      </c>
      <c r="K407" s="9" t="s">
        <v>284</v>
      </c>
      <c r="L407" s="3">
        <v>83.998999999999995</v>
      </c>
      <c r="M407" s="3">
        <v>69.5</v>
      </c>
      <c r="N407" s="3">
        <v>70</v>
      </c>
    </row>
    <row r="408" spans="1:14">
      <c r="A408" s="30" t="s">
        <v>340</v>
      </c>
      <c r="B408" s="30">
        <v>412</v>
      </c>
      <c r="C408" s="80">
        <v>88.932293654458334</v>
      </c>
      <c r="D408" s="80">
        <v>130.8962401171303</v>
      </c>
      <c r="E408" s="9" t="s">
        <v>274</v>
      </c>
      <c r="F408" s="9" t="s">
        <v>147</v>
      </c>
      <c r="G408" s="9" t="s">
        <v>275</v>
      </c>
      <c r="H408" s="9" t="s">
        <v>265</v>
      </c>
      <c r="I408" s="9" t="s">
        <v>310</v>
      </c>
      <c r="J408" s="9" t="s">
        <v>276</v>
      </c>
      <c r="K408" s="9" t="s">
        <v>284</v>
      </c>
      <c r="L408" s="3">
        <v>86.587680113012084</v>
      </c>
      <c r="M408" s="3">
        <v>70.973608800292979</v>
      </c>
      <c r="N408" s="3">
        <v>71</v>
      </c>
    </row>
    <row r="409" spans="1:14">
      <c r="A409" s="30" t="s">
        <v>340</v>
      </c>
      <c r="B409" s="30">
        <v>413</v>
      </c>
      <c r="C409" s="80">
        <v>46.010227608029375</v>
      </c>
      <c r="D409" s="80">
        <v>135.80000460732325</v>
      </c>
      <c r="E409" s="9" t="s">
        <v>274</v>
      </c>
      <c r="F409" s="9" t="s">
        <v>147</v>
      </c>
      <c r="G409" s="9" t="s">
        <v>275</v>
      </c>
      <c r="H409" s="9" t="s">
        <v>265</v>
      </c>
      <c r="I409" s="9" t="s">
        <v>310</v>
      </c>
      <c r="J409" s="9" t="s">
        <v>276</v>
      </c>
      <c r="K409" s="9" t="s">
        <v>284</v>
      </c>
      <c r="L409" s="3">
        <v>87.559673637132846</v>
      </c>
      <c r="M409" s="3">
        <v>70.574392239816262</v>
      </c>
      <c r="N409" s="3">
        <v>71</v>
      </c>
    </row>
    <row r="410" spans="1:14">
      <c r="A410" s="30" t="s">
        <v>340</v>
      </c>
      <c r="B410" s="30">
        <v>415</v>
      </c>
      <c r="C410" s="80">
        <v>85.638205257842415</v>
      </c>
      <c r="D410" s="80">
        <v>117.81438226556192</v>
      </c>
      <c r="E410" s="9" t="s">
        <v>274</v>
      </c>
      <c r="F410" s="9" t="s">
        <v>147</v>
      </c>
      <c r="G410" s="9" t="s">
        <v>280</v>
      </c>
      <c r="H410" s="9" t="s">
        <v>265</v>
      </c>
      <c r="I410" s="9" t="s">
        <v>310</v>
      </c>
      <c r="J410" s="9" t="s">
        <v>276</v>
      </c>
      <c r="K410" s="9" t="s">
        <v>284</v>
      </c>
      <c r="L410" s="3">
        <v>85.617316616897952</v>
      </c>
      <c r="M410" s="3">
        <v>49.996379632882494</v>
      </c>
      <c r="N410" s="3">
        <v>50</v>
      </c>
    </row>
    <row r="411" spans="1:14">
      <c r="A411" s="30" t="s">
        <v>340</v>
      </c>
      <c r="B411" s="30">
        <v>417</v>
      </c>
      <c r="C411" s="80">
        <v>75.558827136398023</v>
      </c>
      <c r="D411" s="80">
        <v>133.69999611762458</v>
      </c>
      <c r="E411" s="9" t="s">
        <v>274</v>
      </c>
      <c r="F411" s="9" t="s">
        <v>147</v>
      </c>
      <c r="G411" s="9" t="s">
        <v>277</v>
      </c>
      <c r="H411" s="9" t="s">
        <v>265</v>
      </c>
      <c r="I411" s="9" t="s">
        <v>310</v>
      </c>
      <c r="J411" s="9" t="s">
        <v>276</v>
      </c>
      <c r="K411" s="9" t="s">
        <v>284</v>
      </c>
      <c r="L411" s="3">
        <v>85.912309831181716</v>
      </c>
      <c r="M411" s="3">
        <v>70.870171921549158</v>
      </c>
      <c r="N411" s="3">
        <v>71</v>
      </c>
    </row>
    <row r="412" spans="1:14">
      <c r="A412" s="30" t="s">
        <v>340</v>
      </c>
      <c r="B412" s="30">
        <v>421</v>
      </c>
      <c r="C412" s="80">
        <v>122.961734791936</v>
      </c>
      <c r="D412" s="80">
        <v>118.37127205665971</v>
      </c>
      <c r="E412" s="9" t="s">
        <v>274</v>
      </c>
      <c r="F412" s="9" t="s">
        <v>147</v>
      </c>
      <c r="G412" s="9" t="s">
        <v>275</v>
      </c>
      <c r="H412" s="9" t="s">
        <v>265</v>
      </c>
      <c r="I412" s="9" t="s">
        <v>310</v>
      </c>
      <c r="J412" s="9" t="s">
        <v>276</v>
      </c>
      <c r="K412" s="9" t="s">
        <v>284</v>
      </c>
      <c r="L412" s="3">
        <v>84.510966914356999</v>
      </c>
      <c r="M412" s="3">
        <v>71.836838585453165</v>
      </c>
      <c r="N412" s="3">
        <v>72</v>
      </c>
    </row>
    <row r="413" spans="1:14">
      <c r="A413" s="30" t="s">
        <v>378</v>
      </c>
      <c r="B413" s="30">
        <v>601</v>
      </c>
      <c r="C413" s="80">
        <v>80.449395028126318</v>
      </c>
      <c r="D413" s="80">
        <v>144.29999881806012</v>
      </c>
      <c r="E413" s="9" t="s">
        <v>263</v>
      </c>
      <c r="F413" s="9" t="s">
        <v>147</v>
      </c>
      <c r="G413" s="9" t="s">
        <v>289</v>
      </c>
      <c r="H413" s="9" t="s">
        <v>265</v>
      </c>
      <c r="I413" s="9" t="s">
        <v>310</v>
      </c>
      <c r="J413" s="9" t="s">
        <v>276</v>
      </c>
      <c r="K413" s="9" t="s">
        <v>284</v>
      </c>
      <c r="L413" s="3">
        <v>87.103381728428459</v>
      </c>
      <c r="M413" s="3">
        <v>69.274664457668393</v>
      </c>
      <c r="N413" s="3">
        <v>69</v>
      </c>
    </row>
    <row r="414" spans="1:14">
      <c r="A414" s="30" t="s">
        <v>341</v>
      </c>
      <c r="B414" s="30">
        <v>301</v>
      </c>
      <c r="C414" s="80">
        <v>112.97239256429766</v>
      </c>
      <c r="D414" s="80">
        <v>127.75008781843256</v>
      </c>
      <c r="E414" s="9" t="s">
        <v>274</v>
      </c>
      <c r="F414" s="9" t="s">
        <v>144</v>
      </c>
      <c r="G414" s="9" t="s">
        <v>275</v>
      </c>
      <c r="H414" s="9" t="s">
        <v>279</v>
      </c>
      <c r="I414" s="9" t="s">
        <v>270</v>
      </c>
      <c r="J414" s="9" t="s">
        <v>283</v>
      </c>
      <c r="K414" s="9" t="s">
        <v>284</v>
      </c>
      <c r="L414" s="3">
        <v>85.374128511808337</v>
      </c>
      <c r="M414" s="3">
        <v>60.963029282663136</v>
      </c>
      <c r="N414" s="3">
        <v>61</v>
      </c>
    </row>
    <row r="415" spans="1:14">
      <c r="A415" s="30" t="s">
        <v>341</v>
      </c>
      <c r="B415" s="30">
        <v>401</v>
      </c>
      <c r="C415" s="80">
        <v>121.09112985960446</v>
      </c>
      <c r="D415" s="80">
        <v>126.03222124753533</v>
      </c>
      <c r="E415" s="9" t="s">
        <v>274</v>
      </c>
      <c r="F415" s="9" t="s">
        <v>144</v>
      </c>
      <c r="G415" s="9" t="s">
        <v>275</v>
      </c>
      <c r="H415" s="9" t="s">
        <v>265</v>
      </c>
      <c r="I415" s="9" t="s">
        <v>270</v>
      </c>
      <c r="J415" s="9" t="s">
        <v>283</v>
      </c>
      <c r="K415" s="9" t="s">
        <v>284</v>
      </c>
      <c r="L415" s="3">
        <v>85.543160447734536</v>
      </c>
      <c r="M415" s="3">
        <v>62.216793069413171</v>
      </c>
      <c r="N415" s="3">
        <v>62</v>
      </c>
    </row>
    <row r="416" spans="1:14">
      <c r="A416" s="30" t="s">
        <v>341</v>
      </c>
      <c r="B416" s="30">
        <v>501</v>
      </c>
      <c r="C416" s="80">
        <v>106.94463134329615</v>
      </c>
      <c r="D416" s="80">
        <v>127.10695768863373</v>
      </c>
      <c r="E416" s="9" t="s">
        <v>274</v>
      </c>
      <c r="F416" s="9" t="s">
        <v>144</v>
      </c>
      <c r="G416" s="9" t="s">
        <v>275</v>
      </c>
      <c r="H416" s="9" t="s">
        <v>265</v>
      </c>
      <c r="I416" s="9" t="s">
        <v>270</v>
      </c>
      <c r="J416" s="9" t="s">
        <v>283</v>
      </c>
      <c r="K416" s="9" t="s">
        <v>284</v>
      </c>
      <c r="L416" s="3">
        <v>85.297362828940294</v>
      </c>
      <c r="M416" s="3">
        <v>67.478414498820811</v>
      </c>
      <c r="N416" s="3">
        <v>67</v>
      </c>
    </row>
    <row r="417" spans="1:14">
      <c r="A417" s="30" t="s">
        <v>341</v>
      </c>
      <c r="B417" s="30">
        <v>601</v>
      </c>
      <c r="C417" s="80">
        <v>119.26028415250506</v>
      </c>
      <c r="D417" s="80">
        <v>123.88335626733732</v>
      </c>
      <c r="E417" s="9" t="s">
        <v>274</v>
      </c>
      <c r="F417" s="9" t="s">
        <v>144</v>
      </c>
      <c r="G417" s="9" t="s">
        <v>275</v>
      </c>
      <c r="H417" s="9" t="s">
        <v>265</v>
      </c>
      <c r="I417" s="9" t="s">
        <v>270</v>
      </c>
      <c r="J417" s="9" t="s">
        <v>283</v>
      </c>
      <c r="K417" s="9" t="s">
        <v>284</v>
      </c>
      <c r="L417" s="3">
        <v>83.807999721209029</v>
      </c>
      <c r="M417" s="3">
        <v>52.569295448737307</v>
      </c>
      <c r="N417" s="3">
        <v>53</v>
      </c>
    </row>
    <row r="418" spans="1:14">
      <c r="A418" s="30" t="s">
        <v>336</v>
      </c>
      <c r="B418" s="30">
        <v>101</v>
      </c>
      <c r="C418" s="80">
        <v>107.3486253702925</v>
      </c>
      <c r="D418" s="80">
        <v>154.35320465634459</v>
      </c>
      <c r="E418" s="9" t="s">
        <v>263</v>
      </c>
      <c r="F418" s="9" t="s">
        <v>147</v>
      </c>
      <c r="G418" s="9" t="s">
        <v>286</v>
      </c>
      <c r="H418" s="9" t="s">
        <v>265</v>
      </c>
      <c r="I418" s="9" t="s">
        <v>266</v>
      </c>
      <c r="J418" s="9" t="s">
        <v>267</v>
      </c>
      <c r="K418" s="9" t="s">
        <v>284</v>
      </c>
      <c r="L418" s="3">
        <v>90.053911421000038</v>
      </c>
      <c r="M418" s="3">
        <v>68.565535774794739</v>
      </c>
      <c r="N418" s="3">
        <v>69</v>
      </c>
    </row>
    <row r="419" spans="1:14">
      <c r="A419" s="30" t="s">
        <v>336</v>
      </c>
      <c r="B419" s="30">
        <v>201</v>
      </c>
      <c r="C419" s="80">
        <v>112.12552680359084</v>
      </c>
      <c r="D419" s="80">
        <v>145.6514982998626</v>
      </c>
      <c r="E419" s="9" t="s">
        <v>263</v>
      </c>
      <c r="F419" s="9" t="s">
        <v>147</v>
      </c>
      <c r="G419" s="9" t="s">
        <v>286</v>
      </c>
      <c r="H419" s="9" t="s">
        <v>265</v>
      </c>
      <c r="I419" s="9" t="s">
        <v>266</v>
      </c>
      <c r="J419" s="9" t="s">
        <v>267</v>
      </c>
      <c r="K419" s="9" t="s">
        <v>284</v>
      </c>
      <c r="L419" s="3">
        <v>89.028525728240027</v>
      </c>
      <c r="M419" s="3">
        <v>58.884296150939022</v>
      </c>
      <c r="N419" s="3">
        <v>59</v>
      </c>
    </row>
    <row r="420" spans="1:14">
      <c r="A420" s="30" t="s">
        <v>336</v>
      </c>
      <c r="B420" s="30">
        <v>202</v>
      </c>
      <c r="C420" s="80">
        <v>116.31579196702802</v>
      </c>
      <c r="D420" s="80">
        <v>136.7260260623124</v>
      </c>
      <c r="E420" s="9" t="s">
        <v>263</v>
      </c>
      <c r="F420" s="9" t="s">
        <v>147</v>
      </c>
      <c r="G420" s="9" t="s">
        <v>286</v>
      </c>
      <c r="H420" s="9" t="s">
        <v>265</v>
      </c>
      <c r="I420" s="9" t="s">
        <v>266</v>
      </c>
      <c r="J420" s="9" t="s">
        <v>267</v>
      </c>
      <c r="K420" s="9" t="s">
        <v>284</v>
      </c>
      <c r="L420" s="3">
        <v>86.898776184435491</v>
      </c>
      <c r="M420" s="3">
        <v>70.367954736822753</v>
      </c>
      <c r="N420" s="3">
        <v>70</v>
      </c>
    </row>
    <row r="421" spans="1:14">
      <c r="A421" s="30" t="s">
        <v>336</v>
      </c>
      <c r="B421" s="30">
        <v>301</v>
      </c>
      <c r="C421" s="80">
        <v>106.03232708067884</v>
      </c>
      <c r="D421" s="80">
        <v>140.98191446324182</v>
      </c>
      <c r="E421" s="9" t="s">
        <v>263</v>
      </c>
      <c r="F421" s="9" t="s">
        <v>147</v>
      </c>
      <c r="G421" s="9" t="s">
        <v>286</v>
      </c>
      <c r="H421" s="9" t="s">
        <v>265</v>
      </c>
      <c r="I421" s="9" t="s">
        <v>266</v>
      </c>
      <c r="J421" s="9" t="s">
        <v>267</v>
      </c>
      <c r="K421" s="9" t="s">
        <v>284</v>
      </c>
      <c r="L421" s="3">
        <v>87.538135803272283</v>
      </c>
      <c r="M421" s="3">
        <v>69.876343037439426</v>
      </c>
      <c r="N421" s="3">
        <v>70</v>
      </c>
    </row>
    <row r="422" spans="1:14">
      <c r="A422" s="30" t="s">
        <v>336</v>
      </c>
      <c r="B422" s="30">
        <v>401</v>
      </c>
      <c r="C422" s="80">
        <v>117.23372391778986</v>
      </c>
      <c r="D422" s="80">
        <v>133.69198270885374</v>
      </c>
      <c r="E422" s="9" t="s">
        <v>263</v>
      </c>
      <c r="F422" s="9" t="s">
        <v>147</v>
      </c>
      <c r="G422" s="9" t="s">
        <v>286</v>
      </c>
      <c r="H422" s="9" t="s">
        <v>265</v>
      </c>
      <c r="I422" s="9" t="s">
        <v>266</v>
      </c>
      <c r="J422" s="9" t="s">
        <v>267</v>
      </c>
      <c r="K422" s="9" t="s">
        <v>284</v>
      </c>
      <c r="L422" s="3">
        <v>87.575971648636212</v>
      </c>
      <c r="M422" s="3">
        <v>56.903432577735835</v>
      </c>
      <c r="N422" s="3">
        <v>57</v>
      </c>
    </row>
    <row r="423" spans="1:14">
      <c r="A423" s="30" t="s">
        <v>336</v>
      </c>
      <c r="B423" s="30">
        <v>501</v>
      </c>
      <c r="C423" s="80">
        <v>113.5149244856855</v>
      </c>
      <c r="D423" s="80">
        <v>123.1387696763157</v>
      </c>
      <c r="E423" s="9" t="s">
        <v>263</v>
      </c>
      <c r="F423" s="9" t="s">
        <v>147</v>
      </c>
      <c r="G423" s="9" t="s">
        <v>306</v>
      </c>
      <c r="H423" s="9" t="s">
        <v>265</v>
      </c>
      <c r="I423" s="9" t="s">
        <v>266</v>
      </c>
      <c r="J423" s="9" t="s">
        <v>267</v>
      </c>
      <c r="K423" s="9" t="s">
        <v>284</v>
      </c>
      <c r="L423" s="3">
        <v>85.515699831179305</v>
      </c>
      <c r="M423" s="3">
        <v>71.274647109290683</v>
      </c>
      <c r="N423" s="3">
        <v>71</v>
      </c>
    </row>
    <row r="424" spans="1:14">
      <c r="A424" s="30" t="s">
        <v>369</v>
      </c>
      <c r="B424" s="30">
        <v>101</v>
      </c>
      <c r="C424" s="80">
        <v>73.694699514196856</v>
      </c>
      <c r="D424" s="80">
        <v>129.70325201921662</v>
      </c>
      <c r="E424" s="9" t="s">
        <v>274</v>
      </c>
      <c r="F424" s="9" t="s">
        <v>168</v>
      </c>
      <c r="G424" s="9" t="s">
        <v>273</v>
      </c>
      <c r="H424" s="9" t="s">
        <v>265</v>
      </c>
      <c r="I424" s="9" t="s">
        <v>310</v>
      </c>
      <c r="J424" s="9" t="s">
        <v>283</v>
      </c>
      <c r="K424" s="9" t="s">
        <v>284</v>
      </c>
      <c r="L424" s="3">
        <v>85.471000000000004</v>
      </c>
      <c r="M424" s="3">
        <v>69.92</v>
      </c>
      <c r="N424" s="3">
        <v>70</v>
      </c>
    </row>
    <row r="425" spans="1:14">
      <c r="A425" s="30" t="s">
        <v>369</v>
      </c>
      <c r="B425" s="30">
        <v>104</v>
      </c>
      <c r="C425" s="80">
        <v>86.597563280870844</v>
      </c>
      <c r="D425" s="80">
        <v>120.49449883113456</v>
      </c>
      <c r="E425" s="9" t="s">
        <v>274</v>
      </c>
      <c r="F425" s="9" t="s">
        <v>168</v>
      </c>
      <c r="G425" s="9" t="s">
        <v>322</v>
      </c>
      <c r="H425" s="9" t="s">
        <v>265</v>
      </c>
      <c r="I425" s="9" t="s">
        <v>310</v>
      </c>
      <c r="J425" s="9" t="s">
        <v>283</v>
      </c>
      <c r="K425" s="9" t="s">
        <v>284</v>
      </c>
      <c r="L425" s="3">
        <v>85.196731223421395</v>
      </c>
      <c r="M425" s="3">
        <v>62.205726022059196</v>
      </c>
      <c r="N425" s="3">
        <v>62</v>
      </c>
    </row>
    <row r="426" spans="1:14">
      <c r="A426" s="30" t="s">
        <v>369</v>
      </c>
      <c r="B426" s="30">
        <v>206</v>
      </c>
      <c r="C426" s="80">
        <v>88.484207088366077</v>
      </c>
      <c r="D426" s="80">
        <v>132.27763610273226</v>
      </c>
      <c r="E426" s="9" t="s">
        <v>274</v>
      </c>
      <c r="F426" s="9" t="s">
        <v>168</v>
      </c>
      <c r="G426" s="9" t="s">
        <v>322</v>
      </c>
      <c r="H426" s="9" t="s">
        <v>265</v>
      </c>
      <c r="I426" s="9" t="s">
        <v>310</v>
      </c>
      <c r="J426" s="9" t="s">
        <v>283</v>
      </c>
      <c r="K426" s="9" t="s">
        <v>284</v>
      </c>
      <c r="L426" s="3">
        <v>86.202043323926659</v>
      </c>
      <c r="M426" s="3">
        <v>69.931185701861793</v>
      </c>
      <c r="N426" s="3">
        <v>70</v>
      </c>
    </row>
    <row r="427" spans="1:14">
      <c r="A427" s="30" t="s">
        <v>307</v>
      </c>
      <c r="B427" s="30">
        <v>101</v>
      </c>
      <c r="C427" s="80">
        <v>88.289997232581726</v>
      </c>
      <c r="D427" s="80">
        <v>124.34413087080763</v>
      </c>
      <c r="E427" s="9" t="s">
        <v>263</v>
      </c>
      <c r="F427" s="9" t="s">
        <v>147</v>
      </c>
      <c r="G427" s="9" t="s">
        <v>277</v>
      </c>
      <c r="H427" s="9" t="s">
        <v>265</v>
      </c>
      <c r="I427" s="9" t="s">
        <v>272</v>
      </c>
      <c r="J427" s="9" t="s">
        <v>276</v>
      </c>
      <c r="K427" s="9" t="s">
        <v>284</v>
      </c>
      <c r="L427" s="3">
        <v>86.482908615733081</v>
      </c>
      <c r="M427" s="3">
        <v>69.376054665040485</v>
      </c>
      <c r="N427" s="3">
        <v>69</v>
      </c>
    </row>
    <row r="428" spans="1:14">
      <c r="A428" s="30" t="s">
        <v>307</v>
      </c>
      <c r="B428" s="30">
        <v>102</v>
      </c>
      <c r="C428" s="80">
        <v>128.99143635878525</v>
      </c>
      <c r="D428" s="80">
        <v>124.19449603846131</v>
      </c>
      <c r="E428" s="9" t="s">
        <v>274</v>
      </c>
      <c r="F428" s="9" t="s">
        <v>147</v>
      </c>
      <c r="G428" s="9" t="s">
        <v>275</v>
      </c>
      <c r="H428" s="9" t="s">
        <v>279</v>
      </c>
      <c r="I428" s="9" t="s">
        <v>266</v>
      </c>
      <c r="J428" s="9" t="s">
        <v>276</v>
      </c>
      <c r="K428" s="9" t="s">
        <v>284</v>
      </c>
      <c r="L428" s="3">
        <v>85.527071451699953</v>
      </c>
      <c r="M428" s="3">
        <v>71.590205072854829</v>
      </c>
      <c r="N428" s="3">
        <v>72</v>
      </c>
    </row>
    <row r="429" spans="1:14">
      <c r="A429" s="30" t="s">
        <v>307</v>
      </c>
      <c r="B429" s="30">
        <v>103</v>
      </c>
      <c r="C429" s="80">
        <v>94.386422055918032</v>
      </c>
      <c r="D429" s="80">
        <v>130.60179862035591</v>
      </c>
      <c r="E429" s="9" t="s">
        <v>263</v>
      </c>
      <c r="F429" s="9" t="s">
        <v>147</v>
      </c>
      <c r="G429" s="9" t="s">
        <v>277</v>
      </c>
      <c r="H429" s="9" t="s">
        <v>265</v>
      </c>
      <c r="I429" s="9" t="s">
        <v>272</v>
      </c>
      <c r="J429" s="9" t="s">
        <v>276</v>
      </c>
      <c r="K429" s="9" t="s">
        <v>284</v>
      </c>
      <c r="L429" s="3">
        <v>85.669425353502149</v>
      </c>
      <c r="M429" s="3">
        <v>62.225883919763241</v>
      </c>
      <c r="N429" s="3">
        <v>62</v>
      </c>
    </row>
    <row r="430" spans="1:14">
      <c r="A430" s="30" t="s">
        <v>307</v>
      </c>
      <c r="B430" s="30">
        <v>104</v>
      </c>
      <c r="C430" s="80">
        <v>118.68928745814732</v>
      </c>
      <c r="D430" s="80">
        <v>130.8762899556333</v>
      </c>
      <c r="E430" s="9" t="s">
        <v>263</v>
      </c>
      <c r="F430" s="9" t="s">
        <v>147</v>
      </c>
      <c r="G430" s="9" t="s">
        <v>275</v>
      </c>
      <c r="H430" s="9" t="s">
        <v>265</v>
      </c>
      <c r="I430" s="9" t="s">
        <v>272</v>
      </c>
      <c r="J430" s="9" t="s">
        <v>283</v>
      </c>
      <c r="K430" s="9" t="s">
        <v>284</v>
      </c>
      <c r="L430" s="3">
        <v>84.32485271538242</v>
      </c>
      <c r="M430" s="3">
        <v>70.704410719363096</v>
      </c>
      <c r="N430" s="3">
        <v>71</v>
      </c>
    </row>
    <row r="431" spans="1:14">
      <c r="A431" s="30" t="s">
        <v>307</v>
      </c>
      <c r="B431" s="30">
        <v>105</v>
      </c>
      <c r="C431" s="80">
        <v>70.51984943336312</v>
      </c>
      <c r="D431" s="80">
        <v>129.9356136364471</v>
      </c>
      <c r="E431" s="9" t="s">
        <v>263</v>
      </c>
      <c r="F431" s="9" t="s">
        <v>147</v>
      </c>
      <c r="G431" s="9" t="s">
        <v>302</v>
      </c>
      <c r="H431" s="9" t="s">
        <v>265</v>
      </c>
      <c r="I431" s="9" t="s">
        <v>266</v>
      </c>
      <c r="J431" s="9" t="s">
        <v>283</v>
      </c>
      <c r="K431" s="9" t="s">
        <v>284</v>
      </c>
      <c r="L431" s="3">
        <v>84.785170237540754</v>
      </c>
      <c r="M431" s="3">
        <v>71.182047042384724</v>
      </c>
      <c r="N431" s="3">
        <v>71</v>
      </c>
    </row>
    <row r="432" spans="1:14">
      <c r="A432" s="30" t="s">
        <v>191</v>
      </c>
      <c r="B432" s="30">
        <v>101</v>
      </c>
      <c r="C432" s="80">
        <v>69.984526406448296</v>
      </c>
      <c r="D432" s="80">
        <v>116.7436075493513</v>
      </c>
      <c r="E432" s="9" t="s">
        <v>263</v>
      </c>
      <c r="F432" s="9" t="s">
        <v>147</v>
      </c>
      <c r="G432" s="9" t="s">
        <v>264</v>
      </c>
      <c r="H432" s="9" t="s">
        <v>265</v>
      </c>
      <c r="I432" s="9" t="s">
        <v>266</v>
      </c>
      <c r="J432" s="9" t="s">
        <v>267</v>
      </c>
      <c r="K432" s="9" t="s">
        <v>268</v>
      </c>
      <c r="L432" s="3">
        <v>85.433868678887492</v>
      </c>
      <c r="M432" s="3">
        <v>69.061297408343862</v>
      </c>
      <c r="N432" s="3">
        <v>69</v>
      </c>
    </row>
    <row r="433" spans="1:14">
      <c r="A433" s="30" t="s">
        <v>233</v>
      </c>
      <c r="B433" s="30">
        <v>101</v>
      </c>
      <c r="C433" s="80">
        <v>104.39377110519689</v>
      </c>
      <c r="D433" s="80">
        <v>151.91770466775088</v>
      </c>
      <c r="E433" s="9" t="s">
        <v>263</v>
      </c>
      <c r="F433" s="9" t="s">
        <v>168</v>
      </c>
      <c r="G433" s="9" t="s">
        <v>275</v>
      </c>
      <c r="H433" s="9" t="s">
        <v>279</v>
      </c>
      <c r="I433" s="9" t="s">
        <v>270</v>
      </c>
      <c r="J433" s="9" t="s">
        <v>276</v>
      </c>
      <c r="K433" s="9" t="s">
        <v>284</v>
      </c>
      <c r="L433" s="3">
        <v>88.833026260942077</v>
      </c>
      <c r="M433" s="3">
        <v>66.914041267194662</v>
      </c>
      <c r="N433" s="3">
        <v>67</v>
      </c>
    </row>
    <row r="434" spans="1:14">
      <c r="A434" s="30" t="s">
        <v>233</v>
      </c>
      <c r="B434" s="30">
        <v>201</v>
      </c>
      <c r="C434" s="80">
        <v>103.79240459111803</v>
      </c>
      <c r="D434" s="80">
        <v>134.8833650887014</v>
      </c>
      <c r="E434" s="9" t="s">
        <v>263</v>
      </c>
      <c r="F434" s="9" t="s">
        <v>168</v>
      </c>
      <c r="G434" s="9" t="s">
        <v>275</v>
      </c>
      <c r="H434" s="9" t="s">
        <v>279</v>
      </c>
      <c r="I434" s="9" t="s">
        <v>270</v>
      </c>
      <c r="J434" s="9" t="s">
        <v>276</v>
      </c>
      <c r="K434" s="9" t="s">
        <v>284</v>
      </c>
      <c r="L434" s="3">
        <v>88.04308858123008</v>
      </c>
      <c r="M434" s="3">
        <v>41.877563669035375</v>
      </c>
      <c r="N434" s="3">
        <v>42</v>
      </c>
    </row>
    <row r="435" spans="1:14">
      <c r="A435" s="30" t="s">
        <v>233</v>
      </c>
      <c r="B435" s="30">
        <v>301</v>
      </c>
      <c r="C435" s="80">
        <v>109.27288431516835</v>
      </c>
      <c r="D435" s="80">
        <v>144.41555813562653</v>
      </c>
      <c r="E435" s="9" t="s">
        <v>263</v>
      </c>
      <c r="F435" s="9" t="s">
        <v>168</v>
      </c>
      <c r="G435" s="9" t="s">
        <v>275</v>
      </c>
      <c r="H435" s="9" t="s">
        <v>279</v>
      </c>
      <c r="I435" s="9" t="s">
        <v>270</v>
      </c>
      <c r="J435" s="9" t="s">
        <v>276</v>
      </c>
      <c r="K435" s="9" t="s">
        <v>284</v>
      </c>
      <c r="L435" s="3">
        <v>88.567421312394842</v>
      </c>
      <c r="M435" s="3">
        <v>69.019146494671901</v>
      </c>
      <c r="N435" s="3">
        <v>69</v>
      </c>
    </row>
    <row r="436" spans="1:14">
      <c r="A436" s="30" t="s">
        <v>233</v>
      </c>
      <c r="B436" s="30">
        <v>401</v>
      </c>
      <c r="C436" s="80">
        <v>99.827565559664166</v>
      </c>
      <c r="D436" s="80">
        <v>124.84577291188234</v>
      </c>
      <c r="E436" s="9" t="s">
        <v>263</v>
      </c>
      <c r="F436" s="9" t="s">
        <v>168</v>
      </c>
      <c r="G436" s="9" t="s">
        <v>287</v>
      </c>
      <c r="H436" s="9" t="s">
        <v>265</v>
      </c>
      <c r="I436" s="9" t="s">
        <v>271</v>
      </c>
      <c r="J436" s="9" t="s">
        <v>276</v>
      </c>
      <c r="K436" s="9" t="s">
        <v>268</v>
      </c>
      <c r="L436" s="3">
        <v>85.899709966883876</v>
      </c>
      <c r="M436" s="3">
        <v>72.557400064095717</v>
      </c>
      <c r="N436" s="3">
        <v>73</v>
      </c>
    </row>
    <row r="437" spans="1:14">
      <c r="A437" s="30" t="s">
        <v>233</v>
      </c>
      <c r="B437" s="30">
        <v>501</v>
      </c>
      <c r="C437" s="80">
        <v>80.329013099530016</v>
      </c>
      <c r="D437" s="80">
        <v>141.85699492669238</v>
      </c>
      <c r="E437" s="9" t="s">
        <v>263</v>
      </c>
      <c r="F437" s="9" t="s">
        <v>168</v>
      </c>
      <c r="G437" s="9" t="s">
        <v>287</v>
      </c>
      <c r="H437" s="9" t="s">
        <v>265</v>
      </c>
      <c r="I437" s="9" t="s">
        <v>271</v>
      </c>
      <c r="J437" s="9" t="s">
        <v>276</v>
      </c>
      <c r="K437" s="9" t="s">
        <v>268</v>
      </c>
      <c r="L437" s="3">
        <v>91.294793021411579</v>
      </c>
      <c r="M437" s="3">
        <v>68.003370340999197</v>
      </c>
      <c r="N437" s="3">
        <v>68</v>
      </c>
    </row>
    <row r="438" spans="1:14">
      <c r="A438" s="30" t="s">
        <v>233</v>
      </c>
      <c r="B438" s="30">
        <v>601</v>
      </c>
      <c r="C438" s="80">
        <v>84.473689139805131</v>
      </c>
      <c r="D438" s="80">
        <v>120.39317832109418</v>
      </c>
      <c r="E438" s="9" t="s">
        <v>263</v>
      </c>
      <c r="F438" s="9" t="s">
        <v>168</v>
      </c>
      <c r="G438" s="9" t="s">
        <v>277</v>
      </c>
      <c r="H438" s="9" t="s">
        <v>265</v>
      </c>
      <c r="I438" s="9" t="s">
        <v>271</v>
      </c>
      <c r="J438" s="9" t="s">
        <v>276</v>
      </c>
      <c r="K438" s="9" t="s">
        <v>268</v>
      </c>
      <c r="L438" s="3">
        <v>88.813000000000002</v>
      </c>
      <c r="M438" s="3">
        <v>67.23</v>
      </c>
      <c r="N438" s="3">
        <v>67</v>
      </c>
    </row>
    <row r="439" spans="1:14">
      <c r="A439" s="30" t="s">
        <v>233</v>
      </c>
      <c r="B439" s="30">
        <v>701</v>
      </c>
      <c r="C439" s="80">
        <v>118.98304892421902</v>
      </c>
      <c r="D439" s="80">
        <v>131.89812108262109</v>
      </c>
      <c r="E439" s="9" t="s">
        <v>263</v>
      </c>
      <c r="F439" s="9" t="s">
        <v>168</v>
      </c>
      <c r="G439" s="9" t="s">
        <v>277</v>
      </c>
      <c r="H439" s="9" t="s">
        <v>265</v>
      </c>
      <c r="I439" s="9" t="s">
        <v>271</v>
      </c>
      <c r="J439" s="9" t="s">
        <v>276</v>
      </c>
      <c r="K439" s="9" t="s">
        <v>268</v>
      </c>
      <c r="L439" s="3">
        <v>89.091132634575558</v>
      </c>
      <c r="M439" s="3">
        <v>67.160053959627319</v>
      </c>
      <c r="N439" s="3">
        <v>67</v>
      </c>
    </row>
    <row r="440" spans="1:14">
      <c r="A440" s="30" t="s">
        <v>350</v>
      </c>
      <c r="B440" s="30">
        <v>101</v>
      </c>
      <c r="C440" s="80">
        <v>94.151226461708774</v>
      </c>
      <c r="D440" s="80">
        <v>128.41453835846332</v>
      </c>
      <c r="E440" s="9" t="s">
        <v>263</v>
      </c>
      <c r="F440" s="9" t="s">
        <v>168</v>
      </c>
      <c r="G440" s="9" t="s">
        <v>277</v>
      </c>
      <c r="H440" s="9" t="s">
        <v>265</v>
      </c>
      <c r="I440" s="9" t="s">
        <v>310</v>
      </c>
      <c r="J440" s="9" t="s">
        <v>283</v>
      </c>
      <c r="K440" s="9" t="s">
        <v>284</v>
      </c>
      <c r="L440" s="3">
        <v>86.390582804305851</v>
      </c>
      <c r="M440" s="3">
        <v>66.461052817317935</v>
      </c>
      <c r="N440" s="3">
        <v>66</v>
      </c>
    </row>
    <row r="441" spans="1:14">
      <c r="A441" s="30" t="s">
        <v>350</v>
      </c>
      <c r="B441" s="30">
        <v>201</v>
      </c>
      <c r="C441" s="80">
        <v>68.213932691581277</v>
      </c>
      <c r="D441" s="80">
        <v>119.51276396909773</v>
      </c>
      <c r="E441" s="9" t="s">
        <v>263</v>
      </c>
      <c r="F441" s="9" t="s">
        <v>168</v>
      </c>
      <c r="G441" s="9" t="s">
        <v>277</v>
      </c>
      <c r="H441" s="9" t="s">
        <v>265</v>
      </c>
      <c r="I441" s="9" t="s">
        <v>310</v>
      </c>
      <c r="J441" s="9" t="s">
        <v>283</v>
      </c>
      <c r="K441" s="9" t="s">
        <v>284</v>
      </c>
      <c r="L441" s="3">
        <v>84.529680716167334</v>
      </c>
      <c r="M441" s="3">
        <v>71.212194579631202</v>
      </c>
      <c r="N441" s="3">
        <v>71</v>
      </c>
    </row>
    <row r="442" spans="1:14">
      <c r="A442" s="30" t="s">
        <v>379</v>
      </c>
      <c r="B442" s="30">
        <v>101</v>
      </c>
      <c r="C442" s="80">
        <v>93.804430800225532</v>
      </c>
      <c r="D442" s="80">
        <v>133.44385859381254</v>
      </c>
      <c r="E442" s="9" t="s">
        <v>263</v>
      </c>
      <c r="F442" s="9" t="s">
        <v>147</v>
      </c>
      <c r="G442" s="9" t="s">
        <v>280</v>
      </c>
      <c r="H442" s="9" t="s">
        <v>265</v>
      </c>
      <c r="I442" s="9" t="s">
        <v>310</v>
      </c>
      <c r="J442" s="9" t="s">
        <v>276</v>
      </c>
      <c r="K442" s="9" t="s">
        <v>284</v>
      </c>
      <c r="L442" s="3">
        <v>85.50236105316165</v>
      </c>
      <c r="M442" s="3">
        <v>67.242207323214174</v>
      </c>
      <c r="N442" s="3">
        <v>67</v>
      </c>
    </row>
    <row r="443" spans="1:14">
      <c r="A443" s="30" t="s">
        <v>379</v>
      </c>
      <c r="B443" s="30">
        <v>201</v>
      </c>
      <c r="C443" s="80">
        <v>85.494090898516703</v>
      </c>
      <c r="D443" s="80">
        <v>134.1135746205633</v>
      </c>
      <c r="E443" s="9" t="s">
        <v>263</v>
      </c>
      <c r="F443" s="9" t="s">
        <v>147</v>
      </c>
      <c r="G443" s="9" t="s">
        <v>280</v>
      </c>
      <c r="H443" s="9" t="s">
        <v>265</v>
      </c>
      <c r="I443" s="9" t="s">
        <v>310</v>
      </c>
      <c r="J443" s="9" t="s">
        <v>276</v>
      </c>
      <c r="K443" s="9" t="s">
        <v>284</v>
      </c>
      <c r="L443" s="3">
        <v>86.344670382360164</v>
      </c>
      <c r="M443" s="3">
        <v>54.482115532616682</v>
      </c>
      <c r="N443" s="3">
        <v>54</v>
      </c>
    </row>
    <row r="444" spans="1:14">
      <c r="A444" s="30" t="s">
        <v>358</v>
      </c>
      <c r="B444" s="30">
        <v>101</v>
      </c>
      <c r="C444" s="80">
        <v>103.75787735787095</v>
      </c>
      <c r="D444" s="80">
        <v>133.374581520362</v>
      </c>
      <c r="E444" s="9" t="s">
        <v>263</v>
      </c>
      <c r="F444" s="9" t="s">
        <v>168</v>
      </c>
      <c r="G444" s="9" t="s">
        <v>322</v>
      </c>
      <c r="H444" s="9" t="s">
        <v>279</v>
      </c>
      <c r="I444" s="9" t="s">
        <v>270</v>
      </c>
      <c r="J444" s="9" t="s">
        <v>283</v>
      </c>
      <c r="K444" s="9" t="s">
        <v>284</v>
      </c>
      <c r="L444" s="3">
        <v>87.209845112991744</v>
      </c>
      <c r="M444" s="3">
        <v>69.850920138565996</v>
      </c>
      <c r="N444" s="3">
        <v>70</v>
      </c>
    </row>
    <row r="445" spans="1:14">
      <c r="A445" s="30" t="s">
        <v>358</v>
      </c>
      <c r="B445" s="30">
        <v>102</v>
      </c>
      <c r="C445" s="80">
        <v>103.26290668820974</v>
      </c>
      <c r="D445" s="80">
        <v>127.8839794649233</v>
      </c>
      <c r="E445" s="9" t="s">
        <v>263</v>
      </c>
      <c r="F445" s="9" t="s">
        <v>168</v>
      </c>
      <c r="G445" s="9" t="s">
        <v>322</v>
      </c>
      <c r="H445" s="9" t="s">
        <v>279</v>
      </c>
      <c r="I445" s="9" t="s">
        <v>270</v>
      </c>
      <c r="J445" s="9" t="s">
        <v>283</v>
      </c>
      <c r="K445" s="9" t="s">
        <v>284</v>
      </c>
      <c r="L445" s="3">
        <v>84.883155345110183</v>
      </c>
      <c r="M445" s="3">
        <v>43.927653432890182</v>
      </c>
      <c r="N445" s="3">
        <v>44</v>
      </c>
    </row>
    <row r="446" spans="1:14">
      <c r="A446" s="30" t="s">
        <v>358</v>
      </c>
      <c r="B446" s="30">
        <v>103</v>
      </c>
      <c r="C446" s="80">
        <v>97.99335082195816</v>
      </c>
      <c r="D446" s="80">
        <v>128.88353643334005</v>
      </c>
      <c r="E446" s="9" t="s">
        <v>263</v>
      </c>
      <c r="F446" s="9" t="s">
        <v>168</v>
      </c>
      <c r="G446" s="9" t="s">
        <v>322</v>
      </c>
      <c r="H446" s="9" t="s">
        <v>279</v>
      </c>
      <c r="I446" s="9" t="s">
        <v>270</v>
      </c>
      <c r="J446" s="9" t="s">
        <v>283</v>
      </c>
      <c r="K446" s="9" t="s">
        <v>284</v>
      </c>
      <c r="L446" s="3">
        <v>86.644373814592598</v>
      </c>
      <c r="M446" s="3">
        <v>53.519160054190053</v>
      </c>
      <c r="N446" s="3">
        <v>54</v>
      </c>
    </row>
    <row r="447" spans="1:14">
      <c r="A447" s="30" t="s">
        <v>358</v>
      </c>
      <c r="B447" s="30">
        <v>104</v>
      </c>
      <c r="C447" s="80">
        <v>107.39863704649237</v>
      </c>
      <c r="D447" s="80">
        <v>134.51576101067081</v>
      </c>
      <c r="E447" s="9" t="s">
        <v>263</v>
      </c>
      <c r="F447" s="9" t="s">
        <v>168</v>
      </c>
      <c r="G447" s="9" t="s">
        <v>322</v>
      </c>
      <c r="H447" s="9" t="s">
        <v>279</v>
      </c>
      <c r="I447" s="9" t="s">
        <v>270</v>
      </c>
      <c r="J447" s="9" t="s">
        <v>283</v>
      </c>
      <c r="K447" s="9" t="s">
        <v>284</v>
      </c>
      <c r="L447" s="3">
        <v>87.093760952669896</v>
      </c>
      <c r="M447" s="3">
        <v>46.884505461165048</v>
      </c>
      <c r="N447" s="3">
        <v>47</v>
      </c>
    </row>
    <row r="448" spans="1:14">
      <c r="A448" s="30" t="s">
        <v>394</v>
      </c>
      <c r="B448" s="30">
        <v>101</v>
      </c>
      <c r="C448" s="80">
        <v>114.52742860017102</v>
      </c>
      <c r="D448" s="80">
        <v>129.68836974492868</v>
      </c>
      <c r="E448" s="9" t="s">
        <v>263</v>
      </c>
      <c r="F448" s="9" t="s">
        <v>147</v>
      </c>
      <c r="G448" s="9" t="s">
        <v>275</v>
      </c>
      <c r="H448" s="9" t="s">
        <v>265</v>
      </c>
      <c r="I448" s="9" t="s">
        <v>269</v>
      </c>
      <c r="J448" s="9" t="s">
        <v>276</v>
      </c>
      <c r="K448" s="9" t="s">
        <v>284</v>
      </c>
      <c r="L448" s="3">
        <v>86.640574693765828</v>
      </c>
      <c r="M448" s="3">
        <v>70.51172107027989</v>
      </c>
      <c r="N448" s="3">
        <v>71</v>
      </c>
    </row>
    <row r="449" spans="1:14">
      <c r="A449" s="30" t="s">
        <v>308</v>
      </c>
      <c r="B449" s="30">
        <v>101</v>
      </c>
      <c r="C449" s="80">
        <v>97.296930121212952</v>
      </c>
      <c r="D449" s="80">
        <v>124.10242335354677</v>
      </c>
      <c r="E449" s="9" t="s">
        <v>274</v>
      </c>
      <c r="F449" s="9" t="s">
        <v>147</v>
      </c>
      <c r="G449" s="9" t="s">
        <v>275</v>
      </c>
      <c r="H449" s="9" t="s">
        <v>279</v>
      </c>
      <c r="I449" s="9" t="s">
        <v>272</v>
      </c>
      <c r="J449" s="9" t="s">
        <v>276</v>
      </c>
      <c r="K449" s="9" t="s">
        <v>284</v>
      </c>
      <c r="L449" s="3">
        <v>85.80977536393344</v>
      </c>
      <c r="M449" s="3">
        <v>71.136717543077822</v>
      </c>
      <c r="N449" s="3">
        <v>71</v>
      </c>
    </row>
    <row r="450" spans="1:14">
      <c r="A450" s="30" t="s">
        <v>392</v>
      </c>
      <c r="B450" s="30">
        <v>101</v>
      </c>
      <c r="C450" s="80">
        <v>85.815484816028231</v>
      </c>
      <c r="D450" s="80">
        <v>136.90362908759661</v>
      </c>
      <c r="E450" s="9" t="s">
        <v>263</v>
      </c>
      <c r="F450" s="9" t="s">
        <v>168</v>
      </c>
      <c r="G450" s="9" t="s">
        <v>275</v>
      </c>
      <c r="H450" s="9" t="s">
        <v>265</v>
      </c>
      <c r="I450" s="9" t="s">
        <v>272</v>
      </c>
      <c r="J450" s="9" t="s">
        <v>267</v>
      </c>
      <c r="K450" s="9" t="s">
        <v>284</v>
      </c>
      <c r="L450" s="3">
        <v>88.520085288313979</v>
      </c>
      <c r="M450" s="3">
        <v>20.698639552729663</v>
      </c>
      <c r="N450" s="3">
        <v>21</v>
      </c>
    </row>
    <row r="451" spans="1:14">
      <c r="A451" s="30" t="s">
        <v>392</v>
      </c>
      <c r="B451" s="30">
        <v>201</v>
      </c>
      <c r="C451" s="80">
        <v>93.164534536628267</v>
      </c>
      <c r="D451" s="80">
        <v>143.19162422327216</v>
      </c>
      <c r="E451" s="9" t="s">
        <v>263</v>
      </c>
      <c r="F451" s="9" t="s">
        <v>168</v>
      </c>
      <c r="G451" s="9" t="s">
        <v>275</v>
      </c>
      <c r="H451" s="9" t="s">
        <v>265</v>
      </c>
      <c r="I451" s="9" t="s">
        <v>310</v>
      </c>
      <c r="J451" s="9" t="s">
        <v>276</v>
      </c>
      <c r="K451" s="9" t="s">
        <v>284</v>
      </c>
      <c r="L451" s="3">
        <v>87.616204648715879</v>
      </c>
      <c r="M451" s="3">
        <v>63.194175498589139</v>
      </c>
      <c r="N451" s="3">
        <v>63</v>
      </c>
    </row>
    <row r="452" spans="1:14">
      <c r="A452" s="30" t="s">
        <v>392</v>
      </c>
      <c r="B452" s="30">
        <v>206</v>
      </c>
      <c r="C452" s="80">
        <v>70.759308025710567</v>
      </c>
      <c r="D452" s="80">
        <v>142.49182944558885</v>
      </c>
      <c r="E452" s="9" t="s">
        <v>263</v>
      </c>
      <c r="F452" s="9" t="s">
        <v>168</v>
      </c>
      <c r="G452" s="9" t="s">
        <v>287</v>
      </c>
      <c r="H452" s="9" t="s">
        <v>265</v>
      </c>
      <c r="I452" s="9" t="s">
        <v>272</v>
      </c>
      <c r="J452" s="9" t="s">
        <v>276</v>
      </c>
      <c r="K452" s="9" t="s">
        <v>284</v>
      </c>
      <c r="L452" s="3">
        <v>84.774000000000001</v>
      </c>
      <c r="M452" s="3">
        <v>69.05</v>
      </c>
      <c r="N452" s="3">
        <v>69</v>
      </c>
    </row>
    <row r="453" spans="1:14">
      <c r="A453" s="30" t="s">
        <v>392</v>
      </c>
      <c r="B453" s="30">
        <v>301</v>
      </c>
      <c r="C453" s="80">
        <v>93.666538962004751</v>
      </c>
      <c r="D453" s="80">
        <v>149.83115050877566</v>
      </c>
      <c r="E453" s="9" t="s">
        <v>263</v>
      </c>
      <c r="F453" s="9" t="s">
        <v>168</v>
      </c>
      <c r="G453" s="9" t="s">
        <v>287</v>
      </c>
      <c r="H453" s="9" t="s">
        <v>265</v>
      </c>
      <c r="I453" s="9" t="s">
        <v>310</v>
      </c>
      <c r="J453" s="9" t="s">
        <v>276</v>
      </c>
      <c r="K453" s="9" t="s">
        <v>284</v>
      </c>
      <c r="L453" s="3">
        <v>87.428838921112202</v>
      </c>
      <c r="M453" s="3">
        <v>55.035228366322471</v>
      </c>
      <c r="N453" s="3">
        <v>55</v>
      </c>
    </row>
    <row r="454" spans="1:14">
      <c r="A454" s="30" t="s">
        <v>392</v>
      </c>
      <c r="B454" s="30">
        <v>302</v>
      </c>
      <c r="C454" s="80">
        <v>88.526184068343014</v>
      </c>
      <c r="D454" s="80">
        <v>128.62450282007566</v>
      </c>
      <c r="E454" s="9" t="s">
        <v>263</v>
      </c>
      <c r="F454" s="9" t="s">
        <v>168</v>
      </c>
      <c r="G454" s="9" t="s">
        <v>275</v>
      </c>
      <c r="H454" s="9" t="s">
        <v>265</v>
      </c>
      <c r="I454" s="9" t="s">
        <v>272</v>
      </c>
      <c r="J454" s="9" t="s">
        <v>267</v>
      </c>
      <c r="K454" s="9" t="s">
        <v>284</v>
      </c>
      <c r="L454" s="3">
        <v>84.157355019591932</v>
      </c>
      <c r="M454" s="3">
        <v>68.947634103499524</v>
      </c>
      <c r="N454" s="3">
        <v>69</v>
      </c>
    </row>
    <row r="455" spans="1:14">
      <c r="A455" s="30" t="s">
        <v>383</v>
      </c>
      <c r="B455" s="30">
        <v>102</v>
      </c>
      <c r="C455" s="80">
        <v>97.125844939407386</v>
      </c>
      <c r="D455" s="80">
        <v>130.12873397640007</v>
      </c>
      <c r="E455" s="9" t="s">
        <v>263</v>
      </c>
      <c r="F455" s="9" t="s">
        <v>147</v>
      </c>
      <c r="G455" s="9" t="s">
        <v>277</v>
      </c>
      <c r="H455" s="9" t="s">
        <v>265</v>
      </c>
      <c r="I455" s="9" t="s">
        <v>270</v>
      </c>
      <c r="J455" s="9" t="s">
        <v>276</v>
      </c>
      <c r="K455" s="9" t="s">
        <v>284</v>
      </c>
      <c r="L455" s="3">
        <v>86.328352477936178</v>
      </c>
      <c r="M455" s="3">
        <v>70.144626340801096</v>
      </c>
      <c r="N455" s="3">
        <v>70</v>
      </c>
    </row>
    <row r="456" spans="1:14">
      <c r="A456" s="30" t="s">
        <v>171</v>
      </c>
      <c r="B456" s="30">
        <v>201</v>
      </c>
      <c r="C456" s="80">
        <v>102.70975968061056</v>
      </c>
      <c r="D456" s="80">
        <v>132.12332994984601</v>
      </c>
      <c r="E456" s="9" t="s">
        <v>263</v>
      </c>
      <c r="F456" s="9" t="s">
        <v>147</v>
      </c>
      <c r="G456" s="9" t="s">
        <v>275</v>
      </c>
      <c r="H456" s="9" t="s">
        <v>265</v>
      </c>
      <c r="I456" s="9" t="s">
        <v>270</v>
      </c>
      <c r="J456" s="9" t="s">
        <v>276</v>
      </c>
      <c r="K456" s="9" t="s">
        <v>268</v>
      </c>
      <c r="L456" s="3">
        <v>86.888343412050332</v>
      </c>
      <c r="M456" s="3">
        <v>71.420715073935114</v>
      </c>
      <c r="N456" s="3">
        <v>71</v>
      </c>
    </row>
    <row r="457" spans="1:14">
      <c r="A457" s="30" t="s">
        <v>389</v>
      </c>
      <c r="B457" s="30">
        <v>201</v>
      </c>
      <c r="C457" s="80">
        <v>127.86204434662399</v>
      </c>
      <c r="D457" s="80">
        <v>128.44519433268576</v>
      </c>
      <c r="E457" s="9" t="s">
        <v>263</v>
      </c>
      <c r="F457" s="9" t="s">
        <v>168</v>
      </c>
      <c r="G457" s="9" t="s">
        <v>275</v>
      </c>
      <c r="H457" s="9" t="s">
        <v>279</v>
      </c>
      <c r="I457" s="9" t="s">
        <v>266</v>
      </c>
      <c r="J457" s="9" t="s">
        <v>276</v>
      </c>
      <c r="K457" s="9" t="s">
        <v>284</v>
      </c>
      <c r="L457" s="3">
        <v>86.529543288858946</v>
      </c>
      <c r="M457" s="3">
        <v>65.015971631802685</v>
      </c>
      <c r="N457" s="3">
        <v>65</v>
      </c>
    </row>
    <row r="458" spans="1:14">
      <c r="A458" s="30" t="s">
        <v>329</v>
      </c>
      <c r="B458" s="30">
        <v>401</v>
      </c>
      <c r="C458" s="80">
        <v>102.8496526869274</v>
      </c>
      <c r="D458" s="80">
        <v>125.74718506997586</v>
      </c>
      <c r="E458" s="9" t="s">
        <v>263</v>
      </c>
      <c r="F458" s="9" t="s">
        <v>147</v>
      </c>
      <c r="G458" s="9" t="s">
        <v>289</v>
      </c>
      <c r="H458" s="9" t="s">
        <v>265</v>
      </c>
      <c r="I458" s="9" t="s">
        <v>310</v>
      </c>
      <c r="J458" s="9" t="s">
        <v>267</v>
      </c>
      <c r="K458" s="9" t="s">
        <v>284</v>
      </c>
      <c r="L458" s="3">
        <v>87.511632074063016</v>
      </c>
      <c r="M458" s="3">
        <v>69.384569210094071</v>
      </c>
      <c r="N458" s="3">
        <v>69</v>
      </c>
    </row>
    <row r="459" spans="1:14">
      <c r="A459" s="30" t="s">
        <v>329</v>
      </c>
      <c r="B459" s="30">
        <v>501</v>
      </c>
      <c r="C459" s="80">
        <v>109.70276582510442</v>
      </c>
      <c r="D459" s="80">
        <v>125.2963446202464</v>
      </c>
      <c r="E459" s="9" t="s">
        <v>274</v>
      </c>
      <c r="F459" s="9" t="s">
        <v>147</v>
      </c>
      <c r="G459" s="9" t="s">
        <v>289</v>
      </c>
      <c r="H459" s="9" t="s">
        <v>265</v>
      </c>
      <c r="I459" s="9" t="s">
        <v>310</v>
      </c>
      <c r="J459" s="9" t="s">
        <v>267</v>
      </c>
      <c r="K459" s="9" t="s">
        <v>284</v>
      </c>
      <c r="L459" s="3">
        <v>85.140979878797495</v>
      </c>
      <c r="M459" s="3">
        <v>70.574982750425804</v>
      </c>
      <c r="N459" s="3">
        <v>71</v>
      </c>
    </row>
    <row r="460" spans="1:14">
      <c r="A460" s="30" t="s">
        <v>329</v>
      </c>
      <c r="B460" s="30">
        <v>502</v>
      </c>
      <c r="C460" s="80">
        <v>116.01998291385621</v>
      </c>
      <c r="D460" s="80">
        <v>123.53111031410096</v>
      </c>
      <c r="E460" s="9" t="s">
        <v>274</v>
      </c>
      <c r="F460" s="9" t="s">
        <v>147</v>
      </c>
      <c r="G460" s="9" t="s">
        <v>289</v>
      </c>
      <c r="H460" s="9" t="s">
        <v>265</v>
      </c>
      <c r="I460" s="9" t="s">
        <v>310</v>
      </c>
      <c r="J460" s="9" t="s">
        <v>267</v>
      </c>
      <c r="K460" s="9" t="s">
        <v>284</v>
      </c>
      <c r="L460" s="3">
        <v>84.020893009520591</v>
      </c>
      <c r="M460" s="3">
        <v>60.738252296312851</v>
      </c>
      <c r="N460" s="3">
        <v>61</v>
      </c>
    </row>
    <row r="461" spans="1:14">
      <c r="A461" s="30" t="s">
        <v>329</v>
      </c>
      <c r="B461" s="30">
        <v>601</v>
      </c>
      <c r="C461" s="80">
        <v>140.4127694210957</v>
      </c>
      <c r="D461" s="80">
        <v>120.20046293466169</v>
      </c>
      <c r="E461" s="9" t="s">
        <v>274</v>
      </c>
      <c r="F461" s="9" t="s">
        <v>147</v>
      </c>
      <c r="G461" s="9" t="s">
        <v>280</v>
      </c>
      <c r="H461" s="9" t="s">
        <v>265</v>
      </c>
      <c r="I461" s="9" t="s">
        <v>272</v>
      </c>
      <c r="J461" s="9" t="s">
        <v>267</v>
      </c>
      <c r="K461" s="9" t="s">
        <v>284</v>
      </c>
      <c r="L461" s="3">
        <v>83.245576410147621</v>
      </c>
      <c r="M461" s="3">
        <v>66.94398886127361</v>
      </c>
      <c r="N461" s="3">
        <v>67</v>
      </c>
    </row>
    <row r="462" spans="1:14">
      <c r="A462" s="30" t="s">
        <v>329</v>
      </c>
      <c r="B462" s="30">
        <v>602</v>
      </c>
      <c r="C462" s="80">
        <v>145.85714344891542</v>
      </c>
      <c r="D462" s="80">
        <v>113.69831709539409</v>
      </c>
      <c r="E462" s="9" t="s">
        <v>274</v>
      </c>
      <c r="F462" s="9" t="s">
        <v>147</v>
      </c>
      <c r="G462" s="9" t="s">
        <v>280</v>
      </c>
      <c r="H462" s="9" t="s">
        <v>265</v>
      </c>
      <c r="I462" s="9" t="s">
        <v>272</v>
      </c>
      <c r="J462" s="9" t="s">
        <v>267</v>
      </c>
      <c r="K462" s="9" t="s">
        <v>284</v>
      </c>
      <c r="L462" s="3">
        <v>82.725339981447121</v>
      </c>
      <c r="M462" s="3">
        <v>54.261924938157073</v>
      </c>
      <c r="N462" s="3">
        <v>54</v>
      </c>
    </row>
    <row r="463" spans="1:14">
      <c r="A463" s="30" t="s">
        <v>260</v>
      </c>
      <c r="B463" s="30">
        <v>101</v>
      </c>
      <c r="C463" s="80">
        <v>120.13460208830155</v>
      </c>
      <c r="D463" s="80">
        <v>113.90776406710502</v>
      </c>
      <c r="E463" s="9" t="s">
        <v>274</v>
      </c>
      <c r="F463" s="9" t="s">
        <v>144</v>
      </c>
      <c r="G463" s="9" t="s">
        <v>275</v>
      </c>
      <c r="H463" s="9" t="s">
        <v>265</v>
      </c>
      <c r="I463" s="9" t="s">
        <v>270</v>
      </c>
      <c r="J463" s="9" t="s">
        <v>285</v>
      </c>
      <c r="K463" s="9" t="s">
        <v>268</v>
      </c>
      <c r="L463" s="3">
        <v>83.379159434112225</v>
      </c>
      <c r="M463" s="3">
        <v>72.876948815768543</v>
      </c>
      <c r="N463" s="3">
        <v>73</v>
      </c>
    </row>
    <row r="464" spans="1:14">
      <c r="A464" s="30" t="s">
        <v>380</v>
      </c>
      <c r="B464" s="30">
        <v>101</v>
      </c>
      <c r="C464" s="80">
        <v>120.32370587063048</v>
      </c>
      <c r="D464" s="80">
        <v>122.12756477265631</v>
      </c>
      <c r="E464" s="9" t="s">
        <v>263</v>
      </c>
      <c r="F464" s="9" t="s">
        <v>147</v>
      </c>
      <c r="G464" s="9" t="s">
        <v>289</v>
      </c>
      <c r="H464" s="9" t="s">
        <v>265</v>
      </c>
      <c r="I464" s="9" t="s">
        <v>310</v>
      </c>
      <c r="J464" s="9" t="s">
        <v>267</v>
      </c>
      <c r="K464" s="9" t="s">
        <v>284</v>
      </c>
      <c r="L464" s="3">
        <v>84.802448992747784</v>
      </c>
      <c r="M464" s="3">
        <v>57.018329875100726</v>
      </c>
      <c r="N464" s="3">
        <v>57</v>
      </c>
    </row>
    <row r="465" spans="1:14">
      <c r="A465" s="30" t="s">
        <v>380</v>
      </c>
      <c r="B465" s="30">
        <v>102</v>
      </c>
      <c r="C465" s="80">
        <v>101.87566588196404</v>
      </c>
      <c r="D465" s="80">
        <v>124.13050978032358</v>
      </c>
      <c r="E465" s="9" t="s">
        <v>263</v>
      </c>
      <c r="F465" s="9" t="s">
        <v>147</v>
      </c>
      <c r="G465" s="9" t="s">
        <v>289</v>
      </c>
      <c r="H465" s="9" t="s">
        <v>265</v>
      </c>
      <c r="I465" s="9" t="s">
        <v>310</v>
      </c>
      <c r="J465" s="9" t="s">
        <v>267</v>
      </c>
      <c r="K465" s="9" t="s">
        <v>284</v>
      </c>
      <c r="L465" s="3">
        <v>83.823866154820337</v>
      </c>
      <c r="M465" s="3">
        <v>70.455738681336072</v>
      </c>
      <c r="N465" s="3">
        <v>70</v>
      </c>
    </row>
    <row r="466" spans="1:14">
      <c r="A466" s="30" t="s">
        <v>380</v>
      </c>
      <c r="B466" s="30">
        <v>201</v>
      </c>
      <c r="C466" s="80">
        <v>112.48549119134557</v>
      </c>
      <c r="D466" s="80">
        <v>126.88970977348474</v>
      </c>
      <c r="E466" s="9" t="s">
        <v>263</v>
      </c>
      <c r="F466" s="9" t="s">
        <v>147</v>
      </c>
      <c r="G466" s="9" t="s">
        <v>289</v>
      </c>
      <c r="H466" s="9" t="s">
        <v>265</v>
      </c>
      <c r="I466" s="9" t="s">
        <v>272</v>
      </c>
      <c r="J466" s="9" t="s">
        <v>267</v>
      </c>
      <c r="K466" s="9" t="s">
        <v>284</v>
      </c>
      <c r="L466" s="3">
        <v>85.086042630882275</v>
      </c>
      <c r="M466" s="3">
        <v>70.038688758044628</v>
      </c>
      <c r="N466" s="3">
        <v>70</v>
      </c>
    </row>
    <row r="467" spans="1:14">
      <c r="A467" s="30" t="s">
        <v>351</v>
      </c>
      <c r="B467" s="30">
        <v>101</v>
      </c>
      <c r="C467" s="80">
        <v>64.938821231617652</v>
      </c>
      <c r="D467" s="80">
        <v>141.51025900190632</v>
      </c>
      <c r="E467" s="9" t="s">
        <v>263</v>
      </c>
      <c r="F467" s="9" t="s">
        <v>168</v>
      </c>
      <c r="G467" s="9" t="s">
        <v>287</v>
      </c>
      <c r="H467" s="9" t="s">
        <v>265</v>
      </c>
      <c r="I467" s="9" t="s">
        <v>272</v>
      </c>
      <c r="J467" s="9" t="s">
        <v>283</v>
      </c>
      <c r="K467" s="9" t="s">
        <v>284</v>
      </c>
      <c r="L467" s="3">
        <v>88.935052337981958</v>
      </c>
      <c r="M467" s="3">
        <v>71.199906480721893</v>
      </c>
      <c r="N467" s="3">
        <v>71</v>
      </c>
    </row>
    <row r="468" spans="1:14">
      <c r="A468" s="30" t="s">
        <v>354</v>
      </c>
      <c r="B468" s="30">
        <v>101</v>
      </c>
      <c r="C468" s="80">
        <v>61.601055578345225</v>
      </c>
      <c r="D468" s="80">
        <v>118.50469556568311</v>
      </c>
      <c r="E468" s="9" t="s">
        <v>263</v>
      </c>
      <c r="F468" s="9" t="s">
        <v>168</v>
      </c>
      <c r="G468" s="9" t="s">
        <v>287</v>
      </c>
      <c r="H468" s="9" t="s">
        <v>265</v>
      </c>
      <c r="I468" s="9" t="s">
        <v>272</v>
      </c>
      <c r="J468" s="9" t="s">
        <v>283</v>
      </c>
      <c r="K468" s="9" t="s">
        <v>284</v>
      </c>
      <c r="L468" s="3">
        <v>81.715558216048251</v>
      </c>
      <c r="M468" s="3">
        <v>72.13435021019923</v>
      </c>
      <c r="N468" s="3">
        <v>72</v>
      </c>
    </row>
    <row r="469" spans="1:14">
      <c r="A469" s="30" t="s">
        <v>332</v>
      </c>
      <c r="B469" s="30">
        <v>101</v>
      </c>
      <c r="C469" s="80">
        <v>131.50693840313514</v>
      </c>
      <c r="D469" s="80">
        <v>123.20365990656788</v>
      </c>
      <c r="E469" s="9" t="s">
        <v>274</v>
      </c>
      <c r="F469" s="9" t="s">
        <v>144</v>
      </c>
      <c r="G469" s="9" t="s">
        <v>275</v>
      </c>
      <c r="H469" s="9" t="s">
        <v>279</v>
      </c>
      <c r="I469" s="9" t="s">
        <v>266</v>
      </c>
      <c r="J469" s="9" t="s">
        <v>285</v>
      </c>
      <c r="K469" s="9" t="s">
        <v>284</v>
      </c>
      <c r="L469" s="3">
        <v>83.490790283136789</v>
      </c>
      <c r="M469" s="3">
        <v>71.83124827455029</v>
      </c>
      <c r="N469" s="3">
        <v>72</v>
      </c>
    </row>
    <row r="470" spans="1:14">
      <c r="A470" s="30" t="s">
        <v>395</v>
      </c>
      <c r="B470" s="30">
        <v>102</v>
      </c>
      <c r="C470" s="80">
        <v>102.89819323489036</v>
      </c>
      <c r="D470" s="80">
        <v>132.84683937679327</v>
      </c>
      <c r="E470" s="9" t="s">
        <v>274</v>
      </c>
      <c r="F470" s="9" t="s">
        <v>144</v>
      </c>
      <c r="G470" s="9" t="s">
        <v>275</v>
      </c>
      <c r="H470" s="9" t="s">
        <v>279</v>
      </c>
      <c r="I470" s="9" t="s">
        <v>310</v>
      </c>
      <c r="J470" s="9" t="s">
        <v>285</v>
      </c>
      <c r="K470" s="9" t="s">
        <v>284</v>
      </c>
      <c r="L470" s="3">
        <v>87.386087076024523</v>
      </c>
      <c r="M470" s="3">
        <v>69.580767192838465</v>
      </c>
      <c r="N470" s="3">
        <v>70</v>
      </c>
    </row>
    <row r="471" spans="1:14">
      <c r="A471" s="30" t="s">
        <v>347</v>
      </c>
      <c r="B471" s="30">
        <v>101</v>
      </c>
      <c r="C471" s="80">
        <v>86.031697842611422</v>
      </c>
      <c r="D471" s="80">
        <v>125.98996518300196</v>
      </c>
      <c r="E471" s="9" t="s">
        <v>263</v>
      </c>
      <c r="F471" s="9" t="s">
        <v>147</v>
      </c>
      <c r="G471" s="9" t="s">
        <v>277</v>
      </c>
      <c r="H471" s="9" t="s">
        <v>265</v>
      </c>
      <c r="I471" s="9" t="s">
        <v>272</v>
      </c>
      <c r="J471" s="9" t="s">
        <v>276</v>
      </c>
      <c r="K471" s="9" t="s">
        <v>284</v>
      </c>
      <c r="L471" s="3">
        <v>86.170203413729141</v>
      </c>
      <c r="M471" s="3">
        <v>70.181243376623371</v>
      </c>
      <c r="N471" s="3">
        <v>70</v>
      </c>
    </row>
    <row r="472" spans="1:14">
      <c r="A472" s="30" t="s">
        <v>347</v>
      </c>
      <c r="B472" s="30">
        <v>201</v>
      </c>
      <c r="C472" s="80">
        <v>84.092462813461623</v>
      </c>
      <c r="D472" s="80">
        <v>136.89999549116718</v>
      </c>
      <c r="E472" s="9" t="s">
        <v>263</v>
      </c>
      <c r="F472" s="9" t="s">
        <v>147</v>
      </c>
      <c r="G472" s="9" t="s">
        <v>275</v>
      </c>
      <c r="H472" s="9" t="s">
        <v>265</v>
      </c>
      <c r="I472" s="9" t="s">
        <v>272</v>
      </c>
      <c r="J472" s="9" t="s">
        <v>283</v>
      </c>
      <c r="K472" s="9" t="s">
        <v>284</v>
      </c>
      <c r="L472" s="3">
        <v>87.495594059405946</v>
      </c>
      <c r="M472" s="3">
        <v>68.885359930110667</v>
      </c>
      <c r="N472" s="3">
        <v>69</v>
      </c>
    </row>
    <row r="473" spans="1:14">
      <c r="A473" s="30" t="s">
        <v>169</v>
      </c>
      <c r="B473" s="30">
        <v>101</v>
      </c>
      <c r="C473" s="80">
        <v>88.841477832937855</v>
      </c>
      <c r="D473" s="80">
        <v>122.72799355290749</v>
      </c>
      <c r="E473" s="9" t="s">
        <v>263</v>
      </c>
      <c r="F473" s="9" t="s">
        <v>147</v>
      </c>
      <c r="G473" s="9" t="s">
        <v>322</v>
      </c>
      <c r="H473" s="9" t="s">
        <v>265</v>
      </c>
      <c r="I473" s="9" t="s">
        <v>310</v>
      </c>
      <c r="J473" s="9" t="s">
        <v>276</v>
      </c>
      <c r="K473" s="9" t="s">
        <v>284</v>
      </c>
      <c r="L473" s="3">
        <v>86.012951923855795</v>
      </c>
      <c r="M473" s="3">
        <v>70.970866464155534</v>
      </c>
      <c r="N473" s="3">
        <v>71</v>
      </c>
    </row>
    <row r="474" spans="1:14">
      <c r="A474" s="30" t="s">
        <v>169</v>
      </c>
      <c r="B474" s="30">
        <v>201</v>
      </c>
      <c r="C474" s="80">
        <v>102.5873403316437</v>
      </c>
      <c r="D474" s="80">
        <v>120.40204600084319</v>
      </c>
      <c r="E474" s="9" t="s">
        <v>263</v>
      </c>
      <c r="F474" s="9" t="s">
        <v>147</v>
      </c>
      <c r="G474" s="9" t="s">
        <v>277</v>
      </c>
      <c r="H474" s="9" t="s">
        <v>265</v>
      </c>
      <c r="I474" s="9" t="s">
        <v>310</v>
      </c>
      <c r="J474" s="9" t="s">
        <v>276</v>
      </c>
      <c r="K474" s="9" t="s">
        <v>284</v>
      </c>
      <c r="L474" s="3">
        <v>85.178722021763221</v>
      </c>
      <c r="M474" s="3">
        <v>66.696406256214999</v>
      </c>
      <c r="N474" s="3">
        <v>67</v>
      </c>
    </row>
    <row r="475" spans="1:14">
      <c r="A475" s="30" t="s">
        <v>169</v>
      </c>
      <c r="B475" s="30">
        <v>301</v>
      </c>
      <c r="C475" s="80">
        <v>114.77498199129592</v>
      </c>
      <c r="D475" s="80">
        <v>118.13174170130078</v>
      </c>
      <c r="E475" s="9" t="s">
        <v>274</v>
      </c>
      <c r="F475" s="9" t="s">
        <v>147</v>
      </c>
      <c r="G475" s="9" t="s">
        <v>277</v>
      </c>
      <c r="H475" s="9" t="s">
        <v>265</v>
      </c>
      <c r="I475" s="9" t="s">
        <v>266</v>
      </c>
      <c r="J475" s="9" t="s">
        <v>283</v>
      </c>
      <c r="K475" s="9" t="s">
        <v>268</v>
      </c>
      <c r="L475" s="3">
        <v>85.577890741215711</v>
      </c>
      <c r="M475" s="3">
        <v>71.50858271351629</v>
      </c>
      <c r="N475" s="3">
        <v>72</v>
      </c>
    </row>
    <row r="476" spans="1:14">
      <c r="A476" s="30" t="s">
        <v>370</v>
      </c>
      <c r="B476" s="30">
        <v>101</v>
      </c>
      <c r="C476" s="80">
        <v>101.21557726433323</v>
      </c>
      <c r="D476" s="80">
        <v>124.23765430867024</v>
      </c>
      <c r="E476" s="9" t="s">
        <v>274</v>
      </c>
      <c r="F476" s="9" t="s">
        <v>147</v>
      </c>
      <c r="G476" s="9" t="s">
        <v>275</v>
      </c>
      <c r="H476" s="9" t="s">
        <v>265</v>
      </c>
      <c r="I476" s="9" t="s">
        <v>269</v>
      </c>
      <c r="J476" s="9" t="s">
        <v>276</v>
      </c>
      <c r="K476" s="9" t="s">
        <v>284</v>
      </c>
      <c r="L476" s="3">
        <v>86.616106144001435</v>
      </c>
      <c r="M476" s="3">
        <v>70.383882937307021</v>
      </c>
      <c r="N476" s="3">
        <v>70</v>
      </c>
    </row>
    <row r="477" spans="1:14">
      <c r="A477" s="30" t="s">
        <v>365</v>
      </c>
      <c r="B477" s="30">
        <v>101</v>
      </c>
      <c r="C477" s="80">
        <v>84.436331739103196</v>
      </c>
      <c r="D477" s="80">
        <v>131.9161569692676</v>
      </c>
      <c r="E477" s="9" t="s">
        <v>263</v>
      </c>
      <c r="F477" s="9" t="s">
        <v>168</v>
      </c>
      <c r="G477" s="9" t="s">
        <v>280</v>
      </c>
      <c r="H477" s="9" t="s">
        <v>265</v>
      </c>
      <c r="I477" s="9" t="s">
        <v>310</v>
      </c>
      <c r="J477" s="9" t="s">
        <v>283</v>
      </c>
      <c r="K477" s="9" t="s">
        <v>284</v>
      </c>
      <c r="L477" s="3">
        <v>85.065859485220031</v>
      </c>
      <c r="M477" s="3">
        <v>59.149129261840791</v>
      </c>
      <c r="N477" s="3">
        <v>59</v>
      </c>
    </row>
    <row r="478" spans="1:14">
      <c r="A478" s="30" t="s">
        <v>365</v>
      </c>
      <c r="B478" s="30">
        <v>102</v>
      </c>
      <c r="C478" s="80">
        <v>91.48810639435267</v>
      </c>
      <c r="D478" s="80">
        <v>130.39203880736292</v>
      </c>
      <c r="E478" s="9" t="s">
        <v>263</v>
      </c>
      <c r="F478" s="9" t="s">
        <v>168</v>
      </c>
      <c r="G478" s="9" t="s">
        <v>280</v>
      </c>
      <c r="H478" s="9" t="s">
        <v>265</v>
      </c>
      <c r="I478" s="9" t="s">
        <v>310</v>
      </c>
      <c r="J478" s="9" t="s">
        <v>283</v>
      </c>
      <c r="K478" s="9" t="s">
        <v>284</v>
      </c>
      <c r="L478" s="3">
        <v>85.196834690909071</v>
      </c>
      <c r="M478" s="3">
        <v>69.642300896969715</v>
      </c>
      <c r="N478" s="3">
        <v>70</v>
      </c>
    </row>
    <row r="479" spans="1:14">
      <c r="A479" s="30" t="s">
        <v>365</v>
      </c>
      <c r="B479" s="30">
        <v>103</v>
      </c>
      <c r="C479" s="80">
        <v>78.037797171557898</v>
      </c>
      <c r="D479" s="80">
        <v>129.68659063133828</v>
      </c>
      <c r="E479" s="9" t="s">
        <v>263</v>
      </c>
      <c r="F479" s="9" t="s">
        <v>168</v>
      </c>
      <c r="G479" s="9" t="s">
        <v>280</v>
      </c>
      <c r="H479" s="9" t="s">
        <v>265</v>
      </c>
      <c r="I479" s="9" t="s">
        <v>310</v>
      </c>
      <c r="J479" s="9" t="s">
        <v>283</v>
      </c>
      <c r="K479" s="9" t="s">
        <v>284</v>
      </c>
      <c r="L479" s="3">
        <v>86.457211409623071</v>
      </c>
      <c r="M479" s="3">
        <v>69.982120592813175</v>
      </c>
      <c r="N479" s="3">
        <v>70</v>
      </c>
    </row>
    <row r="480" spans="1:14">
      <c r="A480" s="30" t="s">
        <v>365</v>
      </c>
      <c r="B480" s="30">
        <v>104</v>
      </c>
      <c r="C480" s="80">
        <v>100.98056638927599</v>
      </c>
      <c r="D480" s="80">
        <v>129.32306418915411</v>
      </c>
      <c r="E480" s="9" t="s">
        <v>263</v>
      </c>
      <c r="F480" s="9" t="s">
        <v>168</v>
      </c>
      <c r="G480" s="9" t="s">
        <v>280</v>
      </c>
      <c r="H480" s="9" t="s">
        <v>265</v>
      </c>
      <c r="I480" s="9" t="s">
        <v>310</v>
      </c>
      <c r="J480" s="9" t="s">
        <v>283</v>
      </c>
      <c r="K480" s="9" t="s">
        <v>284</v>
      </c>
      <c r="L480" s="3">
        <v>86.524601801598067</v>
      </c>
      <c r="M480" s="3">
        <v>70.72610666365145</v>
      </c>
      <c r="N480" s="3">
        <v>71</v>
      </c>
    </row>
    <row r="481" spans="1:14">
      <c r="A481" s="30" t="s">
        <v>365</v>
      </c>
      <c r="B481" s="30">
        <v>105</v>
      </c>
      <c r="C481" s="80">
        <v>89.523375423209373</v>
      </c>
      <c r="D481" s="80">
        <v>119.00289192928021</v>
      </c>
      <c r="E481" s="9" t="s">
        <v>263</v>
      </c>
      <c r="F481" s="9" t="s">
        <v>168</v>
      </c>
      <c r="G481" s="9" t="s">
        <v>280</v>
      </c>
      <c r="H481" s="9" t="s">
        <v>265</v>
      </c>
      <c r="I481" s="9" t="s">
        <v>330</v>
      </c>
      <c r="J481" s="9" t="s">
        <v>283</v>
      </c>
      <c r="K481" s="9" t="s">
        <v>284</v>
      </c>
      <c r="L481" s="3">
        <v>83.887187524066235</v>
      </c>
      <c r="M481" s="3">
        <v>69.615531189834428</v>
      </c>
      <c r="N481" s="3">
        <v>70</v>
      </c>
    </row>
    <row r="482" spans="1:14">
      <c r="A482" s="30" t="s">
        <v>365</v>
      </c>
      <c r="B482" s="30">
        <v>201</v>
      </c>
      <c r="C482" s="80">
        <v>101.39691590023844</v>
      </c>
      <c r="D482" s="80">
        <v>147.4040732006487</v>
      </c>
      <c r="E482" s="9" t="s">
        <v>263</v>
      </c>
      <c r="F482" s="9" t="s">
        <v>168</v>
      </c>
      <c r="G482" s="9" t="s">
        <v>277</v>
      </c>
      <c r="H482" s="9" t="s">
        <v>265</v>
      </c>
      <c r="I482" s="9" t="s">
        <v>310</v>
      </c>
      <c r="J482" s="9" t="s">
        <v>283</v>
      </c>
      <c r="K482" s="9" t="s">
        <v>284</v>
      </c>
      <c r="L482" s="3">
        <v>87.351745290678792</v>
      </c>
      <c r="M482" s="3">
        <v>69.850625040597592</v>
      </c>
      <c r="N482" s="3">
        <v>70</v>
      </c>
    </row>
    <row r="483" spans="1:14">
      <c r="A483" s="30" t="s">
        <v>365</v>
      </c>
      <c r="B483" s="30">
        <v>202</v>
      </c>
      <c r="C483" s="80">
        <v>85.498325579394731</v>
      </c>
      <c r="D483" s="80">
        <v>127.5977236359965</v>
      </c>
      <c r="E483" s="9" t="s">
        <v>263</v>
      </c>
      <c r="F483" s="9" t="s">
        <v>168</v>
      </c>
      <c r="G483" s="9" t="s">
        <v>277</v>
      </c>
      <c r="H483" s="9" t="s">
        <v>265</v>
      </c>
      <c r="I483" s="9" t="s">
        <v>310</v>
      </c>
      <c r="J483" s="9" t="s">
        <v>283</v>
      </c>
      <c r="K483" s="9" t="s">
        <v>284</v>
      </c>
      <c r="L483" s="3">
        <v>84.613503587498471</v>
      </c>
      <c r="M483" s="3">
        <v>69.626836556001464</v>
      </c>
      <c r="N483" s="3">
        <v>70</v>
      </c>
    </row>
    <row r="484" spans="1:14">
      <c r="A484" s="30" t="s">
        <v>365</v>
      </c>
      <c r="B484" s="30">
        <v>203</v>
      </c>
      <c r="C484" s="80">
        <v>101.46808262877731</v>
      </c>
      <c r="D484" s="80">
        <v>121.81681936794391</v>
      </c>
      <c r="E484" s="9" t="s">
        <v>263</v>
      </c>
      <c r="F484" s="9" t="s">
        <v>168</v>
      </c>
      <c r="G484" s="9" t="s">
        <v>277</v>
      </c>
      <c r="H484" s="9" t="s">
        <v>265</v>
      </c>
      <c r="I484" s="9" t="s">
        <v>310</v>
      </c>
      <c r="J484" s="9" t="s">
        <v>283</v>
      </c>
      <c r="K484" s="9" t="s">
        <v>284</v>
      </c>
      <c r="L484" s="3">
        <v>84.627797759705373</v>
      </c>
      <c r="M484" s="3">
        <v>73.948600583090368</v>
      </c>
      <c r="N484" s="3">
        <v>74</v>
      </c>
    </row>
    <row r="485" spans="1:14">
      <c r="A485" s="30" t="s">
        <v>365</v>
      </c>
      <c r="B485" s="30">
        <v>204</v>
      </c>
      <c r="C485" s="80">
        <v>94.004645295985384</v>
      </c>
      <c r="D485" s="80">
        <v>127.9011474476517</v>
      </c>
      <c r="E485" s="9" t="s">
        <v>263</v>
      </c>
      <c r="F485" s="9" t="s">
        <v>168</v>
      </c>
      <c r="G485" s="9" t="s">
        <v>277</v>
      </c>
      <c r="H485" s="9" t="s">
        <v>265</v>
      </c>
      <c r="I485" s="9" t="s">
        <v>310</v>
      </c>
      <c r="J485" s="9" t="s">
        <v>283</v>
      </c>
      <c r="K485" s="9" t="s">
        <v>284</v>
      </c>
      <c r="L485" s="3">
        <v>86.546389961996297</v>
      </c>
      <c r="M485" s="3">
        <v>70.704575237915776</v>
      </c>
      <c r="N485" s="3">
        <v>71</v>
      </c>
    </row>
    <row r="486" spans="1:14">
      <c r="A486" s="30" t="s">
        <v>365</v>
      </c>
      <c r="B486" s="30">
        <v>301</v>
      </c>
      <c r="C486" s="80">
        <v>93.402806332236835</v>
      </c>
      <c r="D486" s="80">
        <v>134.37684904640449</v>
      </c>
      <c r="E486" s="9" t="s">
        <v>263</v>
      </c>
      <c r="F486" s="9" t="s">
        <v>168</v>
      </c>
      <c r="G486" s="9" t="s">
        <v>277</v>
      </c>
      <c r="H486" s="9" t="s">
        <v>265</v>
      </c>
      <c r="I486" s="9" t="s">
        <v>310</v>
      </c>
      <c r="J486" s="9" t="s">
        <v>283</v>
      </c>
      <c r="K486" s="9" t="s">
        <v>284</v>
      </c>
      <c r="L486" s="3">
        <v>87.025447421908424</v>
      </c>
      <c r="M486" s="3">
        <v>20.344042843388959</v>
      </c>
      <c r="N486" s="3">
        <v>20</v>
      </c>
    </row>
    <row r="487" spans="1:14">
      <c r="A487" s="30" t="s">
        <v>365</v>
      </c>
      <c r="B487" s="30">
        <v>302</v>
      </c>
      <c r="C487" s="80">
        <v>110.65772068959613</v>
      </c>
      <c r="D487" s="80">
        <v>118.87904032954837</v>
      </c>
      <c r="E487" s="9" t="s">
        <v>263</v>
      </c>
      <c r="F487" s="9" t="s">
        <v>168</v>
      </c>
      <c r="G487" s="9" t="s">
        <v>275</v>
      </c>
      <c r="H487" s="9" t="s">
        <v>265</v>
      </c>
      <c r="I487" s="9" t="s">
        <v>310</v>
      </c>
      <c r="J487" s="9" t="s">
        <v>283</v>
      </c>
      <c r="K487" s="9" t="s">
        <v>284</v>
      </c>
      <c r="L487" s="3">
        <v>84.933176304347839</v>
      </c>
      <c r="M487" s="3">
        <v>70.165296304347834</v>
      </c>
      <c r="N487" s="3">
        <v>70</v>
      </c>
    </row>
    <row r="488" spans="1:14">
      <c r="A488" s="30" t="s">
        <v>365</v>
      </c>
      <c r="B488" s="30">
        <v>303</v>
      </c>
      <c r="C488" s="80">
        <v>134.49922224798354</v>
      </c>
      <c r="D488" s="80">
        <v>134.23090623240344</v>
      </c>
      <c r="E488" s="9" t="s">
        <v>263</v>
      </c>
      <c r="F488" s="9" t="s">
        <v>168</v>
      </c>
      <c r="G488" s="9" t="s">
        <v>275</v>
      </c>
      <c r="H488" s="9" t="s">
        <v>265</v>
      </c>
      <c r="I488" s="9" t="s">
        <v>310</v>
      </c>
      <c r="J488" s="9" t="s">
        <v>283</v>
      </c>
      <c r="K488" s="9" t="s">
        <v>284</v>
      </c>
      <c r="L488" s="3">
        <v>85.449472855953374</v>
      </c>
      <c r="M488" s="3">
        <v>69.049874604496239</v>
      </c>
      <c r="N488" s="3">
        <v>69</v>
      </c>
    </row>
    <row r="489" spans="1:14">
      <c r="A489" s="30" t="s">
        <v>365</v>
      </c>
      <c r="B489" s="30">
        <v>304</v>
      </c>
      <c r="C489" s="80">
        <v>128.34989094538784</v>
      </c>
      <c r="D489" s="80">
        <v>118.69562959119409</v>
      </c>
      <c r="E489" s="9" t="s">
        <v>263</v>
      </c>
      <c r="F489" s="9" t="s">
        <v>168</v>
      </c>
      <c r="G489" s="9" t="s">
        <v>275</v>
      </c>
      <c r="H489" s="9" t="s">
        <v>265</v>
      </c>
      <c r="I489" s="9" t="s">
        <v>310</v>
      </c>
      <c r="J489" s="9" t="s">
        <v>283</v>
      </c>
      <c r="K489" s="9" t="s">
        <v>284</v>
      </c>
      <c r="L489" s="3">
        <v>83.915000000000006</v>
      </c>
      <c r="M489" s="3">
        <v>72.433000000000007</v>
      </c>
      <c r="N489" s="3">
        <v>72</v>
      </c>
    </row>
    <row r="490" spans="1:14">
      <c r="A490" s="30" t="s">
        <v>157</v>
      </c>
      <c r="B490" s="30">
        <v>101</v>
      </c>
      <c r="C490" s="80">
        <v>135.48932392992683</v>
      </c>
      <c r="D490" s="80">
        <v>127.60673073889826</v>
      </c>
      <c r="E490" s="9" t="s">
        <v>263</v>
      </c>
      <c r="F490" s="9" t="s">
        <v>141</v>
      </c>
      <c r="G490" s="9" t="s">
        <v>275</v>
      </c>
      <c r="H490" s="9" t="s">
        <v>265</v>
      </c>
      <c r="I490" s="9" t="s">
        <v>272</v>
      </c>
      <c r="J490" s="9" t="s">
        <v>276</v>
      </c>
      <c r="K490" s="9" t="s">
        <v>284</v>
      </c>
      <c r="L490" s="3">
        <v>85.646956902050121</v>
      </c>
      <c r="M490" s="3">
        <v>43.037720273348519</v>
      </c>
      <c r="N490" s="3">
        <v>43</v>
      </c>
    </row>
    <row r="491" spans="1:14">
      <c r="A491" s="30" t="s">
        <v>157</v>
      </c>
      <c r="B491" s="30">
        <v>104</v>
      </c>
      <c r="C491" s="80">
        <v>105.8928494865586</v>
      </c>
      <c r="D491" s="80">
        <v>120.60702900953035</v>
      </c>
      <c r="E491" s="9" t="s">
        <v>263</v>
      </c>
      <c r="F491" s="9" t="s">
        <v>141</v>
      </c>
      <c r="G491" s="9" t="s">
        <v>275</v>
      </c>
      <c r="H491" s="9" t="s">
        <v>265</v>
      </c>
      <c r="I491" s="9" t="s">
        <v>266</v>
      </c>
      <c r="J491" s="9" t="s">
        <v>276</v>
      </c>
      <c r="K491" s="9" t="s">
        <v>268</v>
      </c>
      <c r="L491" s="3">
        <v>86.718872423561578</v>
      </c>
      <c r="M491" s="3">
        <v>57.526503370127969</v>
      </c>
      <c r="N491" s="3">
        <v>58</v>
      </c>
    </row>
    <row r="492" spans="1:14">
      <c r="A492" s="30" t="s">
        <v>157</v>
      </c>
      <c r="B492" s="30">
        <v>202</v>
      </c>
      <c r="C492" s="80">
        <v>110.02987154109329</v>
      </c>
      <c r="D492" s="80">
        <v>116.61554870130881</v>
      </c>
      <c r="E492" s="9" t="s">
        <v>263</v>
      </c>
      <c r="F492" s="9" t="s">
        <v>141</v>
      </c>
      <c r="G492" s="9" t="s">
        <v>275</v>
      </c>
      <c r="H492" s="9" t="s">
        <v>265</v>
      </c>
      <c r="I492" s="9" t="s">
        <v>266</v>
      </c>
      <c r="J492" s="9" t="s">
        <v>276</v>
      </c>
      <c r="K492" s="9" t="s">
        <v>268</v>
      </c>
      <c r="L492" s="3">
        <v>85.689539268884772</v>
      </c>
      <c r="M492" s="3">
        <v>62.178097958017986</v>
      </c>
      <c r="N492" s="3">
        <v>62</v>
      </c>
    </row>
    <row r="493" spans="1:14">
      <c r="A493" s="30" t="s">
        <v>157</v>
      </c>
      <c r="B493" s="30">
        <v>203</v>
      </c>
      <c r="C493" s="80">
        <v>81.638462420187082</v>
      </c>
      <c r="D493" s="80">
        <v>120.51135711857467</v>
      </c>
      <c r="E493" s="9" t="s">
        <v>263</v>
      </c>
      <c r="F493" s="9" t="s">
        <v>141</v>
      </c>
      <c r="G493" s="9" t="s">
        <v>275</v>
      </c>
      <c r="H493" s="9" t="s">
        <v>265</v>
      </c>
      <c r="I493" s="9" t="s">
        <v>266</v>
      </c>
      <c r="J493" s="9" t="s">
        <v>276</v>
      </c>
      <c r="K493" s="9" t="s">
        <v>268</v>
      </c>
      <c r="L493" s="3">
        <v>85.643432010851143</v>
      </c>
      <c r="M493" s="3">
        <v>68.815503560528995</v>
      </c>
      <c r="N493" s="3">
        <v>69</v>
      </c>
    </row>
    <row r="494" spans="1:14">
      <c r="A494" s="30" t="s">
        <v>157</v>
      </c>
      <c r="B494" s="30">
        <v>302</v>
      </c>
      <c r="C494" s="80">
        <v>109.40680625543794</v>
      </c>
      <c r="D494" s="80">
        <v>143.37106826516188</v>
      </c>
      <c r="E494" s="9" t="s">
        <v>263</v>
      </c>
      <c r="F494" s="9" t="s">
        <v>141</v>
      </c>
      <c r="G494" s="9" t="s">
        <v>275</v>
      </c>
      <c r="H494" s="9" t="s">
        <v>265</v>
      </c>
      <c r="I494" s="9" t="s">
        <v>270</v>
      </c>
      <c r="J494" s="9" t="s">
        <v>276</v>
      </c>
      <c r="K494" s="9" t="s">
        <v>284</v>
      </c>
      <c r="L494" s="3">
        <v>88.816261431837674</v>
      </c>
      <c r="M494" s="3">
        <v>59.678144184052584</v>
      </c>
      <c r="N494" s="3">
        <v>60</v>
      </c>
    </row>
    <row r="495" spans="1:14">
      <c r="A495" s="30" t="s">
        <v>157</v>
      </c>
      <c r="B495" s="30">
        <v>303</v>
      </c>
      <c r="C495" s="80">
        <v>117.43832321367242</v>
      </c>
      <c r="D495" s="80">
        <v>133.00000426308549</v>
      </c>
      <c r="E495" s="9" t="s">
        <v>263</v>
      </c>
      <c r="F495" s="9" t="s">
        <v>141</v>
      </c>
      <c r="G495" s="9" t="s">
        <v>275</v>
      </c>
      <c r="H495" s="9" t="s">
        <v>265</v>
      </c>
      <c r="I495" s="9" t="s">
        <v>270</v>
      </c>
      <c r="J495" s="9" t="s">
        <v>276</v>
      </c>
      <c r="K495" s="9" t="s">
        <v>284</v>
      </c>
      <c r="L495" s="3">
        <v>86.273021726879989</v>
      </c>
      <c r="M495" s="3">
        <v>59.580133992862073</v>
      </c>
      <c r="N495" s="3">
        <v>60</v>
      </c>
    </row>
    <row r="496" spans="1:14">
      <c r="A496" s="30" t="s">
        <v>157</v>
      </c>
      <c r="B496" s="30">
        <v>401</v>
      </c>
      <c r="C496" s="80">
        <v>106.43909745936972</v>
      </c>
      <c r="D496" s="80">
        <v>120.7099823645717</v>
      </c>
      <c r="E496" s="9" t="s">
        <v>263</v>
      </c>
      <c r="F496" s="9" t="s">
        <v>141</v>
      </c>
      <c r="G496" s="9" t="s">
        <v>275</v>
      </c>
      <c r="H496" s="9" t="s">
        <v>265</v>
      </c>
      <c r="I496" s="9" t="s">
        <v>266</v>
      </c>
      <c r="J496" s="9" t="s">
        <v>276</v>
      </c>
      <c r="K496" s="9" t="s">
        <v>268</v>
      </c>
      <c r="L496" s="3">
        <v>92.179390417457299</v>
      </c>
      <c r="M496" s="3">
        <v>70.161916508538923</v>
      </c>
      <c r="N496" s="3">
        <v>70</v>
      </c>
    </row>
    <row r="497" spans="1:14">
      <c r="A497" s="30" t="s">
        <v>157</v>
      </c>
      <c r="B497" s="30">
        <v>605</v>
      </c>
      <c r="C497" s="80">
        <v>65.353573390415747</v>
      </c>
      <c r="D497" s="80">
        <v>142.49999572230257</v>
      </c>
      <c r="E497" s="9" t="s">
        <v>263</v>
      </c>
      <c r="F497" s="9" t="s">
        <v>141</v>
      </c>
      <c r="G497" s="9" t="s">
        <v>289</v>
      </c>
      <c r="H497" s="9" t="s">
        <v>265</v>
      </c>
      <c r="I497" s="9" t="s">
        <v>270</v>
      </c>
      <c r="J497" s="9" t="s">
        <v>276</v>
      </c>
      <c r="K497" s="9" t="s">
        <v>284</v>
      </c>
      <c r="L497" s="3">
        <v>88.558413946910363</v>
      </c>
      <c r="M497" s="3">
        <v>34.674525674499563</v>
      </c>
      <c r="N497" s="3">
        <v>35</v>
      </c>
    </row>
    <row r="498" spans="1:14">
      <c r="A498" s="30" t="s">
        <v>152</v>
      </c>
      <c r="B498" s="30">
        <v>101</v>
      </c>
      <c r="C498" s="80">
        <v>87.21160888671875</v>
      </c>
      <c r="D498" s="80">
        <v>113.44784932401865</v>
      </c>
      <c r="E498" s="9" t="s">
        <v>274</v>
      </c>
      <c r="F498" s="9" t="s">
        <v>141</v>
      </c>
      <c r="G498" s="9" t="s">
        <v>292</v>
      </c>
      <c r="H498" s="9" t="s">
        <v>265</v>
      </c>
      <c r="I498" s="9" t="s">
        <v>269</v>
      </c>
      <c r="J498" s="9" t="s">
        <v>276</v>
      </c>
      <c r="K498" s="9" t="s">
        <v>268</v>
      </c>
      <c r="L498" s="3">
        <v>85.595012260536393</v>
      </c>
      <c r="M498" s="3">
        <v>67.839213920817372</v>
      </c>
      <c r="N498" s="3">
        <v>68</v>
      </c>
    </row>
    <row r="499" spans="1:14">
      <c r="A499" s="30" t="s">
        <v>152</v>
      </c>
      <c r="B499" s="30">
        <v>302</v>
      </c>
      <c r="C499" s="80">
        <v>120.14564222746144</v>
      </c>
      <c r="D499" s="80">
        <v>121.30597848631848</v>
      </c>
      <c r="E499" s="9" t="s">
        <v>263</v>
      </c>
      <c r="F499" s="9" t="s">
        <v>141</v>
      </c>
      <c r="G499" s="9" t="s">
        <v>275</v>
      </c>
      <c r="H499" s="9" t="s">
        <v>265</v>
      </c>
      <c r="I499" s="9" t="s">
        <v>270</v>
      </c>
      <c r="J499" s="9" t="s">
        <v>276</v>
      </c>
      <c r="K499" s="9" t="s">
        <v>268</v>
      </c>
      <c r="L499" s="3">
        <v>86.271754917324969</v>
      </c>
      <c r="M499" s="3">
        <v>52.708013240797001</v>
      </c>
      <c r="N499" s="3">
        <v>53</v>
      </c>
    </row>
    <row r="500" spans="1:14">
      <c r="A500" s="30" t="s">
        <v>152</v>
      </c>
      <c r="B500" s="30">
        <v>401</v>
      </c>
      <c r="C500" s="80">
        <v>101.98027096900047</v>
      </c>
      <c r="D500" s="80">
        <v>117.71652635527515</v>
      </c>
      <c r="E500" s="9" t="s">
        <v>263</v>
      </c>
      <c r="F500" s="9" t="s">
        <v>141</v>
      </c>
      <c r="G500" s="9" t="s">
        <v>280</v>
      </c>
      <c r="H500" s="9" t="s">
        <v>265</v>
      </c>
      <c r="I500" s="9" t="s">
        <v>310</v>
      </c>
      <c r="J500" s="9" t="s">
        <v>276</v>
      </c>
      <c r="K500" s="9" t="s">
        <v>284</v>
      </c>
      <c r="L500" s="3">
        <v>82.89038111680604</v>
      </c>
      <c r="M500" s="3">
        <v>53.397729808470451</v>
      </c>
      <c r="N500" s="3">
        <v>53</v>
      </c>
    </row>
    <row r="501" spans="1:14">
      <c r="A501" s="30" t="s">
        <v>152</v>
      </c>
      <c r="B501" s="30">
        <v>501</v>
      </c>
      <c r="C501" s="80">
        <v>73.404936924454631</v>
      </c>
      <c r="D501" s="80">
        <v>124.29999642728059</v>
      </c>
      <c r="E501" s="9" t="s">
        <v>274</v>
      </c>
      <c r="F501" s="9" t="s">
        <v>141</v>
      </c>
      <c r="G501" s="9" t="s">
        <v>281</v>
      </c>
      <c r="H501" s="9" t="s">
        <v>265</v>
      </c>
      <c r="I501" s="9" t="s">
        <v>278</v>
      </c>
      <c r="J501" s="9" t="s">
        <v>276</v>
      </c>
      <c r="K501" s="9" t="s">
        <v>268</v>
      </c>
      <c r="L501" s="3">
        <v>87.397732952191575</v>
      </c>
      <c r="M501" s="3">
        <v>70.804328444775877</v>
      </c>
      <c r="N501" s="3">
        <v>71</v>
      </c>
    </row>
    <row r="502" spans="1:14">
      <c r="A502" s="30" t="s">
        <v>152</v>
      </c>
      <c r="B502" s="30">
        <v>601</v>
      </c>
      <c r="C502" s="80">
        <v>101.15212614859006</v>
      </c>
      <c r="D502" s="80">
        <v>127.71973188795185</v>
      </c>
      <c r="E502" s="9" t="s">
        <v>274</v>
      </c>
      <c r="F502" s="9" t="s">
        <v>141</v>
      </c>
      <c r="G502" s="9" t="s">
        <v>275</v>
      </c>
      <c r="H502" s="9" t="s">
        <v>279</v>
      </c>
      <c r="I502" s="9" t="s">
        <v>266</v>
      </c>
      <c r="J502" s="9" t="s">
        <v>276</v>
      </c>
      <c r="K502" s="9" t="s">
        <v>268</v>
      </c>
      <c r="L502" s="3">
        <v>88.116157076634096</v>
      </c>
      <c r="M502" s="3">
        <v>70.757719588481621</v>
      </c>
      <c r="N502" s="3">
        <v>71</v>
      </c>
    </row>
    <row r="503" spans="1:14">
      <c r="A503" s="30" t="s">
        <v>152</v>
      </c>
      <c r="B503" s="30">
        <v>801</v>
      </c>
      <c r="C503" s="80">
        <v>74.592780092370418</v>
      </c>
      <c r="D503" s="80">
        <v>126.61543317321713</v>
      </c>
      <c r="E503" s="9" t="s">
        <v>274</v>
      </c>
      <c r="F503" s="9" t="s">
        <v>141</v>
      </c>
      <c r="G503" s="9" t="s">
        <v>277</v>
      </c>
      <c r="H503" s="9" t="s">
        <v>265</v>
      </c>
      <c r="I503" s="9" t="s">
        <v>278</v>
      </c>
      <c r="J503" s="9" t="s">
        <v>276</v>
      </c>
      <c r="K503" s="9" t="s">
        <v>268</v>
      </c>
      <c r="L503" s="3">
        <v>88.942102653084078</v>
      </c>
      <c r="M503" s="3">
        <v>70.147662039628358</v>
      </c>
      <c r="N503" s="3">
        <v>70</v>
      </c>
    </row>
    <row r="504" spans="1:14">
      <c r="A504" s="30" t="s">
        <v>152</v>
      </c>
      <c r="B504" s="30">
        <v>901</v>
      </c>
      <c r="C504" s="80">
        <v>93.215004577944313</v>
      </c>
      <c r="D504" s="80">
        <v>119.73505286202263</v>
      </c>
      <c r="E504" s="9" t="s">
        <v>274</v>
      </c>
      <c r="F504" s="9" t="s">
        <v>141</v>
      </c>
      <c r="G504" s="9" t="s">
        <v>275</v>
      </c>
      <c r="H504" s="9" t="s">
        <v>265</v>
      </c>
      <c r="I504" s="9" t="s">
        <v>269</v>
      </c>
      <c r="J504" s="9" t="s">
        <v>276</v>
      </c>
      <c r="K504" s="9" t="s">
        <v>268</v>
      </c>
      <c r="L504" s="3">
        <v>86.330918297101462</v>
      </c>
      <c r="M504" s="3">
        <v>71.16430012077295</v>
      </c>
      <c r="N504" s="3">
        <v>71</v>
      </c>
    </row>
    <row r="505" spans="1:14">
      <c r="A505" s="30" t="s">
        <v>152</v>
      </c>
      <c r="B505" s="30">
        <v>1001</v>
      </c>
      <c r="C505" s="80">
        <v>151.55781856199511</v>
      </c>
      <c r="D505" s="80">
        <v>134.90000406526644</v>
      </c>
      <c r="E505" s="9" t="s">
        <v>263</v>
      </c>
      <c r="F505" s="9" t="s">
        <v>141</v>
      </c>
      <c r="G505" s="9" t="s">
        <v>275</v>
      </c>
      <c r="H505" s="9" t="s">
        <v>265</v>
      </c>
      <c r="I505" s="9" t="s">
        <v>272</v>
      </c>
      <c r="J505" s="9" t="s">
        <v>276</v>
      </c>
      <c r="K505" s="9" t="s">
        <v>284</v>
      </c>
      <c r="L505" s="3">
        <v>84.951999999999998</v>
      </c>
      <c r="M505" s="3">
        <v>70.852999999999994</v>
      </c>
      <c r="N505" s="3">
        <v>71</v>
      </c>
    </row>
    <row r="506" spans="1:14">
      <c r="A506" s="30" t="s">
        <v>152</v>
      </c>
      <c r="B506" s="30">
        <v>1101</v>
      </c>
      <c r="C506" s="80">
        <v>92.51082118971523</v>
      </c>
      <c r="D506" s="80">
        <v>123.42769245049801</v>
      </c>
      <c r="E506" s="9" t="s">
        <v>263</v>
      </c>
      <c r="F506" s="9" t="s">
        <v>141</v>
      </c>
      <c r="G506" s="9" t="s">
        <v>277</v>
      </c>
      <c r="H506" s="9" t="s">
        <v>265</v>
      </c>
      <c r="I506" s="9" t="s">
        <v>310</v>
      </c>
      <c r="J506" s="9" t="s">
        <v>276</v>
      </c>
      <c r="K506" s="9" t="s">
        <v>284</v>
      </c>
      <c r="L506" s="3">
        <v>85.87966978807296</v>
      </c>
      <c r="M506" s="3">
        <v>70.270357318876293</v>
      </c>
      <c r="N506" s="3">
        <v>70</v>
      </c>
    </row>
    <row r="507" spans="1:14">
      <c r="A507" s="30" t="s">
        <v>152</v>
      </c>
      <c r="B507" s="30">
        <v>1201</v>
      </c>
      <c r="C507" s="80">
        <v>128.4857177734375</v>
      </c>
      <c r="D507" s="80">
        <v>119.67516630892041</v>
      </c>
      <c r="E507" s="9" t="s">
        <v>274</v>
      </c>
      <c r="F507" s="9" t="s">
        <v>141</v>
      </c>
      <c r="G507" s="9" t="s">
        <v>264</v>
      </c>
      <c r="H507" s="9" t="s">
        <v>265</v>
      </c>
      <c r="I507" s="9" t="s">
        <v>271</v>
      </c>
      <c r="J507" s="9" t="s">
        <v>276</v>
      </c>
      <c r="K507" s="9" t="s">
        <v>268</v>
      </c>
      <c r="L507" s="3">
        <v>85.840070969852661</v>
      </c>
      <c r="M507" s="3">
        <v>71.807907861574236</v>
      </c>
      <c r="N507" s="3">
        <v>72</v>
      </c>
    </row>
    <row r="508" spans="1:14">
      <c r="A508" s="30" t="s">
        <v>152</v>
      </c>
      <c r="B508" s="30">
        <v>1401</v>
      </c>
      <c r="C508" s="80">
        <v>103.84325126668968</v>
      </c>
      <c r="D508" s="80">
        <v>123.6875469755019</v>
      </c>
      <c r="E508" s="9" t="s">
        <v>274</v>
      </c>
      <c r="F508" s="9" t="s">
        <v>141</v>
      </c>
      <c r="G508" s="9" t="s">
        <v>275</v>
      </c>
      <c r="H508" s="9" t="s">
        <v>279</v>
      </c>
      <c r="I508" s="9" t="s">
        <v>266</v>
      </c>
      <c r="J508" s="9" t="s">
        <v>276</v>
      </c>
      <c r="K508" s="9" t="s">
        <v>268</v>
      </c>
      <c r="L508" s="3">
        <v>88.228785697455237</v>
      </c>
      <c r="M508" s="3">
        <v>70.852077049952868</v>
      </c>
      <c r="N508" s="3">
        <v>71</v>
      </c>
    </row>
    <row r="509" spans="1:14">
      <c r="A509" s="30" t="s">
        <v>152</v>
      </c>
      <c r="B509" s="30">
        <v>1501</v>
      </c>
      <c r="C509" s="80">
        <v>104.37947650611896</v>
      </c>
      <c r="D509" s="80">
        <v>122.03006553120504</v>
      </c>
      <c r="E509" s="9" t="s">
        <v>263</v>
      </c>
      <c r="F509" s="9" t="s">
        <v>141</v>
      </c>
      <c r="G509" s="9" t="s">
        <v>280</v>
      </c>
      <c r="H509" s="9" t="s">
        <v>265</v>
      </c>
      <c r="I509" s="9" t="s">
        <v>310</v>
      </c>
      <c r="J509" s="9" t="s">
        <v>276</v>
      </c>
      <c r="K509" s="9" t="s">
        <v>284</v>
      </c>
      <c r="L509" s="3">
        <v>84.597098536101726</v>
      </c>
      <c r="M509" s="3">
        <v>66.314520004665823</v>
      </c>
      <c r="N509" s="3">
        <v>66</v>
      </c>
    </row>
    <row r="510" spans="1:14">
      <c r="A510" s="30" t="s">
        <v>152</v>
      </c>
      <c r="B510" s="30">
        <v>1601</v>
      </c>
      <c r="C510" s="80">
        <v>113.4033997112294</v>
      </c>
      <c r="D510" s="80">
        <v>113.966600313494</v>
      </c>
      <c r="E510" s="9" t="s">
        <v>274</v>
      </c>
      <c r="F510" s="9" t="s">
        <v>141</v>
      </c>
      <c r="G510" s="9" t="s">
        <v>275</v>
      </c>
      <c r="H510" s="9" t="s">
        <v>279</v>
      </c>
      <c r="I510" s="9" t="s">
        <v>270</v>
      </c>
      <c r="J510" s="9" t="s">
        <v>276</v>
      </c>
      <c r="K510" s="9" t="s">
        <v>268</v>
      </c>
      <c r="L510" s="3">
        <v>85.572407311650053</v>
      </c>
      <c r="M510" s="3">
        <v>72.43227364393195</v>
      </c>
      <c r="N510" s="3">
        <v>72</v>
      </c>
    </row>
    <row r="511" spans="1:14">
      <c r="A511" s="30" t="s">
        <v>152</v>
      </c>
      <c r="B511" s="30">
        <v>1701</v>
      </c>
      <c r="C511" s="80">
        <v>103.0513359953285</v>
      </c>
      <c r="D511" s="80">
        <v>121.367845417891</v>
      </c>
      <c r="E511" s="9" t="s">
        <v>274</v>
      </c>
      <c r="F511" s="9" t="s">
        <v>141</v>
      </c>
      <c r="G511" s="9" t="s">
        <v>275</v>
      </c>
      <c r="H511" s="9" t="s">
        <v>265</v>
      </c>
      <c r="I511" s="9" t="s">
        <v>270</v>
      </c>
      <c r="J511" s="9" t="s">
        <v>276</v>
      </c>
      <c r="K511" s="9" t="s">
        <v>268</v>
      </c>
      <c r="L511" s="3">
        <v>87.196956055954999</v>
      </c>
      <c r="M511" s="3">
        <v>72.123400976534327</v>
      </c>
      <c r="N511" s="3">
        <v>72</v>
      </c>
    </row>
    <row r="512" spans="1:14">
      <c r="A512" s="30" t="s">
        <v>152</v>
      </c>
      <c r="B512" s="30">
        <v>1702</v>
      </c>
      <c r="C512" s="80">
        <v>109.33498091166339</v>
      </c>
      <c r="D512" s="80">
        <v>131.27229803916779</v>
      </c>
      <c r="E512" s="9" t="s">
        <v>263</v>
      </c>
      <c r="F512" s="9" t="s">
        <v>141</v>
      </c>
      <c r="G512" s="9" t="s">
        <v>275</v>
      </c>
      <c r="H512" s="9" t="s">
        <v>265</v>
      </c>
      <c r="I512" s="9" t="s">
        <v>270</v>
      </c>
      <c r="J512" s="9" t="s">
        <v>276</v>
      </c>
      <c r="K512" s="9" t="s">
        <v>268</v>
      </c>
      <c r="L512" s="3">
        <v>87.841420352405478</v>
      </c>
      <c r="M512" s="3">
        <v>70.332276182934081</v>
      </c>
      <c r="N512" s="3">
        <v>70</v>
      </c>
    </row>
    <row r="513" spans="1:14">
      <c r="A513" s="30" t="s">
        <v>152</v>
      </c>
      <c r="B513" s="30">
        <v>1802</v>
      </c>
      <c r="C513" s="80">
        <v>102.48088891046258</v>
      </c>
      <c r="D513" s="80">
        <v>120.08075870067712</v>
      </c>
      <c r="E513" s="9" t="s">
        <v>274</v>
      </c>
      <c r="F513" s="9" t="s">
        <v>141</v>
      </c>
      <c r="G513" s="9" t="s">
        <v>264</v>
      </c>
      <c r="H513" s="9" t="s">
        <v>265</v>
      </c>
      <c r="I513" s="9" t="s">
        <v>271</v>
      </c>
      <c r="J513" s="9" t="s">
        <v>276</v>
      </c>
      <c r="K513" s="9" t="s">
        <v>268</v>
      </c>
      <c r="L513" s="3">
        <v>86.891012103255875</v>
      </c>
      <c r="M513" s="3">
        <v>71.750723989031414</v>
      </c>
      <c r="N513" s="3">
        <v>72</v>
      </c>
    </row>
    <row r="514" spans="1:14">
      <c r="A514" s="30" t="s">
        <v>152</v>
      </c>
      <c r="B514" s="30">
        <v>1902</v>
      </c>
      <c r="C514" s="80">
        <v>94.929249568195317</v>
      </c>
      <c r="D514" s="80">
        <v>114.03587311995226</v>
      </c>
      <c r="E514" s="9" t="s">
        <v>274</v>
      </c>
      <c r="F514" s="9" t="s">
        <v>141</v>
      </c>
      <c r="G514" s="9" t="s">
        <v>302</v>
      </c>
      <c r="H514" s="9" t="s">
        <v>265</v>
      </c>
      <c r="I514" s="9" t="s">
        <v>278</v>
      </c>
      <c r="J514" s="9" t="s">
        <v>276</v>
      </c>
      <c r="K514" s="9" t="s">
        <v>268</v>
      </c>
      <c r="L514" s="3">
        <v>84.645227951564053</v>
      </c>
      <c r="M514" s="3">
        <v>71.955769492095527</v>
      </c>
      <c r="N514" s="3">
        <v>72</v>
      </c>
    </row>
    <row r="515" spans="1:14">
      <c r="A515" s="30" t="s">
        <v>152</v>
      </c>
      <c r="B515" s="30">
        <v>2101</v>
      </c>
      <c r="C515" s="80">
        <v>110.62846362020267</v>
      </c>
      <c r="D515" s="80">
        <v>121.30176013271596</v>
      </c>
      <c r="E515" s="9" t="s">
        <v>274</v>
      </c>
      <c r="F515" s="9" t="s">
        <v>141</v>
      </c>
      <c r="G515" s="9" t="s">
        <v>275</v>
      </c>
      <c r="H515" s="9" t="s">
        <v>279</v>
      </c>
      <c r="I515" s="9" t="s">
        <v>266</v>
      </c>
      <c r="J515" s="9" t="s">
        <v>276</v>
      </c>
      <c r="K515" s="9" t="s">
        <v>268</v>
      </c>
      <c r="L515" s="3">
        <v>85.116130969760164</v>
      </c>
      <c r="M515" s="3">
        <v>72.304098018769551</v>
      </c>
      <c r="N515" s="3">
        <v>72</v>
      </c>
    </row>
    <row r="516" spans="1:14">
      <c r="A516" s="30" t="s">
        <v>152</v>
      </c>
      <c r="B516" s="30">
        <v>2103</v>
      </c>
      <c r="C516" s="80">
        <v>80.554913647602064</v>
      </c>
      <c r="D516" s="80">
        <v>144.5714007732536</v>
      </c>
      <c r="E516" s="9" t="s">
        <v>263</v>
      </c>
      <c r="F516" s="9" t="s">
        <v>141</v>
      </c>
      <c r="G516" s="9" t="s">
        <v>275</v>
      </c>
      <c r="H516" s="9" t="s">
        <v>265</v>
      </c>
      <c r="I516" s="9" t="s">
        <v>310</v>
      </c>
      <c r="J516" s="9" t="s">
        <v>276</v>
      </c>
      <c r="K516" s="9" t="s">
        <v>284</v>
      </c>
      <c r="L516" s="3">
        <v>88.099023449060908</v>
      </c>
      <c r="M516" s="3">
        <v>32.831080250426865</v>
      </c>
      <c r="N516" s="3">
        <v>33</v>
      </c>
    </row>
    <row r="517" spans="1:14">
      <c r="A517" s="30" t="s">
        <v>152</v>
      </c>
      <c r="B517" s="30">
        <v>2201</v>
      </c>
      <c r="C517" s="80">
        <v>103.42908143420883</v>
      </c>
      <c r="D517" s="80">
        <v>98.548081904766264</v>
      </c>
      <c r="E517" s="9" t="s">
        <v>274</v>
      </c>
      <c r="F517" s="9" t="s">
        <v>141</v>
      </c>
      <c r="G517" s="9" t="s">
        <v>281</v>
      </c>
      <c r="H517" s="9" t="s">
        <v>265</v>
      </c>
      <c r="I517" s="9" t="s">
        <v>266</v>
      </c>
      <c r="J517" s="9" t="s">
        <v>276</v>
      </c>
      <c r="K517" s="9" t="s">
        <v>268</v>
      </c>
      <c r="L517" s="3">
        <v>84.196621928335276</v>
      </c>
      <c r="M517" s="3">
        <v>72.804414201888434</v>
      </c>
      <c r="N517" s="3">
        <v>73</v>
      </c>
    </row>
    <row r="518" spans="1:14">
      <c r="A518" s="30" t="s">
        <v>152</v>
      </c>
      <c r="B518" s="30">
        <v>2301</v>
      </c>
      <c r="C518" s="80">
        <v>91.966577035003894</v>
      </c>
      <c r="D518" s="80">
        <v>125.8999986035269</v>
      </c>
      <c r="E518" s="9" t="s">
        <v>263</v>
      </c>
      <c r="F518" s="9" t="s">
        <v>141</v>
      </c>
      <c r="G518" s="9" t="s">
        <v>280</v>
      </c>
      <c r="H518" s="9" t="s">
        <v>265</v>
      </c>
      <c r="I518" s="9" t="s">
        <v>271</v>
      </c>
      <c r="J518" s="9" t="s">
        <v>276</v>
      </c>
      <c r="K518" s="9" t="s">
        <v>268</v>
      </c>
      <c r="L518" s="3">
        <v>85.355079994912884</v>
      </c>
      <c r="M518" s="3">
        <v>68.643597863410903</v>
      </c>
      <c r="N518" s="3">
        <v>69</v>
      </c>
    </row>
    <row r="519" spans="1:14">
      <c r="A519" s="30" t="s">
        <v>152</v>
      </c>
      <c r="B519" s="30">
        <v>2302</v>
      </c>
      <c r="C519" s="80">
        <v>58.155402950773897</v>
      </c>
      <c r="D519" s="80">
        <v>131.85372418076639</v>
      </c>
      <c r="E519" s="9" t="s">
        <v>263</v>
      </c>
      <c r="F519" s="9" t="s">
        <v>141</v>
      </c>
      <c r="G519" s="9" t="s">
        <v>275</v>
      </c>
      <c r="H519" s="9" t="s">
        <v>279</v>
      </c>
      <c r="I519" s="9" t="s">
        <v>269</v>
      </c>
      <c r="J519" s="9" t="s">
        <v>276</v>
      </c>
      <c r="K519" s="9" t="s">
        <v>268</v>
      </c>
      <c r="L519" s="3">
        <v>84.272999999999996</v>
      </c>
      <c r="M519" s="3">
        <v>69.83</v>
      </c>
      <c r="N519" s="3">
        <v>70</v>
      </c>
    </row>
    <row r="520" spans="1:14">
      <c r="A520" s="30" t="s">
        <v>152</v>
      </c>
      <c r="B520" s="30">
        <v>2304</v>
      </c>
      <c r="C520" s="80">
        <v>97.370367291751094</v>
      </c>
      <c r="D520" s="80">
        <v>140.16488181691761</v>
      </c>
      <c r="E520" s="9" t="s">
        <v>263</v>
      </c>
      <c r="F520" s="9" t="s">
        <v>141</v>
      </c>
      <c r="G520" s="9" t="s">
        <v>275</v>
      </c>
      <c r="H520" s="9" t="s">
        <v>265</v>
      </c>
      <c r="I520" s="9" t="s">
        <v>270</v>
      </c>
      <c r="J520" s="9" t="s">
        <v>276</v>
      </c>
      <c r="K520" s="9" t="s">
        <v>268</v>
      </c>
      <c r="L520" s="3">
        <v>87.961882982317817</v>
      </c>
      <c r="M520" s="3">
        <v>68.646709088861371</v>
      </c>
      <c r="N520" s="3">
        <v>69</v>
      </c>
    </row>
    <row r="521" spans="1:14">
      <c r="A521" s="30" t="s">
        <v>152</v>
      </c>
      <c r="B521" s="30">
        <v>2305</v>
      </c>
      <c r="C521" s="80">
        <v>99.820629685914</v>
      </c>
      <c r="D521" s="80">
        <v>141.09999613114988</v>
      </c>
      <c r="E521" s="9" t="s">
        <v>263</v>
      </c>
      <c r="F521" s="9" t="s">
        <v>141</v>
      </c>
      <c r="G521" s="9" t="s">
        <v>275</v>
      </c>
      <c r="H521" s="9" t="s">
        <v>265</v>
      </c>
      <c r="I521" s="9" t="s">
        <v>270</v>
      </c>
      <c r="J521" s="9" t="s">
        <v>276</v>
      </c>
      <c r="K521" s="9" t="s">
        <v>268</v>
      </c>
      <c r="L521" s="3">
        <v>89.431025928521393</v>
      </c>
      <c r="M521" s="3">
        <v>70.455983181499661</v>
      </c>
      <c r="N521" s="3">
        <v>70</v>
      </c>
    </row>
    <row r="522" spans="1:14">
      <c r="A522" s="30" t="s">
        <v>152</v>
      </c>
      <c r="B522" s="30">
        <v>2401</v>
      </c>
      <c r="C522" s="80">
        <v>83.991718236820049</v>
      </c>
      <c r="D522" s="80">
        <v>131.35950740018183</v>
      </c>
      <c r="E522" s="9" t="s">
        <v>263</v>
      </c>
      <c r="F522" s="9" t="s">
        <v>141</v>
      </c>
      <c r="G522" s="9" t="s">
        <v>302</v>
      </c>
      <c r="H522" s="9" t="s">
        <v>265</v>
      </c>
      <c r="I522" s="9" t="s">
        <v>271</v>
      </c>
      <c r="J522" s="9" t="s">
        <v>276</v>
      </c>
      <c r="K522" s="9" t="s">
        <v>268</v>
      </c>
      <c r="L522" s="3">
        <v>79.006</v>
      </c>
      <c r="M522" s="3">
        <v>71.73</v>
      </c>
      <c r="N522" s="3">
        <v>72</v>
      </c>
    </row>
    <row r="523" spans="1:14">
      <c r="A523" s="30" t="s">
        <v>152</v>
      </c>
      <c r="B523" s="30">
        <v>2402</v>
      </c>
      <c r="C523" s="80">
        <v>61.096640194163605</v>
      </c>
      <c r="D523" s="80">
        <v>124.77424897230625</v>
      </c>
      <c r="E523" s="9" t="s">
        <v>263</v>
      </c>
      <c r="F523" s="9" t="s">
        <v>141</v>
      </c>
      <c r="G523" s="9" t="s">
        <v>289</v>
      </c>
      <c r="H523" s="9" t="s">
        <v>265</v>
      </c>
      <c r="I523" s="9" t="s">
        <v>278</v>
      </c>
      <c r="J523" s="9" t="s">
        <v>276</v>
      </c>
      <c r="K523" s="9" t="s">
        <v>268</v>
      </c>
      <c r="L523" s="3">
        <v>85.853987722529169</v>
      </c>
      <c r="M523" s="3">
        <v>70.421234192756287</v>
      </c>
      <c r="N523" s="3">
        <v>70</v>
      </c>
    </row>
    <row r="524" spans="1:14">
      <c r="A524" s="30" t="s">
        <v>152</v>
      </c>
      <c r="B524" s="30">
        <v>2403</v>
      </c>
      <c r="C524" s="80">
        <v>70.679887258404477</v>
      </c>
      <c r="D524" s="80">
        <v>126.59731462925851</v>
      </c>
      <c r="E524" s="9" t="s">
        <v>263</v>
      </c>
      <c r="F524" s="9" t="s">
        <v>141</v>
      </c>
      <c r="G524" s="9" t="s">
        <v>302</v>
      </c>
      <c r="H524" s="9" t="s">
        <v>265</v>
      </c>
      <c r="I524" s="9" t="s">
        <v>271</v>
      </c>
      <c r="J524" s="9" t="s">
        <v>276</v>
      </c>
      <c r="K524" s="9" t="s">
        <v>268</v>
      </c>
      <c r="L524" s="3">
        <v>86.679866659906708</v>
      </c>
      <c r="M524" s="3">
        <v>69.012726627458918</v>
      </c>
      <c r="N524" s="3">
        <v>69</v>
      </c>
    </row>
    <row r="525" spans="1:14">
      <c r="A525" s="30" t="s">
        <v>152</v>
      </c>
      <c r="B525" s="30">
        <v>2405</v>
      </c>
      <c r="C525" s="80">
        <v>73.540431633013128</v>
      </c>
      <c r="D525" s="80">
        <v>145.08093934379968</v>
      </c>
      <c r="E525" s="9" t="s">
        <v>263</v>
      </c>
      <c r="F525" s="9" t="s">
        <v>141</v>
      </c>
      <c r="G525" s="9" t="s">
        <v>289</v>
      </c>
      <c r="H525" s="9" t="s">
        <v>265</v>
      </c>
      <c r="I525" s="9" t="s">
        <v>278</v>
      </c>
      <c r="J525" s="9" t="s">
        <v>276</v>
      </c>
      <c r="K525" s="9" t="s">
        <v>268</v>
      </c>
      <c r="L525" s="3">
        <v>87.922578573633842</v>
      </c>
      <c r="M525" s="3">
        <v>68.115585057116391</v>
      </c>
      <c r="N525" s="3">
        <v>68</v>
      </c>
    </row>
    <row r="526" spans="1:14">
      <c r="A526" s="30" t="s">
        <v>152</v>
      </c>
      <c r="B526" s="30">
        <v>2406</v>
      </c>
      <c r="C526" s="80">
        <v>77.604749174392012</v>
      </c>
      <c r="D526" s="80">
        <v>129.27100919986378</v>
      </c>
      <c r="E526" s="9" t="s">
        <v>263</v>
      </c>
      <c r="F526" s="9" t="s">
        <v>141</v>
      </c>
      <c r="G526" s="9" t="s">
        <v>302</v>
      </c>
      <c r="H526" s="9" t="s">
        <v>265</v>
      </c>
      <c r="I526" s="9" t="s">
        <v>271</v>
      </c>
      <c r="J526" s="9" t="s">
        <v>276</v>
      </c>
      <c r="K526" s="9" t="s">
        <v>268</v>
      </c>
      <c r="L526" s="3">
        <v>86.853347891741208</v>
      </c>
      <c r="M526" s="3">
        <v>69.464361714484852</v>
      </c>
      <c r="N526" s="3">
        <v>69</v>
      </c>
    </row>
    <row r="527" spans="1:14">
      <c r="A527" s="30" t="s">
        <v>152</v>
      </c>
      <c r="B527" s="30">
        <v>2407</v>
      </c>
      <c r="C527" s="80">
        <v>93.174708905527552</v>
      </c>
      <c r="D527" s="80">
        <v>132.55694222870846</v>
      </c>
      <c r="E527" s="9" t="s">
        <v>263</v>
      </c>
      <c r="F527" s="9" t="s">
        <v>141</v>
      </c>
      <c r="G527" s="9" t="s">
        <v>277</v>
      </c>
      <c r="H527" s="9" t="s">
        <v>265</v>
      </c>
      <c r="I527" s="9" t="s">
        <v>271</v>
      </c>
      <c r="J527" s="9" t="s">
        <v>276</v>
      </c>
      <c r="K527" s="9" t="s">
        <v>268</v>
      </c>
      <c r="L527" s="3">
        <v>85.205908415275545</v>
      </c>
      <c r="M527" s="3">
        <v>70.272700663160293</v>
      </c>
      <c r="N527" s="3">
        <v>70</v>
      </c>
    </row>
    <row r="528" spans="1:14">
      <c r="A528" s="30" t="s">
        <v>152</v>
      </c>
      <c r="B528" s="30">
        <v>2408</v>
      </c>
      <c r="C528" s="80">
        <v>79.24678391742539</v>
      </c>
      <c r="D528" s="80">
        <v>130.36193087942047</v>
      </c>
      <c r="E528" s="9" t="s">
        <v>263</v>
      </c>
      <c r="F528" s="9" t="s">
        <v>141</v>
      </c>
      <c r="G528" s="9" t="s">
        <v>277</v>
      </c>
      <c r="H528" s="9" t="s">
        <v>265</v>
      </c>
      <c r="I528" s="9" t="s">
        <v>271</v>
      </c>
      <c r="J528" s="9" t="s">
        <v>276</v>
      </c>
      <c r="K528" s="9" t="s">
        <v>268</v>
      </c>
      <c r="L528" s="3">
        <v>85.825958631846547</v>
      </c>
      <c r="M528" s="3">
        <v>71.441377397735152</v>
      </c>
      <c r="N528" s="3">
        <v>71</v>
      </c>
    </row>
    <row r="529" spans="1:14">
      <c r="A529" s="30" t="s">
        <v>152</v>
      </c>
      <c r="B529" s="30">
        <v>2409</v>
      </c>
      <c r="C529" s="80">
        <v>85.531253737805002</v>
      </c>
      <c r="D529" s="80">
        <v>132.89999592495013</v>
      </c>
      <c r="E529" s="9" t="s">
        <v>263</v>
      </c>
      <c r="F529" s="9" t="s">
        <v>141</v>
      </c>
      <c r="G529" s="9" t="s">
        <v>289</v>
      </c>
      <c r="H529" s="9" t="s">
        <v>265</v>
      </c>
      <c r="I529" s="9" t="s">
        <v>278</v>
      </c>
      <c r="J529" s="9" t="s">
        <v>276</v>
      </c>
      <c r="K529" s="9" t="s">
        <v>268</v>
      </c>
      <c r="L529" s="3">
        <v>87.021000000000001</v>
      </c>
      <c r="M529" s="3">
        <v>69.459999999999994</v>
      </c>
      <c r="N529" s="3">
        <v>69</v>
      </c>
    </row>
    <row r="530" spans="1:14">
      <c r="A530" s="30" t="s">
        <v>152</v>
      </c>
      <c r="B530" s="30">
        <v>2410</v>
      </c>
      <c r="C530" s="80">
        <v>80.437024550562754</v>
      </c>
      <c r="D530" s="80">
        <v>141.59853230870999</v>
      </c>
      <c r="E530" s="9" t="s">
        <v>263</v>
      </c>
      <c r="F530" s="9" t="s">
        <v>141</v>
      </c>
      <c r="G530" s="9" t="s">
        <v>289</v>
      </c>
      <c r="H530" s="9" t="s">
        <v>265</v>
      </c>
      <c r="I530" s="9" t="s">
        <v>278</v>
      </c>
      <c r="J530" s="9" t="s">
        <v>276</v>
      </c>
      <c r="K530" s="9" t="s">
        <v>268</v>
      </c>
      <c r="L530" s="3">
        <v>89.174093336324887</v>
      </c>
      <c r="M530" s="3">
        <v>70.544617455687685</v>
      </c>
      <c r="N530" s="3">
        <v>71</v>
      </c>
    </row>
    <row r="531" spans="1:14">
      <c r="A531" s="30" t="s">
        <v>152</v>
      </c>
      <c r="B531" s="30">
        <v>2501</v>
      </c>
      <c r="C531" s="80">
        <v>115.80161625630578</v>
      </c>
      <c r="D531" s="80">
        <v>130.24238771802709</v>
      </c>
      <c r="E531" s="9" t="s">
        <v>263</v>
      </c>
      <c r="F531" s="9" t="s">
        <v>141</v>
      </c>
      <c r="G531" s="9" t="s">
        <v>275</v>
      </c>
      <c r="H531" s="9" t="s">
        <v>279</v>
      </c>
      <c r="I531" s="9" t="s">
        <v>269</v>
      </c>
      <c r="J531" s="9" t="s">
        <v>276</v>
      </c>
      <c r="K531" s="9" t="s">
        <v>268</v>
      </c>
      <c r="L531" s="3">
        <v>82.450972957746473</v>
      </c>
      <c r="M531" s="3">
        <v>69.715599999999995</v>
      </c>
      <c r="N531" s="3">
        <v>70</v>
      </c>
    </row>
    <row r="532" spans="1:14">
      <c r="A532" s="30" t="s">
        <v>152</v>
      </c>
      <c r="B532" s="30">
        <v>2502</v>
      </c>
      <c r="C532" s="80">
        <v>99.664117371533891</v>
      </c>
      <c r="D532" s="80">
        <v>134.89228806163354</v>
      </c>
      <c r="E532" s="9" t="s">
        <v>263</v>
      </c>
      <c r="F532" s="9" t="s">
        <v>141</v>
      </c>
      <c r="G532" s="9" t="s">
        <v>275</v>
      </c>
      <c r="H532" s="9" t="s">
        <v>265</v>
      </c>
      <c r="I532" s="9" t="s">
        <v>270</v>
      </c>
      <c r="J532" s="9" t="s">
        <v>276</v>
      </c>
      <c r="K532" s="9" t="s">
        <v>268</v>
      </c>
      <c r="L532" s="3">
        <v>88.322055309244064</v>
      </c>
      <c r="M532" s="3">
        <v>68.487293283085791</v>
      </c>
      <c r="N532" s="3">
        <v>68</v>
      </c>
    </row>
    <row r="533" spans="1:14">
      <c r="A533" s="30" t="s">
        <v>152</v>
      </c>
      <c r="B533" s="30">
        <v>2503</v>
      </c>
      <c r="C533" s="80">
        <v>93.334196581559254</v>
      </c>
      <c r="D533" s="80">
        <v>139.70775955498735</v>
      </c>
      <c r="E533" s="9" t="s">
        <v>263</v>
      </c>
      <c r="F533" s="9" t="s">
        <v>141</v>
      </c>
      <c r="G533" s="9" t="s">
        <v>275</v>
      </c>
      <c r="H533" s="9" t="s">
        <v>265</v>
      </c>
      <c r="I533" s="9" t="s">
        <v>270</v>
      </c>
      <c r="J533" s="9" t="s">
        <v>276</v>
      </c>
      <c r="K533" s="9" t="s">
        <v>268</v>
      </c>
      <c r="L533" s="3">
        <v>89.354082335329352</v>
      </c>
      <c r="M533" s="3">
        <v>68.764640718562873</v>
      </c>
      <c r="N533" s="3">
        <v>69</v>
      </c>
    </row>
    <row r="534" spans="1:14">
      <c r="A534" s="30" t="s">
        <v>152</v>
      </c>
      <c r="B534" s="30">
        <v>2601</v>
      </c>
      <c r="C534" s="80">
        <v>104.82641740203826</v>
      </c>
      <c r="D534" s="80">
        <v>122.59999491628561</v>
      </c>
      <c r="E534" s="9" t="s">
        <v>263</v>
      </c>
      <c r="F534" s="9" t="s">
        <v>141</v>
      </c>
      <c r="G534" s="9" t="s">
        <v>273</v>
      </c>
      <c r="H534" s="9" t="s">
        <v>265</v>
      </c>
      <c r="I534" s="9" t="s">
        <v>271</v>
      </c>
      <c r="J534" s="9" t="s">
        <v>276</v>
      </c>
      <c r="K534" s="9" t="s">
        <v>268</v>
      </c>
      <c r="L534" s="3">
        <v>84.731179905042978</v>
      </c>
      <c r="M534" s="3">
        <v>69.905448094443727</v>
      </c>
      <c r="N534" s="3">
        <v>70</v>
      </c>
    </row>
    <row r="535" spans="1:14">
      <c r="A535" s="30" t="s">
        <v>152</v>
      </c>
      <c r="B535" s="30">
        <v>2602</v>
      </c>
      <c r="C535" s="80">
        <v>80.518203138689216</v>
      </c>
      <c r="D535" s="80">
        <v>126.77568542077729</v>
      </c>
      <c r="E535" s="9" t="s">
        <v>263</v>
      </c>
      <c r="F535" s="9" t="s">
        <v>141</v>
      </c>
      <c r="G535" s="9" t="s">
        <v>277</v>
      </c>
      <c r="H535" s="9" t="s">
        <v>265</v>
      </c>
      <c r="I535" s="9" t="s">
        <v>271</v>
      </c>
      <c r="J535" s="9" t="s">
        <v>276</v>
      </c>
      <c r="K535" s="9" t="s">
        <v>268</v>
      </c>
      <c r="L535" s="3">
        <v>86.805576465008443</v>
      </c>
      <c r="M535" s="3">
        <v>70.173126053962903</v>
      </c>
      <c r="N535" s="3">
        <v>70</v>
      </c>
    </row>
    <row r="536" spans="1:14">
      <c r="A536" s="30" t="s">
        <v>152</v>
      </c>
      <c r="B536" s="30">
        <v>2701</v>
      </c>
      <c r="C536" s="80">
        <v>95.350477317875459</v>
      </c>
      <c r="D536" s="80">
        <v>127.66297489489227</v>
      </c>
      <c r="E536" s="9" t="s">
        <v>263</v>
      </c>
      <c r="F536" s="9" t="s">
        <v>141</v>
      </c>
      <c r="G536" s="9" t="s">
        <v>277</v>
      </c>
      <c r="H536" s="9" t="s">
        <v>265</v>
      </c>
      <c r="I536" s="9" t="s">
        <v>271</v>
      </c>
      <c r="J536" s="9" t="s">
        <v>276</v>
      </c>
      <c r="K536" s="9" t="s">
        <v>268</v>
      </c>
      <c r="L536" s="3">
        <v>85.929098935727424</v>
      </c>
      <c r="M536" s="3">
        <v>70.057154230334731</v>
      </c>
      <c r="N536" s="3">
        <v>70</v>
      </c>
    </row>
    <row r="537" spans="1:14">
      <c r="A537" s="30" t="s">
        <v>152</v>
      </c>
      <c r="B537" s="30">
        <v>2801</v>
      </c>
      <c r="C537" s="80">
        <v>91.198939373290557</v>
      </c>
      <c r="D537" s="80">
        <v>137.07124846128343</v>
      </c>
      <c r="E537" s="9" t="s">
        <v>263</v>
      </c>
      <c r="F537" s="9" t="s">
        <v>141</v>
      </c>
      <c r="G537" s="9" t="s">
        <v>277</v>
      </c>
      <c r="H537" s="9" t="s">
        <v>265</v>
      </c>
      <c r="I537" s="9" t="s">
        <v>271</v>
      </c>
      <c r="J537" s="9" t="s">
        <v>276</v>
      </c>
      <c r="K537" s="9" t="s">
        <v>268</v>
      </c>
      <c r="L537" s="3">
        <v>86.498862486288843</v>
      </c>
      <c r="M537" s="3">
        <v>70.118556124314424</v>
      </c>
      <c r="N537" s="3">
        <v>70</v>
      </c>
    </row>
    <row r="538" spans="1:14">
      <c r="A538" s="30" t="s">
        <v>320</v>
      </c>
      <c r="B538" s="30">
        <v>102</v>
      </c>
      <c r="C538" s="80">
        <v>97.542897841628417</v>
      </c>
      <c r="D538" s="80">
        <v>121.52916448594189</v>
      </c>
      <c r="E538" s="9" t="s">
        <v>274</v>
      </c>
      <c r="F538" s="9" t="s">
        <v>141</v>
      </c>
      <c r="G538" s="9" t="s">
        <v>289</v>
      </c>
      <c r="H538" s="9" t="s">
        <v>279</v>
      </c>
      <c r="I538" s="9" t="s">
        <v>310</v>
      </c>
      <c r="J538" s="9" t="s">
        <v>276</v>
      </c>
      <c r="K538" s="9" t="s">
        <v>284</v>
      </c>
      <c r="L538" s="3">
        <v>85.587480598199804</v>
      </c>
      <c r="M538" s="3">
        <v>71.297945586988931</v>
      </c>
      <c r="N538" s="3">
        <v>71</v>
      </c>
    </row>
    <row r="539" spans="1:14">
      <c r="A539" s="30" t="s">
        <v>393</v>
      </c>
      <c r="B539" s="30">
        <v>102</v>
      </c>
      <c r="C539" s="80">
        <v>94.526320187999332</v>
      </c>
      <c r="D539" s="80">
        <v>155.73992942337921</v>
      </c>
      <c r="E539" s="9" t="s">
        <v>263</v>
      </c>
      <c r="F539" s="9" t="s">
        <v>141</v>
      </c>
      <c r="G539" s="9" t="s">
        <v>289</v>
      </c>
      <c r="H539" s="9" t="s">
        <v>265</v>
      </c>
      <c r="I539" s="9" t="s">
        <v>310</v>
      </c>
      <c r="J539" s="9" t="s">
        <v>267</v>
      </c>
      <c r="K539" s="9" t="s">
        <v>284</v>
      </c>
      <c r="L539" s="3">
        <v>87.772075626022428</v>
      </c>
      <c r="M539" s="3">
        <v>62.163943186107979</v>
      </c>
      <c r="N539" s="3">
        <v>62</v>
      </c>
    </row>
    <row r="540" spans="1:14">
      <c r="A540" s="30" t="s">
        <v>393</v>
      </c>
      <c r="B540" s="30">
        <v>103</v>
      </c>
      <c r="C540" s="80">
        <v>94.961063599989998</v>
      </c>
      <c r="D540" s="80">
        <v>154.97726175120414</v>
      </c>
      <c r="E540" s="9" t="s">
        <v>263</v>
      </c>
      <c r="F540" s="9" t="s">
        <v>141</v>
      </c>
      <c r="G540" s="9" t="s">
        <v>289</v>
      </c>
      <c r="H540" s="9" t="s">
        <v>265</v>
      </c>
      <c r="I540" s="9" t="s">
        <v>310</v>
      </c>
      <c r="J540" s="9" t="s">
        <v>267</v>
      </c>
      <c r="K540" s="9" t="s">
        <v>284</v>
      </c>
      <c r="L540" s="3">
        <v>88.390544838197826</v>
      </c>
      <c r="M540" s="3">
        <v>61.483127518392081</v>
      </c>
      <c r="N540" s="3">
        <v>61</v>
      </c>
    </row>
    <row r="541" spans="1:14">
      <c r="A541" s="30" t="s">
        <v>251</v>
      </c>
      <c r="B541" s="30">
        <v>901</v>
      </c>
      <c r="C541" s="80">
        <v>128.18084714652863</v>
      </c>
      <c r="D541" s="80">
        <v>118.77485875286742</v>
      </c>
      <c r="E541" s="9" t="s">
        <v>274</v>
      </c>
      <c r="F541" s="9" t="s">
        <v>141</v>
      </c>
      <c r="G541" s="9" t="s">
        <v>275</v>
      </c>
      <c r="H541" s="9" t="s">
        <v>265</v>
      </c>
      <c r="I541" s="9" t="s">
        <v>270</v>
      </c>
      <c r="J541" s="9" t="s">
        <v>285</v>
      </c>
      <c r="K541" s="9" t="s">
        <v>268</v>
      </c>
      <c r="L541" s="3">
        <v>85.333976619692038</v>
      </c>
      <c r="M541" s="3">
        <v>71.711461258891859</v>
      </c>
      <c r="N541" s="3">
        <v>72</v>
      </c>
    </row>
    <row r="542" spans="1:14">
      <c r="A542" s="30" t="s">
        <v>251</v>
      </c>
      <c r="B542" s="30">
        <v>902</v>
      </c>
      <c r="C542" s="80">
        <v>120.33247259085556</v>
      </c>
      <c r="D542" s="80">
        <v>122.49569622960232</v>
      </c>
      <c r="E542" s="9" t="s">
        <v>274</v>
      </c>
      <c r="F542" s="9" t="s">
        <v>141</v>
      </c>
      <c r="G542" s="9" t="s">
        <v>275</v>
      </c>
      <c r="H542" s="9" t="s">
        <v>265</v>
      </c>
      <c r="I542" s="9" t="s">
        <v>270</v>
      </c>
      <c r="J542" s="9" t="s">
        <v>285</v>
      </c>
      <c r="K542" s="9" t="s">
        <v>268</v>
      </c>
      <c r="L542" s="3">
        <v>86.345221353900641</v>
      </c>
      <c r="M542" s="3">
        <v>70.215966510028267</v>
      </c>
      <c r="N542" s="3">
        <v>70</v>
      </c>
    </row>
    <row r="543" spans="1:14">
      <c r="A543" s="30" t="s">
        <v>251</v>
      </c>
      <c r="B543" s="30">
        <v>903</v>
      </c>
      <c r="C543" s="80">
        <v>106.60338554369608</v>
      </c>
      <c r="D543" s="80">
        <v>119.16268657460189</v>
      </c>
      <c r="E543" s="9" t="s">
        <v>274</v>
      </c>
      <c r="F543" s="9" t="s">
        <v>141</v>
      </c>
      <c r="G543" s="9" t="s">
        <v>275</v>
      </c>
      <c r="H543" s="9" t="s">
        <v>265</v>
      </c>
      <c r="I543" s="9" t="s">
        <v>272</v>
      </c>
      <c r="J543" s="9" t="s">
        <v>285</v>
      </c>
      <c r="K543" s="9" t="s">
        <v>284</v>
      </c>
      <c r="L543" s="3">
        <v>84.459125470792401</v>
      </c>
      <c r="M543" s="3">
        <v>54.777399638136032</v>
      </c>
      <c r="N543" s="3">
        <v>55</v>
      </c>
    </row>
    <row r="544" spans="1:14">
      <c r="A544" s="30" t="s">
        <v>251</v>
      </c>
      <c r="B544" s="30">
        <v>1001</v>
      </c>
      <c r="C544" s="80">
        <v>90.955012017085267</v>
      </c>
      <c r="D544" s="80">
        <v>107.70000328848093</v>
      </c>
      <c r="E544" s="9" t="s">
        <v>274</v>
      </c>
      <c r="F544" s="9" t="s">
        <v>141</v>
      </c>
      <c r="G544" s="9" t="s">
        <v>277</v>
      </c>
      <c r="H544" s="9" t="s">
        <v>265</v>
      </c>
      <c r="I544" s="9" t="s">
        <v>272</v>
      </c>
      <c r="J544" s="9" t="s">
        <v>285</v>
      </c>
      <c r="K544" s="9" t="s">
        <v>284</v>
      </c>
      <c r="L544" s="3">
        <v>82.512079502968987</v>
      </c>
      <c r="M544" s="3">
        <v>70.539994501869359</v>
      </c>
      <c r="N544" s="3">
        <v>71</v>
      </c>
    </row>
    <row r="545" spans="1:14">
      <c r="A545" s="30" t="s">
        <v>251</v>
      </c>
      <c r="B545" s="30">
        <v>1002</v>
      </c>
      <c r="C545" s="80">
        <v>126.47683073927507</v>
      </c>
      <c r="D545" s="80">
        <v>117.92672807273811</v>
      </c>
      <c r="E545" s="9" t="s">
        <v>274</v>
      </c>
      <c r="F545" s="9" t="s">
        <v>141</v>
      </c>
      <c r="G545" s="9" t="s">
        <v>275</v>
      </c>
      <c r="H545" s="9" t="s">
        <v>265</v>
      </c>
      <c r="I545" s="9" t="s">
        <v>270</v>
      </c>
      <c r="J545" s="9" t="s">
        <v>285</v>
      </c>
      <c r="K545" s="9" t="s">
        <v>268</v>
      </c>
      <c r="L545" s="3">
        <v>83.609876228255345</v>
      </c>
      <c r="M545" s="3">
        <v>71.965054880267857</v>
      </c>
      <c r="N545" s="3">
        <v>72</v>
      </c>
    </row>
    <row r="546" spans="1:14">
      <c r="A546" s="30" t="s">
        <v>252</v>
      </c>
      <c r="B546" s="30">
        <v>101</v>
      </c>
      <c r="C546" s="80">
        <v>133.45293633735812</v>
      </c>
      <c r="D546" s="80">
        <v>126.57444845490024</v>
      </c>
      <c r="E546" s="9" t="s">
        <v>274</v>
      </c>
      <c r="F546" s="9" t="s">
        <v>141</v>
      </c>
      <c r="G546" s="9" t="s">
        <v>277</v>
      </c>
      <c r="H546" s="9" t="s">
        <v>265</v>
      </c>
      <c r="I546" s="9" t="s">
        <v>271</v>
      </c>
      <c r="J546" s="9" t="s">
        <v>285</v>
      </c>
      <c r="K546" s="9" t="s">
        <v>268</v>
      </c>
      <c r="L546" s="3">
        <v>85.446663645472029</v>
      </c>
      <c r="M546" s="3">
        <v>66.964497911367985</v>
      </c>
      <c r="N546" s="3">
        <v>67</v>
      </c>
    </row>
    <row r="547" spans="1:14">
      <c r="A547" s="30" t="s">
        <v>384</v>
      </c>
      <c r="B547" s="30">
        <v>201</v>
      </c>
      <c r="C547" s="80">
        <v>128.31635300496617</v>
      </c>
      <c r="D547" s="80">
        <v>119.85429066483155</v>
      </c>
      <c r="E547" s="9" t="s">
        <v>274</v>
      </c>
      <c r="F547" s="9" t="s">
        <v>141</v>
      </c>
      <c r="G547" s="9" t="s">
        <v>275</v>
      </c>
      <c r="H547" s="9" t="s">
        <v>265</v>
      </c>
      <c r="I547" s="9" t="s">
        <v>385</v>
      </c>
      <c r="J547" s="9" t="s">
        <v>285</v>
      </c>
      <c r="K547" s="9" t="s">
        <v>284</v>
      </c>
      <c r="L547" s="3">
        <v>83.914465949068642</v>
      </c>
      <c r="M547" s="3">
        <v>58.677312537803516</v>
      </c>
      <c r="N547" s="3">
        <v>59</v>
      </c>
    </row>
    <row r="548" spans="1:14">
      <c r="A548" s="30" t="s">
        <v>384</v>
      </c>
      <c r="B548" s="30">
        <v>202</v>
      </c>
      <c r="C548" s="80">
        <v>125.49820017734309</v>
      </c>
      <c r="D548" s="80">
        <v>116.75841555582616</v>
      </c>
      <c r="E548" s="9" t="s">
        <v>274</v>
      </c>
      <c r="F548" s="9" t="s">
        <v>141</v>
      </c>
      <c r="G548" s="9" t="s">
        <v>277</v>
      </c>
      <c r="H548" s="9" t="s">
        <v>265</v>
      </c>
      <c r="I548" s="9" t="s">
        <v>385</v>
      </c>
      <c r="J548" s="9" t="s">
        <v>285</v>
      </c>
      <c r="K548" s="9" t="s">
        <v>284</v>
      </c>
      <c r="L548" s="3">
        <v>83.763281709203383</v>
      </c>
      <c r="M548" s="3">
        <v>71.173806191995368</v>
      </c>
      <c r="N548" s="3">
        <v>71</v>
      </c>
    </row>
    <row r="549" spans="1:14">
      <c r="A549" s="30" t="s">
        <v>343</v>
      </c>
      <c r="B549" s="30">
        <v>101</v>
      </c>
      <c r="C549" s="80">
        <v>123.35407174192677</v>
      </c>
      <c r="D549" s="80">
        <v>119.19421708383993</v>
      </c>
      <c r="E549" s="9" t="s">
        <v>274</v>
      </c>
      <c r="F549" s="9" t="s">
        <v>141</v>
      </c>
      <c r="G549" s="9" t="s">
        <v>277</v>
      </c>
      <c r="H549" s="9" t="s">
        <v>265</v>
      </c>
      <c r="I549" s="9" t="s">
        <v>310</v>
      </c>
      <c r="J549" s="9" t="s">
        <v>285</v>
      </c>
      <c r="K549" s="9" t="s">
        <v>284</v>
      </c>
      <c r="L549" s="3">
        <v>85.317422292007222</v>
      </c>
      <c r="M549" s="3">
        <v>67.363185261980576</v>
      </c>
      <c r="N549" s="3">
        <v>67</v>
      </c>
    </row>
    <row r="550" spans="1:14">
      <c r="A550" s="30" t="s">
        <v>343</v>
      </c>
      <c r="B550" s="30">
        <v>201</v>
      </c>
      <c r="C550" s="80">
        <v>118.78516190654572</v>
      </c>
      <c r="D550" s="80">
        <v>111.37521885796997</v>
      </c>
      <c r="E550" s="9" t="s">
        <v>274</v>
      </c>
      <c r="F550" s="9" t="s">
        <v>141</v>
      </c>
      <c r="G550" s="9" t="s">
        <v>273</v>
      </c>
      <c r="H550" s="9" t="s">
        <v>265</v>
      </c>
      <c r="I550" s="9" t="s">
        <v>310</v>
      </c>
      <c r="J550" s="9" t="s">
        <v>285</v>
      </c>
      <c r="K550" s="9" t="s">
        <v>284</v>
      </c>
      <c r="L550" s="3">
        <v>83.57361991153445</v>
      </c>
      <c r="M550" s="3">
        <v>65.679385613327469</v>
      </c>
      <c r="N550" s="3">
        <v>66</v>
      </c>
    </row>
    <row r="551" spans="1:14">
      <c r="A551" s="30" t="s">
        <v>343</v>
      </c>
      <c r="B551" s="30">
        <v>301</v>
      </c>
      <c r="C551" s="80">
        <v>149.2600565029885</v>
      </c>
      <c r="D551" s="80">
        <v>116.70000354581467</v>
      </c>
      <c r="E551" s="9" t="s">
        <v>274</v>
      </c>
      <c r="F551" s="9" t="s">
        <v>141</v>
      </c>
      <c r="G551" s="9" t="s">
        <v>275</v>
      </c>
      <c r="H551" s="9" t="s">
        <v>265</v>
      </c>
      <c r="I551" s="9" t="s">
        <v>310</v>
      </c>
      <c r="J551" s="9" t="s">
        <v>285</v>
      </c>
      <c r="K551" s="9" t="s">
        <v>284</v>
      </c>
      <c r="L551" s="3">
        <v>87.350739726027399</v>
      </c>
      <c r="M551" s="3">
        <v>71.290767123287665</v>
      </c>
      <c r="N551" s="3">
        <v>71</v>
      </c>
    </row>
    <row r="552" spans="1:14">
      <c r="A552" s="30" t="s">
        <v>314</v>
      </c>
      <c r="B552" s="30">
        <v>102</v>
      </c>
      <c r="C552" s="80">
        <v>68.11890301907755</v>
      </c>
      <c r="D552" s="80">
        <v>122.29774856481542</v>
      </c>
      <c r="E552" s="9" t="s">
        <v>274</v>
      </c>
      <c r="F552" s="9" t="s">
        <v>141</v>
      </c>
      <c r="G552" s="9" t="s">
        <v>289</v>
      </c>
      <c r="H552" s="9" t="s">
        <v>265</v>
      </c>
      <c r="I552" s="9" t="s">
        <v>310</v>
      </c>
      <c r="J552" s="9" t="s">
        <v>267</v>
      </c>
      <c r="K552" s="9" t="s">
        <v>284</v>
      </c>
      <c r="L552" s="3">
        <v>84.347392628632363</v>
      </c>
      <c r="M552" s="3">
        <v>72.195565849106913</v>
      </c>
      <c r="N552" s="3">
        <v>72</v>
      </c>
    </row>
    <row r="553" spans="1:14">
      <c r="A553" s="30" t="s">
        <v>314</v>
      </c>
      <c r="B553" s="30">
        <v>103</v>
      </c>
      <c r="C553" s="80">
        <v>109.46943105352742</v>
      </c>
      <c r="D553" s="80">
        <v>121.26028443836915</v>
      </c>
      <c r="E553" s="9" t="s">
        <v>274</v>
      </c>
      <c r="F553" s="9" t="s">
        <v>141</v>
      </c>
      <c r="G553" s="9" t="s">
        <v>289</v>
      </c>
      <c r="H553" s="9" t="s">
        <v>265</v>
      </c>
      <c r="I553" s="9" t="s">
        <v>310</v>
      </c>
      <c r="J553" s="9" t="s">
        <v>267</v>
      </c>
      <c r="K553" s="9" t="s">
        <v>284</v>
      </c>
      <c r="L553" s="3">
        <v>84.741572795262115</v>
      </c>
      <c r="M553" s="3">
        <v>71.522632056489869</v>
      </c>
      <c r="N553" s="3">
        <v>72</v>
      </c>
    </row>
    <row r="554" spans="1:14">
      <c r="A554" s="30" t="s">
        <v>314</v>
      </c>
      <c r="B554" s="30">
        <v>104</v>
      </c>
      <c r="C554" s="80">
        <v>76.770052465585621</v>
      </c>
      <c r="D554" s="80">
        <v>113.49651140786722</v>
      </c>
      <c r="E554" s="9" t="s">
        <v>274</v>
      </c>
      <c r="F554" s="9" t="s">
        <v>141</v>
      </c>
      <c r="G554" s="9" t="s">
        <v>289</v>
      </c>
      <c r="H554" s="9" t="s">
        <v>265</v>
      </c>
      <c r="I554" s="9" t="s">
        <v>310</v>
      </c>
      <c r="J554" s="9" t="s">
        <v>267</v>
      </c>
      <c r="K554" s="9" t="s">
        <v>284</v>
      </c>
      <c r="L554" s="3">
        <v>83.912592571230817</v>
      </c>
      <c r="M554" s="3">
        <v>72.389144076594761</v>
      </c>
      <c r="N554" s="3">
        <v>72</v>
      </c>
    </row>
    <row r="555" spans="1:14">
      <c r="A555" s="30" t="s">
        <v>314</v>
      </c>
      <c r="B555" s="30">
        <v>105</v>
      </c>
      <c r="C555" s="80">
        <v>67.248782349767509</v>
      </c>
      <c r="D555" s="80">
        <v>124.2045040199593</v>
      </c>
      <c r="E555" s="9" t="s">
        <v>274</v>
      </c>
      <c r="F555" s="9" t="s">
        <v>141</v>
      </c>
      <c r="G555" s="9" t="s">
        <v>289</v>
      </c>
      <c r="H555" s="9" t="s">
        <v>265</v>
      </c>
      <c r="I555" s="9" t="s">
        <v>310</v>
      </c>
      <c r="J555" s="9" t="s">
        <v>267</v>
      </c>
      <c r="K555" s="9" t="s">
        <v>284</v>
      </c>
      <c r="L555" s="3">
        <v>86.438999999999993</v>
      </c>
      <c r="M555" s="3">
        <v>69.959999999999994</v>
      </c>
      <c r="N555" s="3">
        <v>70</v>
      </c>
    </row>
    <row r="556" spans="1:14">
      <c r="A556" s="30" t="s">
        <v>314</v>
      </c>
      <c r="B556" s="30">
        <v>106</v>
      </c>
      <c r="C556" s="80">
        <v>80.721664428710938</v>
      </c>
      <c r="D556" s="80">
        <v>118.9000032964253</v>
      </c>
      <c r="E556" s="9" t="s">
        <v>274</v>
      </c>
      <c r="F556" s="9" t="s">
        <v>141</v>
      </c>
      <c r="G556" s="9" t="s">
        <v>289</v>
      </c>
      <c r="H556" s="9" t="s">
        <v>265</v>
      </c>
      <c r="I556" s="9" t="s">
        <v>310</v>
      </c>
      <c r="J556" s="9" t="s">
        <v>267</v>
      </c>
      <c r="K556" s="9" t="s">
        <v>284</v>
      </c>
      <c r="L556" s="3">
        <v>83.045337861811376</v>
      </c>
      <c r="M556" s="3">
        <v>71.523772175536877</v>
      </c>
      <c r="N556" s="3">
        <v>72</v>
      </c>
    </row>
    <row r="557" spans="1:14">
      <c r="A557" s="30" t="s">
        <v>314</v>
      </c>
      <c r="B557" s="30">
        <v>107</v>
      </c>
      <c r="C557" s="80">
        <v>65.601852600657338</v>
      </c>
      <c r="D557" s="80">
        <v>118.46276941181047</v>
      </c>
      <c r="E557" s="9" t="s">
        <v>274</v>
      </c>
      <c r="F557" s="9" t="s">
        <v>141</v>
      </c>
      <c r="G557" s="9" t="s">
        <v>289</v>
      </c>
      <c r="H557" s="9" t="s">
        <v>265</v>
      </c>
      <c r="I557" s="9" t="s">
        <v>310</v>
      </c>
      <c r="J557" s="9" t="s">
        <v>267</v>
      </c>
      <c r="K557" s="9" t="s">
        <v>284</v>
      </c>
      <c r="L557" s="3">
        <v>84.539033924441028</v>
      </c>
      <c r="M557" s="3">
        <v>71.232078422733778</v>
      </c>
      <c r="N557" s="3">
        <v>71</v>
      </c>
    </row>
    <row r="558" spans="1:14">
      <c r="A558" s="30" t="s">
        <v>363</v>
      </c>
      <c r="B558" s="30">
        <v>101</v>
      </c>
      <c r="C558" s="80">
        <v>125.77314073542402</v>
      </c>
      <c r="D558" s="80">
        <v>123.57015879569232</v>
      </c>
      <c r="E558" s="9" t="s">
        <v>274</v>
      </c>
      <c r="F558" s="9" t="s">
        <v>141</v>
      </c>
      <c r="G558" s="9" t="s">
        <v>277</v>
      </c>
      <c r="H558" s="9" t="s">
        <v>265</v>
      </c>
      <c r="I558" s="9" t="s">
        <v>310</v>
      </c>
      <c r="J558" s="9" t="s">
        <v>285</v>
      </c>
      <c r="K558" s="9" t="s">
        <v>284</v>
      </c>
      <c r="L558" s="3">
        <v>85.382190939541729</v>
      </c>
      <c r="M558" s="3">
        <v>54.00150774991404</v>
      </c>
      <c r="N558" s="3">
        <v>54</v>
      </c>
    </row>
    <row r="559" spans="1:14">
      <c r="A559" s="30" t="s">
        <v>363</v>
      </c>
      <c r="B559" s="30">
        <v>102</v>
      </c>
      <c r="C559" s="80">
        <v>109.57598773434901</v>
      </c>
      <c r="D559" s="80">
        <v>124.08351570092576</v>
      </c>
      <c r="E559" s="9" t="s">
        <v>274</v>
      </c>
      <c r="F559" s="9" t="s">
        <v>141</v>
      </c>
      <c r="G559" s="9" t="s">
        <v>277</v>
      </c>
      <c r="H559" s="9" t="s">
        <v>265</v>
      </c>
      <c r="I559" s="9" t="s">
        <v>310</v>
      </c>
      <c r="J559" s="9" t="s">
        <v>285</v>
      </c>
      <c r="K559" s="9" t="s">
        <v>284</v>
      </c>
      <c r="L559" s="3">
        <v>85.727862838798231</v>
      </c>
      <c r="M559" s="3">
        <v>64.069705508993778</v>
      </c>
      <c r="N559" s="3">
        <v>64</v>
      </c>
    </row>
    <row r="560" spans="1:14">
      <c r="A560" s="30" t="s">
        <v>363</v>
      </c>
      <c r="B560" s="30">
        <v>201</v>
      </c>
      <c r="C560" s="80">
        <v>120.39711350661058</v>
      </c>
      <c r="D560" s="80">
        <v>116.55777105933008</v>
      </c>
      <c r="E560" s="9" t="s">
        <v>274</v>
      </c>
      <c r="F560" s="9" t="s">
        <v>141</v>
      </c>
      <c r="G560" s="9" t="s">
        <v>277</v>
      </c>
      <c r="H560" s="9" t="s">
        <v>265</v>
      </c>
      <c r="I560" s="9" t="s">
        <v>310</v>
      </c>
      <c r="J560" s="9" t="s">
        <v>285</v>
      </c>
      <c r="K560" s="9" t="s">
        <v>284</v>
      </c>
      <c r="L560" s="3">
        <v>84.516623713583968</v>
      </c>
      <c r="M560" s="3">
        <v>56.91925591518207</v>
      </c>
      <c r="N560" s="3">
        <v>57</v>
      </c>
    </row>
    <row r="561" spans="1:14">
      <c r="A561" s="30" t="s">
        <v>363</v>
      </c>
      <c r="B561" s="30">
        <v>301</v>
      </c>
      <c r="C561" s="80">
        <v>115.77695990701754</v>
      </c>
      <c r="D561" s="80">
        <v>123.7539662769769</v>
      </c>
      <c r="E561" s="9" t="s">
        <v>274</v>
      </c>
      <c r="F561" s="9" t="s">
        <v>141</v>
      </c>
      <c r="G561" s="9" t="s">
        <v>275</v>
      </c>
      <c r="H561" s="9" t="s">
        <v>265</v>
      </c>
      <c r="I561" s="9" t="s">
        <v>270</v>
      </c>
      <c r="J561" s="9" t="s">
        <v>285</v>
      </c>
      <c r="K561" s="9" t="s">
        <v>284</v>
      </c>
      <c r="L561" s="3">
        <v>84.779962799662684</v>
      </c>
      <c r="M561" s="3">
        <v>68.024658727864107</v>
      </c>
      <c r="N561" s="3">
        <v>68</v>
      </c>
    </row>
    <row r="562" spans="1:14">
      <c r="A562" s="30" t="s">
        <v>363</v>
      </c>
      <c r="B562" s="30">
        <v>401</v>
      </c>
      <c r="C562" s="80">
        <v>135.8000859339343</v>
      </c>
      <c r="D562" s="80">
        <v>112.44699590552545</v>
      </c>
      <c r="E562" s="9" t="s">
        <v>274</v>
      </c>
      <c r="F562" s="9" t="s">
        <v>141</v>
      </c>
      <c r="G562" s="9" t="s">
        <v>277</v>
      </c>
      <c r="H562" s="9" t="s">
        <v>265</v>
      </c>
      <c r="I562" s="9" t="s">
        <v>270</v>
      </c>
      <c r="J562" s="9" t="s">
        <v>285</v>
      </c>
      <c r="K562" s="9" t="s">
        <v>284</v>
      </c>
      <c r="L562" s="3">
        <v>82.838078382734665</v>
      </c>
      <c r="M562" s="3">
        <v>56.618111466968088</v>
      </c>
      <c r="N562" s="3">
        <v>57</v>
      </c>
    </row>
    <row r="563" spans="1:14">
      <c r="A563" s="30" t="s">
        <v>363</v>
      </c>
      <c r="B563" s="30">
        <v>501</v>
      </c>
      <c r="C563" s="80">
        <v>117.15729536902084</v>
      </c>
      <c r="D563" s="80">
        <v>116.71832367904349</v>
      </c>
      <c r="E563" s="9" t="s">
        <v>274</v>
      </c>
      <c r="F563" s="9" t="s">
        <v>141</v>
      </c>
      <c r="G563" s="9" t="s">
        <v>275</v>
      </c>
      <c r="H563" s="9" t="s">
        <v>265</v>
      </c>
      <c r="I563" s="9" t="s">
        <v>310</v>
      </c>
      <c r="J563" s="9" t="s">
        <v>285</v>
      </c>
      <c r="K563" s="9" t="s">
        <v>284</v>
      </c>
      <c r="L563" s="3">
        <v>83.811890111957851</v>
      </c>
      <c r="M563" s="3">
        <v>66.853229497914512</v>
      </c>
      <c r="N563" s="3">
        <v>67</v>
      </c>
    </row>
    <row r="564" spans="1:14">
      <c r="A564" s="30" t="s">
        <v>363</v>
      </c>
      <c r="B564" s="30">
        <v>601</v>
      </c>
      <c r="C564" s="80">
        <v>143.27582403696084</v>
      </c>
      <c r="D564" s="80">
        <v>115.52691234120348</v>
      </c>
      <c r="E564" s="9" t="s">
        <v>274</v>
      </c>
      <c r="F564" s="9" t="s">
        <v>141</v>
      </c>
      <c r="G564" s="9" t="s">
        <v>275</v>
      </c>
      <c r="H564" s="9" t="s">
        <v>265</v>
      </c>
      <c r="I564" s="9" t="s">
        <v>310</v>
      </c>
      <c r="J564" s="9" t="s">
        <v>285</v>
      </c>
      <c r="K564" s="9" t="s">
        <v>284</v>
      </c>
      <c r="L564" s="3">
        <v>83.685365424475663</v>
      </c>
      <c r="M564" s="3">
        <v>68.080646113261167</v>
      </c>
      <c r="N564" s="3">
        <v>68</v>
      </c>
    </row>
    <row r="565" spans="1:14">
      <c r="A565" s="30" t="s">
        <v>313</v>
      </c>
      <c r="B565" s="30">
        <v>301</v>
      </c>
      <c r="C565" s="80">
        <v>83.771898188756822</v>
      </c>
      <c r="D565" s="80">
        <v>133.59807454414687</v>
      </c>
      <c r="E565" s="9" t="s">
        <v>263</v>
      </c>
      <c r="F565" s="9" t="s">
        <v>141</v>
      </c>
      <c r="G565" s="9" t="s">
        <v>273</v>
      </c>
      <c r="H565" s="9" t="s">
        <v>265</v>
      </c>
      <c r="I565" s="9" t="s">
        <v>266</v>
      </c>
      <c r="J565" s="9" t="s">
        <v>267</v>
      </c>
      <c r="K565" s="9" t="s">
        <v>284</v>
      </c>
      <c r="L565" s="3">
        <v>88.920252195192177</v>
      </c>
      <c r="M565" s="3">
        <v>71.189545127393117</v>
      </c>
      <c r="N565" s="3">
        <v>71</v>
      </c>
    </row>
    <row r="566" spans="1:14">
      <c r="A566" s="30" t="s">
        <v>313</v>
      </c>
      <c r="B566" s="30">
        <v>302</v>
      </c>
      <c r="C566" s="80">
        <v>91.266673406660288</v>
      </c>
      <c r="D566" s="80">
        <v>130.17075585170861</v>
      </c>
      <c r="E566" s="9" t="s">
        <v>263</v>
      </c>
      <c r="F566" s="9" t="s">
        <v>141</v>
      </c>
      <c r="G566" s="9" t="s">
        <v>289</v>
      </c>
      <c r="H566" s="9" t="s">
        <v>279</v>
      </c>
      <c r="I566" s="9" t="s">
        <v>266</v>
      </c>
      <c r="J566" s="9" t="s">
        <v>267</v>
      </c>
      <c r="K566" s="9" t="s">
        <v>284</v>
      </c>
      <c r="L566" s="3">
        <v>86.323446966798443</v>
      </c>
      <c r="M566" s="3">
        <v>71.165374739616553</v>
      </c>
      <c r="N566" s="3">
        <v>71</v>
      </c>
    </row>
    <row r="567" spans="1:14">
      <c r="A567" s="30" t="s">
        <v>313</v>
      </c>
      <c r="B567" s="30">
        <v>304</v>
      </c>
      <c r="C567" s="80">
        <v>81.154769888688861</v>
      </c>
      <c r="D567" s="80">
        <v>131.39999751104995</v>
      </c>
      <c r="E567" s="9" t="s">
        <v>263</v>
      </c>
      <c r="F567" s="9" t="s">
        <v>141</v>
      </c>
      <c r="G567" s="9" t="s">
        <v>292</v>
      </c>
      <c r="H567" s="9" t="s">
        <v>265</v>
      </c>
      <c r="I567" s="9" t="s">
        <v>266</v>
      </c>
      <c r="J567" s="9" t="s">
        <v>267</v>
      </c>
      <c r="K567" s="9" t="s">
        <v>284</v>
      </c>
      <c r="L567" s="3">
        <v>87.91898246677782</v>
      </c>
      <c r="M567" s="3">
        <v>74.020603102420282</v>
      </c>
      <c r="N567" s="3">
        <v>74</v>
      </c>
    </row>
    <row r="568" spans="1:14">
      <c r="A568" s="30" t="s">
        <v>313</v>
      </c>
      <c r="B568" s="30">
        <v>305</v>
      </c>
      <c r="C568" s="80">
        <v>113.7290107834507</v>
      </c>
      <c r="D568" s="80">
        <v>140.31586435838724</v>
      </c>
      <c r="E568" s="9" t="s">
        <v>263</v>
      </c>
      <c r="F568" s="9" t="s">
        <v>141</v>
      </c>
      <c r="G568" s="9" t="s">
        <v>289</v>
      </c>
      <c r="H568" s="9" t="s">
        <v>265</v>
      </c>
      <c r="I568" s="9" t="s">
        <v>266</v>
      </c>
      <c r="J568" s="9" t="s">
        <v>267</v>
      </c>
      <c r="K568" s="9" t="s">
        <v>284</v>
      </c>
      <c r="L568" s="3">
        <v>87.682775120428801</v>
      </c>
      <c r="M568" s="3">
        <v>69.322585148246148</v>
      </c>
      <c r="N568" s="3">
        <v>69</v>
      </c>
    </row>
    <row r="569" spans="1:14">
      <c r="A569" s="30" t="s">
        <v>313</v>
      </c>
      <c r="B569" s="30">
        <v>306</v>
      </c>
      <c r="C569" s="80">
        <v>136.47227786791558</v>
      </c>
      <c r="D569" s="80">
        <v>129.24634090389222</v>
      </c>
      <c r="E569" s="9" t="s">
        <v>263</v>
      </c>
      <c r="F569" s="9" t="s">
        <v>141</v>
      </c>
      <c r="G569" s="9" t="s">
        <v>291</v>
      </c>
      <c r="H569" s="9" t="s">
        <v>279</v>
      </c>
      <c r="I569" s="9" t="s">
        <v>266</v>
      </c>
      <c r="J569" s="9" t="s">
        <v>267</v>
      </c>
      <c r="K569" s="9" t="s">
        <v>284</v>
      </c>
      <c r="L569" s="3">
        <v>87.658399809752268</v>
      </c>
      <c r="M569" s="3">
        <v>70.864534513420736</v>
      </c>
      <c r="N569" s="3">
        <v>71</v>
      </c>
    </row>
    <row r="570" spans="1:14">
      <c r="A570" s="30" t="s">
        <v>313</v>
      </c>
      <c r="B570" s="30">
        <v>401</v>
      </c>
      <c r="C570" s="80">
        <v>104.10085157914595</v>
      </c>
      <c r="D570" s="80">
        <v>128.65022395264498</v>
      </c>
      <c r="E570" s="9" t="s">
        <v>263</v>
      </c>
      <c r="F570" s="9" t="s">
        <v>141</v>
      </c>
      <c r="G570" s="9" t="s">
        <v>289</v>
      </c>
      <c r="H570" s="9" t="s">
        <v>279</v>
      </c>
      <c r="I570" s="9" t="s">
        <v>270</v>
      </c>
      <c r="J570" s="9" t="s">
        <v>267</v>
      </c>
      <c r="K570" s="9" t="s">
        <v>284</v>
      </c>
      <c r="L570" s="3">
        <v>84.782285674144134</v>
      </c>
      <c r="M570" s="3">
        <v>64.07954306186484</v>
      </c>
      <c r="N570" s="3">
        <v>64</v>
      </c>
    </row>
    <row r="571" spans="1:14">
      <c r="A571" s="30" t="s">
        <v>313</v>
      </c>
      <c r="B571" s="30">
        <v>402</v>
      </c>
      <c r="C571" s="80">
        <v>148.51169706348807</v>
      </c>
      <c r="D571" s="80">
        <v>131.45907214866116</v>
      </c>
      <c r="E571" s="9" t="s">
        <v>263</v>
      </c>
      <c r="F571" s="9" t="s">
        <v>141</v>
      </c>
      <c r="G571" s="9" t="s">
        <v>286</v>
      </c>
      <c r="H571" s="9" t="s">
        <v>279</v>
      </c>
      <c r="I571" s="9" t="s">
        <v>266</v>
      </c>
      <c r="J571" s="9" t="s">
        <v>267</v>
      </c>
      <c r="K571" s="9" t="s">
        <v>284</v>
      </c>
      <c r="L571" s="3">
        <v>87.94051535736611</v>
      </c>
      <c r="M571" s="3">
        <v>71.555025255261512</v>
      </c>
      <c r="N571" s="3">
        <v>72</v>
      </c>
    </row>
    <row r="572" spans="1:14">
      <c r="A572" s="30" t="s">
        <v>313</v>
      </c>
      <c r="B572" s="30">
        <v>403</v>
      </c>
      <c r="C572" s="80">
        <v>78.254831109608403</v>
      </c>
      <c r="D572" s="80">
        <v>145.10163292863689</v>
      </c>
      <c r="E572" s="9" t="s">
        <v>263</v>
      </c>
      <c r="F572" s="9" t="s">
        <v>141</v>
      </c>
      <c r="G572" s="9" t="s">
        <v>290</v>
      </c>
      <c r="H572" s="9" t="s">
        <v>279</v>
      </c>
      <c r="I572" s="9" t="s">
        <v>266</v>
      </c>
      <c r="J572" s="9" t="s">
        <v>267</v>
      </c>
      <c r="K572" s="9" t="s">
        <v>284</v>
      </c>
      <c r="L572" s="3">
        <v>88.734701986211419</v>
      </c>
      <c r="M572" s="3">
        <v>68.657536933683517</v>
      </c>
      <c r="N572" s="3">
        <v>69</v>
      </c>
    </row>
    <row r="573" spans="1:14">
      <c r="A573" s="30" t="s">
        <v>313</v>
      </c>
      <c r="B573" s="30">
        <v>404</v>
      </c>
      <c r="C573" s="80">
        <v>95.447911716420222</v>
      </c>
      <c r="D573" s="80">
        <v>129.43733381346959</v>
      </c>
      <c r="E573" s="9" t="s">
        <v>263</v>
      </c>
      <c r="F573" s="9" t="s">
        <v>141</v>
      </c>
      <c r="G573" s="9" t="s">
        <v>289</v>
      </c>
      <c r="H573" s="9" t="s">
        <v>265</v>
      </c>
      <c r="I573" s="9" t="s">
        <v>266</v>
      </c>
      <c r="J573" s="9" t="s">
        <v>267</v>
      </c>
      <c r="K573" s="9" t="s">
        <v>284</v>
      </c>
      <c r="L573" s="3">
        <v>87.229642569312873</v>
      </c>
      <c r="M573" s="3">
        <v>70.011652488376086</v>
      </c>
      <c r="N573" s="3">
        <v>70</v>
      </c>
    </row>
    <row r="574" spans="1:14">
      <c r="A574" s="30" t="s">
        <v>313</v>
      </c>
      <c r="B574" s="30">
        <v>405</v>
      </c>
      <c r="C574" s="80">
        <v>94.362309616867648</v>
      </c>
      <c r="D574" s="80">
        <v>137.53784692019286</v>
      </c>
      <c r="E574" s="9" t="s">
        <v>263</v>
      </c>
      <c r="F574" s="9" t="s">
        <v>141</v>
      </c>
      <c r="G574" s="9" t="s">
        <v>289</v>
      </c>
      <c r="H574" s="9" t="s">
        <v>279</v>
      </c>
      <c r="I574" s="9" t="s">
        <v>270</v>
      </c>
      <c r="J574" s="9" t="s">
        <v>267</v>
      </c>
      <c r="K574" s="9" t="s">
        <v>284</v>
      </c>
      <c r="L574" s="3">
        <v>86.771573739464742</v>
      </c>
      <c r="M574" s="3">
        <v>62.704150495342311</v>
      </c>
      <c r="N574" s="3">
        <v>63</v>
      </c>
    </row>
    <row r="575" spans="1:14">
      <c r="A575" s="30" t="s">
        <v>313</v>
      </c>
      <c r="B575" s="30">
        <v>406</v>
      </c>
      <c r="C575" s="80">
        <v>116.41433725235343</v>
      </c>
      <c r="D575" s="80">
        <v>133.20330281153284</v>
      </c>
      <c r="E575" s="9" t="s">
        <v>263</v>
      </c>
      <c r="F575" s="9" t="s">
        <v>141</v>
      </c>
      <c r="G575" s="9" t="s">
        <v>286</v>
      </c>
      <c r="H575" s="9" t="s">
        <v>279</v>
      </c>
      <c r="I575" s="9" t="s">
        <v>266</v>
      </c>
      <c r="J575" s="9" t="s">
        <v>267</v>
      </c>
      <c r="K575" s="9" t="s">
        <v>284</v>
      </c>
      <c r="L575" s="3">
        <v>87.109190554356999</v>
      </c>
      <c r="M575" s="3">
        <v>70.707753447143787</v>
      </c>
      <c r="N575" s="3">
        <v>71</v>
      </c>
    </row>
    <row r="576" spans="1:14">
      <c r="A576" s="30" t="s">
        <v>313</v>
      </c>
      <c r="B576" s="30">
        <v>501</v>
      </c>
      <c r="C576" s="80">
        <v>96.672631424506193</v>
      </c>
      <c r="D576" s="80">
        <v>134.65988566322193</v>
      </c>
      <c r="E576" s="9" t="s">
        <v>263</v>
      </c>
      <c r="F576" s="9" t="s">
        <v>141</v>
      </c>
      <c r="G576" s="9" t="s">
        <v>289</v>
      </c>
      <c r="H576" s="9" t="s">
        <v>265</v>
      </c>
      <c r="I576" s="9" t="s">
        <v>266</v>
      </c>
      <c r="J576" s="9" t="s">
        <v>267</v>
      </c>
      <c r="K576" s="9" t="s">
        <v>284</v>
      </c>
      <c r="L576" s="3">
        <v>85.967546035095523</v>
      </c>
      <c r="M576" s="3">
        <v>70.528669480231017</v>
      </c>
      <c r="N576" s="3">
        <v>71</v>
      </c>
    </row>
    <row r="577" spans="1:14">
      <c r="A577" s="30" t="s">
        <v>313</v>
      </c>
      <c r="B577" s="30">
        <v>601</v>
      </c>
      <c r="C577" s="80">
        <v>44.964044120874298</v>
      </c>
      <c r="D577" s="80">
        <v>151.50000277280014</v>
      </c>
      <c r="E577" s="9" t="s">
        <v>263</v>
      </c>
      <c r="F577" s="9" t="s">
        <v>141</v>
      </c>
      <c r="G577" s="9" t="s">
        <v>289</v>
      </c>
      <c r="H577" s="9" t="s">
        <v>265</v>
      </c>
      <c r="I577" s="9" t="s">
        <v>266</v>
      </c>
      <c r="J577" s="9" t="s">
        <v>267</v>
      </c>
      <c r="K577" s="9" t="s">
        <v>284</v>
      </c>
      <c r="L577" s="3">
        <v>87.003065200794026</v>
      </c>
      <c r="M577" s="3">
        <v>66.55752145365706</v>
      </c>
      <c r="N577" s="3">
        <v>67</v>
      </c>
    </row>
    <row r="578" spans="1:14">
      <c r="A578" s="30" t="s">
        <v>313</v>
      </c>
      <c r="B578" s="30">
        <v>602</v>
      </c>
      <c r="C578" s="80">
        <v>121.77183596704639</v>
      </c>
      <c r="D578" s="80">
        <v>136.73492398206574</v>
      </c>
      <c r="E578" s="9" t="s">
        <v>263</v>
      </c>
      <c r="F578" s="9" t="s">
        <v>141</v>
      </c>
      <c r="G578" s="9" t="s">
        <v>289</v>
      </c>
      <c r="H578" s="9" t="s">
        <v>265</v>
      </c>
      <c r="I578" s="9" t="s">
        <v>266</v>
      </c>
      <c r="J578" s="9" t="s">
        <v>267</v>
      </c>
      <c r="K578" s="9" t="s">
        <v>284</v>
      </c>
      <c r="L578" s="3">
        <v>86.687402040643747</v>
      </c>
      <c r="M578" s="3">
        <v>66.856291890977758</v>
      </c>
      <c r="N578" s="3">
        <v>67</v>
      </c>
    </row>
    <row r="579" spans="1:14">
      <c r="A579" s="30" t="s">
        <v>313</v>
      </c>
      <c r="B579" s="30">
        <v>603</v>
      </c>
      <c r="C579" s="80">
        <v>140.5987411179334</v>
      </c>
      <c r="D579" s="80">
        <v>129.68244381641546</v>
      </c>
      <c r="E579" s="9" t="s">
        <v>263</v>
      </c>
      <c r="F579" s="9" t="s">
        <v>141</v>
      </c>
      <c r="G579" s="9" t="s">
        <v>290</v>
      </c>
      <c r="H579" s="9" t="s">
        <v>279</v>
      </c>
      <c r="I579" s="9" t="s">
        <v>266</v>
      </c>
      <c r="J579" s="9" t="s">
        <v>267</v>
      </c>
      <c r="K579" s="9" t="s">
        <v>284</v>
      </c>
      <c r="L579" s="3">
        <v>86.725223417043694</v>
      </c>
      <c r="M579" s="3">
        <v>71.090229143444162</v>
      </c>
      <c r="N579" s="3">
        <v>71</v>
      </c>
    </row>
    <row r="580" spans="1:14">
      <c r="A580" s="30" t="s">
        <v>313</v>
      </c>
      <c r="B580" s="30">
        <v>703</v>
      </c>
      <c r="C580" s="80">
        <v>90.540969202619038</v>
      </c>
      <c r="D580" s="80">
        <v>130.55962039533659</v>
      </c>
      <c r="E580" s="9" t="s">
        <v>263</v>
      </c>
      <c r="F580" s="9" t="s">
        <v>141</v>
      </c>
      <c r="G580" s="9" t="s">
        <v>301</v>
      </c>
      <c r="H580" s="9" t="s">
        <v>265</v>
      </c>
      <c r="I580" s="9" t="s">
        <v>266</v>
      </c>
      <c r="J580" s="9" t="s">
        <v>267</v>
      </c>
      <c r="K580" s="9" t="s">
        <v>284</v>
      </c>
      <c r="L580" s="3">
        <v>85.455041616368916</v>
      </c>
      <c r="M580" s="3">
        <v>69.895663326895217</v>
      </c>
      <c r="N580" s="3">
        <v>70</v>
      </c>
    </row>
    <row r="581" spans="1:14">
      <c r="A581" s="30" t="s">
        <v>366</v>
      </c>
      <c r="B581" s="30">
        <v>101</v>
      </c>
      <c r="C581" s="80">
        <v>75.04954844981701</v>
      </c>
      <c r="D581" s="80">
        <v>131.1843762095574</v>
      </c>
      <c r="E581" s="9" t="s">
        <v>263</v>
      </c>
      <c r="F581" s="9" t="s">
        <v>141</v>
      </c>
      <c r="G581" s="9" t="s">
        <v>289</v>
      </c>
      <c r="H581" s="9" t="s">
        <v>265</v>
      </c>
      <c r="I581" s="9" t="s">
        <v>272</v>
      </c>
      <c r="J581" s="9" t="s">
        <v>276</v>
      </c>
      <c r="K581" s="9" t="s">
        <v>284</v>
      </c>
      <c r="L581" s="3">
        <v>86.196146223031491</v>
      </c>
      <c r="M581" s="3">
        <v>29.962855101252551</v>
      </c>
      <c r="N581" s="3">
        <v>30</v>
      </c>
    </row>
    <row r="582" spans="1:14">
      <c r="A582" s="30" t="s">
        <v>172</v>
      </c>
      <c r="B582" s="30">
        <v>101</v>
      </c>
      <c r="C582" s="80">
        <v>82.624185386043436</v>
      </c>
      <c r="D582" s="80">
        <v>124.12445305238812</v>
      </c>
      <c r="E582" s="9" t="s">
        <v>263</v>
      </c>
      <c r="F582" s="9" t="s">
        <v>147</v>
      </c>
      <c r="G582" s="9" t="s">
        <v>287</v>
      </c>
      <c r="H582" s="9" t="s">
        <v>265</v>
      </c>
      <c r="I582" s="9" t="s">
        <v>271</v>
      </c>
      <c r="J582" s="9" t="s">
        <v>267</v>
      </c>
      <c r="K582" s="9" t="s">
        <v>268</v>
      </c>
      <c r="L582" s="3">
        <v>87.326850000000007</v>
      </c>
      <c r="M582" s="3">
        <v>70.39364620938629</v>
      </c>
      <c r="N582" s="3">
        <v>70</v>
      </c>
    </row>
    <row r="583" spans="1:14">
      <c r="A583" s="30" t="s">
        <v>172</v>
      </c>
      <c r="B583" s="30">
        <v>102</v>
      </c>
      <c r="C583" s="80">
        <v>95.463355966377009</v>
      </c>
      <c r="D583" s="80">
        <v>112.41553026039962</v>
      </c>
      <c r="E583" s="9" t="s">
        <v>263</v>
      </c>
      <c r="F583" s="9" t="s">
        <v>147</v>
      </c>
      <c r="G583" s="9" t="s">
        <v>287</v>
      </c>
      <c r="H583" s="9" t="s">
        <v>265</v>
      </c>
      <c r="I583" s="9" t="s">
        <v>271</v>
      </c>
      <c r="J583" s="9" t="s">
        <v>267</v>
      </c>
      <c r="K583" s="9" t="s">
        <v>268</v>
      </c>
      <c r="L583" s="3">
        <v>83.135000000000005</v>
      </c>
      <c r="M583" s="3">
        <v>68.33</v>
      </c>
      <c r="N583" s="3">
        <v>68</v>
      </c>
    </row>
    <row r="584" spans="1:14">
      <c r="A584" s="30" t="s">
        <v>172</v>
      </c>
      <c r="B584" s="30">
        <v>103</v>
      </c>
      <c r="C584" s="80">
        <v>75.64515665203875</v>
      </c>
      <c r="D584" s="80">
        <v>143.35403633976898</v>
      </c>
      <c r="E584" s="9" t="s">
        <v>263</v>
      </c>
      <c r="F584" s="9" t="s">
        <v>147</v>
      </c>
      <c r="G584" s="9" t="s">
        <v>287</v>
      </c>
      <c r="H584" s="9" t="s">
        <v>265</v>
      </c>
      <c r="I584" s="9" t="s">
        <v>271</v>
      </c>
      <c r="J584" s="9" t="s">
        <v>267</v>
      </c>
      <c r="K584" s="9" t="s">
        <v>268</v>
      </c>
      <c r="L584" s="3">
        <v>89.042934775261926</v>
      </c>
      <c r="M584" s="3">
        <v>70.259060493409947</v>
      </c>
      <c r="N584" s="3">
        <v>70</v>
      </c>
    </row>
    <row r="585" spans="1:14">
      <c r="A585" s="30" t="s">
        <v>172</v>
      </c>
      <c r="B585" s="30">
        <v>104</v>
      </c>
      <c r="C585" s="80">
        <v>75.898277100523373</v>
      </c>
      <c r="D585" s="80">
        <v>121.75664530178172</v>
      </c>
      <c r="E585" s="9" t="s">
        <v>263</v>
      </c>
      <c r="F585" s="9" t="s">
        <v>147</v>
      </c>
      <c r="G585" s="9" t="s">
        <v>287</v>
      </c>
      <c r="H585" s="9" t="s">
        <v>265</v>
      </c>
      <c r="I585" s="9" t="s">
        <v>271</v>
      </c>
      <c r="J585" s="9" t="s">
        <v>267</v>
      </c>
      <c r="K585" s="9" t="s">
        <v>268</v>
      </c>
      <c r="L585" s="3">
        <v>91.409000000000006</v>
      </c>
      <c r="M585" s="3">
        <v>67.48</v>
      </c>
      <c r="N585" s="3">
        <v>67</v>
      </c>
    </row>
    <row r="586" spans="1:14">
      <c r="A586" s="30" t="s">
        <v>172</v>
      </c>
      <c r="B586" s="30">
        <v>201</v>
      </c>
      <c r="C586" s="80">
        <v>93.788966429818984</v>
      </c>
      <c r="D586" s="80">
        <v>133.80547543345347</v>
      </c>
      <c r="E586" s="9" t="s">
        <v>263</v>
      </c>
      <c r="F586" s="9" t="s">
        <v>147</v>
      </c>
      <c r="G586" s="9" t="s">
        <v>275</v>
      </c>
      <c r="H586" s="9" t="s">
        <v>265</v>
      </c>
      <c r="I586" s="9" t="s">
        <v>271</v>
      </c>
      <c r="J586" s="9" t="s">
        <v>267</v>
      </c>
      <c r="K586" s="9" t="s">
        <v>268</v>
      </c>
      <c r="L586" s="3">
        <v>87.205884507426077</v>
      </c>
      <c r="M586" s="3">
        <v>69.062315301812234</v>
      </c>
      <c r="N586" s="3">
        <v>69</v>
      </c>
    </row>
    <row r="587" spans="1:14">
      <c r="A587" s="30" t="s">
        <v>172</v>
      </c>
      <c r="B587" s="30">
        <v>202</v>
      </c>
      <c r="C587" s="80">
        <v>89.097220801093016</v>
      </c>
      <c r="D587" s="80">
        <v>123.89999705290116</v>
      </c>
      <c r="E587" s="9" t="s">
        <v>263</v>
      </c>
      <c r="F587" s="9" t="s">
        <v>147</v>
      </c>
      <c r="G587" s="9" t="s">
        <v>287</v>
      </c>
      <c r="H587" s="9" t="s">
        <v>265</v>
      </c>
      <c r="I587" s="9" t="s">
        <v>271</v>
      </c>
      <c r="J587" s="9" t="s">
        <v>267</v>
      </c>
      <c r="K587" s="9" t="s">
        <v>268</v>
      </c>
      <c r="L587" s="3">
        <v>86.15682768984172</v>
      </c>
      <c r="M587" s="3">
        <v>71.351158084552196</v>
      </c>
      <c r="N587" s="3">
        <v>71</v>
      </c>
    </row>
    <row r="588" spans="1:14">
      <c r="A588" s="30" t="s">
        <v>172</v>
      </c>
      <c r="B588" s="30">
        <v>301</v>
      </c>
      <c r="C588" s="80">
        <v>85.624376390107841</v>
      </c>
      <c r="D588" s="80">
        <v>141.12026439052215</v>
      </c>
      <c r="E588" s="9" t="s">
        <v>263</v>
      </c>
      <c r="F588" s="9" t="s">
        <v>147</v>
      </c>
      <c r="G588" s="9" t="s">
        <v>273</v>
      </c>
      <c r="H588" s="9" t="s">
        <v>265</v>
      </c>
      <c r="I588" s="9" t="s">
        <v>271</v>
      </c>
      <c r="J588" s="9" t="s">
        <v>267</v>
      </c>
      <c r="K588" s="9" t="s">
        <v>268</v>
      </c>
      <c r="L588" s="3">
        <v>88.313939832089559</v>
      </c>
      <c r="M588" s="3">
        <v>70.17547574626866</v>
      </c>
      <c r="N588" s="3">
        <v>70</v>
      </c>
    </row>
    <row r="589" spans="1:14">
      <c r="A589" s="30" t="s">
        <v>172</v>
      </c>
      <c r="B589" s="30">
        <v>302</v>
      </c>
      <c r="C589" s="80">
        <v>70.841808328163111</v>
      </c>
      <c r="D589" s="80">
        <v>130.90282981016628</v>
      </c>
      <c r="E589" s="9" t="s">
        <v>263</v>
      </c>
      <c r="F589" s="9" t="s">
        <v>147</v>
      </c>
      <c r="G589" s="9" t="s">
        <v>273</v>
      </c>
      <c r="H589" s="9" t="s">
        <v>265</v>
      </c>
      <c r="I589" s="9" t="s">
        <v>271</v>
      </c>
      <c r="J589" s="9" t="s">
        <v>267</v>
      </c>
      <c r="K589" s="9" t="s">
        <v>268</v>
      </c>
      <c r="L589" s="3">
        <v>87.979175536606888</v>
      </c>
      <c r="M589" s="3">
        <v>67.650432225815933</v>
      </c>
      <c r="N589" s="3">
        <v>68</v>
      </c>
    </row>
    <row r="590" spans="1:14">
      <c r="A590" s="30" t="s">
        <v>172</v>
      </c>
      <c r="B590" s="30">
        <v>401</v>
      </c>
      <c r="C590" s="80">
        <v>92.40296466752369</v>
      </c>
      <c r="D590" s="80">
        <v>133.61076433003763</v>
      </c>
      <c r="E590" s="9" t="s">
        <v>263</v>
      </c>
      <c r="F590" s="9" t="s">
        <v>147</v>
      </c>
      <c r="G590" s="9" t="s">
        <v>273</v>
      </c>
      <c r="H590" s="9" t="s">
        <v>265</v>
      </c>
      <c r="I590" s="9" t="s">
        <v>271</v>
      </c>
      <c r="J590" s="9" t="s">
        <v>267</v>
      </c>
      <c r="K590" s="9" t="s">
        <v>268</v>
      </c>
      <c r="L590" s="3">
        <v>88.783942154869735</v>
      </c>
      <c r="M590" s="3">
        <v>70.74281925706893</v>
      </c>
      <c r="N590" s="3">
        <v>71</v>
      </c>
    </row>
    <row r="591" spans="1:14">
      <c r="A591" s="30" t="s">
        <v>172</v>
      </c>
      <c r="B591" s="30">
        <v>402</v>
      </c>
      <c r="C591" s="80">
        <v>90.363445389222775</v>
      </c>
      <c r="D591" s="80">
        <v>144.45892127899054</v>
      </c>
      <c r="E591" s="9" t="s">
        <v>263</v>
      </c>
      <c r="F591" s="9" t="s">
        <v>147</v>
      </c>
      <c r="G591" s="9" t="s">
        <v>273</v>
      </c>
      <c r="H591" s="9" t="s">
        <v>265</v>
      </c>
      <c r="I591" s="9" t="s">
        <v>271</v>
      </c>
      <c r="J591" s="9" t="s">
        <v>267</v>
      </c>
      <c r="K591" s="9" t="s">
        <v>268</v>
      </c>
      <c r="L591" s="3">
        <v>88.158011137511124</v>
      </c>
      <c r="M591" s="3">
        <v>71.066796109296092</v>
      </c>
      <c r="N591" s="3">
        <v>71</v>
      </c>
    </row>
    <row r="592" spans="1:14">
      <c r="A592" s="30" t="s">
        <v>172</v>
      </c>
      <c r="B592" s="30">
        <v>501</v>
      </c>
      <c r="C592" s="80">
        <v>83.284210667209493</v>
      </c>
      <c r="D592" s="80">
        <v>140.12052944242507</v>
      </c>
      <c r="E592" s="9" t="s">
        <v>263</v>
      </c>
      <c r="F592" s="9" t="s">
        <v>147</v>
      </c>
      <c r="G592" s="9" t="s">
        <v>302</v>
      </c>
      <c r="H592" s="9" t="s">
        <v>265</v>
      </c>
      <c r="I592" s="9" t="s">
        <v>271</v>
      </c>
      <c r="J592" s="9" t="s">
        <v>267</v>
      </c>
      <c r="K592" s="9" t="s">
        <v>268</v>
      </c>
      <c r="L592" s="3">
        <v>86.544711455586295</v>
      </c>
      <c r="M592" s="3">
        <v>71.567041873030178</v>
      </c>
      <c r="N592" s="3">
        <v>72</v>
      </c>
    </row>
    <row r="593" spans="1:14">
      <c r="A593" s="30" t="s">
        <v>172</v>
      </c>
      <c r="B593" s="30">
        <v>601</v>
      </c>
      <c r="C593" s="80">
        <v>87.511264943300162</v>
      </c>
      <c r="D593" s="80">
        <v>108.67405550574831</v>
      </c>
      <c r="E593" s="9" t="s">
        <v>263</v>
      </c>
      <c r="F593" s="9" t="s">
        <v>147</v>
      </c>
      <c r="G593" s="9" t="s">
        <v>264</v>
      </c>
      <c r="H593" s="9" t="s">
        <v>265</v>
      </c>
      <c r="I593" s="9" t="s">
        <v>271</v>
      </c>
      <c r="J593" s="9" t="s">
        <v>267</v>
      </c>
      <c r="K593" s="9" t="s">
        <v>268</v>
      </c>
      <c r="L593" s="3">
        <v>84.8256273897059</v>
      </c>
      <c r="M593" s="3">
        <v>73.081023897058813</v>
      </c>
      <c r="N593" s="3">
        <v>73</v>
      </c>
    </row>
    <row r="594" spans="1:14">
      <c r="A594" s="30" t="s">
        <v>172</v>
      </c>
      <c r="B594" s="30">
        <v>701</v>
      </c>
      <c r="C594" s="80">
        <v>87.399044552364856</v>
      </c>
      <c r="D594" s="80">
        <v>117.3760944196364</v>
      </c>
      <c r="E594" s="9" t="s">
        <v>263</v>
      </c>
      <c r="F594" s="9" t="s">
        <v>147</v>
      </c>
      <c r="G594" s="9" t="s">
        <v>264</v>
      </c>
      <c r="H594" s="9" t="s">
        <v>265</v>
      </c>
      <c r="I594" s="9" t="s">
        <v>271</v>
      </c>
      <c r="J594" s="9" t="s">
        <v>267</v>
      </c>
      <c r="K594" s="9" t="s">
        <v>268</v>
      </c>
      <c r="L594" s="3">
        <v>87.57736582430806</v>
      </c>
      <c r="M594" s="3">
        <v>71.222330525471321</v>
      </c>
      <c r="N594" s="3">
        <v>71</v>
      </c>
    </row>
    <row r="595" spans="1:14">
      <c r="A595" s="30" t="s">
        <v>230</v>
      </c>
      <c r="B595" s="30">
        <v>101</v>
      </c>
      <c r="C595" s="80">
        <v>99.991970263748811</v>
      </c>
      <c r="D595" s="80">
        <v>118.29967865003033</v>
      </c>
      <c r="E595" s="9" t="s">
        <v>274</v>
      </c>
      <c r="F595" s="9" t="s">
        <v>147</v>
      </c>
      <c r="G595" s="9" t="s">
        <v>275</v>
      </c>
      <c r="H595" s="9" t="s">
        <v>265</v>
      </c>
      <c r="I595" s="9" t="s">
        <v>270</v>
      </c>
      <c r="J595" s="9" t="s">
        <v>276</v>
      </c>
      <c r="K595" s="9" t="s">
        <v>268</v>
      </c>
      <c r="L595" s="3">
        <v>87.064979563934671</v>
      </c>
      <c r="M595" s="3">
        <v>68.605666474778729</v>
      </c>
      <c r="N595" s="3">
        <v>69</v>
      </c>
    </row>
    <row r="596" spans="1:14">
      <c r="A596" s="30" t="s">
        <v>355</v>
      </c>
      <c r="B596" s="30">
        <v>102</v>
      </c>
      <c r="C596" s="80">
        <v>51.288730928193701</v>
      </c>
      <c r="D596" s="80">
        <v>127.45723968994677</v>
      </c>
      <c r="E596" s="9" t="s">
        <v>263</v>
      </c>
      <c r="F596" s="9" t="s">
        <v>168</v>
      </c>
      <c r="G596" s="9" t="s">
        <v>277</v>
      </c>
      <c r="H596" s="9" t="s">
        <v>265</v>
      </c>
      <c r="I596" s="9" t="s">
        <v>272</v>
      </c>
      <c r="J596" s="9" t="s">
        <v>283</v>
      </c>
      <c r="K596" s="9" t="s">
        <v>284</v>
      </c>
      <c r="L596" s="3">
        <v>87.527869382864012</v>
      </c>
      <c r="M596" s="3">
        <v>70.304166167365679</v>
      </c>
      <c r="N596" s="3">
        <v>70</v>
      </c>
    </row>
    <row r="597" spans="1:14">
      <c r="A597" s="30" t="s">
        <v>356</v>
      </c>
      <c r="B597" s="30">
        <v>101</v>
      </c>
      <c r="C597" s="80">
        <v>111.32285921701376</v>
      </c>
      <c r="D597" s="80">
        <v>119.50848742698152</v>
      </c>
      <c r="E597" s="9" t="s">
        <v>274</v>
      </c>
      <c r="F597" s="9" t="s">
        <v>144</v>
      </c>
      <c r="G597" s="9" t="s">
        <v>275</v>
      </c>
      <c r="H597" s="9" t="s">
        <v>265</v>
      </c>
      <c r="I597" s="9" t="s">
        <v>310</v>
      </c>
      <c r="J597" s="9" t="s">
        <v>285</v>
      </c>
      <c r="K597" s="9" t="s">
        <v>284</v>
      </c>
      <c r="L597" s="3">
        <v>84.307021484276092</v>
      </c>
      <c r="M597" s="3">
        <v>64.69712458854508</v>
      </c>
      <c r="N597" s="3">
        <v>65</v>
      </c>
    </row>
    <row r="598" spans="1:14">
      <c r="A598" s="30" t="s">
        <v>386</v>
      </c>
      <c r="B598" s="30">
        <v>101</v>
      </c>
      <c r="C598" s="80">
        <v>53.581695260989015</v>
      </c>
      <c r="D598" s="80">
        <v>119.90000093466998</v>
      </c>
      <c r="E598" s="9" t="s">
        <v>263</v>
      </c>
      <c r="F598" s="9" t="s">
        <v>168</v>
      </c>
      <c r="G598" s="9" t="s">
        <v>280</v>
      </c>
      <c r="H598" s="9" t="s">
        <v>265</v>
      </c>
      <c r="I598" s="9" t="s">
        <v>272</v>
      </c>
      <c r="J598" s="9" t="s">
        <v>276</v>
      </c>
      <c r="K598" s="9" t="s">
        <v>284</v>
      </c>
      <c r="L598" s="3">
        <v>82.880891213145318</v>
      </c>
      <c r="M598" s="3">
        <v>70.697891795827999</v>
      </c>
      <c r="N598" s="3">
        <v>71</v>
      </c>
    </row>
    <row r="599" spans="1:14">
      <c r="A599" s="30" t="s">
        <v>239</v>
      </c>
      <c r="B599" s="30">
        <v>401</v>
      </c>
      <c r="C599" s="80">
        <v>134.63896042502543</v>
      </c>
      <c r="D599" s="80">
        <v>114.85694701264133</v>
      </c>
      <c r="E599" s="9" t="s">
        <v>274</v>
      </c>
      <c r="F599" s="9" t="s">
        <v>147</v>
      </c>
      <c r="G599" s="9" t="s">
        <v>275</v>
      </c>
      <c r="H599" s="9" t="s">
        <v>265</v>
      </c>
      <c r="I599" s="9" t="s">
        <v>266</v>
      </c>
      <c r="J599" s="9" t="s">
        <v>276</v>
      </c>
      <c r="K599" s="9" t="s">
        <v>268</v>
      </c>
      <c r="L599" s="3">
        <v>84.905713403176435</v>
      </c>
      <c r="M599" s="3">
        <v>71.772452521300423</v>
      </c>
      <c r="N599" s="3">
        <v>72</v>
      </c>
    </row>
    <row r="600" spans="1:14">
      <c r="A600" s="30" t="s">
        <v>239</v>
      </c>
      <c r="B600" s="30">
        <v>501</v>
      </c>
      <c r="C600" s="80">
        <v>120.10442243918962</v>
      </c>
      <c r="D600" s="80">
        <v>115.09282822096802</v>
      </c>
      <c r="E600" s="9" t="s">
        <v>274</v>
      </c>
      <c r="F600" s="9" t="s">
        <v>147</v>
      </c>
      <c r="G600" s="9" t="s">
        <v>275</v>
      </c>
      <c r="H600" s="9" t="s">
        <v>265</v>
      </c>
      <c r="I600" s="9" t="s">
        <v>270</v>
      </c>
      <c r="J600" s="9" t="s">
        <v>276</v>
      </c>
      <c r="K600" s="9" t="s">
        <v>268</v>
      </c>
      <c r="L600" s="3">
        <v>86.292228314733464</v>
      </c>
      <c r="M600" s="3">
        <v>70.996838644696027</v>
      </c>
      <c r="N600" s="3">
        <v>71</v>
      </c>
    </row>
    <row r="601" spans="1:14">
      <c r="A601" s="30" t="s">
        <v>324</v>
      </c>
      <c r="B601" s="30">
        <v>101</v>
      </c>
      <c r="C601" s="80">
        <v>78.528609268164104</v>
      </c>
      <c r="D601" s="80">
        <v>128.74750861952214</v>
      </c>
      <c r="E601" s="9" t="s">
        <v>263</v>
      </c>
      <c r="F601" s="9" t="s">
        <v>168</v>
      </c>
      <c r="G601" s="9" t="s">
        <v>277</v>
      </c>
      <c r="H601" s="9" t="s">
        <v>265</v>
      </c>
      <c r="I601" s="9" t="s">
        <v>310</v>
      </c>
      <c r="J601" s="9" t="s">
        <v>276</v>
      </c>
      <c r="K601" s="9" t="s">
        <v>284</v>
      </c>
      <c r="L601" s="3">
        <v>84.175146320714589</v>
      </c>
      <c r="M601" s="3">
        <v>69.546482347937044</v>
      </c>
      <c r="N601" s="3">
        <v>70</v>
      </c>
    </row>
    <row r="602" spans="1:14">
      <c r="A602" s="30" t="s">
        <v>324</v>
      </c>
      <c r="B602" s="30">
        <v>201</v>
      </c>
      <c r="C602" s="80">
        <v>73.019511329207418</v>
      </c>
      <c r="D602" s="80">
        <v>136.05854027493024</v>
      </c>
      <c r="E602" s="9" t="s">
        <v>263</v>
      </c>
      <c r="F602" s="9" t="s">
        <v>168</v>
      </c>
      <c r="G602" s="9" t="s">
        <v>287</v>
      </c>
      <c r="H602" s="9" t="s">
        <v>265</v>
      </c>
      <c r="I602" s="9" t="s">
        <v>310</v>
      </c>
      <c r="J602" s="9" t="s">
        <v>276</v>
      </c>
      <c r="K602" s="9" t="s">
        <v>284</v>
      </c>
      <c r="L602" s="3">
        <v>84.69887076057536</v>
      </c>
      <c r="M602" s="3">
        <v>67.674668807388159</v>
      </c>
      <c r="N602" s="3">
        <v>68</v>
      </c>
    </row>
    <row r="603" spans="1:14">
      <c r="A603" s="30" t="s">
        <v>324</v>
      </c>
      <c r="B603" s="30">
        <v>301</v>
      </c>
      <c r="C603" s="80">
        <v>86.303292299796524</v>
      </c>
      <c r="D603" s="80">
        <v>130.21928462228826</v>
      </c>
      <c r="E603" s="9" t="s">
        <v>263</v>
      </c>
      <c r="F603" s="9" t="s">
        <v>168</v>
      </c>
      <c r="G603" s="9" t="s">
        <v>277</v>
      </c>
      <c r="H603" s="9" t="s">
        <v>265</v>
      </c>
      <c r="I603" s="9" t="s">
        <v>310</v>
      </c>
      <c r="J603" s="9" t="s">
        <v>276</v>
      </c>
      <c r="K603" s="9" t="s">
        <v>284</v>
      </c>
      <c r="L603" s="3">
        <v>85.763180658716294</v>
      </c>
      <c r="M603" s="3">
        <v>70.533342112271768</v>
      </c>
      <c r="N603" s="3">
        <v>71</v>
      </c>
    </row>
    <row r="604" spans="1:14">
      <c r="A604" s="30" t="s">
        <v>262</v>
      </c>
      <c r="B604" s="30">
        <v>101</v>
      </c>
      <c r="C604" s="80">
        <v>105.88259183654792</v>
      </c>
      <c r="D604" s="80">
        <v>130.87776403796241</v>
      </c>
      <c r="E604" s="9" t="s">
        <v>263</v>
      </c>
      <c r="F604" s="9" t="s">
        <v>147</v>
      </c>
      <c r="G604" s="9" t="s">
        <v>286</v>
      </c>
      <c r="H604" s="9" t="s">
        <v>265</v>
      </c>
      <c r="I604" s="9" t="s">
        <v>266</v>
      </c>
      <c r="J604" s="9" t="s">
        <v>276</v>
      </c>
      <c r="K604" s="9" t="s">
        <v>284</v>
      </c>
      <c r="L604" s="3">
        <v>86.438996184257107</v>
      </c>
      <c r="M604" s="3">
        <v>71.571641320168368</v>
      </c>
      <c r="N604" s="3">
        <v>72</v>
      </c>
    </row>
    <row r="605" spans="1:14">
      <c r="A605" s="30" t="s">
        <v>253</v>
      </c>
      <c r="B605" s="30">
        <v>101</v>
      </c>
      <c r="C605" s="80">
        <v>131.50937301714103</v>
      </c>
      <c r="D605" s="80">
        <v>112.55175741591584</v>
      </c>
      <c r="E605" s="9" t="s">
        <v>274</v>
      </c>
      <c r="F605" s="9" t="s">
        <v>168</v>
      </c>
      <c r="G605" s="9" t="s">
        <v>275</v>
      </c>
      <c r="H605" s="9" t="s">
        <v>279</v>
      </c>
      <c r="I605" s="9" t="s">
        <v>266</v>
      </c>
      <c r="J605" s="9" t="s">
        <v>276</v>
      </c>
      <c r="K605" s="9" t="s">
        <v>268</v>
      </c>
      <c r="L605" s="3">
        <v>84.367735395618681</v>
      </c>
      <c r="M605" s="3">
        <v>69.568451685505636</v>
      </c>
      <c r="N605" s="3">
        <v>70</v>
      </c>
    </row>
    <row r="606" spans="1:14">
      <c r="A606" s="30" t="s">
        <v>253</v>
      </c>
      <c r="B606" s="30">
        <v>102</v>
      </c>
      <c r="C606" s="80">
        <v>128.4267822506979</v>
      </c>
      <c r="D606" s="80">
        <v>119.14754210530629</v>
      </c>
      <c r="E606" s="9" t="s">
        <v>274</v>
      </c>
      <c r="F606" s="9" t="s">
        <v>168</v>
      </c>
      <c r="G606" s="9" t="s">
        <v>275</v>
      </c>
      <c r="H606" s="9" t="s">
        <v>279</v>
      </c>
      <c r="I606" s="9" t="s">
        <v>304</v>
      </c>
      <c r="J606" s="9" t="s">
        <v>276</v>
      </c>
      <c r="K606" s="9" t="s">
        <v>268</v>
      </c>
      <c r="L606" s="3">
        <v>84.919174494967038</v>
      </c>
      <c r="M606" s="3">
        <v>67.845057382853184</v>
      </c>
      <c r="N606" s="3">
        <v>68</v>
      </c>
    </row>
    <row r="607" spans="1:14">
      <c r="A607" s="30" t="s">
        <v>315</v>
      </c>
      <c r="B607" s="30">
        <v>101</v>
      </c>
      <c r="C607" s="80">
        <v>96.2149148235967</v>
      </c>
      <c r="D607" s="80">
        <v>116.96084561895204</v>
      </c>
      <c r="E607" s="9" t="s">
        <v>274</v>
      </c>
      <c r="F607" s="9" t="s">
        <v>168</v>
      </c>
      <c r="G607" s="9" t="s">
        <v>344</v>
      </c>
      <c r="H607" s="9" t="s">
        <v>265</v>
      </c>
      <c r="I607" s="9" t="s">
        <v>266</v>
      </c>
      <c r="J607" s="9" t="s">
        <v>283</v>
      </c>
      <c r="K607" s="9" t="s">
        <v>284</v>
      </c>
      <c r="L607" s="3">
        <v>85.790953824840244</v>
      </c>
      <c r="M607" s="3">
        <v>71.577134447740903</v>
      </c>
      <c r="N607" s="3">
        <v>72</v>
      </c>
    </row>
    <row r="608" spans="1:14">
      <c r="A608" s="30" t="s">
        <v>315</v>
      </c>
      <c r="B608" s="30">
        <v>201</v>
      </c>
      <c r="C608" s="80">
        <v>82.081421926186962</v>
      </c>
      <c r="D608" s="80">
        <v>117.22653602569198</v>
      </c>
      <c r="E608" s="9" t="s">
        <v>274</v>
      </c>
      <c r="F608" s="9" t="s">
        <v>168</v>
      </c>
      <c r="G608" s="9" t="s">
        <v>312</v>
      </c>
      <c r="H608" s="9" t="s">
        <v>265</v>
      </c>
      <c r="I608" s="9" t="s">
        <v>266</v>
      </c>
      <c r="J608" s="9" t="s">
        <v>283</v>
      </c>
      <c r="K608" s="9" t="s">
        <v>284</v>
      </c>
      <c r="L608" s="3">
        <v>84.990993588424885</v>
      </c>
      <c r="M608" s="3">
        <v>72.442202736062555</v>
      </c>
      <c r="N608" s="3">
        <v>72</v>
      </c>
    </row>
    <row r="609" spans="1:14">
      <c r="A609" s="30" t="s">
        <v>315</v>
      </c>
      <c r="B609" s="30">
        <v>301</v>
      </c>
      <c r="C609" s="80">
        <v>99.834158743694957</v>
      </c>
      <c r="D609" s="80">
        <v>117.20125322021305</v>
      </c>
      <c r="E609" s="9" t="s">
        <v>274</v>
      </c>
      <c r="F609" s="9" t="s">
        <v>168</v>
      </c>
      <c r="G609" s="9" t="s">
        <v>344</v>
      </c>
      <c r="H609" s="9" t="s">
        <v>265</v>
      </c>
      <c r="I609" s="9" t="s">
        <v>266</v>
      </c>
      <c r="J609" s="9" t="s">
        <v>283</v>
      </c>
      <c r="K609" s="9" t="s">
        <v>284</v>
      </c>
      <c r="L609" s="3">
        <v>85.888750866910868</v>
      </c>
      <c r="M609" s="3">
        <v>71.152305860805853</v>
      </c>
      <c r="N609" s="3">
        <v>71</v>
      </c>
    </row>
    <row r="610" spans="1:14">
      <c r="A610" s="30" t="s">
        <v>315</v>
      </c>
      <c r="B610" s="30">
        <v>401</v>
      </c>
      <c r="C610" s="80">
        <v>75.15753332612779</v>
      </c>
      <c r="D610" s="80">
        <v>118.83648458492829</v>
      </c>
      <c r="E610" s="9" t="s">
        <v>263</v>
      </c>
      <c r="F610" s="9" t="s">
        <v>168</v>
      </c>
      <c r="G610" s="9" t="s">
        <v>312</v>
      </c>
      <c r="H610" s="9" t="s">
        <v>265</v>
      </c>
      <c r="I610" s="9" t="s">
        <v>270</v>
      </c>
      <c r="J610" s="9" t="s">
        <v>283</v>
      </c>
      <c r="K610" s="9" t="s">
        <v>284</v>
      </c>
      <c r="L610" s="3">
        <v>84.98065358592693</v>
      </c>
      <c r="M610" s="3">
        <v>61.823447014546673</v>
      </c>
      <c r="N610" s="3">
        <v>62</v>
      </c>
    </row>
    <row r="611" spans="1:14">
      <c r="A611" s="30" t="s">
        <v>315</v>
      </c>
      <c r="B611" s="30">
        <v>701</v>
      </c>
      <c r="C611" s="80">
        <v>76.480311420933788</v>
      </c>
      <c r="D611" s="80">
        <v>122.18304448901755</v>
      </c>
      <c r="E611" s="9" t="s">
        <v>263</v>
      </c>
      <c r="F611" s="9" t="s">
        <v>168</v>
      </c>
      <c r="G611" s="9" t="s">
        <v>277</v>
      </c>
      <c r="H611" s="9" t="s">
        <v>265</v>
      </c>
      <c r="I611" s="9" t="s">
        <v>272</v>
      </c>
      <c r="J611" s="9" t="s">
        <v>283</v>
      </c>
      <c r="K611" s="9" t="s">
        <v>284</v>
      </c>
      <c r="L611" s="3">
        <v>86.7307128540305</v>
      </c>
      <c r="M611" s="3">
        <v>69.961568627450987</v>
      </c>
      <c r="N611" s="3">
        <v>70</v>
      </c>
    </row>
    <row r="612" spans="1:14">
      <c r="A612" s="30" t="s">
        <v>315</v>
      </c>
      <c r="B612" s="30">
        <v>702</v>
      </c>
      <c r="C612" s="80">
        <v>67.522251279973474</v>
      </c>
      <c r="D612" s="80">
        <v>129.0966869580852</v>
      </c>
      <c r="E612" s="9" t="s">
        <v>263</v>
      </c>
      <c r="F612" s="9" t="s">
        <v>168</v>
      </c>
      <c r="G612" s="9" t="s">
        <v>277</v>
      </c>
      <c r="H612" s="9" t="s">
        <v>265</v>
      </c>
      <c r="I612" s="9" t="s">
        <v>272</v>
      </c>
      <c r="J612" s="9" t="s">
        <v>283</v>
      </c>
      <c r="K612" s="9" t="s">
        <v>284</v>
      </c>
      <c r="L612" s="3">
        <v>88.364597879442385</v>
      </c>
      <c r="M612" s="3">
        <v>65.694567052817604</v>
      </c>
      <c r="N612" s="3">
        <v>66</v>
      </c>
    </row>
    <row r="613" spans="1:14">
      <c r="A613" s="30" t="s">
        <v>256</v>
      </c>
      <c r="B613" s="30">
        <v>202</v>
      </c>
      <c r="C613" s="80">
        <v>92.391832017702853</v>
      </c>
      <c r="D613" s="80">
        <v>118.74087969895281</v>
      </c>
      <c r="E613" s="9" t="s">
        <v>274</v>
      </c>
      <c r="F613" s="9" t="s">
        <v>168</v>
      </c>
      <c r="G613" s="9" t="s">
        <v>277</v>
      </c>
      <c r="H613" s="9" t="s">
        <v>265</v>
      </c>
      <c r="I613" s="9" t="s">
        <v>270</v>
      </c>
      <c r="J613" s="9" t="s">
        <v>283</v>
      </c>
      <c r="K613" s="9" t="s">
        <v>284</v>
      </c>
      <c r="L613" s="3">
        <v>84.91076643759699</v>
      </c>
      <c r="M613" s="3">
        <v>71.162391930835739</v>
      </c>
      <c r="N613" s="3">
        <v>71</v>
      </c>
    </row>
    <row r="614" spans="1:14">
      <c r="A614" s="30" t="s">
        <v>256</v>
      </c>
      <c r="B614" s="30">
        <v>203</v>
      </c>
      <c r="C614" s="80">
        <v>100.07859424369855</v>
      </c>
      <c r="D614" s="80">
        <v>119.89291131390476</v>
      </c>
      <c r="E614" s="9" t="s">
        <v>274</v>
      </c>
      <c r="F614" s="9" t="s">
        <v>168</v>
      </c>
      <c r="G614" s="9" t="s">
        <v>277</v>
      </c>
      <c r="H614" s="9" t="s">
        <v>265</v>
      </c>
      <c r="I614" s="9" t="s">
        <v>270</v>
      </c>
      <c r="J614" s="9" t="s">
        <v>283</v>
      </c>
      <c r="K614" s="9" t="s">
        <v>284</v>
      </c>
      <c r="L614" s="3">
        <v>85.309704385461757</v>
      </c>
      <c r="M614" s="3">
        <v>70.941249048339174</v>
      </c>
      <c r="N614" s="3">
        <v>71</v>
      </c>
    </row>
    <row r="615" spans="1:14">
      <c r="A615" s="30" t="s">
        <v>256</v>
      </c>
      <c r="B615" s="30">
        <v>204</v>
      </c>
      <c r="C615" s="80">
        <v>104.84518345248989</v>
      </c>
      <c r="D615" s="80">
        <v>123.7707619707089</v>
      </c>
      <c r="E615" s="9" t="s">
        <v>263</v>
      </c>
      <c r="F615" s="9" t="s">
        <v>168</v>
      </c>
      <c r="G615" s="9" t="s">
        <v>277</v>
      </c>
      <c r="H615" s="9" t="s">
        <v>265</v>
      </c>
      <c r="I615" s="9" t="s">
        <v>271</v>
      </c>
      <c r="J615" s="9" t="s">
        <v>283</v>
      </c>
      <c r="K615" s="9" t="s">
        <v>268</v>
      </c>
      <c r="L615" s="3">
        <v>85.515585233186727</v>
      </c>
      <c r="M615" s="3">
        <v>69.574581674109382</v>
      </c>
      <c r="N615" s="3">
        <v>70</v>
      </c>
    </row>
    <row r="616" spans="1:14">
      <c r="A616" s="30" t="s">
        <v>254</v>
      </c>
      <c r="B616" s="30">
        <v>301</v>
      </c>
      <c r="C616" s="80">
        <v>92.165351455046704</v>
      </c>
      <c r="D616" s="80">
        <v>119.55862484732619</v>
      </c>
      <c r="E616" s="9" t="s">
        <v>263</v>
      </c>
      <c r="F616" s="9" t="s">
        <v>168</v>
      </c>
      <c r="G616" s="9" t="s">
        <v>277</v>
      </c>
      <c r="H616" s="9" t="s">
        <v>265</v>
      </c>
      <c r="I616" s="9" t="s">
        <v>271</v>
      </c>
      <c r="J616" s="9" t="s">
        <v>276</v>
      </c>
      <c r="K616" s="9" t="s">
        <v>268</v>
      </c>
      <c r="L616" s="3">
        <v>83.612770514816603</v>
      </c>
      <c r="M616" s="3">
        <v>71.314000714668552</v>
      </c>
      <c r="N616" s="3">
        <v>71</v>
      </c>
    </row>
    <row r="617" spans="1:14">
      <c r="A617" s="30" t="s">
        <v>254</v>
      </c>
      <c r="B617" s="30">
        <v>302</v>
      </c>
      <c r="C617" s="80">
        <v>93.534790303517426</v>
      </c>
      <c r="D617" s="80">
        <v>115.6617958110032</v>
      </c>
      <c r="E617" s="9" t="s">
        <v>263</v>
      </c>
      <c r="F617" s="9" t="s">
        <v>168</v>
      </c>
      <c r="G617" s="9" t="s">
        <v>277</v>
      </c>
      <c r="H617" s="9" t="s">
        <v>265</v>
      </c>
      <c r="I617" s="9" t="s">
        <v>271</v>
      </c>
      <c r="J617" s="9" t="s">
        <v>276</v>
      </c>
      <c r="K617" s="9" t="s">
        <v>268</v>
      </c>
      <c r="L617" s="3">
        <v>83.863779663600795</v>
      </c>
      <c r="M617" s="3">
        <v>72.944701509223023</v>
      </c>
      <c r="N617" s="3">
        <v>73</v>
      </c>
    </row>
    <row r="618" spans="1:14">
      <c r="A618" s="30" t="s">
        <v>254</v>
      </c>
      <c r="B618" s="30">
        <v>303</v>
      </c>
      <c r="C618" s="80">
        <v>98.035834324646629</v>
      </c>
      <c r="D618" s="80">
        <v>128.16781554890881</v>
      </c>
      <c r="E618" s="9" t="s">
        <v>263</v>
      </c>
      <c r="F618" s="9" t="s">
        <v>168</v>
      </c>
      <c r="G618" s="9" t="s">
        <v>277</v>
      </c>
      <c r="H618" s="9" t="s">
        <v>265</v>
      </c>
      <c r="I618" s="9" t="s">
        <v>271</v>
      </c>
      <c r="J618" s="9" t="s">
        <v>276</v>
      </c>
      <c r="K618" s="9" t="s">
        <v>268</v>
      </c>
      <c r="L618" s="3">
        <v>84.194924274179684</v>
      </c>
      <c r="M618" s="3">
        <v>70.80502758976121</v>
      </c>
      <c r="N618" s="3">
        <v>71</v>
      </c>
    </row>
    <row r="619" spans="1:14">
      <c r="A619" s="30" t="s">
        <v>381</v>
      </c>
      <c r="B619" s="30">
        <v>601</v>
      </c>
      <c r="C619" s="80">
        <v>81.250975823149446</v>
      </c>
      <c r="D619" s="80">
        <v>125.59999853152013</v>
      </c>
      <c r="E619" s="9" t="s">
        <v>263</v>
      </c>
      <c r="F619" s="9" t="s">
        <v>147</v>
      </c>
      <c r="G619" s="9" t="s">
        <v>277</v>
      </c>
      <c r="H619" s="9" t="s">
        <v>265</v>
      </c>
      <c r="I619" s="9" t="s">
        <v>272</v>
      </c>
      <c r="J619" s="9" t="s">
        <v>283</v>
      </c>
      <c r="K619" s="9" t="s">
        <v>284</v>
      </c>
      <c r="L619" s="3">
        <v>85.340678725788365</v>
      </c>
      <c r="M619" s="3">
        <v>69.542306867296304</v>
      </c>
      <c r="N619" s="3">
        <v>70</v>
      </c>
    </row>
    <row r="620" spans="1:14">
      <c r="A620" s="30" t="s">
        <v>381</v>
      </c>
      <c r="B620" s="30">
        <v>602</v>
      </c>
      <c r="C620" s="80">
        <v>81.976532400431807</v>
      </c>
      <c r="D620" s="80">
        <v>116.11233517731803</v>
      </c>
      <c r="E620" s="9" t="s">
        <v>263</v>
      </c>
      <c r="F620" s="9" t="s">
        <v>147</v>
      </c>
      <c r="G620" s="9" t="s">
        <v>280</v>
      </c>
      <c r="H620" s="9" t="s">
        <v>265</v>
      </c>
      <c r="I620" s="9" t="s">
        <v>272</v>
      </c>
      <c r="J620" s="9" t="s">
        <v>283</v>
      </c>
      <c r="K620" s="9" t="s">
        <v>284</v>
      </c>
      <c r="L620" s="3">
        <v>84.649000000000001</v>
      </c>
      <c r="M620" s="3">
        <v>72.537000000000006</v>
      </c>
      <c r="N620" s="3">
        <v>73</v>
      </c>
    </row>
    <row r="621" spans="1:14">
      <c r="A621" s="30" t="s">
        <v>373</v>
      </c>
      <c r="B621" s="30">
        <v>202</v>
      </c>
      <c r="C621" s="80">
        <v>87.27723005764301</v>
      </c>
      <c r="D621" s="80">
        <v>139.80396241266118</v>
      </c>
      <c r="E621" s="9" t="s">
        <v>263</v>
      </c>
      <c r="F621" s="9" t="s">
        <v>147</v>
      </c>
      <c r="G621" s="9" t="s">
        <v>280</v>
      </c>
      <c r="H621" s="9" t="s">
        <v>265</v>
      </c>
      <c r="I621" s="9" t="s">
        <v>272</v>
      </c>
      <c r="J621" s="9" t="s">
        <v>276</v>
      </c>
      <c r="K621" s="9" t="s">
        <v>284</v>
      </c>
      <c r="L621" s="3">
        <v>84.79</v>
      </c>
      <c r="M621" s="3">
        <v>70.016999999999996</v>
      </c>
      <c r="N621" s="3">
        <v>70</v>
      </c>
    </row>
    <row r="622" spans="1:14">
      <c r="A622" s="30" t="s">
        <v>373</v>
      </c>
      <c r="B622" s="30">
        <v>203</v>
      </c>
      <c r="C622" s="80">
        <v>107.82032730868939</v>
      </c>
      <c r="D622" s="80">
        <v>132.91939963341164</v>
      </c>
      <c r="E622" s="9" t="s">
        <v>263</v>
      </c>
      <c r="F622" s="9" t="s">
        <v>147</v>
      </c>
      <c r="G622" s="9" t="s">
        <v>287</v>
      </c>
      <c r="H622" s="9" t="s">
        <v>265</v>
      </c>
      <c r="I622" s="9" t="s">
        <v>272</v>
      </c>
      <c r="J622" s="9" t="s">
        <v>276</v>
      </c>
      <c r="K622" s="9" t="s">
        <v>284</v>
      </c>
      <c r="L622" s="3">
        <v>87.397000000000006</v>
      </c>
      <c r="M622" s="3">
        <v>68.632999999999996</v>
      </c>
      <c r="N622" s="3">
        <v>69</v>
      </c>
    </row>
    <row r="623" spans="1:14">
      <c r="A623" s="30" t="s">
        <v>373</v>
      </c>
      <c r="B623" s="30">
        <v>204</v>
      </c>
      <c r="C623" s="80">
        <v>96.22360049220849</v>
      </c>
      <c r="D623" s="80">
        <v>128.01786557195786</v>
      </c>
      <c r="E623" s="9" t="s">
        <v>263</v>
      </c>
      <c r="F623" s="9" t="s">
        <v>147</v>
      </c>
      <c r="G623" s="9" t="s">
        <v>280</v>
      </c>
      <c r="H623" s="9" t="s">
        <v>265</v>
      </c>
      <c r="I623" s="9" t="s">
        <v>272</v>
      </c>
      <c r="J623" s="9" t="s">
        <v>276</v>
      </c>
      <c r="K623" s="9" t="s">
        <v>284</v>
      </c>
      <c r="L623" s="3">
        <v>87.303000000000011</v>
      </c>
      <c r="M623" s="3">
        <v>65.653000000000006</v>
      </c>
      <c r="N623" s="3">
        <v>66</v>
      </c>
    </row>
    <row r="624" spans="1:14">
      <c r="A624" s="30" t="s">
        <v>373</v>
      </c>
      <c r="B624" s="30">
        <v>205</v>
      </c>
      <c r="C624" s="80">
        <v>87.247892399897253</v>
      </c>
      <c r="D624" s="80">
        <v>129.00000379173389</v>
      </c>
      <c r="E624" s="9" t="s">
        <v>263</v>
      </c>
      <c r="F624" s="9" t="s">
        <v>147</v>
      </c>
      <c r="G624" s="9" t="s">
        <v>280</v>
      </c>
      <c r="H624" s="9" t="s">
        <v>265</v>
      </c>
      <c r="I624" s="9" t="s">
        <v>272</v>
      </c>
      <c r="J624" s="9" t="s">
        <v>276</v>
      </c>
      <c r="K624" s="9" t="s">
        <v>284</v>
      </c>
      <c r="L624" s="3">
        <v>85.535054107817786</v>
      </c>
      <c r="M624" s="3">
        <v>69.987807439824948</v>
      </c>
      <c r="N624" s="3">
        <v>70</v>
      </c>
    </row>
    <row r="625" spans="1:14">
      <c r="A625" s="30" t="s">
        <v>373</v>
      </c>
      <c r="B625" s="30">
        <v>206</v>
      </c>
      <c r="C625" s="80">
        <v>102.35900257278816</v>
      </c>
      <c r="D625" s="80">
        <v>134.64851189325947</v>
      </c>
      <c r="E625" s="9" t="s">
        <v>263</v>
      </c>
      <c r="F625" s="9" t="s">
        <v>147</v>
      </c>
      <c r="G625" s="9" t="s">
        <v>275</v>
      </c>
      <c r="H625" s="9" t="s">
        <v>265</v>
      </c>
      <c r="I625" s="9" t="s">
        <v>272</v>
      </c>
      <c r="J625" s="9" t="s">
        <v>276</v>
      </c>
      <c r="K625" s="9" t="s">
        <v>284</v>
      </c>
      <c r="L625" s="3">
        <v>86.113160819534116</v>
      </c>
      <c r="M625" s="3">
        <v>69.761018299186091</v>
      </c>
      <c r="N625" s="3">
        <v>70</v>
      </c>
    </row>
    <row r="626" spans="1:14">
      <c r="A626" s="30" t="s">
        <v>373</v>
      </c>
      <c r="B626" s="30">
        <v>302</v>
      </c>
      <c r="C626" s="80">
        <v>86.402196180247827</v>
      </c>
      <c r="D626" s="80">
        <v>128.44099474656571</v>
      </c>
      <c r="E626" s="9" t="s">
        <v>263</v>
      </c>
      <c r="F626" s="9" t="s">
        <v>147</v>
      </c>
      <c r="G626" s="9" t="s">
        <v>280</v>
      </c>
      <c r="H626" s="9" t="s">
        <v>265</v>
      </c>
      <c r="I626" s="9" t="s">
        <v>272</v>
      </c>
      <c r="J626" s="9" t="s">
        <v>276</v>
      </c>
      <c r="K626" s="9" t="s">
        <v>284</v>
      </c>
      <c r="L626" s="3">
        <v>84.761347462335365</v>
      </c>
      <c r="M626" s="3">
        <v>69.829534723356971</v>
      </c>
      <c r="N626" s="3">
        <v>70</v>
      </c>
    </row>
    <row r="627" spans="1:14">
      <c r="A627" s="30" t="s">
        <v>373</v>
      </c>
      <c r="B627" s="30">
        <v>401</v>
      </c>
      <c r="C627" s="80">
        <v>101.89682568366055</v>
      </c>
      <c r="D627" s="80">
        <v>143.40558522881707</v>
      </c>
      <c r="E627" s="9" t="s">
        <v>263</v>
      </c>
      <c r="F627" s="9" t="s">
        <v>147</v>
      </c>
      <c r="G627" s="9" t="s">
        <v>280</v>
      </c>
      <c r="H627" s="9" t="s">
        <v>265</v>
      </c>
      <c r="I627" s="9" t="s">
        <v>272</v>
      </c>
      <c r="J627" s="9" t="s">
        <v>276</v>
      </c>
      <c r="K627" s="9" t="s">
        <v>284</v>
      </c>
      <c r="L627" s="3">
        <v>87.812478210230012</v>
      </c>
      <c r="M627" s="3">
        <v>29.355214015335335</v>
      </c>
      <c r="N627" s="3">
        <v>29</v>
      </c>
    </row>
    <row r="628" spans="1:14">
      <c r="A628" s="30" t="s">
        <v>373</v>
      </c>
      <c r="B628" s="30">
        <v>403</v>
      </c>
      <c r="C628" s="80">
        <v>115.09985513137467</v>
      </c>
      <c r="D628" s="80">
        <v>145.09235437384072</v>
      </c>
      <c r="E628" s="9" t="s">
        <v>263</v>
      </c>
      <c r="F628" s="9" t="s">
        <v>147</v>
      </c>
      <c r="G628" s="9" t="s">
        <v>275</v>
      </c>
      <c r="H628" s="9" t="s">
        <v>265</v>
      </c>
      <c r="I628" s="9" t="s">
        <v>272</v>
      </c>
      <c r="J628" s="9" t="s">
        <v>276</v>
      </c>
      <c r="K628" s="9" t="s">
        <v>284</v>
      </c>
      <c r="L628" s="3">
        <v>87.204099521021817</v>
      </c>
      <c r="M628" s="3">
        <v>69.506865886109637</v>
      </c>
      <c r="N628" s="3">
        <v>70</v>
      </c>
    </row>
    <row r="629" spans="1:14">
      <c r="A629" s="30" t="s">
        <v>373</v>
      </c>
      <c r="B629" s="30">
        <v>404</v>
      </c>
      <c r="C629" s="80">
        <v>87.876556023011844</v>
      </c>
      <c r="D629" s="80">
        <v>132.2046247965697</v>
      </c>
      <c r="E629" s="9" t="s">
        <v>263</v>
      </c>
      <c r="F629" s="9" t="s">
        <v>147</v>
      </c>
      <c r="G629" s="9" t="s">
        <v>287</v>
      </c>
      <c r="H629" s="9" t="s">
        <v>265</v>
      </c>
      <c r="I629" s="9" t="s">
        <v>272</v>
      </c>
      <c r="J629" s="9" t="s">
        <v>276</v>
      </c>
      <c r="K629" s="9" t="s">
        <v>284</v>
      </c>
      <c r="L629" s="3">
        <v>86.894842435218735</v>
      </c>
      <c r="M629" s="3">
        <v>67.671959320144879</v>
      </c>
      <c r="N629" s="3">
        <v>68</v>
      </c>
    </row>
    <row r="630" spans="1:14">
      <c r="A630" s="30" t="s">
        <v>241</v>
      </c>
      <c r="B630" s="30">
        <v>102</v>
      </c>
      <c r="C630" s="80">
        <v>112.98861416369216</v>
      </c>
      <c r="D630" s="80">
        <v>121.00178353599387</v>
      </c>
      <c r="E630" s="9" t="s">
        <v>274</v>
      </c>
      <c r="F630" s="9" t="s">
        <v>147</v>
      </c>
      <c r="G630" s="9" t="s">
        <v>305</v>
      </c>
      <c r="H630" s="9" t="s">
        <v>265</v>
      </c>
      <c r="I630" s="9" t="s">
        <v>303</v>
      </c>
      <c r="J630" s="9" t="s">
        <v>276</v>
      </c>
      <c r="K630" s="9" t="s">
        <v>268</v>
      </c>
      <c r="L630" s="3">
        <v>85.848134849455462</v>
      </c>
      <c r="M630" s="3">
        <v>71.458925368353619</v>
      </c>
      <c r="N630" s="3">
        <v>71</v>
      </c>
    </row>
    <row r="631" spans="1:14">
      <c r="A631" s="30" t="s">
        <v>241</v>
      </c>
      <c r="B631" s="30">
        <v>103</v>
      </c>
      <c r="C631" s="80">
        <v>92.349183439057072</v>
      </c>
      <c r="D631" s="80">
        <v>124.43666038370368</v>
      </c>
      <c r="E631" s="9" t="s">
        <v>274</v>
      </c>
      <c r="F631" s="9" t="s">
        <v>147</v>
      </c>
      <c r="G631" s="9" t="s">
        <v>289</v>
      </c>
      <c r="H631" s="9" t="s">
        <v>265</v>
      </c>
      <c r="I631" s="9" t="s">
        <v>303</v>
      </c>
      <c r="J631" s="9" t="s">
        <v>276</v>
      </c>
      <c r="K631" s="9" t="s">
        <v>268</v>
      </c>
      <c r="L631" s="3">
        <v>88.537774864508563</v>
      </c>
      <c r="M631" s="3">
        <v>68.789810897905383</v>
      </c>
      <c r="N631" s="3">
        <v>69</v>
      </c>
    </row>
    <row r="632" spans="1:14">
      <c r="A632" s="30" t="s">
        <v>241</v>
      </c>
      <c r="B632" s="30">
        <v>104</v>
      </c>
      <c r="C632" s="80">
        <v>97.686427116368506</v>
      </c>
      <c r="D632" s="80">
        <v>97.380961502827375</v>
      </c>
      <c r="E632" s="9" t="s">
        <v>274</v>
      </c>
      <c r="F632" s="9" t="s">
        <v>147</v>
      </c>
      <c r="G632" s="9" t="s">
        <v>305</v>
      </c>
      <c r="H632" s="9" t="s">
        <v>265</v>
      </c>
      <c r="I632" s="9" t="s">
        <v>303</v>
      </c>
      <c r="J632" s="9" t="s">
        <v>276</v>
      </c>
      <c r="K632" s="9" t="s">
        <v>268</v>
      </c>
      <c r="L632" s="3">
        <v>78.236999999999995</v>
      </c>
      <c r="M632" s="3">
        <v>73.206999999999994</v>
      </c>
      <c r="N632" s="3">
        <v>73</v>
      </c>
    </row>
    <row r="633" spans="1:14">
      <c r="A633" s="30" t="s">
        <v>241</v>
      </c>
      <c r="B633" s="30">
        <v>105</v>
      </c>
      <c r="C633" s="80">
        <v>111.00737358875297</v>
      </c>
      <c r="D633" s="80">
        <v>116.72406675885178</v>
      </c>
      <c r="E633" s="9" t="s">
        <v>274</v>
      </c>
      <c r="F633" s="9" t="s">
        <v>147</v>
      </c>
      <c r="G633" s="9" t="s">
        <v>277</v>
      </c>
      <c r="H633" s="9" t="s">
        <v>265</v>
      </c>
      <c r="I633" s="9" t="s">
        <v>303</v>
      </c>
      <c r="J633" s="9" t="s">
        <v>276</v>
      </c>
      <c r="K633" s="9" t="s">
        <v>268</v>
      </c>
      <c r="L633" s="3">
        <v>87.61314630704095</v>
      </c>
      <c r="M633" s="3">
        <v>70.776060059589142</v>
      </c>
      <c r="N633" s="3">
        <v>71</v>
      </c>
    </row>
    <row r="634" spans="1:14">
      <c r="A634" s="30" t="s">
        <v>241</v>
      </c>
      <c r="B634" s="30">
        <v>106</v>
      </c>
      <c r="C634" s="80">
        <v>93.746812154828419</v>
      </c>
      <c r="D634" s="80">
        <v>110.60000366658497</v>
      </c>
      <c r="E634" s="9" t="s">
        <v>274</v>
      </c>
      <c r="F634" s="9" t="s">
        <v>147</v>
      </c>
      <c r="G634" s="9" t="s">
        <v>305</v>
      </c>
      <c r="H634" s="9" t="s">
        <v>265</v>
      </c>
      <c r="I634" s="9" t="s">
        <v>303</v>
      </c>
      <c r="J634" s="9" t="s">
        <v>276</v>
      </c>
      <c r="K634" s="9" t="s">
        <v>268</v>
      </c>
      <c r="L634" s="3">
        <v>82.831255963764477</v>
      </c>
      <c r="M634" s="3">
        <v>72.231351333668854</v>
      </c>
      <c r="N634" s="3">
        <v>72</v>
      </c>
    </row>
    <row r="635" spans="1:14">
      <c r="A635" s="30" t="s">
        <v>187</v>
      </c>
      <c r="B635" s="30">
        <v>101</v>
      </c>
      <c r="C635" s="80">
        <v>128.10772056022955</v>
      </c>
      <c r="D635" s="80">
        <v>116.66656717822458</v>
      </c>
      <c r="E635" s="9" t="s">
        <v>263</v>
      </c>
      <c r="F635" s="9" t="s">
        <v>147</v>
      </c>
      <c r="G635" s="9" t="s">
        <v>275</v>
      </c>
      <c r="H635" s="9" t="s">
        <v>265</v>
      </c>
      <c r="I635" s="9" t="s">
        <v>270</v>
      </c>
      <c r="J635" s="9" t="s">
        <v>276</v>
      </c>
      <c r="K635" s="9" t="s">
        <v>268</v>
      </c>
      <c r="L635" s="3">
        <v>86.159956851107026</v>
      </c>
      <c r="M635" s="3">
        <v>62.194810808700055</v>
      </c>
      <c r="N635" s="3">
        <v>62</v>
      </c>
    </row>
    <row r="636" spans="1:14">
      <c r="A636" s="30" t="s">
        <v>182</v>
      </c>
      <c r="B636" s="30">
        <v>101</v>
      </c>
      <c r="C636" s="80">
        <v>126.43117405676331</v>
      </c>
      <c r="D636" s="80">
        <v>124.48865292005593</v>
      </c>
      <c r="E636" s="9" t="s">
        <v>263</v>
      </c>
      <c r="F636" s="9" t="s">
        <v>147</v>
      </c>
      <c r="G636" s="9" t="s">
        <v>277</v>
      </c>
      <c r="H636" s="9" t="s">
        <v>265</v>
      </c>
      <c r="I636" s="9" t="s">
        <v>270</v>
      </c>
      <c r="J636" s="9" t="s">
        <v>267</v>
      </c>
      <c r="K636" s="9" t="s">
        <v>268</v>
      </c>
      <c r="L636" s="3">
        <v>86.229683654921701</v>
      </c>
      <c r="M636" s="3">
        <v>33.980597035794183</v>
      </c>
      <c r="N636" s="3">
        <v>34</v>
      </c>
    </row>
    <row r="637" spans="1:14">
      <c r="A637" s="30" t="s">
        <v>183</v>
      </c>
      <c r="B637" s="30">
        <v>301</v>
      </c>
      <c r="C637" s="80">
        <v>115.61988702180857</v>
      </c>
      <c r="D637" s="80">
        <v>109.083271604214</v>
      </c>
      <c r="E637" s="9" t="s">
        <v>263</v>
      </c>
      <c r="F637" s="9" t="s">
        <v>147</v>
      </c>
      <c r="G637" s="9" t="s">
        <v>277</v>
      </c>
      <c r="H637" s="9" t="s">
        <v>265</v>
      </c>
      <c r="I637" s="9" t="s">
        <v>266</v>
      </c>
      <c r="J637" s="9" t="s">
        <v>267</v>
      </c>
      <c r="K637" s="9" t="s">
        <v>268</v>
      </c>
      <c r="L637" s="3">
        <v>85.370761311891172</v>
      </c>
      <c r="M637" s="3">
        <v>71.400844429073715</v>
      </c>
      <c r="N637" s="3">
        <v>71</v>
      </c>
    </row>
    <row r="638" spans="1:14">
      <c r="A638" s="30" t="s">
        <v>184</v>
      </c>
      <c r="B638" s="30">
        <v>201</v>
      </c>
      <c r="C638" s="80">
        <v>79.766096789614295</v>
      </c>
      <c r="D638" s="80">
        <v>116.49901273315574</v>
      </c>
      <c r="E638" s="9" t="s">
        <v>263</v>
      </c>
      <c r="F638" s="9" t="s">
        <v>147</v>
      </c>
      <c r="G638" s="9" t="s">
        <v>277</v>
      </c>
      <c r="H638" s="9" t="s">
        <v>265</v>
      </c>
      <c r="I638" s="9" t="s">
        <v>270</v>
      </c>
      <c r="J638" s="9" t="s">
        <v>267</v>
      </c>
      <c r="K638" s="9" t="s">
        <v>268</v>
      </c>
      <c r="L638" s="3">
        <v>86.680460320192779</v>
      </c>
      <c r="M638" s="3">
        <v>70.395175589602331</v>
      </c>
      <c r="N638" s="3">
        <v>70</v>
      </c>
    </row>
    <row r="639" spans="1:14">
      <c r="A639" s="30" t="s">
        <v>390</v>
      </c>
      <c r="B639" s="30">
        <v>101</v>
      </c>
      <c r="C639" s="80">
        <v>107.99055741767692</v>
      </c>
      <c r="D639" s="80">
        <v>117.24965749984052</v>
      </c>
      <c r="E639" s="9" t="s">
        <v>274</v>
      </c>
      <c r="F639" s="9" t="s">
        <v>168</v>
      </c>
      <c r="G639" s="9" t="s">
        <v>275</v>
      </c>
      <c r="H639" s="9" t="s">
        <v>265</v>
      </c>
      <c r="I639" s="9" t="s">
        <v>310</v>
      </c>
      <c r="J639" s="9" t="s">
        <v>283</v>
      </c>
      <c r="K639" s="9" t="s">
        <v>284</v>
      </c>
      <c r="L639" s="3">
        <v>84.318209721577162</v>
      </c>
      <c r="M639" s="3">
        <v>68.990577574616808</v>
      </c>
      <c r="N639" s="3">
        <v>69</v>
      </c>
    </row>
    <row r="640" spans="1:14">
      <c r="A640" s="30" t="s">
        <v>325</v>
      </c>
      <c r="B640" s="30">
        <v>101</v>
      </c>
      <c r="C640" s="80">
        <v>93.565487122187363</v>
      </c>
      <c r="D640" s="80">
        <v>119.32898766037995</v>
      </c>
      <c r="E640" s="9" t="s">
        <v>263</v>
      </c>
      <c r="F640" s="9" t="s">
        <v>168</v>
      </c>
      <c r="G640" s="9" t="s">
        <v>280</v>
      </c>
      <c r="H640" s="9" t="s">
        <v>265</v>
      </c>
      <c r="I640" s="9" t="s">
        <v>319</v>
      </c>
      <c r="J640" s="9" t="s">
        <v>283</v>
      </c>
      <c r="K640" s="9" t="s">
        <v>284</v>
      </c>
      <c r="L640" s="3">
        <v>83.942035381370374</v>
      </c>
      <c r="M640" s="3">
        <v>71.309056678233659</v>
      </c>
      <c r="N640" s="3">
        <v>71</v>
      </c>
    </row>
    <row r="641" spans="1:14">
      <c r="A641" s="30" t="s">
        <v>387</v>
      </c>
      <c r="B641" s="30">
        <v>101</v>
      </c>
      <c r="C641" s="80">
        <v>93.175660831402126</v>
      </c>
      <c r="D641" s="80">
        <v>123.9073317623339</v>
      </c>
      <c r="E641" s="9" t="s">
        <v>263</v>
      </c>
      <c r="F641" s="9" t="s">
        <v>147</v>
      </c>
      <c r="G641" s="9" t="s">
        <v>322</v>
      </c>
      <c r="H641" s="9" t="s">
        <v>265</v>
      </c>
      <c r="I641" s="9" t="s">
        <v>272</v>
      </c>
      <c r="J641" s="9" t="s">
        <v>283</v>
      </c>
      <c r="K641" s="9" t="s">
        <v>284</v>
      </c>
      <c r="L641" s="3">
        <v>85.156879226506817</v>
      </c>
      <c r="M641" s="3">
        <v>57.11335723170869</v>
      </c>
      <c r="N641" s="3">
        <v>57</v>
      </c>
    </row>
    <row r="642" spans="1:14">
      <c r="A642" s="30" t="s">
        <v>242</v>
      </c>
      <c r="B642" s="30">
        <v>101</v>
      </c>
      <c r="C642" s="80">
        <v>114.17926613265229</v>
      </c>
      <c r="D642" s="80">
        <v>124.55792897887548</v>
      </c>
      <c r="E642" s="9" t="s">
        <v>263</v>
      </c>
      <c r="F642" s="9" t="s">
        <v>168</v>
      </c>
      <c r="G642" s="9" t="s">
        <v>275</v>
      </c>
      <c r="H642" s="9" t="s">
        <v>265</v>
      </c>
      <c r="I642" s="9" t="s">
        <v>272</v>
      </c>
      <c r="J642" s="9" t="s">
        <v>276</v>
      </c>
      <c r="K642" s="9" t="s">
        <v>268</v>
      </c>
      <c r="L642" s="3">
        <v>86.98338836155753</v>
      </c>
      <c r="M642" s="3">
        <v>70.002167889116592</v>
      </c>
      <c r="N642" s="3">
        <v>70</v>
      </c>
    </row>
    <row r="643" spans="1:14">
      <c r="A643" s="30" t="s">
        <v>242</v>
      </c>
      <c r="B643" s="30">
        <v>102</v>
      </c>
      <c r="C643" s="80">
        <v>94.321120596855053</v>
      </c>
      <c r="D643" s="80">
        <v>127.76381596853174</v>
      </c>
      <c r="E643" s="9" t="s">
        <v>263</v>
      </c>
      <c r="F643" s="9" t="s">
        <v>168</v>
      </c>
      <c r="G643" s="9" t="s">
        <v>275</v>
      </c>
      <c r="H643" s="9" t="s">
        <v>265</v>
      </c>
      <c r="I643" s="9" t="s">
        <v>266</v>
      </c>
      <c r="J643" s="9" t="s">
        <v>276</v>
      </c>
      <c r="K643" s="9" t="s">
        <v>268</v>
      </c>
      <c r="L643" s="3">
        <v>86.401354669053873</v>
      </c>
      <c r="M643" s="3">
        <v>70.630865998992888</v>
      </c>
      <c r="N643" s="3">
        <v>71</v>
      </c>
    </row>
    <row r="644" spans="1:14">
      <c r="A644" s="30" t="s">
        <v>242</v>
      </c>
      <c r="B644" s="30">
        <v>103</v>
      </c>
      <c r="C644" s="80">
        <v>98.751480755394397</v>
      </c>
      <c r="D644" s="80">
        <v>124.5162124831343</v>
      </c>
      <c r="E644" s="9" t="s">
        <v>274</v>
      </c>
      <c r="F644" s="9" t="s">
        <v>168</v>
      </c>
      <c r="G644" s="9" t="s">
        <v>275</v>
      </c>
      <c r="H644" s="9" t="s">
        <v>265</v>
      </c>
      <c r="I644" s="9" t="s">
        <v>304</v>
      </c>
      <c r="J644" s="9" t="s">
        <v>276</v>
      </c>
      <c r="K644" s="9" t="s">
        <v>268</v>
      </c>
      <c r="L644" s="3">
        <v>86.680705970750438</v>
      </c>
      <c r="M644" s="3">
        <v>70.668172538266106</v>
      </c>
      <c r="N644" s="3">
        <v>71</v>
      </c>
    </row>
    <row r="645" spans="1:14">
      <c r="A645" s="30" t="s">
        <v>242</v>
      </c>
      <c r="B645" s="30">
        <v>104</v>
      </c>
      <c r="C645" s="80">
        <v>146.87095337120547</v>
      </c>
      <c r="D645" s="80">
        <v>119.56839776867722</v>
      </c>
      <c r="E645" s="9" t="s">
        <v>274</v>
      </c>
      <c r="F645" s="9" t="s">
        <v>168</v>
      </c>
      <c r="G645" s="9" t="s">
        <v>275</v>
      </c>
      <c r="H645" s="9" t="s">
        <v>265</v>
      </c>
      <c r="I645" s="9" t="s">
        <v>266</v>
      </c>
      <c r="J645" s="9" t="s">
        <v>276</v>
      </c>
      <c r="K645" s="9" t="s">
        <v>268</v>
      </c>
      <c r="L645" s="3">
        <v>84.721702111772686</v>
      </c>
      <c r="M645" s="3">
        <v>70.906720051310501</v>
      </c>
      <c r="N645" s="3">
        <v>71</v>
      </c>
    </row>
    <row r="646" spans="1:14">
      <c r="A646" s="30" t="s">
        <v>242</v>
      </c>
      <c r="B646" s="30">
        <v>202</v>
      </c>
      <c r="C646" s="80">
        <v>121.2863926742311</v>
      </c>
      <c r="D646" s="80">
        <v>128.87321667259349</v>
      </c>
      <c r="E646" s="9" t="s">
        <v>263</v>
      </c>
      <c r="F646" s="9" t="s">
        <v>168</v>
      </c>
      <c r="G646" s="9" t="s">
        <v>273</v>
      </c>
      <c r="H646" s="9" t="s">
        <v>265</v>
      </c>
      <c r="I646" s="9" t="s">
        <v>271</v>
      </c>
      <c r="J646" s="9" t="s">
        <v>276</v>
      </c>
      <c r="K646" s="9" t="s">
        <v>268</v>
      </c>
      <c r="L646" s="3">
        <v>86.974044722992829</v>
      </c>
      <c r="M646" s="3">
        <v>70.33574500244778</v>
      </c>
      <c r="N646" s="3">
        <v>70</v>
      </c>
    </row>
    <row r="647" spans="1:14">
      <c r="A647" s="30" t="s">
        <v>242</v>
      </c>
      <c r="B647" s="30">
        <v>203</v>
      </c>
      <c r="C647" s="80">
        <v>120.37422353353298</v>
      </c>
      <c r="D647" s="80">
        <v>132.89843131905607</v>
      </c>
      <c r="E647" s="9" t="s">
        <v>274</v>
      </c>
      <c r="F647" s="9" t="s">
        <v>168</v>
      </c>
      <c r="G647" s="9" t="s">
        <v>275</v>
      </c>
      <c r="H647" s="9" t="s">
        <v>265</v>
      </c>
      <c r="I647" s="9" t="s">
        <v>304</v>
      </c>
      <c r="J647" s="9" t="s">
        <v>276</v>
      </c>
      <c r="K647" s="9" t="s">
        <v>268</v>
      </c>
      <c r="L647" s="3">
        <v>87.490850367144787</v>
      </c>
      <c r="M647" s="3">
        <v>70.783982382741314</v>
      </c>
      <c r="N647" s="3">
        <v>71</v>
      </c>
    </row>
    <row r="648" spans="1:14">
      <c r="A648" s="30" t="s">
        <v>242</v>
      </c>
      <c r="B648" s="30">
        <v>301</v>
      </c>
      <c r="C648" s="80">
        <v>111.71797429428868</v>
      </c>
      <c r="D648" s="80">
        <v>132.05166846767082</v>
      </c>
      <c r="E648" s="9" t="s">
        <v>263</v>
      </c>
      <c r="F648" s="9" t="s">
        <v>168</v>
      </c>
      <c r="G648" s="9" t="s">
        <v>280</v>
      </c>
      <c r="H648" s="9" t="s">
        <v>265</v>
      </c>
      <c r="I648" s="9" t="s">
        <v>266</v>
      </c>
      <c r="J648" s="9" t="s">
        <v>276</v>
      </c>
      <c r="K648" s="9" t="s">
        <v>268</v>
      </c>
      <c r="L648" s="3">
        <v>86.834199189931994</v>
      </c>
      <c r="M648" s="3">
        <v>70.02577853319832</v>
      </c>
      <c r="N648" s="3">
        <v>70</v>
      </c>
    </row>
    <row r="649" spans="1:14">
      <c r="A649" s="30" t="s">
        <v>242</v>
      </c>
      <c r="B649" s="30">
        <v>302</v>
      </c>
      <c r="C649" s="80">
        <v>100.51255177810974</v>
      </c>
      <c r="D649" s="80">
        <v>132.15904683910543</v>
      </c>
      <c r="E649" s="9" t="s">
        <v>274</v>
      </c>
      <c r="F649" s="9" t="s">
        <v>168</v>
      </c>
      <c r="G649" s="9" t="s">
        <v>280</v>
      </c>
      <c r="H649" s="9" t="s">
        <v>265</v>
      </c>
      <c r="I649" s="9" t="s">
        <v>271</v>
      </c>
      <c r="J649" s="9" t="s">
        <v>276</v>
      </c>
      <c r="K649" s="9" t="s">
        <v>268</v>
      </c>
      <c r="L649" s="3">
        <v>87.157159248500747</v>
      </c>
      <c r="M649" s="3">
        <v>69.207217906671673</v>
      </c>
      <c r="N649" s="3">
        <v>69</v>
      </c>
    </row>
    <row r="650" spans="1:14">
      <c r="A650" s="30" t="s">
        <v>321</v>
      </c>
      <c r="B650" s="30">
        <v>402</v>
      </c>
      <c r="C650" s="80">
        <v>75.030378510680379</v>
      </c>
      <c r="D650" s="80">
        <v>123.06404562168458</v>
      </c>
      <c r="E650" s="9" t="s">
        <v>263</v>
      </c>
      <c r="F650" s="9" t="s">
        <v>168</v>
      </c>
      <c r="G650" s="9" t="s">
        <v>277</v>
      </c>
      <c r="H650" s="9" t="s">
        <v>265</v>
      </c>
      <c r="I650" s="9" t="s">
        <v>310</v>
      </c>
      <c r="J650" s="9" t="s">
        <v>283</v>
      </c>
      <c r="K650" s="9" t="s">
        <v>284</v>
      </c>
      <c r="L650" s="3">
        <v>86.060649186438994</v>
      </c>
      <c r="M650" s="3">
        <v>61.07844692962572</v>
      </c>
      <c r="N650" s="3">
        <v>61</v>
      </c>
    </row>
    <row r="651" spans="1:14">
      <c r="A651" s="30" t="s">
        <v>321</v>
      </c>
      <c r="B651" s="30">
        <v>403</v>
      </c>
      <c r="C651" s="80">
        <v>74.433248612721258</v>
      </c>
      <c r="D651" s="80">
        <v>124.67429429904301</v>
      </c>
      <c r="E651" s="9" t="s">
        <v>263</v>
      </c>
      <c r="F651" s="9" t="s">
        <v>168</v>
      </c>
      <c r="G651" s="9" t="s">
        <v>277</v>
      </c>
      <c r="H651" s="9" t="s">
        <v>265</v>
      </c>
      <c r="I651" s="9" t="s">
        <v>310</v>
      </c>
      <c r="J651" s="9" t="s">
        <v>276</v>
      </c>
      <c r="K651" s="9" t="s">
        <v>284</v>
      </c>
      <c r="L651" s="3">
        <v>86.552871510747792</v>
      </c>
      <c r="M651" s="3">
        <v>71.38259521646988</v>
      </c>
      <c r="N651" s="3">
        <v>71</v>
      </c>
    </row>
    <row r="652" spans="1:14">
      <c r="A652" s="30" t="s">
        <v>321</v>
      </c>
      <c r="B652" s="30">
        <v>404</v>
      </c>
      <c r="C652" s="80">
        <v>77.992740071844779</v>
      </c>
      <c r="D652" s="80">
        <v>131.1823903680299</v>
      </c>
      <c r="E652" s="9" t="s">
        <v>263</v>
      </c>
      <c r="F652" s="9" t="s">
        <v>168</v>
      </c>
      <c r="G652" s="9" t="s">
        <v>322</v>
      </c>
      <c r="H652" s="9" t="s">
        <v>265</v>
      </c>
      <c r="I652" s="9" t="s">
        <v>310</v>
      </c>
      <c r="J652" s="9" t="s">
        <v>276</v>
      </c>
      <c r="K652" s="9" t="s">
        <v>284</v>
      </c>
      <c r="L652" s="3">
        <v>87.820959132104704</v>
      </c>
      <c r="M652" s="3">
        <v>71.082670058286439</v>
      </c>
      <c r="N652" s="3">
        <v>71</v>
      </c>
    </row>
    <row r="653" spans="1:14">
      <c r="A653" s="30" t="s">
        <v>197</v>
      </c>
      <c r="B653" s="30">
        <v>403</v>
      </c>
      <c r="C653" s="80">
        <v>95.387441205219034</v>
      </c>
      <c r="D653" s="80">
        <v>133.36815131107747</v>
      </c>
      <c r="E653" s="9" t="s">
        <v>274</v>
      </c>
      <c r="F653" s="9" t="s">
        <v>168</v>
      </c>
      <c r="G653" s="9" t="s">
        <v>275</v>
      </c>
      <c r="H653" s="9" t="s">
        <v>265</v>
      </c>
      <c r="I653" s="9" t="s">
        <v>288</v>
      </c>
      <c r="J653" s="9" t="s">
        <v>276</v>
      </c>
      <c r="K653" s="9" t="s">
        <v>268</v>
      </c>
      <c r="L653" s="3">
        <v>87.810546745082135</v>
      </c>
      <c r="M653" s="3">
        <v>70.320882849996622</v>
      </c>
      <c r="N653" s="3">
        <v>70</v>
      </c>
    </row>
    <row r="654" spans="1:14">
      <c r="A654" s="30" t="s">
        <v>197</v>
      </c>
      <c r="B654" s="30">
        <v>408</v>
      </c>
      <c r="C654" s="80">
        <v>85.025533944543028</v>
      </c>
      <c r="D654" s="80">
        <v>122.12792476120116</v>
      </c>
      <c r="E654" s="9" t="s">
        <v>274</v>
      </c>
      <c r="F654" s="9" t="s">
        <v>168</v>
      </c>
      <c r="G654" s="9" t="s">
        <v>275</v>
      </c>
      <c r="H654" s="9" t="s">
        <v>265</v>
      </c>
      <c r="I654" s="9" t="s">
        <v>288</v>
      </c>
      <c r="J654" s="9" t="s">
        <v>276</v>
      </c>
      <c r="K654" s="9" t="s">
        <v>268</v>
      </c>
      <c r="L654" s="3">
        <v>87.346426422190902</v>
      </c>
      <c r="M654" s="3">
        <v>71.174901915843904</v>
      </c>
      <c r="N654" s="3">
        <v>71</v>
      </c>
    </row>
    <row r="655" spans="1:14">
      <c r="A655" s="30" t="s">
        <v>197</v>
      </c>
      <c r="B655" s="30">
        <v>414</v>
      </c>
      <c r="C655" s="80">
        <v>98.057051639499917</v>
      </c>
      <c r="D655" s="80">
        <v>122.03280083997569</v>
      </c>
      <c r="E655" s="9" t="s">
        <v>263</v>
      </c>
      <c r="F655" s="9" t="s">
        <v>168</v>
      </c>
      <c r="G655" s="9" t="s">
        <v>275</v>
      </c>
      <c r="H655" s="9" t="s">
        <v>265</v>
      </c>
      <c r="I655" s="9" t="s">
        <v>310</v>
      </c>
      <c r="J655" s="9" t="s">
        <v>276</v>
      </c>
      <c r="K655" s="9" t="s">
        <v>284</v>
      </c>
      <c r="L655" s="3">
        <v>84.669582904470886</v>
      </c>
      <c r="M655" s="3">
        <v>38.745455532325508</v>
      </c>
      <c r="N655" s="3">
        <v>39</v>
      </c>
    </row>
    <row r="656" spans="1:14">
      <c r="A656" s="30" t="s">
        <v>197</v>
      </c>
      <c r="B656" s="30">
        <v>415</v>
      </c>
      <c r="C656" s="80">
        <v>102.69341207590088</v>
      </c>
      <c r="D656" s="80">
        <v>120.06361532807706</v>
      </c>
      <c r="E656" s="9" t="s">
        <v>263</v>
      </c>
      <c r="F656" s="9" t="s">
        <v>168</v>
      </c>
      <c r="G656" s="9" t="s">
        <v>275</v>
      </c>
      <c r="H656" s="9" t="s">
        <v>265</v>
      </c>
      <c r="I656" s="9" t="s">
        <v>310</v>
      </c>
      <c r="J656" s="9" t="s">
        <v>276</v>
      </c>
      <c r="K656" s="9" t="s">
        <v>284</v>
      </c>
      <c r="L656" s="3">
        <v>83.916856783919599</v>
      </c>
      <c r="M656" s="3">
        <v>71.033255025125627</v>
      </c>
      <c r="N656" s="3">
        <v>71</v>
      </c>
    </row>
    <row r="657" spans="1:14">
      <c r="A657" s="30" t="s">
        <v>197</v>
      </c>
      <c r="B657" s="30">
        <v>416</v>
      </c>
      <c r="C657" s="80">
        <v>99.78608254342582</v>
      </c>
      <c r="D657" s="80">
        <v>129.36996113501192</v>
      </c>
      <c r="E657" s="9" t="s">
        <v>263</v>
      </c>
      <c r="F657" s="9" t="s">
        <v>168</v>
      </c>
      <c r="G657" s="9" t="s">
        <v>275</v>
      </c>
      <c r="H657" s="9" t="s">
        <v>265</v>
      </c>
      <c r="I657" s="9" t="s">
        <v>310</v>
      </c>
      <c r="J657" s="9" t="s">
        <v>276</v>
      </c>
      <c r="K657" s="9" t="s">
        <v>284</v>
      </c>
      <c r="L657" s="3">
        <v>85.456537376495049</v>
      </c>
      <c r="M657" s="3">
        <v>64.048721788871546</v>
      </c>
      <c r="N657" s="3">
        <v>64</v>
      </c>
    </row>
    <row r="658" spans="1:14">
      <c r="A658" s="30" t="s">
        <v>165</v>
      </c>
      <c r="B658" s="30">
        <v>101</v>
      </c>
      <c r="C658" s="80">
        <v>121.60928835768627</v>
      </c>
      <c r="D658" s="80">
        <v>119.33165831192589</v>
      </c>
      <c r="E658" s="9" t="s">
        <v>274</v>
      </c>
      <c r="F658" s="9" t="s">
        <v>168</v>
      </c>
      <c r="G658" s="9" t="s">
        <v>275</v>
      </c>
      <c r="H658" s="9" t="s">
        <v>265</v>
      </c>
      <c r="I658" s="9" t="s">
        <v>270</v>
      </c>
      <c r="J658" s="9" t="s">
        <v>283</v>
      </c>
      <c r="K658" s="9" t="s">
        <v>268</v>
      </c>
      <c r="L658" s="3">
        <v>86.84909005681817</v>
      </c>
      <c r="M658" s="3">
        <v>71.990613636363619</v>
      </c>
      <c r="N658" s="3">
        <v>72</v>
      </c>
    </row>
    <row r="659" spans="1:14">
      <c r="A659" s="30" t="s">
        <v>165</v>
      </c>
      <c r="B659" s="30">
        <v>102</v>
      </c>
      <c r="C659" s="80">
        <v>120.77303318208152</v>
      </c>
      <c r="D659" s="80">
        <v>113.7247208347554</v>
      </c>
      <c r="E659" s="9" t="s">
        <v>274</v>
      </c>
      <c r="F659" s="9" t="s">
        <v>168</v>
      </c>
      <c r="G659" s="9" t="s">
        <v>275</v>
      </c>
      <c r="H659" s="9" t="s">
        <v>265</v>
      </c>
      <c r="I659" s="9" t="s">
        <v>296</v>
      </c>
      <c r="J659" s="9" t="s">
        <v>283</v>
      </c>
      <c r="K659" s="9" t="s">
        <v>268</v>
      </c>
      <c r="L659" s="3">
        <v>86.710061709390246</v>
      </c>
      <c r="M659" s="3">
        <v>72.68875577270596</v>
      </c>
      <c r="N659" s="3">
        <v>73</v>
      </c>
    </row>
    <row r="660" spans="1:14">
      <c r="A660" s="30" t="s">
        <v>165</v>
      </c>
      <c r="B660" s="30">
        <v>103</v>
      </c>
      <c r="C660" s="80">
        <v>113.03074539301274</v>
      </c>
      <c r="D660" s="80">
        <v>118.62401000499</v>
      </c>
      <c r="E660" s="9" t="s">
        <v>274</v>
      </c>
      <c r="F660" s="9" t="s">
        <v>168</v>
      </c>
      <c r="G660" s="9" t="s">
        <v>275</v>
      </c>
      <c r="H660" s="9" t="s">
        <v>265</v>
      </c>
      <c r="I660" s="9" t="s">
        <v>278</v>
      </c>
      <c r="J660" s="9" t="s">
        <v>283</v>
      </c>
      <c r="K660" s="9" t="s">
        <v>268</v>
      </c>
      <c r="L660" s="3">
        <v>87.067492060996713</v>
      </c>
      <c r="M660" s="3">
        <v>71.619682439867944</v>
      </c>
      <c r="N660" s="3">
        <v>72</v>
      </c>
    </row>
    <row r="661" spans="1:14">
      <c r="A661" s="30" t="s">
        <v>165</v>
      </c>
      <c r="B661" s="30">
        <v>104</v>
      </c>
      <c r="C661" s="80">
        <v>130.9270032660408</v>
      </c>
      <c r="D661" s="80">
        <v>113.72807792854647</v>
      </c>
      <c r="E661" s="9" t="s">
        <v>274</v>
      </c>
      <c r="F661" s="9" t="s">
        <v>168</v>
      </c>
      <c r="G661" s="9" t="s">
        <v>264</v>
      </c>
      <c r="H661" s="9" t="s">
        <v>265</v>
      </c>
      <c r="I661" s="9" t="s">
        <v>278</v>
      </c>
      <c r="J661" s="9" t="s">
        <v>283</v>
      </c>
      <c r="K661" s="9" t="s">
        <v>268</v>
      </c>
      <c r="L661" s="3">
        <v>85.356155766212183</v>
      </c>
      <c r="M661" s="3">
        <v>71.913262441907008</v>
      </c>
      <c r="N661" s="3">
        <v>72</v>
      </c>
    </row>
    <row r="662" spans="1:14">
      <c r="A662" s="30" t="s">
        <v>165</v>
      </c>
      <c r="B662" s="30">
        <v>105</v>
      </c>
      <c r="C662" s="80">
        <v>101.02203045630259</v>
      </c>
      <c r="D662" s="80">
        <v>103.48846093133386</v>
      </c>
      <c r="E662" s="9" t="s">
        <v>274</v>
      </c>
      <c r="F662" s="9" t="s">
        <v>168</v>
      </c>
      <c r="G662" s="9" t="s">
        <v>264</v>
      </c>
      <c r="H662" s="9" t="s">
        <v>265</v>
      </c>
      <c r="I662" s="9" t="s">
        <v>278</v>
      </c>
      <c r="J662" s="9" t="s">
        <v>283</v>
      </c>
      <c r="K662" s="9" t="s">
        <v>268</v>
      </c>
      <c r="L662" s="3">
        <v>83.55500247187608</v>
      </c>
      <c r="M662" s="3">
        <v>72.667509206477291</v>
      </c>
      <c r="N662" s="3">
        <v>73</v>
      </c>
    </row>
    <row r="663" spans="1:14">
      <c r="A663" s="30" t="s">
        <v>165</v>
      </c>
      <c r="B663" s="30">
        <v>201</v>
      </c>
      <c r="C663" s="80">
        <v>81.69778956574406</v>
      </c>
      <c r="D663" s="80">
        <v>125.24574592312115</v>
      </c>
      <c r="E663" s="9" t="s">
        <v>274</v>
      </c>
      <c r="F663" s="9" t="s">
        <v>168</v>
      </c>
      <c r="G663" s="9" t="s">
        <v>275</v>
      </c>
      <c r="H663" s="9" t="s">
        <v>265</v>
      </c>
      <c r="I663" s="9" t="s">
        <v>270</v>
      </c>
      <c r="J663" s="9" t="s">
        <v>283</v>
      </c>
      <c r="K663" s="9" t="s">
        <v>268</v>
      </c>
      <c r="L663" s="3">
        <v>85.814888884300942</v>
      </c>
      <c r="M663" s="3">
        <v>71.710761004211733</v>
      </c>
      <c r="N663" s="3">
        <v>72</v>
      </c>
    </row>
    <row r="664" spans="1:14">
      <c r="A664" s="30" t="s">
        <v>165</v>
      </c>
      <c r="B664" s="30">
        <v>202</v>
      </c>
      <c r="C664" s="80">
        <v>105.99940532556586</v>
      </c>
      <c r="D664" s="80">
        <v>120.09725334158672</v>
      </c>
      <c r="E664" s="9" t="s">
        <v>274</v>
      </c>
      <c r="F664" s="9" t="s">
        <v>168</v>
      </c>
      <c r="G664" s="9" t="s">
        <v>275</v>
      </c>
      <c r="H664" s="9" t="s">
        <v>265</v>
      </c>
      <c r="I664" s="9" t="s">
        <v>270</v>
      </c>
      <c r="J664" s="9" t="s">
        <v>283</v>
      </c>
      <c r="K664" s="9" t="s">
        <v>268</v>
      </c>
      <c r="L664" s="3">
        <v>85.593231324075163</v>
      </c>
      <c r="M664" s="3">
        <v>71.653143481383921</v>
      </c>
      <c r="N664" s="3">
        <v>72</v>
      </c>
    </row>
    <row r="665" spans="1:14">
      <c r="A665" s="30" t="s">
        <v>165</v>
      </c>
      <c r="B665" s="30">
        <v>203</v>
      </c>
      <c r="C665" s="80">
        <v>112.18165125014659</v>
      </c>
      <c r="D665" s="80">
        <v>127.89369359317708</v>
      </c>
      <c r="E665" s="9" t="s">
        <v>274</v>
      </c>
      <c r="F665" s="9" t="s">
        <v>168</v>
      </c>
      <c r="G665" s="9" t="s">
        <v>275</v>
      </c>
      <c r="H665" s="9" t="s">
        <v>265</v>
      </c>
      <c r="I665" s="9" t="s">
        <v>271</v>
      </c>
      <c r="J665" s="9" t="s">
        <v>283</v>
      </c>
      <c r="K665" s="9" t="s">
        <v>268</v>
      </c>
      <c r="L665" s="3">
        <v>87.384976095617532</v>
      </c>
      <c r="M665" s="3">
        <v>71.137782922364622</v>
      </c>
      <c r="N665" s="3">
        <v>71</v>
      </c>
    </row>
    <row r="666" spans="1:14">
      <c r="A666" s="30" t="s">
        <v>165</v>
      </c>
      <c r="B666" s="30">
        <v>204</v>
      </c>
      <c r="C666" s="80">
        <v>107.31448779109114</v>
      </c>
      <c r="D666" s="80">
        <v>117.41108965818323</v>
      </c>
      <c r="E666" s="9" t="s">
        <v>274</v>
      </c>
      <c r="F666" s="9" t="s">
        <v>168</v>
      </c>
      <c r="G666" s="9" t="s">
        <v>277</v>
      </c>
      <c r="H666" s="9" t="s">
        <v>265</v>
      </c>
      <c r="I666" s="9" t="s">
        <v>271</v>
      </c>
      <c r="J666" s="9" t="s">
        <v>283</v>
      </c>
      <c r="K666" s="9" t="s">
        <v>268</v>
      </c>
      <c r="L666" s="3">
        <v>86.424377488045778</v>
      </c>
      <c r="M666" s="3">
        <v>68.716916395042915</v>
      </c>
      <c r="N666" s="3">
        <v>69</v>
      </c>
    </row>
    <row r="667" spans="1:14">
      <c r="A667" s="30" t="s">
        <v>165</v>
      </c>
      <c r="B667" s="30">
        <v>205</v>
      </c>
      <c r="C667" s="80">
        <v>122.24930967133621</v>
      </c>
      <c r="D667" s="80">
        <v>127.53950815349242</v>
      </c>
      <c r="E667" s="9" t="s">
        <v>274</v>
      </c>
      <c r="F667" s="9" t="s">
        <v>168</v>
      </c>
      <c r="G667" s="9" t="s">
        <v>277</v>
      </c>
      <c r="H667" s="9" t="s">
        <v>265</v>
      </c>
      <c r="I667" s="9" t="s">
        <v>271</v>
      </c>
      <c r="J667" s="9" t="s">
        <v>283</v>
      </c>
      <c r="K667" s="9" t="s">
        <v>268</v>
      </c>
      <c r="L667" s="3">
        <v>87.26275998001222</v>
      </c>
      <c r="M667" s="3">
        <v>71.40808339348176</v>
      </c>
      <c r="N667" s="3">
        <v>71</v>
      </c>
    </row>
    <row r="668" spans="1:14">
      <c r="A668" s="30" t="s">
        <v>316</v>
      </c>
      <c r="B668" s="30">
        <v>101</v>
      </c>
      <c r="C668" s="80">
        <v>86.763855192716321</v>
      </c>
      <c r="D668" s="80">
        <v>165.99999662337797</v>
      </c>
      <c r="E668" s="9" t="s">
        <v>263</v>
      </c>
      <c r="F668" s="9" t="s">
        <v>147</v>
      </c>
      <c r="G668" s="9" t="s">
        <v>286</v>
      </c>
      <c r="H668" s="9" t="s">
        <v>265</v>
      </c>
      <c r="I668" s="9" t="s">
        <v>266</v>
      </c>
      <c r="J668" s="9" t="s">
        <v>267</v>
      </c>
      <c r="K668" s="9" t="s">
        <v>284</v>
      </c>
      <c r="L668" s="3">
        <v>92.941999999999993</v>
      </c>
      <c r="M668" s="3">
        <v>68.819999999999993</v>
      </c>
      <c r="N668" s="3">
        <v>69</v>
      </c>
    </row>
    <row r="669" spans="1:14">
      <c r="A669" s="30" t="s">
        <v>316</v>
      </c>
      <c r="B669" s="30">
        <v>201</v>
      </c>
      <c r="C669" s="80">
        <v>69.41153045976975</v>
      </c>
      <c r="D669" s="80">
        <v>137.40016051943442</v>
      </c>
      <c r="E669" s="9" t="s">
        <v>263</v>
      </c>
      <c r="F669" s="9" t="s">
        <v>147</v>
      </c>
      <c r="G669" s="9" t="s">
        <v>289</v>
      </c>
      <c r="H669" s="9" t="s">
        <v>265</v>
      </c>
      <c r="I669" s="9" t="s">
        <v>266</v>
      </c>
      <c r="J669" s="9" t="s">
        <v>267</v>
      </c>
      <c r="K669" s="9" t="s">
        <v>284</v>
      </c>
      <c r="L669" s="3">
        <v>87.413578842315374</v>
      </c>
      <c r="M669" s="3">
        <v>70.07531000499003</v>
      </c>
      <c r="N669" s="3">
        <v>70</v>
      </c>
    </row>
    <row r="670" spans="1:14">
      <c r="A670" s="30" t="s">
        <v>316</v>
      </c>
      <c r="B670" s="30">
        <v>202</v>
      </c>
      <c r="C670" s="80">
        <v>77.126276648056191</v>
      </c>
      <c r="D670" s="80">
        <v>151.01971035147275</v>
      </c>
      <c r="E670" s="9" t="s">
        <v>263</v>
      </c>
      <c r="F670" s="9" t="s">
        <v>147</v>
      </c>
      <c r="G670" s="9" t="s">
        <v>289</v>
      </c>
      <c r="H670" s="9" t="s">
        <v>265</v>
      </c>
      <c r="I670" s="9" t="s">
        <v>266</v>
      </c>
      <c r="J670" s="9" t="s">
        <v>267</v>
      </c>
      <c r="K670" s="9" t="s">
        <v>284</v>
      </c>
      <c r="L670" s="3">
        <v>89.396886004835736</v>
      </c>
      <c r="M670" s="3">
        <v>68.184245484283892</v>
      </c>
      <c r="N670" s="3">
        <v>68</v>
      </c>
    </row>
    <row r="671" spans="1:14">
      <c r="A671" s="30" t="s">
        <v>316</v>
      </c>
      <c r="B671" s="30">
        <v>203</v>
      </c>
      <c r="C671" s="80">
        <v>82.022974610087019</v>
      </c>
      <c r="D671" s="80">
        <v>130.54275445791382</v>
      </c>
      <c r="E671" s="9" t="s">
        <v>263</v>
      </c>
      <c r="F671" s="9" t="s">
        <v>147</v>
      </c>
      <c r="G671" s="9" t="s">
        <v>289</v>
      </c>
      <c r="H671" s="9" t="s">
        <v>265</v>
      </c>
      <c r="I671" s="9" t="s">
        <v>266</v>
      </c>
      <c r="J671" s="9" t="s">
        <v>267</v>
      </c>
      <c r="K671" s="9" t="s">
        <v>284</v>
      </c>
      <c r="L671" s="3">
        <v>87.724000000000004</v>
      </c>
      <c r="M671" s="3">
        <v>69.923000000000002</v>
      </c>
      <c r="N671" s="3">
        <v>70</v>
      </c>
    </row>
    <row r="672" spans="1:14">
      <c r="A672" s="30" t="s">
        <v>316</v>
      </c>
      <c r="B672" s="30">
        <v>305</v>
      </c>
      <c r="C672" s="80">
        <v>53.996856323644067</v>
      </c>
      <c r="D672" s="80">
        <v>127.20740286498393</v>
      </c>
      <c r="E672" s="9" t="s">
        <v>263</v>
      </c>
      <c r="F672" s="9" t="s">
        <v>147</v>
      </c>
      <c r="G672" s="9" t="s">
        <v>286</v>
      </c>
      <c r="H672" s="9" t="s">
        <v>265</v>
      </c>
      <c r="I672" s="9" t="s">
        <v>266</v>
      </c>
      <c r="J672" s="9" t="s">
        <v>267</v>
      </c>
      <c r="K672" s="9" t="s">
        <v>284</v>
      </c>
      <c r="L672" s="3">
        <v>86.713999999999999</v>
      </c>
      <c r="M672" s="3">
        <v>66.52</v>
      </c>
      <c r="N672" s="3">
        <v>67</v>
      </c>
    </row>
    <row r="673" spans="1:14">
      <c r="A673" s="30" t="s">
        <v>316</v>
      </c>
      <c r="B673" s="30">
        <v>401</v>
      </c>
      <c r="C673" s="80">
        <v>109.85039342820765</v>
      </c>
      <c r="D673" s="80">
        <v>136.47881824385522</v>
      </c>
      <c r="E673" s="9" t="s">
        <v>263</v>
      </c>
      <c r="F673" s="9" t="s">
        <v>147</v>
      </c>
      <c r="G673" s="9" t="s">
        <v>289</v>
      </c>
      <c r="H673" s="9" t="s">
        <v>279</v>
      </c>
      <c r="I673" s="9" t="s">
        <v>266</v>
      </c>
      <c r="J673" s="9" t="s">
        <v>267</v>
      </c>
      <c r="K673" s="9" t="s">
        <v>284</v>
      </c>
      <c r="L673" s="3">
        <v>86.686878555402785</v>
      </c>
      <c r="M673" s="3">
        <v>69.693120576101919</v>
      </c>
      <c r="N673" s="3">
        <v>70</v>
      </c>
    </row>
    <row r="674" spans="1:14">
      <c r="A674" s="30" t="s">
        <v>316</v>
      </c>
      <c r="B674" s="30">
        <v>404</v>
      </c>
      <c r="C674" s="80">
        <v>134.21900806839972</v>
      </c>
      <c r="D674" s="80">
        <v>138.94888471129985</v>
      </c>
      <c r="E674" s="9" t="s">
        <v>263</v>
      </c>
      <c r="F674" s="9" t="s">
        <v>147</v>
      </c>
      <c r="G674" s="9" t="s">
        <v>289</v>
      </c>
      <c r="H674" s="9" t="s">
        <v>279</v>
      </c>
      <c r="I674" s="9" t="s">
        <v>266</v>
      </c>
      <c r="J674" s="9" t="s">
        <v>267</v>
      </c>
      <c r="K674" s="9" t="s">
        <v>284</v>
      </c>
      <c r="L674" s="3">
        <v>86.346551562224178</v>
      </c>
      <c r="M674" s="3">
        <v>69.629862912621363</v>
      </c>
      <c r="N674" s="3">
        <v>70</v>
      </c>
    </row>
    <row r="675" spans="1:14">
      <c r="A675" s="30" t="s">
        <v>316</v>
      </c>
      <c r="B675" s="30">
        <v>501</v>
      </c>
      <c r="C675" s="80">
        <v>86.535313690597221</v>
      </c>
      <c r="D675" s="80">
        <v>130.54839616530987</v>
      </c>
      <c r="E675" s="9" t="s">
        <v>263</v>
      </c>
      <c r="F675" s="9" t="s">
        <v>147</v>
      </c>
      <c r="G675" s="9" t="s">
        <v>286</v>
      </c>
      <c r="H675" s="9" t="s">
        <v>265</v>
      </c>
      <c r="I675" s="9" t="s">
        <v>266</v>
      </c>
      <c r="J675" s="9" t="s">
        <v>267</v>
      </c>
      <c r="K675" s="9" t="s">
        <v>284</v>
      </c>
      <c r="L675" s="3">
        <v>86.463896719228742</v>
      </c>
      <c r="M675" s="3">
        <v>68.745702862267393</v>
      </c>
      <c r="N675" s="3">
        <v>69</v>
      </c>
    </row>
    <row r="676" spans="1:14">
      <c r="A676" s="30" t="s">
        <v>316</v>
      </c>
      <c r="B676" s="30">
        <v>502</v>
      </c>
      <c r="C676" s="80">
        <v>101.30186651973018</v>
      </c>
      <c r="D676" s="80">
        <v>141.70137675085658</v>
      </c>
      <c r="E676" s="9" t="s">
        <v>263</v>
      </c>
      <c r="F676" s="9" t="s">
        <v>147</v>
      </c>
      <c r="G676" s="9" t="s">
        <v>286</v>
      </c>
      <c r="H676" s="9" t="s">
        <v>265</v>
      </c>
      <c r="I676" s="9" t="s">
        <v>266</v>
      </c>
      <c r="J676" s="9" t="s">
        <v>267</v>
      </c>
      <c r="K676" s="9" t="s">
        <v>284</v>
      </c>
      <c r="L676" s="3">
        <v>86.337288194681804</v>
      </c>
      <c r="M676" s="3">
        <v>69.876865199261758</v>
      </c>
      <c r="N676" s="3">
        <v>70</v>
      </c>
    </row>
    <row r="677" spans="1:14">
      <c r="A677" s="30" t="s">
        <v>316</v>
      </c>
      <c r="B677" s="30">
        <v>601</v>
      </c>
      <c r="C677" s="80">
        <v>64.10422997784508</v>
      </c>
      <c r="D677" s="80">
        <v>150.27024703381824</v>
      </c>
      <c r="E677" s="9" t="s">
        <v>263</v>
      </c>
      <c r="F677" s="9" t="s">
        <v>147</v>
      </c>
      <c r="G677" s="9" t="s">
        <v>286</v>
      </c>
      <c r="H677" s="9" t="s">
        <v>265</v>
      </c>
      <c r="I677" s="9" t="s">
        <v>266</v>
      </c>
      <c r="J677" s="9" t="s">
        <v>267</v>
      </c>
      <c r="K677" s="9" t="s">
        <v>284</v>
      </c>
      <c r="L677" s="3">
        <v>91.454999999999998</v>
      </c>
      <c r="M677" s="3">
        <v>65.52</v>
      </c>
      <c r="N677" s="3">
        <v>66</v>
      </c>
    </row>
    <row r="678" spans="1:14">
      <c r="A678" s="30" t="s">
        <v>316</v>
      </c>
      <c r="B678" s="30">
        <v>602</v>
      </c>
      <c r="C678" s="80">
        <v>111.03516302209587</v>
      </c>
      <c r="D678" s="80">
        <v>136.67150705115992</v>
      </c>
      <c r="E678" s="9" t="s">
        <v>263</v>
      </c>
      <c r="F678" s="9" t="s">
        <v>147</v>
      </c>
      <c r="G678" s="9" t="s">
        <v>286</v>
      </c>
      <c r="H678" s="9" t="s">
        <v>265</v>
      </c>
      <c r="I678" s="9" t="s">
        <v>266</v>
      </c>
      <c r="J678" s="9" t="s">
        <v>267</v>
      </c>
      <c r="K678" s="9" t="s">
        <v>284</v>
      </c>
      <c r="L678" s="3">
        <v>86.74581799896184</v>
      </c>
      <c r="M678" s="3">
        <v>69.50230339994809</v>
      </c>
      <c r="N678" s="3">
        <v>70</v>
      </c>
    </row>
    <row r="679" spans="1:14">
      <c r="A679" s="30" t="s">
        <v>316</v>
      </c>
      <c r="B679" s="30">
        <v>701</v>
      </c>
      <c r="C679" s="80">
        <v>98.509189753532752</v>
      </c>
      <c r="D679" s="80">
        <v>135.30179982153902</v>
      </c>
      <c r="E679" s="9" t="s">
        <v>263</v>
      </c>
      <c r="F679" s="9" t="s">
        <v>147</v>
      </c>
      <c r="G679" s="9" t="s">
        <v>289</v>
      </c>
      <c r="H679" s="9" t="s">
        <v>265</v>
      </c>
      <c r="I679" s="9" t="s">
        <v>266</v>
      </c>
      <c r="J679" s="9" t="s">
        <v>267</v>
      </c>
      <c r="K679" s="9" t="s">
        <v>284</v>
      </c>
      <c r="L679" s="3">
        <v>87.693614504786922</v>
      </c>
      <c r="M679" s="3">
        <v>71.367048208082707</v>
      </c>
      <c r="N679" s="3">
        <v>71</v>
      </c>
    </row>
    <row r="680" spans="1:14">
      <c r="A680" s="30" t="s">
        <v>316</v>
      </c>
      <c r="B680" s="30">
        <v>702</v>
      </c>
      <c r="C680" s="80">
        <v>101.1015192771042</v>
      </c>
      <c r="D680" s="80">
        <v>134.46674367126664</v>
      </c>
      <c r="E680" s="9" t="s">
        <v>263</v>
      </c>
      <c r="F680" s="9" t="s">
        <v>147</v>
      </c>
      <c r="G680" s="9" t="s">
        <v>289</v>
      </c>
      <c r="H680" s="9" t="s">
        <v>265</v>
      </c>
      <c r="I680" s="9" t="s">
        <v>266</v>
      </c>
      <c r="J680" s="9" t="s">
        <v>267</v>
      </c>
      <c r="K680" s="9" t="s">
        <v>284</v>
      </c>
      <c r="L680" s="3">
        <v>87.280517078834308</v>
      </c>
      <c r="M680" s="3">
        <v>70.452351933124334</v>
      </c>
      <c r="N680" s="3">
        <v>70</v>
      </c>
    </row>
    <row r="681" spans="1:14">
      <c r="A681" s="30" t="s">
        <v>316</v>
      </c>
      <c r="B681" s="30">
        <v>703</v>
      </c>
      <c r="C681" s="80">
        <v>80.931463695986778</v>
      </c>
      <c r="D681" s="80">
        <v>129.78531000146086</v>
      </c>
      <c r="E681" s="9" t="s">
        <v>263</v>
      </c>
      <c r="F681" s="9" t="s">
        <v>147</v>
      </c>
      <c r="G681" s="9" t="s">
        <v>289</v>
      </c>
      <c r="H681" s="9" t="s">
        <v>265</v>
      </c>
      <c r="I681" s="9" t="s">
        <v>266</v>
      </c>
      <c r="J681" s="9" t="s">
        <v>267</v>
      </c>
      <c r="K681" s="9" t="s">
        <v>284</v>
      </c>
      <c r="L681" s="3">
        <v>87.400879415725683</v>
      </c>
      <c r="M681" s="3">
        <v>70.122889257225722</v>
      </c>
      <c r="N681" s="3">
        <v>70</v>
      </c>
    </row>
    <row r="682" spans="1:14">
      <c r="A682" s="30" t="s">
        <v>316</v>
      </c>
      <c r="B682" s="30">
        <v>801</v>
      </c>
      <c r="C682" s="80">
        <v>96.977809740513521</v>
      </c>
      <c r="D682" s="80">
        <v>130.14868968257829</v>
      </c>
      <c r="E682" s="9" t="s">
        <v>263</v>
      </c>
      <c r="F682" s="9" t="s">
        <v>147</v>
      </c>
      <c r="G682" s="9" t="s">
        <v>289</v>
      </c>
      <c r="H682" s="9" t="s">
        <v>265</v>
      </c>
      <c r="I682" s="9" t="s">
        <v>266</v>
      </c>
      <c r="J682" s="9" t="s">
        <v>267</v>
      </c>
      <c r="K682" s="9" t="s">
        <v>284</v>
      </c>
      <c r="L682" s="3">
        <v>87.072329041586343</v>
      </c>
      <c r="M682" s="3">
        <v>71.098635362159172</v>
      </c>
      <c r="N682" s="3">
        <v>71</v>
      </c>
    </row>
    <row r="683" spans="1:14">
      <c r="A683" s="30" t="s">
        <v>316</v>
      </c>
      <c r="B683" s="30">
        <v>802</v>
      </c>
      <c r="C683" s="80">
        <v>100.16257257823894</v>
      </c>
      <c r="D683" s="80">
        <v>130.75148248425961</v>
      </c>
      <c r="E683" s="9" t="s">
        <v>263</v>
      </c>
      <c r="F683" s="9" t="s">
        <v>147</v>
      </c>
      <c r="G683" s="9" t="s">
        <v>289</v>
      </c>
      <c r="H683" s="9" t="s">
        <v>265</v>
      </c>
      <c r="I683" s="9" t="s">
        <v>266</v>
      </c>
      <c r="J683" s="9" t="s">
        <v>267</v>
      </c>
      <c r="K683" s="9" t="s">
        <v>284</v>
      </c>
      <c r="L683" s="3">
        <v>87.314692340699423</v>
      </c>
      <c r="M683" s="3">
        <v>71.955433383394123</v>
      </c>
      <c r="N683" s="3">
        <v>72</v>
      </c>
    </row>
    <row r="684" spans="1:14">
      <c r="A684" s="30" t="s">
        <v>231</v>
      </c>
      <c r="B684" s="30">
        <v>102</v>
      </c>
      <c r="C684" s="80">
        <v>91.984566247456513</v>
      </c>
      <c r="D684" s="80">
        <v>130.99958719778982</v>
      </c>
      <c r="E684" s="9" t="s">
        <v>263</v>
      </c>
      <c r="F684" s="9" t="s">
        <v>147</v>
      </c>
      <c r="G684" s="9" t="s">
        <v>306</v>
      </c>
      <c r="H684" s="9" t="s">
        <v>265</v>
      </c>
      <c r="I684" s="9" t="s">
        <v>270</v>
      </c>
      <c r="J684" s="9" t="s">
        <v>267</v>
      </c>
      <c r="K684" s="9" t="s">
        <v>268</v>
      </c>
      <c r="L684" s="3">
        <v>86.941871419004372</v>
      </c>
      <c r="M684" s="3">
        <v>72.496376813751013</v>
      </c>
      <c r="N684" s="3">
        <v>72</v>
      </c>
    </row>
    <row r="685" spans="1:14">
      <c r="A685" s="30" t="s">
        <v>231</v>
      </c>
      <c r="B685" s="30">
        <v>103</v>
      </c>
      <c r="C685" s="80">
        <v>103.04429875417179</v>
      </c>
      <c r="D685" s="80">
        <v>129.78352617160556</v>
      </c>
      <c r="E685" s="9" t="s">
        <v>263</v>
      </c>
      <c r="F685" s="9" t="s">
        <v>147</v>
      </c>
      <c r="G685" s="9" t="s">
        <v>291</v>
      </c>
      <c r="H685" s="9" t="s">
        <v>279</v>
      </c>
      <c r="I685" s="9" t="s">
        <v>266</v>
      </c>
      <c r="J685" s="9" t="s">
        <v>267</v>
      </c>
      <c r="K685" s="9" t="s">
        <v>268</v>
      </c>
      <c r="L685" s="3">
        <v>88.790994738160876</v>
      </c>
      <c r="M685" s="3">
        <v>69.70995990979705</v>
      </c>
      <c r="N685" s="3">
        <v>70</v>
      </c>
    </row>
    <row r="686" spans="1:14">
      <c r="A686" s="30" t="s">
        <v>231</v>
      </c>
      <c r="B686" s="30">
        <v>104</v>
      </c>
      <c r="C686" s="80">
        <v>94.745843531720993</v>
      </c>
      <c r="D686" s="80">
        <v>117.97815740055852</v>
      </c>
      <c r="E686" s="9" t="s">
        <v>263</v>
      </c>
      <c r="F686" s="9" t="s">
        <v>147</v>
      </c>
      <c r="G686" s="9" t="s">
        <v>291</v>
      </c>
      <c r="H686" s="9" t="s">
        <v>279</v>
      </c>
      <c r="I686" s="9" t="s">
        <v>266</v>
      </c>
      <c r="J686" s="9" t="s">
        <v>267</v>
      </c>
      <c r="K686" s="9" t="s">
        <v>268</v>
      </c>
      <c r="L686" s="3">
        <v>86.108255439161965</v>
      </c>
      <c r="M686" s="3">
        <v>72.377107171635785</v>
      </c>
      <c r="N686" s="3">
        <v>72</v>
      </c>
    </row>
    <row r="687" spans="1:14">
      <c r="A687" s="30" t="s">
        <v>231</v>
      </c>
      <c r="B687" s="30">
        <v>106</v>
      </c>
      <c r="C687" s="80">
        <v>113.33996306538506</v>
      </c>
      <c r="D687" s="80">
        <v>121.40193313156101</v>
      </c>
      <c r="E687" s="9" t="s">
        <v>263</v>
      </c>
      <c r="F687" s="9" t="s">
        <v>147</v>
      </c>
      <c r="G687" s="9" t="s">
        <v>291</v>
      </c>
      <c r="H687" s="9" t="s">
        <v>279</v>
      </c>
      <c r="I687" s="9" t="s">
        <v>266</v>
      </c>
      <c r="J687" s="9" t="s">
        <v>267</v>
      </c>
      <c r="K687" s="9" t="s">
        <v>268</v>
      </c>
      <c r="L687" s="3">
        <v>87.555000000000007</v>
      </c>
      <c r="M687" s="3">
        <v>70.646000000000001</v>
      </c>
      <c r="N687" s="3">
        <v>71</v>
      </c>
    </row>
    <row r="688" spans="1:14">
      <c r="A688" s="30" t="s">
        <v>231</v>
      </c>
      <c r="B688" s="30">
        <v>107</v>
      </c>
      <c r="C688" s="80">
        <v>88.817622874269745</v>
      </c>
      <c r="D688" s="80">
        <v>127.82951214817409</v>
      </c>
      <c r="E688" s="9" t="s">
        <v>263</v>
      </c>
      <c r="F688" s="9" t="s">
        <v>147</v>
      </c>
      <c r="G688" s="9" t="s">
        <v>306</v>
      </c>
      <c r="H688" s="9" t="s">
        <v>265</v>
      </c>
      <c r="I688" s="9" t="s">
        <v>270</v>
      </c>
      <c r="J688" s="9" t="s">
        <v>267</v>
      </c>
      <c r="K688" s="9" t="s">
        <v>268</v>
      </c>
      <c r="L688" s="3">
        <v>89.905063321385896</v>
      </c>
      <c r="M688" s="3">
        <v>68.589916367980877</v>
      </c>
      <c r="N688" s="3">
        <v>69</v>
      </c>
    </row>
    <row r="689" spans="1:14">
      <c r="A689" s="30" t="s">
        <v>231</v>
      </c>
      <c r="B689" s="30">
        <v>108</v>
      </c>
      <c r="C689" s="80">
        <v>81.990550872215394</v>
      </c>
      <c r="D689" s="80">
        <v>112.89999714025683</v>
      </c>
      <c r="E689" s="9" t="s">
        <v>263</v>
      </c>
      <c r="F689" s="9" t="s">
        <v>147</v>
      </c>
      <c r="G689" s="9" t="s">
        <v>306</v>
      </c>
      <c r="H689" s="9" t="s">
        <v>279</v>
      </c>
      <c r="I689" s="9" t="s">
        <v>266</v>
      </c>
      <c r="J689" s="9" t="s">
        <v>267</v>
      </c>
      <c r="K689" s="9" t="s">
        <v>268</v>
      </c>
      <c r="L689" s="3">
        <v>82.593542149205504</v>
      </c>
      <c r="M689" s="3">
        <v>70.574702396983582</v>
      </c>
      <c r="N689" s="3">
        <v>71</v>
      </c>
    </row>
    <row r="690" spans="1:14">
      <c r="A690" s="30" t="s">
        <v>231</v>
      </c>
      <c r="B690" s="30">
        <v>110</v>
      </c>
      <c r="C690" s="80">
        <v>83.573744282349352</v>
      </c>
      <c r="D690" s="80">
        <v>137.93147857165891</v>
      </c>
      <c r="E690" s="9" t="s">
        <v>263</v>
      </c>
      <c r="F690" s="9" t="s">
        <v>147</v>
      </c>
      <c r="G690" s="9" t="s">
        <v>306</v>
      </c>
      <c r="H690" s="9" t="s">
        <v>265</v>
      </c>
      <c r="I690" s="9" t="s">
        <v>271</v>
      </c>
      <c r="J690" s="9" t="s">
        <v>267</v>
      </c>
      <c r="K690" s="9" t="s">
        <v>268</v>
      </c>
      <c r="L690" s="3">
        <v>90.436000000000007</v>
      </c>
      <c r="M690" s="3">
        <v>69.373000000000005</v>
      </c>
      <c r="N690" s="3">
        <v>69</v>
      </c>
    </row>
    <row r="691" spans="1:14">
      <c r="A691" s="30" t="s">
        <v>231</v>
      </c>
      <c r="B691" s="30">
        <v>202</v>
      </c>
      <c r="C691" s="80">
        <v>63.519817999396246</v>
      </c>
      <c r="D691" s="80">
        <v>148.02334982508549</v>
      </c>
      <c r="E691" s="9" t="s">
        <v>263</v>
      </c>
      <c r="F691" s="9" t="s">
        <v>147</v>
      </c>
      <c r="G691" s="9" t="s">
        <v>306</v>
      </c>
      <c r="H691" s="9" t="s">
        <v>265</v>
      </c>
      <c r="I691" s="9" t="s">
        <v>270</v>
      </c>
      <c r="J691" s="9" t="s">
        <v>267</v>
      </c>
      <c r="K691" s="9" t="s">
        <v>268</v>
      </c>
      <c r="L691" s="3">
        <v>89.547661142945643</v>
      </c>
      <c r="M691" s="3">
        <v>68.767869289143562</v>
      </c>
      <c r="N691" s="3">
        <v>69</v>
      </c>
    </row>
    <row r="692" spans="1:14">
      <c r="A692" s="30" t="s">
        <v>231</v>
      </c>
      <c r="B692" s="30">
        <v>205</v>
      </c>
      <c r="C692" s="80">
        <v>73.352193692835371</v>
      </c>
      <c r="D692" s="80">
        <v>143.28595363354259</v>
      </c>
      <c r="E692" s="9" t="s">
        <v>263</v>
      </c>
      <c r="F692" s="9" t="s">
        <v>147</v>
      </c>
      <c r="G692" s="9" t="s">
        <v>306</v>
      </c>
      <c r="H692" s="9" t="s">
        <v>265</v>
      </c>
      <c r="I692" s="9" t="s">
        <v>271</v>
      </c>
      <c r="J692" s="9" t="s">
        <v>267</v>
      </c>
      <c r="K692" s="9" t="s">
        <v>268</v>
      </c>
      <c r="L692" s="3">
        <v>89.457348016101193</v>
      </c>
      <c r="M692" s="3">
        <v>66.747647843588254</v>
      </c>
      <c r="N692" s="3">
        <v>67</v>
      </c>
    </row>
    <row r="693" spans="1:14">
      <c r="A693" s="30" t="s">
        <v>231</v>
      </c>
      <c r="B693" s="30">
        <v>301</v>
      </c>
      <c r="C693" s="80">
        <v>77.867111593114757</v>
      </c>
      <c r="D693" s="80">
        <v>112.4840564015238</v>
      </c>
      <c r="E693" s="9" t="s">
        <v>263</v>
      </c>
      <c r="F693" s="9" t="s">
        <v>147</v>
      </c>
      <c r="G693" s="9" t="s">
        <v>286</v>
      </c>
      <c r="H693" s="9" t="s">
        <v>265</v>
      </c>
      <c r="I693" s="9" t="s">
        <v>270</v>
      </c>
      <c r="J693" s="9" t="s">
        <v>267</v>
      </c>
      <c r="K693" s="9" t="s">
        <v>268</v>
      </c>
      <c r="L693" s="3">
        <v>86.762400956668557</v>
      </c>
      <c r="M693" s="3">
        <v>70.017591446257725</v>
      </c>
      <c r="N693" s="3">
        <v>70</v>
      </c>
    </row>
    <row r="694" spans="1:14">
      <c r="A694" s="30" t="s">
        <v>231</v>
      </c>
      <c r="B694" s="30">
        <v>302</v>
      </c>
      <c r="C694" s="80">
        <v>93.124048581617714</v>
      </c>
      <c r="D694" s="80">
        <v>125.12647743102123</v>
      </c>
      <c r="E694" s="9" t="s">
        <v>263</v>
      </c>
      <c r="F694" s="9" t="s">
        <v>147</v>
      </c>
      <c r="G694" s="9" t="s">
        <v>306</v>
      </c>
      <c r="H694" s="9" t="s">
        <v>265</v>
      </c>
      <c r="I694" s="9" t="s">
        <v>271</v>
      </c>
      <c r="J694" s="9" t="s">
        <v>267</v>
      </c>
      <c r="K694" s="9" t="s">
        <v>268</v>
      </c>
      <c r="L694" s="3">
        <v>88.555188885656108</v>
      </c>
      <c r="M694" s="3">
        <v>70.044731451847539</v>
      </c>
      <c r="N694" s="3">
        <v>70</v>
      </c>
    </row>
    <row r="695" spans="1:14">
      <c r="A695" s="30" t="s">
        <v>231</v>
      </c>
      <c r="B695" s="30">
        <v>303</v>
      </c>
      <c r="C695" s="80">
        <v>76.878788375037161</v>
      </c>
      <c r="D695" s="80">
        <v>147.32151832442091</v>
      </c>
      <c r="E695" s="9" t="s">
        <v>263</v>
      </c>
      <c r="F695" s="9" t="s">
        <v>147</v>
      </c>
      <c r="G695" s="9" t="s">
        <v>286</v>
      </c>
      <c r="H695" s="9" t="s">
        <v>265</v>
      </c>
      <c r="I695" s="9" t="s">
        <v>270</v>
      </c>
      <c r="J695" s="9" t="s">
        <v>267</v>
      </c>
      <c r="K695" s="9" t="s">
        <v>268</v>
      </c>
      <c r="L695" s="3">
        <v>89.008577459407817</v>
      </c>
      <c r="M695" s="3">
        <v>67.133278987583566</v>
      </c>
      <c r="N695" s="3">
        <v>67</v>
      </c>
    </row>
    <row r="696" spans="1:14">
      <c r="A696" s="30" t="s">
        <v>231</v>
      </c>
      <c r="B696" s="30">
        <v>304</v>
      </c>
      <c r="C696" s="80">
        <v>97.943359460703221</v>
      </c>
      <c r="D696" s="80">
        <v>136.78475111775793</v>
      </c>
      <c r="E696" s="9" t="s">
        <v>263</v>
      </c>
      <c r="F696" s="9" t="s">
        <v>147</v>
      </c>
      <c r="G696" s="9" t="s">
        <v>306</v>
      </c>
      <c r="H696" s="9" t="s">
        <v>265</v>
      </c>
      <c r="I696" s="9" t="s">
        <v>271</v>
      </c>
      <c r="J696" s="9" t="s">
        <v>267</v>
      </c>
      <c r="K696" s="9" t="s">
        <v>268</v>
      </c>
      <c r="L696" s="3">
        <v>86.913060636685188</v>
      </c>
      <c r="M696" s="3">
        <v>65.452434562910554</v>
      </c>
      <c r="N696" s="3">
        <v>65</v>
      </c>
    </row>
    <row r="697" spans="1:14">
      <c r="A697" s="30" t="s">
        <v>231</v>
      </c>
      <c r="B697" s="30">
        <v>307</v>
      </c>
      <c r="C697" s="80">
        <v>86.294643852137483</v>
      </c>
      <c r="D697" s="80">
        <v>153.44733073831304</v>
      </c>
      <c r="E697" s="9" t="s">
        <v>263</v>
      </c>
      <c r="F697" s="9" t="s">
        <v>147</v>
      </c>
      <c r="G697" s="9" t="s">
        <v>286</v>
      </c>
      <c r="H697" s="9" t="s">
        <v>265</v>
      </c>
      <c r="I697" s="9" t="s">
        <v>270</v>
      </c>
      <c r="J697" s="9" t="s">
        <v>267</v>
      </c>
      <c r="K697" s="9" t="s">
        <v>268</v>
      </c>
      <c r="L697" s="3">
        <v>88.343999999999994</v>
      </c>
      <c r="M697" s="3">
        <v>68.983000000000004</v>
      </c>
      <c r="N697" s="3">
        <v>69</v>
      </c>
    </row>
    <row r="698" spans="1:14">
      <c r="A698" s="30" t="s">
        <v>231</v>
      </c>
      <c r="B698" s="30">
        <v>308</v>
      </c>
      <c r="C698" s="80">
        <v>89.405143785190219</v>
      </c>
      <c r="D698" s="80">
        <v>131.5676842512168</v>
      </c>
      <c r="E698" s="9" t="s">
        <v>263</v>
      </c>
      <c r="F698" s="9" t="s">
        <v>147</v>
      </c>
      <c r="G698" s="9" t="s">
        <v>306</v>
      </c>
      <c r="H698" s="9" t="s">
        <v>265</v>
      </c>
      <c r="I698" s="9" t="s">
        <v>271</v>
      </c>
      <c r="J698" s="9" t="s">
        <v>267</v>
      </c>
      <c r="K698" s="9" t="s">
        <v>268</v>
      </c>
      <c r="L698" s="3">
        <v>84.599340918007044</v>
      </c>
      <c r="M698" s="3">
        <v>71.038326794821501</v>
      </c>
      <c r="N698" s="3">
        <v>71</v>
      </c>
    </row>
    <row r="699" spans="1:14">
      <c r="A699" s="30" t="s">
        <v>231</v>
      </c>
      <c r="B699" s="30">
        <v>309</v>
      </c>
      <c r="C699" s="80">
        <v>79.662217881944443</v>
      </c>
      <c r="D699" s="80">
        <v>132.4124430545094</v>
      </c>
      <c r="E699" s="9" t="s">
        <v>263</v>
      </c>
      <c r="F699" s="9" t="s">
        <v>147</v>
      </c>
      <c r="G699" s="9" t="s">
        <v>286</v>
      </c>
      <c r="H699" s="9" t="s">
        <v>265</v>
      </c>
      <c r="I699" s="9" t="s">
        <v>270</v>
      </c>
      <c r="J699" s="9" t="s">
        <v>267</v>
      </c>
      <c r="K699" s="9" t="s">
        <v>268</v>
      </c>
      <c r="L699" s="3">
        <v>88.139366369873031</v>
      </c>
      <c r="M699" s="3">
        <v>68.451561815793326</v>
      </c>
      <c r="N699" s="3">
        <v>68</v>
      </c>
    </row>
    <row r="700" spans="1:14">
      <c r="A700" s="30" t="s">
        <v>231</v>
      </c>
      <c r="B700" s="30">
        <v>310</v>
      </c>
      <c r="C700" s="80">
        <v>104.85497906263296</v>
      </c>
      <c r="D700" s="80">
        <v>129.11943469363109</v>
      </c>
      <c r="E700" s="9" t="s">
        <v>263</v>
      </c>
      <c r="F700" s="9" t="s">
        <v>147</v>
      </c>
      <c r="G700" s="9" t="s">
        <v>306</v>
      </c>
      <c r="H700" s="9" t="s">
        <v>265</v>
      </c>
      <c r="I700" s="9" t="s">
        <v>270</v>
      </c>
      <c r="J700" s="9" t="s">
        <v>267</v>
      </c>
      <c r="K700" s="9" t="s">
        <v>268</v>
      </c>
      <c r="L700" s="3">
        <v>86.500092610406639</v>
      </c>
      <c r="M700" s="3">
        <v>70.451817577612601</v>
      </c>
      <c r="N700" s="3">
        <v>70</v>
      </c>
    </row>
    <row r="701" spans="1:14">
      <c r="A701" s="30" t="s">
        <v>231</v>
      </c>
      <c r="B701" s="30">
        <v>401</v>
      </c>
      <c r="C701" s="80">
        <v>66.42592545988137</v>
      </c>
      <c r="D701" s="80">
        <v>146.0058167776067</v>
      </c>
      <c r="E701" s="9" t="s">
        <v>263</v>
      </c>
      <c r="F701" s="9" t="s">
        <v>147</v>
      </c>
      <c r="G701" s="9" t="s">
        <v>286</v>
      </c>
      <c r="H701" s="9" t="s">
        <v>265</v>
      </c>
      <c r="I701" s="9" t="s">
        <v>270</v>
      </c>
      <c r="J701" s="9" t="s">
        <v>267</v>
      </c>
      <c r="K701" s="9" t="s">
        <v>268</v>
      </c>
      <c r="L701" s="3">
        <v>85.394999999999982</v>
      </c>
      <c r="M701" s="3">
        <v>70.33</v>
      </c>
      <c r="N701" s="3">
        <v>70</v>
      </c>
    </row>
    <row r="702" spans="1:14">
      <c r="A702" s="30" t="s">
        <v>231</v>
      </c>
      <c r="B702" s="30">
        <v>402</v>
      </c>
      <c r="C702" s="80">
        <v>76.149693017683816</v>
      </c>
      <c r="D702" s="80">
        <v>145.29292578053443</v>
      </c>
      <c r="E702" s="9" t="s">
        <v>263</v>
      </c>
      <c r="F702" s="9" t="s">
        <v>147</v>
      </c>
      <c r="G702" s="9" t="s">
        <v>286</v>
      </c>
      <c r="H702" s="9" t="s">
        <v>265</v>
      </c>
      <c r="I702" s="9" t="s">
        <v>270</v>
      </c>
      <c r="J702" s="9" t="s">
        <v>267</v>
      </c>
      <c r="K702" s="9" t="s">
        <v>268</v>
      </c>
      <c r="L702" s="3">
        <v>82.869345228215764</v>
      </c>
      <c r="M702" s="3">
        <v>69.447344121715062</v>
      </c>
      <c r="N702" s="3">
        <v>69</v>
      </c>
    </row>
    <row r="703" spans="1:14">
      <c r="A703" s="30" t="s">
        <v>231</v>
      </c>
      <c r="B703" s="30">
        <v>403</v>
      </c>
      <c r="C703" s="80">
        <v>73.25935609879032</v>
      </c>
      <c r="D703" s="80">
        <v>137.64844768172625</v>
      </c>
      <c r="E703" s="9" t="s">
        <v>263</v>
      </c>
      <c r="F703" s="9" t="s">
        <v>147</v>
      </c>
      <c r="G703" s="9" t="s">
        <v>286</v>
      </c>
      <c r="H703" s="9" t="s">
        <v>265</v>
      </c>
      <c r="I703" s="9" t="s">
        <v>270</v>
      </c>
      <c r="J703" s="9" t="s">
        <v>267</v>
      </c>
      <c r="K703" s="9" t="s">
        <v>268</v>
      </c>
      <c r="L703" s="3">
        <v>88.934150849150839</v>
      </c>
      <c r="M703" s="3">
        <v>64.995371295371285</v>
      </c>
      <c r="N703" s="3">
        <v>65</v>
      </c>
    </row>
    <row r="704" spans="1:14">
      <c r="A704" s="30" t="s">
        <v>231</v>
      </c>
      <c r="B704" s="30">
        <v>406</v>
      </c>
      <c r="C704" s="80">
        <v>98.410525302015174</v>
      </c>
      <c r="D704" s="80">
        <v>134.90361042020757</v>
      </c>
      <c r="E704" s="9" t="s">
        <v>263</v>
      </c>
      <c r="F704" s="9" t="s">
        <v>147</v>
      </c>
      <c r="G704" s="9" t="s">
        <v>286</v>
      </c>
      <c r="H704" s="9" t="s">
        <v>279</v>
      </c>
      <c r="I704" s="9" t="s">
        <v>266</v>
      </c>
      <c r="J704" s="9" t="s">
        <v>267</v>
      </c>
      <c r="K704" s="9" t="s">
        <v>268</v>
      </c>
      <c r="L704" s="3">
        <v>87.104351035698542</v>
      </c>
      <c r="M704" s="3">
        <v>73.395387836051128</v>
      </c>
      <c r="N704" s="3">
        <v>73</v>
      </c>
    </row>
    <row r="705" spans="1:14">
      <c r="A705" s="30" t="s">
        <v>192</v>
      </c>
      <c r="B705" s="30">
        <v>401</v>
      </c>
      <c r="C705" s="80">
        <v>76.242823379003411</v>
      </c>
      <c r="D705" s="80">
        <v>149.86469069360609</v>
      </c>
      <c r="E705" s="9" t="s">
        <v>263</v>
      </c>
      <c r="F705" s="9" t="s">
        <v>147</v>
      </c>
      <c r="G705" s="9" t="s">
        <v>306</v>
      </c>
      <c r="H705" s="9" t="s">
        <v>265</v>
      </c>
      <c r="I705" s="9" t="s">
        <v>271</v>
      </c>
      <c r="J705" s="9" t="s">
        <v>267</v>
      </c>
      <c r="K705" s="9" t="s">
        <v>268</v>
      </c>
      <c r="L705" s="3">
        <v>88.873896038067642</v>
      </c>
      <c r="M705" s="3">
        <v>68.253453191269259</v>
      </c>
      <c r="N705" s="3">
        <v>68</v>
      </c>
    </row>
    <row r="706" spans="1:14">
      <c r="A706" s="30" t="s">
        <v>192</v>
      </c>
      <c r="B706" s="30">
        <v>402</v>
      </c>
      <c r="C706" s="80">
        <v>83.114893672323248</v>
      </c>
      <c r="D706" s="80">
        <v>129.88631003660254</v>
      </c>
      <c r="E706" s="9" t="s">
        <v>263</v>
      </c>
      <c r="F706" s="9" t="s">
        <v>147</v>
      </c>
      <c r="G706" s="9" t="s">
        <v>306</v>
      </c>
      <c r="H706" s="9" t="s">
        <v>265</v>
      </c>
      <c r="I706" s="9" t="s">
        <v>271</v>
      </c>
      <c r="J706" s="9" t="s">
        <v>267</v>
      </c>
      <c r="K706" s="9" t="s">
        <v>268</v>
      </c>
      <c r="L706" s="3">
        <v>87.503261649742669</v>
      </c>
      <c r="M706" s="3">
        <v>70.883294199471408</v>
      </c>
      <c r="N706" s="3">
        <v>71</v>
      </c>
    </row>
    <row r="707" spans="1:14">
      <c r="A707" s="30" t="s">
        <v>192</v>
      </c>
      <c r="B707" s="30">
        <v>501</v>
      </c>
      <c r="C707" s="80">
        <v>86.667293153114485</v>
      </c>
      <c r="D707" s="80">
        <v>154.19999354082691</v>
      </c>
      <c r="E707" s="9" t="s">
        <v>263</v>
      </c>
      <c r="F707" s="9" t="s">
        <v>147</v>
      </c>
      <c r="G707" s="9" t="s">
        <v>286</v>
      </c>
      <c r="H707" s="9" t="s">
        <v>265</v>
      </c>
      <c r="I707" s="9" t="s">
        <v>271</v>
      </c>
      <c r="J707" s="9" t="s">
        <v>267</v>
      </c>
      <c r="K707" s="9" t="s">
        <v>268</v>
      </c>
      <c r="L707" s="3">
        <v>89.394999999999996</v>
      </c>
      <c r="M707" s="3">
        <v>70.046999999999997</v>
      </c>
      <c r="N707" s="3">
        <v>70</v>
      </c>
    </row>
    <row r="708" spans="1:14">
      <c r="A708" s="30" t="s">
        <v>192</v>
      </c>
      <c r="B708" s="30">
        <v>502</v>
      </c>
      <c r="C708" s="80">
        <v>82.744679762314433</v>
      </c>
      <c r="D708" s="80">
        <v>137.09436124134115</v>
      </c>
      <c r="E708" s="9" t="s">
        <v>263</v>
      </c>
      <c r="F708" s="9" t="s">
        <v>147</v>
      </c>
      <c r="G708" s="9" t="s">
        <v>306</v>
      </c>
      <c r="H708" s="9" t="s">
        <v>265</v>
      </c>
      <c r="I708" s="9" t="s">
        <v>271</v>
      </c>
      <c r="J708" s="9" t="s">
        <v>267</v>
      </c>
      <c r="K708" s="9" t="s">
        <v>268</v>
      </c>
      <c r="L708" s="3">
        <v>87.894370313716024</v>
      </c>
      <c r="M708" s="3">
        <v>70.80649397525697</v>
      </c>
      <c r="N708" s="3">
        <v>71</v>
      </c>
    </row>
    <row r="709" spans="1:14">
      <c r="A709" s="30" t="s">
        <v>192</v>
      </c>
      <c r="B709" s="30">
        <v>503</v>
      </c>
      <c r="C709" s="80">
        <v>85.896861487814306</v>
      </c>
      <c r="D709" s="80">
        <v>143.00116069692839</v>
      </c>
      <c r="E709" s="9" t="s">
        <v>263</v>
      </c>
      <c r="F709" s="9" t="s">
        <v>147</v>
      </c>
      <c r="G709" s="9" t="s">
        <v>286</v>
      </c>
      <c r="H709" s="9" t="s">
        <v>265</v>
      </c>
      <c r="I709" s="9" t="s">
        <v>271</v>
      </c>
      <c r="J709" s="9" t="s">
        <v>267</v>
      </c>
      <c r="K709" s="9" t="s">
        <v>268</v>
      </c>
      <c r="L709" s="3">
        <v>91.703549670770116</v>
      </c>
      <c r="M709" s="3">
        <v>70.1391391354137</v>
      </c>
      <c r="N709" s="3">
        <v>70</v>
      </c>
    </row>
    <row r="710" spans="1:14">
      <c r="A710" s="30" t="s">
        <v>261</v>
      </c>
      <c r="B710" s="30">
        <v>107</v>
      </c>
      <c r="C710" s="80">
        <v>91.104503139669063</v>
      </c>
      <c r="D710" s="80">
        <v>141.04194252358434</v>
      </c>
      <c r="E710" s="9" t="s">
        <v>263</v>
      </c>
      <c r="F710" s="9" t="s">
        <v>147</v>
      </c>
      <c r="G710" s="9" t="s">
        <v>306</v>
      </c>
      <c r="H710" s="9" t="s">
        <v>265</v>
      </c>
      <c r="I710" s="9" t="s">
        <v>266</v>
      </c>
      <c r="J710" s="9" t="s">
        <v>267</v>
      </c>
      <c r="K710" s="9" t="s">
        <v>284</v>
      </c>
      <c r="L710" s="3">
        <v>85.480381183155089</v>
      </c>
      <c r="M710" s="3">
        <v>69.581145053475922</v>
      </c>
      <c r="N710" s="3">
        <v>70</v>
      </c>
    </row>
    <row r="711" spans="1:14">
      <c r="A711" s="30" t="s">
        <v>261</v>
      </c>
      <c r="B711" s="30">
        <v>201</v>
      </c>
      <c r="C711" s="80">
        <v>89.336316560444075</v>
      </c>
      <c r="D711" s="80">
        <v>135.678930600814</v>
      </c>
      <c r="E711" s="9" t="s">
        <v>263</v>
      </c>
      <c r="F711" s="9" t="s">
        <v>147</v>
      </c>
      <c r="G711" s="9" t="s">
        <v>306</v>
      </c>
      <c r="H711" s="9" t="s">
        <v>265</v>
      </c>
      <c r="I711" s="9" t="s">
        <v>266</v>
      </c>
      <c r="J711" s="9" t="s">
        <v>267</v>
      </c>
      <c r="K711" s="9" t="s">
        <v>268</v>
      </c>
      <c r="L711" s="3">
        <v>86.707003384292193</v>
      </c>
      <c r="M711" s="3">
        <v>69.998551445131667</v>
      </c>
      <c r="N711" s="3">
        <v>70</v>
      </c>
    </row>
    <row r="712" spans="1:14">
      <c r="A712" s="30" t="s">
        <v>261</v>
      </c>
      <c r="B712" s="30">
        <v>202</v>
      </c>
      <c r="C712" s="80">
        <v>81.524999447001335</v>
      </c>
      <c r="D712" s="80">
        <v>135.82449939149933</v>
      </c>
      <c r="E712" s="9" t="s">
        <v>263</v>
      </c>
      <c r="F712" s="9" t="s">
        <v>147</v>
      </c>
      <c r="G712" s="9" t="s">
        <v>306</v>
      </c>
      <c r="H712" s="9" t="s">
        <v>265</v>
      </c>
      <c r="I712" s="9" t="s">
        <v>266</v>
      </c>
      <c r="J712" s="9" t="s">
        <v>267</v>
      </c>
      <c r="K712" s="9" t="s">
        <v>284</v>
      </c>
      <c r="L712" s="3">
        <v>89.302402747650049</v>
      </c>
      <c r="M712" s="3">
        <v>69.554427572909134</v>
      </c>
      <c r="N712" s="3">
        <v>70</v>
      </c>
    </row>
    <row r="713" spans="1:14">
      <c r="A713" s="30" t="s">
        <v>261</v>
      </c>
      <c r="B713" s="30">
        <v>301</v>
      </c>
      <c r="C713" s="80">
        <v>98.474236616988051</v>
      </c>
      <c r="D713" s="80">
        <v>135.75066852072177</v>
      </c>
      <c r="E713" s="9" t="s">
        <v>263</v>
      </c>
      <c r="F713" s="9" t="s">
        <v>147</v>
      </c>
      <c r="G713" s="9" t="s">
        <v>289</v>
      </c>
      <c r="H713" s="9" t="s">
        <v>265</v>
      </c>
      <c r="I713" s="9" t="s">
        <v>310</v>
      </c>
      <c r="J713" s="9" t="s">
        <v>267</v>
      </c>
      <c r="K713" s="9" t="s">
        <v>284</v>
      </c>
      <c r="L713" s="3">
        <v>86.275990509563428</v>
      </c>
      <c r="M713" s="3">
        <v>62.176166301649879</v>
      </c>
      <c r="N713" s="3">
        <v>62</v>
      </c>
    </row>
    <row r="714" spans="1:14">
      <c r="A714" s="30" t="s">
        <v>261</v>
      </c>
      <c r="B714" s="30">
        <v>302</v>
      </c>
      <c r="C714" s="80">
        <v>109.00664685666139</v>
      </c>
      <c r="D714" s="80">
        <v>142.92783226411717</v>
      </c>
      <c r="E714" s="9" t="s">
        <v>263</v>
      </c>
      <c r="F714" s="9" t="s">
        <v>147</v>
      </c>
      <c r="G714" s="9" t="s">
        <v>289</v>
      </c>
      <c r="H714" s="9" t="s">
        <v>265</v>
      </c>
      <c r="I714" s="9" t="s">
        <v>310</v>
      </c>
      <c r="J714" s="9" t="s">
        <v>267</v>
      </c>
      <c r="K714" s="9" t="s">
        <v>284</v>
      </c>
      <c r="L714" s="3">
        <v>86.121619670302437</v>
      </c>
      <c r="M714" s="3">
        <v>70.22792017848289</v>
      </c>
      <c r="N714" s="3">
        <v>70</v>
      </c>
    </row>
    <row r="715" spans="1:14">
      <c r="A715" s="30" t="s">
        <v>261</v>
      </c>
      <c r="B715" s="30">
        <v>303</v>
      </c>
      <c r="C715" s="80">
        <v>100.38031252071272</v>
      </c>
      <c r="D715" s="80">
        <v>133.19587790792102</v>
      </c>
      <c r="E715" s="9" t="s">
        <v>263</v>
      </c>
      <c r="F715" s="9" t="s">
        <v>147</v>
      </c>
      <c r="G715" s="9" t="s">
        <v>322</v>
      </c>
      <c r="H715" s="9" t="s">
        <v>265</v>
      </c>
      <c r="I715" s="9" t="s">
        <v>310</v>
      </c>
      <c r="J715" s="9" t="s">
        <v>267</v>
      </c>
      <c r="K715" s="9" t="s">
        <v>284</v>
      </c>
      <c r="L715" s="3">
        <v>88.468279371316314</v>
      </c>
      <c r="M715" s="3">
        <v>30.233777572918246</v>
      </c>
      <c r="N715" s="3">
        <v>30</v>
      </c>
    </row>
    <row r="716" spans="1:14">
      <c r="A716" s="30" t="s">
        <v>261</v>
      </c>
      <c r="B716" s="30">
        <v>304</v>
      </c>
      <c r="C716" s="80">
        <v>89.931067362191499</v>
      </c>
      <c r="D716" s="80">
        <v>134.01406436224573</v>
      </c>
      <c r="E716" s="9" t="s">
        <v>263</v>
      </c>
      <c r="F716" s="9" t="s">
        <v>147</v>
      </c>
      <c r="G716" s="9" t="s">
        <v>322</v>
      </c>
      <c r="H716" s="9" t="s">
        <v>265</v>
      </c>
      <c r="I716" s="9" t="s">
        <v>310</v>
      </c>
      <c r="J716" s="9" t="s">
        <v>267</v>
      </c>
      <c r="K716" s="9" t="s">
        <v>284</v>
      </c>
      <c r="L716" s="3">
        <v>87.881287531325341</v>
      </c>
      <c r="M716" s="3">
        <v>61.081647879332351</v>
      </c>
      <c r="N716" s="3">
        <v>61</v>
      </c>
    </row>
    <row r="717" spans="1:14">
      <c r="A717" s="30" t="s">
        <v>261</v>
      </c>
      <c r="B717" s="30">
        <v>401</v>
      </c>
      <c r="C717" s="80">
        <v>86.663350661577695</v>
      </c>
      <c r="D717" s="80">
        <v>122.09800165305428</v>
      </c>
      <c r="E717" s="9" t="s">
        <v>263</v>
      </c>
      <c r="F717" s="9" t="s">
        <v>147</v>
      </c>
      <c r="G717" s="9" t="s">
        <v>317</v>
      </c>
      <c r="H717" s="9" t="s">
        <v>265</v>
      </c>
      <c r="I717" s="9" t="s">
        <v>310</v>
      </c>
      <c r="J717" s="9" t="s">
        <v>267</v>
      </c>
      <c r="K717" s="9" t="s">
        <v>284</v>
      </c>
      <c r="L717" s="3">
        <v>85.578311582381716</v>
      </c>
      <c r="M717" s="3">
        <v>70.475706905927126</v>
      </c>
      <c r="N717" s="3">
        <v>70</v>
      </c>
    </row>
    <row r="718" spans="1:14">
      <c r="A718" s="30" t="s">
        <v>261</v>
      </c>
      <c r="B718" s="30">
        <v>402</v>
      </c>
      <c r="C718" s="80">
        <v>82.834703954615279</v>
      </c>
      <c r="D718" s="80">
        <v>130.3804654358668</v>
      </c>
      <c r="E718" s="9" t="s">
        <v>263</v>
      </c>
      <c r="F718" s="9" t="s">
        <v>147</v>
      </c>
      <c r="G718" s="9" t="s">
        <v>317</v>
      </c>
      <c r="H718" s="9" t="s">
        <v>265</v>
      </c>
      <c r="I718" s="9" t="s">
        <v>310</v>
      </c>
      <c r="J718" s="9" t="s">
        <v>267</v>
      </c>
      <c r="K718" s="9" t="s">
        <v>284</v>
      </c>
      <c r="L718" s="3">
        <v>86.56231973244148</v>
      </c>
      <c r="M718" s="3">
        <v>64.285764994425875</v>
      </c>
      <c r="N718" s="3">
        <v>64</v>
      </c>
    </row>
    <row r="719" spans="1:14">
      <c r="A719" s="30" t="s">
        <v>261</v>
      </c>
      <c r="B719" s="30">
        <v>403</v>
      </c>
      <c r="C719" s="80">
        <v>77.207966198168421</v>
      </c>
      <c r="D719" s="80">
        <v>129.38539035141929</v>
      </c>
      <c r="E719" s="9" t="s">
        <v>263</v>
      </c>
      <c r="F719" s="9" t="s">
        <v>147</v>
      </c>
      <c r="G719" s="9" t="s">
        <v>322</v>
      </c>
      <c r="H719" s="9" t="s">
        <v>265</v>
      </c>
      <c r="I719" s="9" t="s">
        <v>310</v>
      </c>
      <c r="J719" s="9" t="s">
        <v>267</v>
      </c>
      <c r="K719" s="9" t="s">
        <v>284</v>
      </c>
      <c r="L719" s="3">
        <v>87.593897299757273</v>
      </c>
      <c r="M719" s="3">
        <v>69.950899499393202</v>
      </c>
      <c r="N719" s="3">
        <v>70</v>
      </c>
    </row>
    <row r="720" spans="1:14">
      <c r="A720" s="30" t="s">
        <v>261</v>
      </c>
      <c r="B720" s="30">
        <v>404</v>
      </c>
      <c r="C720" s="80">
        <v>84.569419577859975</v>
      </c>
      <c r="D720" s="80">
        <v>145.04792261454858</v>
      </c>
      <c r="E720" s="9" t="s">
        <v>263</v>
      </c>
      <c r="F720" s="9" t="s">
        <v>147</v>
      </c>
      <c r="G720" s="9" t="s">
        <v>322</v>
      </c>
      <c r="H720" s="9" t="s">
        <v>265</v>
      </c>
      <c r="I720" s="9" t="s">
        <v>310</v>
      </c>
      <c r="J720" s="9" t="s">
        <v>267</v>
      </c>
      <c r="K720" s="9" t="s">
        <v>284</v>
      </c>
      <c r="L720" s="3">
        <v>85.074558791540781</v>
      </c>
      <c r="M720" s="3">
        <v>69.934097039274931</v>
      </c>
      <c r="N720" s="3">
        <v>70</v>
      </c>
    </row>
    <row r="721" spans="1:14">
      <c r="A721" s="30" t="s">
        <v>261</v>
      </c>
      <c r="B721" s="30">
        <v>405</v>
      </c>
      <c r="C721" s="80">
        <v>75.634174223091151</v>
      </c>
      <c r="D721" s="80">
        <v>126.69999606279943</v>
      </c>
      <c r="E721" s="9" t="s">
        <v>263</v>
      </c>
      <c r="F721" s="9" t="s">
        <v>147</v>
      </c>
      <c r="G721" s="9" t="s">
        <v>317</v>
      </c>
      <c r="H721" s="9" t="s">
        <v>265</v>
      </c>
      <c r="I721" s="9" t="s">
        <v>310</v>
      </c>
      <c r="J721" s="9" t="s">
        <v>267</v>
      </c>
      <c r="K721" s="9" t="s">
        <v>284</v>
      </c>
      <c r="L721" s="3">
        <v>86.434160577881116</v>
      </c>
      <c r="M721" s="3">
        <v>69.11512387910993</v>
      </c>
      <c r="N721" s="3">
        <v>69</v>
      </c>
    </row>
    <row r="722" spans="1:14">
      <c r="A722" s="30" t="s">
        <v>261</v>
      </c>
      <c r="B722" s="30">
        <v>406</v>
      </c>
      <c r="C722" s="80">
        <v>78.572290770870055</v>
      </c>
      <c r="D722" s="80">
        <v>123.48636246490015</v>
      </c>
      <c r="E722" s="9" t="s">
        <v>263</v>
      </c>
      <c r="F722" s="9" t="s">
        <v>147</v>
      </c>
      <c r="G722" s="9" t="s">
        <v>317</v>
      </c>
      <c r="H722" s="9" t="s">
        <v>265</v>
      </c>
      <c r="I722" s="9" t="s">
        <v>310</v>
      </c>
      <c r="J722" s="9" t="s">
        <v>267</v>
      </c>
      <c r="K722" s="9" t="s">
        <v>284</v>
      </c>
      <c r="L722" s="3">
        <v>87.016832397587848</v>
      </c>
      <c r="M722" s="3">
        <v>69.31216885007278</v>
      </c>
      <c r="N722" s="3">
        <v>69</v>
      </c>
    </row>
    <row r="723" spans="1:14">
      <c r="A723" s="30" t="s">
        <v>261</v>
      </c>
      <c r="B723" s="30">
        <v>407</v>
      </c>
      <c r="C723" s="80">
        <v>67.848293682504334</v>
      </c>
      <c r="D723" s="80">
        <v>129.89971854999993</v>
      </c>
      <c r="E723" s="9" t="s">
        <v>263</v>
      </c>
      <c r="F723" s="9" t="s">
        <v>147</v>
      </c>
      <c r="G723" s="9" t="s">
        <v>322</v>
      </c>
      <c r="H723" s="9" t="s">
        <v>265</v>
      </c>
      <c r="I723" s="9" t="s">
        <v>310</v>
      </c>
      <c r="J723" s="9" t="s">
        <v>267</v>
      </c>
      <c r="K723" s="9" t="s">
        <v>284</v>
      </c>
      <c r="L723" s="3">
        <v>86.215340920742349</v>
      </c>
      <c r="M723" s="3">
        <v>69.110389008510211</v>
      </c>
      <c r="N723" s="3">
        <v>69</v>
      </c>
    </row>
    <row r="724" spans="1:14">
      <c r="A724" s="30" t="s">
        <v>261</v>
      </c>
      <c r="B724" s="30">
        <v>408</v>
      </c>
      <c r="C724" s="80">
        <v>92.779202183506641</v>
      </c>
      <c r="D724" s="80">
        <v>132.23058500994702</v>
      </c>
      <c r="E724" s="9" t="s">
        <v>263</v>
      </c>
      <c r="F724" s="9" t="s">
        <v>147</v>
      </c>
      <c r="G724" s="9" t="s">
        <v>286</v>
      </c>
      <c r="H724" s="9" t="s">
        <v>279</v>
      </c>
      <c r="I724" s="9" t="s">
        <v>310</v>
      </c>
      <c r="J724" s="9" t="s">
        <v>267</v>
      </c>
      <c r="K724" s="9" t="s">
        <v>284</v>
      </c>
      <c r="L724" s="3">
        <v>86.147878238780706</v>
      </c>
      <c r="M724" s="3">
        <v>69.789571126164262</v>
      </c>
      <c r="N724" s="3">
        <v>70</v>
      </c>
    </row>
    <row r="725" spans="1:14">
      <c r="A725" s="30" t="s">
        <v>261</v>
      </c>
      <c r="B725" s="30">
        <v>501</v>
      </c>
      <c r="C725" s="80">
        <v>112.43249415083375</v>
      </c>
      <c r="D725" s="80">
        <v>135.0294584355519</v>
      </c>
      <c r="E725" s="9" t="s">
        <v>263</v>
      </c>
      <c r="F725" s="9" t="s">
        <v>147</v>
      </c>
      <c r="G725" s="9" t="s">
        <v>289</v>
      </c>
      <c r="H725" s="9" t="s">
        <v>265</v>
      </c>
      <c r="I725" s="9" t="s">
        <v>310</v>
      </c>
      <c r="J725" s="9" t="s">
        <v>267</v>
      </c>
      <c r="K725" s="9" t="s">
        <v>284</v>
      </c>
      <c r="L725" s="3">
        <v>88.886737624950015</v>
      </c>
      <c r="M725" s="3">
        <v>34.016396641343469</v>
      </c>
      <c r="N725" s="3">
        <v>34</v>
      </c>
    </row>
    <row r="726" spans="1:14">
      <c r="A726" s="30" t="s">
        <v>261</v>
      </c>
      <c r="B726" s="30">
        <v>502</v>
      </c>
      <c r="C726" s="80">
        <v>101.50941663668735</v>
      </c>
      <c r="D726" s="80">
        <v>131.60487515220501</v>
      </c>
      <c r="E726" s="9" t="s">
        <v>263</v>
      </c>
      <c r="F726" s="9" t="s">
        <v>147</v>
      </c>
      <c r="G726" s="9" t="s">
        <v>289</v>
      </c>
      <c r="H726" s="9" t="s">
        <v>265</v>
      </c>
      <c r="I726" s="9" t="s">
        <v>310</v>
      </c>
      <c r="J726" s="9" t="s">
        <v>267</v>
      </c>
      <c r="K726" s="9" t="s">
        <v>284</v>
      </c>
      <c r="L726" s="3">
        <v>85.115995900993227</v>
      </c>
      <c r="M726" s="3">
        <v>69.19525618792369</v>
      </c>
      <c r="N726" s="3">
        <v>69</v>
      </c>
    </row>
    <row r="727" spans="1:14">
      <c r="A727" s="30" t="s">
        <v>261</v>
      </c>
      <c r="B727" s="30">
        <v>503</v>
      </c>
      <c r="C727" s="80">
        <v>113.02257603448615</v>
      </c>
      <c r="D727" s="80">
        <v>134.89630083725618</v>
      </c>
      <c r="E727" s="9" t="s">
        <v>263</v>
      </c>
      <c r="F727" s="9" t="s">
        <v>147</v>
      </c>
      <c r="G727" s="9" t="s">
        <v>289</v>
      </c>
      <c r="H727" s="9" t="s">
        <v>265</v>
      </c>
      <c r="I727" s="9" t="s">
        <v>310</v>
      </c>
      <c r="J727" s="9" t="s">
        <v>267</v>
      </c>
      <c r="K727" s="9" t="s">
        <v>284</v>
      </c>
      <c r="L727" s="3">
        <v>86.387017436772069</v>
      </c>
      <c r="M727" s="3">
        <v>65.93724968021364</v>
      </c>
      <c r="N727" s="3">
        <v>66</v>
      </c>
    </row>
    <row r="728" spans="1:14">
      <c r="A728" s="30" t="s">
        <v>261</v>
      </c>
      <c r="B728" s="30">
        <v>504</v>
      </c>
      <c r="C728" s="80">
        <v>138.56271319912847</v>
      </c>
      <c r="D728" s="80">
        <v>121.40070789916045</v>
      </c>
      <c r="E728" s="9" t="s">
        <v>263</v>
      </c>
      <c r="F728" s="9" t="s">
        <v>147</v>
      </c>
      <c r="G728" s="9" t="s">
        <v>289</v>
      </c>
      <c r="H728" s="9" t="s">
        <v>279</v>
      </c>
      <c r="I728" s="9" t="s">
        <v>310</v>
      </c>
      <c r="J728" s="9" t="s">
        <v>267</v>
      </c>
      <c r="K728" s="9" t="s">
        <v>284</v>
      </c>
      <c r="L728" s="3">
        <v>84.866735296013744</v>
      </c>
      <c r="M728" s="3">
        <v>67.648782744171044</v>
      </c>
      <c r="N728" s="3">
        <v>68</v>
      </c>
    </row>
    <row r="729" spans="1:14">
      <c r="A729" s="30" t="s">
        <v>240</v>
      </c>
      <c r="B729" s="30">
        <v>101</v>
      </c>
      <c r="C729" s="80">
        <v>85.516624853749178</v>
      </c>
      <c r="D729" s="80">
        <v>124.29827583822365</v>
      </c>
      <c r="E729" s="9" t="s">
        <v>263</v>
      </c>
      <c r="F729" s="9" t="s">
        <v>147</v>
      </c>
      <c r="G729" s="9" t="s">
        <v>306</v>
      </c>
      <c r="H729" s="9" t="s">
        <v>265</v>
      </c>
      <c r="I729" s="9" t="s">
        <v>266</v>
      </c>
      <c r="J729" s="9" t="s">
        <v>267</v>
      </c>
      <c r="K729" s="9" t="s">
        <v>268</v>
      </c>
      <c r="L729" s="3">
        <v>84.964624806637602</v>
      </c>
      <c r="M729" s="3">
        <v>70.097374912108009</v>
      </c>
      <c r="N729" s="3">
        <v>70</v>
      </c>
    </row>
    <row r="730" spans="1:14">
      <c r="A730" s="30" t="s">
        <v>240</v>
      </c>
      <c r="B730" s="30">
        <v>201</v>
      </c>
      <c r="C730" s="80">
        <v>118.92490962812035</v>
      </c>
      <c r="D730" s="80">
        <v>133.16028278655673</v>
      </c>
      <c r="E730" s="9" t="s">
        <v>263</v>
      </c>
      <c r="F730" s="9" t="s">
        <v>147</v>
      </c>
      <c r="G730" s="9" t="s">
        <v>286</v>
      </c>
      <c r="H730" s="9" t="s">
        <v>265</v>
      </c>
      <c r="I730" s="9" t="s">
        <v>266</v>
      </c>
      <c r="J730" s="9" t="s">
        <v>267</v>
      </c>
      <c r="K730" s="9" t="s">
        <v>268</v>
      </c>
      <c r="L730" s="3">
        <v>87.570355194696177</v>
      </c>
      <c r="M730" s="3">
        <v>68.842198178919077</v>
      </c>
      <c r="N730" s="3">
        <v>69</v>
      </c>
    </row>
    <row r="731" spans="1:14">
      <c r="A731" s="30" t="s">
        <v>240</v>
      </c>
      <c r="B731" s="30">
        <v>202</v>
      </c>
      <c r="C731" s="80">
        <v>94.437204033087198</v>
      </c>
      <c r="D731" s="80">
        <v>134.21946295392848</v>
      </c>
      <c r="E731" s="9" t="s">
        <v>263</v>
      </c>
      <c r="F731" s="9" t="s">
        <v>147</v>
      </c>
      <c r="G731" s="9" t="s">
        <v>286</v>
      </c>
      <c r="H731" s="9" t="s">
        <v>265</v>
      </c>
      <c r="I731" s="9" t="s">
        <v>266</v>
      </c>
      <c r="J731" s="9" t="s">
        <v>267</v>
      </c>
      <c r="K731" s="9" t="s">
        <v>268</v>
      </c>
      <c r="L731" s="3">
        <v>88.050112878497487</v>
      </c>
      <c r="M731" s="3">
        <v>71.144558834802581</v>
      </c>
      <c r="N731" s="3">
        <v>71</v>
      </c>
    </row>
    <row r="732" spans="1:14">
      <c r="A732" s="30" t="s">
        <v>240</v>
      </c>
      <c r="B732" s="30">
        <v>203</v>
      </c>
      <c r="C732" s="80">
        <v>99.819433619143155</v>
      </c>
      <c r="D732" s="80">
        <v>128.85461612036812</v>
      </c>
      <c r="E732" s="9" t="s">
        <v>263</v>
      </c>
      <c r="F732" s="9" t="s">
        <v>147</v>
      </c>
      <c r="G732" s="9" t="s">
        <v>286</v>
      </c>
      <c r="H732" s="9" t="s">
        <v>265</v>
      </c>
      <c r="I732" s="9" t="s">
        <v>266</v>
      </c>
      <c r="J732" s="9" t="s">
        <v>267</v>
      </c>
      <c r="K732" s="9" t="s">
        <v>268</v>
      </c>
      <c r="L732" s="3">
        <v>86.193617638881165</v>
      </c>
      <c r="M732" s="3">
        <v>71.611544236223111</v>
      </c>
      <c r="N732" s="3">
        <v>72</v>
      </c>
    </row>
    <row r="733" spans="1:14">
      <c r="A733" s="30" t="s">
        <v>240</v>
      </c>
      <c r="B733" s="30">
        <v>301</v>
      </c>
      <c r="C733" s="80">
        <v>101.02829865683954</v>
      </c>
      <c r="D733" s="80">
        <v>128.73238121259621</v>
      </c>
      <c r="E733" s="9" t="s">
        <v>263</v>
      </c>
      <c r="F733" s="9" t="s">
        <v>147</v>
      </c>
      <c r="G733" s="9" t="s">
        <v>286</v>
      </c>
      <c r="H733" s="9" t="s">
        <v>265</v>
      </c>
      <c r="I733" s="9" t="s">
        <v>266</v>
      </c>
      <c r="J733" s="9" t="s">
        <v>267</v>
      </c>
      <c r="K733" s="9" t="s">
        <v>268</v>
      </c>
      <c r="L733" s="3">
        <v>86.543426527431393</v>
      </c>
      <c r="M733" s="3">
        <v>70.828103023690758</v>
      </c>
      <c r="N733" s="3">
        <v>71</v>
      </c>
    </row>
    <row r="734" spans="1:14">
      <c r="A734" s="30" t="s">
        <v>240</v>
      </c>
      <c r="B734" s="30">
        <v>302</v>
      </c>
      <c r="C734" s="80">
        <v>95.691813464442959</v>
      </c>
      <c r="D734" s="80">
        <v>129.33860650486469</v>
      </c>
      <c r="E734" s="9" t="s">
        <v>263</v>
      </c>
      <c r="F734" s="9" t="s">
        <v>147</v>
      </c>
      <c r="G734" s="9" t="s">
        <v>286</v>
      </c>
      <c r="H734" s="9" t="s">
        <v>265</v>
      </c>
      <c r="I734" s="9" t="s">
        <v>266</v>
      </c>
      <c r="J734" s="9" t="s">
        <v>267</v>
      </c>
      <c r="K734" s="9" t="s">
        <v>268</v>
      </c>
      <c r="L734" s="3">
        <v>85.719287677992412</v>
      </c>
      <c r="M734" s="3">
        <v>70.939938201983196</v>
      </c>
      <c r="N734" s="3">
        <v>71</v>
      </c>
    </row>
    <row r="735" spans="1:14">
      <c r="A735" s="30" t="s">
        <v>240</v>
      </c>
      <c r="B735" s="30">
        <v>303</v>
      </c>
      <c r="C735" s="80">
        <v>109.36996778117702</v>
      </c>
      <c r="D735" s="80">
        <v>147.00000160263792</v>
      </c>
      <c r="E735" s="9" t="s">
        <v>263</v>
      </c>
      <c r="F735" s="9" t="s">
        <v>147</v>
      </c>
      <c r="G735" s="9" t="s">
        <v>286</v>
      </c>
      <c r="H735" s="9" t="s">
        <v>265</v>
      </c>
      <c r="I735" s="9" t="s">
        <v>266</v>
      </c>
      <c r="J735" s="9" t="s">
        <v>267</v>
      </c>
      <c r="K735" s="9" t="s">
        <v>268</v>
      </c>
      <c r="L735" s="3">
        <v>89.079553280401157</v>
      </c>
      <c r="M735" s="3">
        <v>70.268503050564163</v>
      </c>
      <c r="N735" s="3">
        <v>70</v>
      </c>
    </row>
    <row r="736" spans="1:14">
      <c r="A736" s="30" t="s">
        <v>240</v>
      </c>
      <c r="B736" s="30">
        <v>401</v>
      </c>
      <c r="C736" s="80">
        <v>95.700004272956463</v>
      </c>
      <c r="D736" s="80">
        <v>109.49999782327909</v>
      </c>
      <c r="E736" s="9" t="s">
        <v>263</v>
      </c>
      <c r="F736" s="9" t="s">
        <v>147</v>
      </c>
      <c r="G736" s="9" t="s">
        <v>286</v>
      </c>
      <c r="H736" s="9" t="s">
        <v>265</v>
      </c>
      <c r="I736" s="9" t="s">
        <v>266</v>
      </c>
      <c r="J736" s="9" t="s">
        <v>267</v>
      </c>
      <c r="K736" s="9" t="s">
        <v>268</v>
      </c>
      <c r="L736" s="3">
        <v>83.701999999999998</v>
      </c>
      <c r="M736" s="3">
        <v>73.290000000000006</v>
      </c>
      <c r="N736" s="3">
        <v>73</v>
      </c>
    </row>
    <row r="737" spans="1:14">
      <c r="A737" s="30" t="s">
        <v>240</v>
      </c>
      <c r="B737" s="30">
        <v>402</v>
      </c>
      <c r="C737" s="80">
        <v>85.539519733673828</v>
      </c>
      <c r="D737" s="80">
        <v>136.88200820532313</v>
      </c>
      <c r="E737" s="9" t="s">
        <v>263</v>
      </c>
      <c r="F737" s="9" t="s">
        <v>147</v>
      </c>
      <c r="G737" s="9" t="s">
        <v>286</v>
      </c>
      <c r="H737" s="9" t="s">
        <v>265</v>
      </c>
      <c r="I737" s="9" t="s">
        <v>266</v>
      </c>
      <c r="J737" s="9" t="s">
        <v>267</v>
      </c>
      <c r="K737" s="9" t="s">
        <v>268</v>
      </c>
      <c r="L737" s="3">
        <v>87.406412383837335</v>
      </c>
      <c r="M737" s="3">
        <v>70.151851311803668</v>
      </c>
      <c r="N737" s="3">
        <v>70</v>
      </c>
    </row>
    <row r="738" spans="1:14">
      <c r="A738" s="30" t="s">
        <v>240</v>
      </c>
      <c r="B738" s="30">
        <v>403</v>
      </c>
      <c r="C738" s="80">
        <v>73.892342133033864</v>
      </c>
      <c r="D738" s="80">
        <v>138.56260314177442</v>
      </c>
      <c r="E738" s="9" t="s">
        <v>263</v>
      </c>
      <c r="F738" s="9" t="s">
        <v>147</v>
      </c>
      <c r="G738" s="9" t="s">
        <v>286</v>
      </c>
      <c r="H738" s="9" t="s">
        <v>265</v>
      </c>
      <c r="I738" s="9" t="s">
        <v>266</v>
      </c>
      <c r="J738" s="9" t="s">
        <v>267</v>
      </c>
      <c r="K738" s="9" t="s">
        <v>268</v>
      </c>
      <c r="L738" s="3">
        <v>89.177516190853822</v>
      </c>
      <c r="M738" s="3">
        <v>69.853804718477406</v>
      </c>
      <c r="N738" s="3">
        <v>70</v>
      </c>
    </row>
    <row r="739" spans="1:14">
      <c r="A739" s="30" t="s">
        <v>240</v>
      </c>
      <c r="B739" s="30">
        <v>501</v>
      </c>
      <c r="C739" s="80">
        <v>102.49786748959514</v>
      </c>
      <c r="D739" s="80">
        <v>115.15190861847407</v>
      </c>
      <c r="E739" s="9" t="s">
        <v>263</v>
      </c>
      <c r="F739" s="9" t="s">
        <v>147</v>
      </c>
      <c r="G739" s="9" t="s">
        <v>286</v>
      </c>
      <c r="H739" s="9" t="s">
        <v>265</v>
      </c>
      <c r="I739" s="9" t="s">
        <v>272</v>
      </c>
      <c r="J739" s="9" t="s">
        <v>267</v>
      </c>
      <c r="K739" s="9" t="s">
        <v>268</v>
      </c>
      <c r="L739" s="3">
        <v>85.713900463559114</v>
      </c>
      <c r="M739" s="3">
        <v>70.410147437548275</v>
      </c>
      <c r="N739" s="3">
        <v>70</v>
      </c>
    </row>
    <row r="740" spans="1:14">
      <c r="A740" s="30" t="s">
        <v>240</v>
      </c>
      <c r="B740" s="30">
        <v>502</v>
      </c>
      <c r="C740" s="80">
        <v>86.314851224699609</v>
      </c>
      <c r="D740" s="80">
        <v>131.28913419714618</v>
      </c>
      <c r="E740" s="9" t="s">
        <v>263</v>
      </c>
      <c r="F740" s="9" t="s">
        <v>147</v>
      </c>
      <c r="G740" s="9" t="s">
        <v>301</v>
      </c>
      <c r="H740" s="9" t="s">
        <v>265</v>
      </c>
      <c r="I740" s="9" t="s">
        <v>266</v>
      </c>
      <c r="J740" s="9" t="s">
        <v>267</v>
      </c>
      <c r="K740" s="9" t="s">
        <v>268</v>
      </c>
      <c r="L740" s="3">
        <v>86.580066217309266</v>
      </c>
      <c r="M740" s="3">
        <v>72.146399460771093</v>
      </c>
      <c r="N740" s="3">
        <v>72</v>
      </c>
    </row>
    <row r="741" spans="1:14">
      <c r="A741" s="30" t="s">
        <v>240</v>
      </c>
      <c r="B741" s="30">
        <v>601</v>
      </c>
      <c r="C741" s="80">
        <v>116.01792360829349</v>
      </c>
      <c r="D741" s="80">
        <v>126.28533378135313</v>
      </c>
      <c r="E741" s="9" t="s">
        <v>263</v>
      </c>
      <c r="F741" s="9" t="s">
        <v>147</v>
      </c>
      <c r="G741" s="9" t="s">
        <v>286</v>
      </c>
      <c r="H741" s="9" t="s">
        <v>279</v>
      </c>
      <c r="I741" s="9" t="s">
        <v>266</v>
      </c>
      <c r="J741" s="9" t="s">
        <v>267</v>
      </c>
      <c r="K741" s="9" t="s">
        <v>284</v>
      </c>
      <c r="L741" s="3">
        <v>86.620958701448046</v>
      </c>
      <c r="M741" s="3">
        <v>72.395109519577602</v>
      </c>
      <c r="N741" s="3">
        <v>72</v>
      </c>
    </row>
    <row r="742" spans="1:14">
      <c r="A742" s="30" t="s">
        <v>240</v>
      </c>
      <c r="B742" s="30">
        <v>602</v>
      </c>
      <c r="C742" s="80">
        <v>116.73738960597827</v>
      </c>
      <c r="D742" s="80">
        <v>123.3224475661772</v>
      </c>
      <c r="E742" s="9" t="s">
        <v>263</v>
      </c>
      <c r="F742" s="9" t="s">
        <v>147</v>
      </c>
      <c r="G742" s="9" t="s">
        <v>286</v>
      </c>
      <c r="H742" s="9" t="s">
        <v>279</v>
      </c>
      <c r="I742" s="9" t="s">
        <v>266</v>
      </c>
      <c r="J742" s="9" t="s">
        <v>267</v>
      </c>
      <c r="K742" s="9" t="s">
        <v>284</v>
      </c>
      <c r="L742" s="3">
        <v>85.920106740974788</v>
      </c>
      <c r="M742" s="3">
        <v>70.364336729260586</v>
      </c>
      <c r="N742" s="3">
        <v>70</v>
      </c>
    </row>
    <row r="743" spans="1:14">
      <c r="A743" s="30" t="s">
        <v>240</v>
      </c>
      <c r="B743" s="30">
        <v>603</v>
      </c>
      <c r="C743" s="80">
        <v>94.895279459972798</v>
      </c>
      <c r="D743" s="80">
        <v>132.89999697418781</v>
      </c>
      <c r="E743" s="9" t="s">
        <v>263</v>
      </c>
      <c r="F743" s="9" t="s">
        <v>147</v>
      </c>
      <c r="G743" s="9" t="s">
        <v>287</v>
      </c>
      <c r="H743" s="9" t="s">
        <v>265</v>
      </c>
      <c r="I743" s="9" t="s">
        <v>266</v>
      </c>
      <c r="J743" s="9" t="s">
        <v>267</v>
      </c>
      <c r="K743" s="9" t="s">
        <v>268</v>
      </c>
      <c r="L743" s="3">
        <v>86.735373347161001</v>
      </c>
      <c r="M743" s="3">
        <v>69.96720508166969</v>
      </c>
      <c r="N743" s="3">
        <v>70</v>
      </c>
    </row>
    <row r="744" spans="1:14">
      <c r="A744" s="30" t="s">
        <v>240</v>
      </c>
      <c r="B744" s="30">
        <v>604</v>
      </c>
      <c r="C744" s="80">
        <v>114.52564261310322</v>
      </c>
      <c r="D744" s="80">
        <v>124.46444988679711</v>
      </c>
      <c r="E744" s="9" t="s">
        <v>263</v>
      </c>
      <c r="F744" s="9" t="s">
        <v>147</v>
      </c>
      <c r="G744" s="9" t="s">
        <v>286</v>
      </c>
      <c r="H744" s="9" t="s">
        <v>279</v>
      </c>
      <c r="I744" s="9" t="s">
        <v>266</v>
      </c>
      <c r="J744" s="9" t="s">
        <v>267</v>
      </c>
      <c r="K744" s="9" t="s">
        <v>284</v>
      </c>
      <c r="L744" s="3">
        <v>86.746290849122474</v>
      </c>
      <c r="M744" s="3">
        <v>71.960791101909138</v>
      </c>
      <c r="N744" s="3">
        <v>72</v>
      </c>
    </row>
    <row r="745" spans="1:14">
      <c r="A745" s="30" t="s">
        <v>240</v>
      </c>
      <c r="B745" s="30">
        <v>605</v>
      </c>
      <c r="C745" s="80">
        <v>94.913522957847761</v>
      </c>
      <c r="D745" s="80">
        <v>125.32889323648079</v>
      </c>
      <c r="E745" s="9" t="s">
        <v>263</v>
      </c>
      <c r="F745" s="9" t="s">
        <v>147</v>
      </c>
      <c r="G745" s="9" t="s">
        <v>287</v>
      </c>
      <c r="H745" s="9" t="s">
        <v>265</v>
      </c>
      <c r="I745" s="9" t="s">
        <v>266</v>
      </c>
      <c r="J745" s="9" t="s">
        <v>267</v>
      </c>
      <c r="K745" s="9" t="s">
        <v>268</v>
      </c>
      <c r="L745" s="3">
        <v>86.104657769689595</v>
      </c>
      <c r="M745" s="3">
        <v>71.204890102113026</v>
      </c>
      <c r="N745" s="3">
        <v>71</v>
      </c>
    </row>
    <row r="746" spans="1:14">
      <c r="A746" s="30" t="s">
        <v>240</v>
      </c>
      <c r="B746" s="30">
        <v>701</v>
      </c>
      <c r="C746" s="80">
        <v>95.425001624687468</v>
      </c>
      <c r="D746" s="80">
        <v>127.37476218541957</v>
      </c>
      <c r="E746" s="9" t="s">
        <v>263</v>
      </c>
      <c r="F746" s="9" t="s">
        <v>147</v>
      </c>
      <c r="G746" s="9" t="s">
        <v>287</v>
      </c>
      <c r="H746" s="9" t="s">
        <v>265</v>
      </c>
      <c r="I746" s="9" t="s">
        <v>266</v>
      </c>
      <c r="J746" s="9" t="s">
        <v>267</v>
      </c>
      <c r="K746" s="9" t="s">
        <v>268</v>
      </c>
      <c r="L746" s="3">
        <v>87.618330781776095</v>
      </c>
      <c r="M746" s="3">
        <v>64.347724537037024</v>
      </c>
      <c r="N746" s="3">
        <v>64</v>
      </c>
    </row>
    <row r="747" spans="1:14">
      <c r="A747" s="30" t="s">
        <v>240</v>
      </c>
      <c r="B747" s="30">
        <v>702</v>
      </c>
      <c r="C747" s="80">
        <v>103.09737375306764</v>
      </c>
      <c r="D747" s="80">
        <v>126.23314677214863</v>
      </c>
      <c r="E747" s="9" t="s">
        <v>263</v>
      </c>
      <c r="F747" s="9" t="s">
        <v>147</v>
      </c>
      <c r="G747" s="9" t="s">
        <v>287</v>
      </c>
      <c r="H747" s="9" t="s">
        <v>265</v>
      </c>
      <c r="I747" s="9" t="s">
        <v>266</v>
      </c>
      <c r="J747" s="9" t="s">
        <v>267</v>
      </c>
      <c r="K747" s="9" t="s">
        <v>268</v>
      </c>
      <c r="L747" s="3">
        <v>86.811601329527505</v>
      </c>
      <c r="M747" s="3">
        <v>70.387893074438523</v>
      </c>
      <c r="N747" s="3">
        <v>70</v>
      </c>
    </row>
    <row r="748" spans="1:14">
      <c r="A748" s="30" t="s">
        <v>240</v>
      </c>
      <c r="B748" s="30">
        <v>801</v>
      </c>
      <c r="C748" s="80">
        <v>121.47065664185591</v>
      </c>
      <c r="D748" s="80">
        <v>122.28725048050411</v>
      </c>
      <c r="E748" s="9" t="s">
        <v>263</v>
      </c>
      <c r="F748" s="9" t="s">
        <v>147</v>
      </c>
      <c r="G748" s="9" t="s">
        <v>286</v>
      </c>
      <c r="H748" s="9" t="s">
        <v>279</v>
      </c>
      <c r="I748" s="9" t="s">
        <v>266</v>
      </c>
      <c r="J748" s="9" t="s">
        <v>267</v>
      </c>
      <c r="K748" s="9" t="s">
        <v>284</v>
      </c>
      <c r="L748" s="3">
        <v>86.210603564932711</v>
      </c>
      <c r="M748" s="3">
        <v>71.670851218624975</v>
      </c>
      <c r="N748" s="3">
        <v>72</v>
      </c>
    </row>
    <row r="749" spans="1:14">
      <c r="A749" s="30" t="s">
        <v>240</v>
      </c>
      <c r="B749" s="30">
        <v>802</v>
      </c>
      <c r="C749" s="80">
        <v>134.54630962171052</v>
      </c>
      <c r="D749" s="80">
        <v>111.30000510212462</v>
      </c>
      <c r="E749" s="9" t="s">
        <v>263</v>
      </c>
      <c r="F749" s="9" t="s">
        <v>147</v>
      </c>
      <c r="G749" s="9" t="s">
        <v>286</v>
      </c>
      <c r="H749" s="9" t="s">
        <v>279</v>
      </c>
      <c r="I749" s="9" t="s">
        <v>266</v>
      </c>
      <c r="J749" s="9" t="s">
        <v>267</v>
      </c>
      <c r="K749" s="9" t="s">
        <v>284</v>
      </c>
      <c r="L749" s="3">
        <v>81.943844574961361</v>
      </c>
      <c r="M749" s="3">
        <v>72.088668315301405</v>
      </c>
      <c r="N749" s="3">
        <v>72</v>
      </c>
    </row>
    <row r="750" spans="1:14">
      <c r="A750" s="30" t="s">
        <v>326</v>
      </c>
      <c r="B750" s="30">
        <v>101</v>
      </c>
      <c r="C750" s="80">
        <v>98.960928532659054</v>
      </c>
      <c r="D750" s="80">
        <v>135.09909060639202</v>
      </c>
      <c r="E750" s="9" t="s">
        <v>263</v>
      </c>
      <c r="F750" s="9" t="s">
        <v>147</v>
      </c>
      <c r="G750" s="9" t="s">
        <v>286</v>
      </c>
      <c r="H750" s="9" t="s">
        <v>265</v>
      </c>
      <c r="I750" s="9" t="s">
        <v>266</v>
      </c>
      <c r="J750" s="9" t="s">
        <v>267</v>
      </c>
      <c r="K750" s="9" t="s">
        <v>284</v>
      </c>
      <c r="L750" s="3">
        <v>86.248041094007689</v>
      </c>
      <c r="M750" s="3">
        <v>59.465622869708625</v>
      </c>
      <c r="N750" s="3">
        <v>59</v>
      </c>
    </row>
    <row r="751" spans="1:14">
      <c r="A751" s="30" t="s">
        <v>326</v>
      </c>
      <c r="B751" s="30">
        <v>102</v>
      </c>
      <c r="C751" s="80">
        <v>118.83066406250001</v>
      </c>
      <c r="D751" s="80">
        <v>138.45389709073714</v>
      </c>
      <c r="E751" s="9" t="s">
        <v>263</v>
      </c>
      <c r="F751" s="9" t="s">
        <v>147</v>
      </c>
      <c r="G751" s="9" t="s">
        <v>286</v>
      </c>
      <c r="H751" s="9" t="s">
        <v>279</v>
      </c>
      <c r="I751" s="9" t="s">
        <v>266</v>
      </c>
      <c r="J751" s="9" t="s">
        <v>267</v>
      </c>
      <c r="K751" s="9" t="s">
        <v>284</v>
      </c>
      <c r="L751" s="3">
        <v>88.058913520378724</v>
      </c>
      <c r="M751" s="3">
        <v>65.768365460108541</v>
      </c>
      <c r="N751" s="3">
        <v>66</v>
      </c>
    </row>
    <row r="752" spans="1:14">
      <c r="A752" s="30" t="s">
        <v>326</v>
      </c>
      <c r="B752" s="30">
        <v>103</v>
      </c>
      <c r="C752" s="80">
        <v>92.192881341345654</v>
      </c>
      <c r="D752" s="80">
        <v>139.49826276463261</v>
      </c>
      <c r="E752" s="9" t="s">
        <v>263</v>
      </c>
      <c r="F752" s="9" t="s">
        <v>147</v>
      </c>
      <c r="G752" s="9" t="s">
        <v>286</v>
      </c>
      <c r="H752" s="9" t="s">
        <v>265</v>
      </c>
      <c r="I752" s="9" t="s">
        <v>266</v>
      </c>
      <c r="J752" s="9" t="s">
        <v>267</v>
      </c>
      <c r="K752" s="9" t="s">
        <v>284</v>
      </c>
      <c r="L752" s="3">
        <v>87.962825426836261</v>
      </c>
      <c r="M752" s="3">
        <v>69.432906497078051</v>
      </c>
      <c r="N752" s="3">
        <v>69</v>
      </c>
    </row>
    <row r="753" spans="1:14">
      <c r="A753" s="30" t="s">
        <v>326</v>
      </c>
      <c r="B753" s="30">
        <v>201</v>
      </c>
      <c r="C753" s="80">
        <v>100.36136486206468</v>
      </c>
      <c r="D753" s="80">
        <v>129.4</v>
      </c>
      <c r="E753" s="9" t="s">
        <v>263</v>
      </c>
      <c r="F753" s="9" t="s">
        <v>147</v>
      </c>
      <c r="G753" s="9" t="s">
        <v>286</v>
      </c>
      <c r="H753" s="9" t="s">
        <v>279</v>
      </c>
      <c r="I753" s="9" t="s">
        <v>266</v>
      </c>
      <c r="J753" s="9" t="s">
        <v>267</v>
      </c>
      <c r="K753" s="9" t="s">
        <v>284</v>
      </c>
      <c r="L753" s="3">
        <v>85.520331603336416</v>
      </c>
      <c r="M753" s="3">
        <v>70.573438368860053</v>
      </c>
      <c r="N753" s="3">
        <v>71</v>
      </c>
    </row>
    <row r="754" spans="1:14">
      <c r="A754" s="30" t="s">
        <v>326</v>
      </c>
      <c r="B754" s="30">
        <v>202</v>
      </c>
      <c r="C754" s="80">
        <v>109.27469393087424</v>
      </c>
      <c r="D754" s="80">
        <v>136.99022103639581</v>
      </c>
      <c r="E754" s="9" t="s">
        <v>263</v>
      </c>
      <c r="F754" s="9" t="s">
        <v>147</v>
      </c>
      <c r="G754" s="9" t="s">
        <v>286</v>
      </c>
      <c r="H754" s="9" t="s">
        <v>279</v>
      </c>
      <c r="I754" s="9" t="s">
        <v>266</v>
      </c>
      <c r="J754" s="9" t="s">
        <v>267</v>
      </c>
      <c r="K754" s="9" t="s">
        <v>284</v>
      </c>
      <c r="L754" s="3">
        <v>86.784000000000006</v>
      </c>
      <c r="M754" s="3">
        <v>71.25</v>
      </c>
      <c r="N754" s="3">
        <v>71</v>
      </c>
    </row>
    <row r="755" spans="1:14">
      <c r="A755" s="30" t="s">
        <v>326</v>
      </c>
      <c r="B755" s="30">
        <v>203</v>
      </c>
      <c r="C755" s="80">
        <v>116.35650827599638</v>
      </c>
      <c r="D755" s="80">
        <v>132.07342013519676</v>
      </c>
      <c r="E755" s="9" t="s">
        <v>263</v>
      </c>
      <c r="F755" s="9" t="s">
        <v>147</v>
      </c>
      <c r="G755" s="9" t="s">
        <v>286</v>
      </c>
      <c r="H755" s="9" t="s">
        <v>279</v>
      </c>
      <c r="I755" s="9" t="s">
        <v>266</v>
      </c>
      <c r="J755" s="9" t="s">
        <v>267</v>
      </c>
      <c r="K755" s="9" t="s">
        <v>284</v>
      </c>
      <c r="L755" s="3">
        <v>87.039021062244103</v>
      </c>
      <c r="M755" s="3">
        <v>64.623968863227987</v>
      </c>
      <c r="N755" s="3">
        <v>65</v>
      </c>
    </row>
    <row r="756" spans="1:14">
      <c r="A756" s="30" t="s">
        <v>232</v>
      </c>
      <c r="B756" s="30">
        <v>101</v>
      </c>
      <c r="C756" s="80">
        <v>84.389949825166312</v>
      </c>
      <c r="D756" s="80">
        <v>113.9757403238833</v>
      </c>
      <c r="E756" s="9" t="s">
        <v>274</v>
      </c>
      <c r="F756" s="9" t="s">
        <v>144</v>
      </c>
      <c r="G756" s="9" t="s">
        <v>275</v>
      </c>
      <c r="H756" s="9" t="s">
        <v>265</v>
      </c>
      <c r="I756" s="9" t="s">
        <v>278</v>
      </c>
      <c r="J756" s="9" t="s">
        <v>283</v>
      </c>
      <c r="K756" s="9" t="s">
        <v>268</v>
      </c>
      <c r="L756" s="3">
        <v>85.372156154651847</v>
      </c>
      <c r="M756" s="3">
        <v>71.442665558540924</v>
      </c>
      <c r="N756" s="3">
        <v>71</v>
      </c>
    </row>
    <row r="757" spans="1:14">
      <c r="A757" s="30" t="s">
        <v>255</v>
      </c>
      <c r="B757" s="30">
        <v>101</v>
      </c>
      <c r="C757" s="80">
        <v>105.52537167235219</v>
      </c>
      <c r="D757" s="80">
        <v>122.83300068045878</v>
      </c>
      <c r="E757" s="9" t="s">
        <v>274</v>
      </c>
      <c r="F757" s="9" t="s">
        <v>147</v>
      </c>
      <c r="G757" s="9" t="s">
        <v>277</v>
      </c>
      <c r="H757" s="9" t="s">
        <v>265</v>
      </c>
      <c r="I757" s="9" t="s">
        <v>266</v>
      </c>
      <c r="J757" s="9" t="s">
        <v>276</v>
      </c>
      <c r="K757" s="9" t="s">
        <v>268</v>
      </c>
      <c r="L757" s="3">
        <v>84.73584039360739</v>
      </c>
      <c r="M757" s="3">
        <v>71.439008374624891</v>
      </c>
      <c r="N757" s="3">
        <v>71</v>
      </c>
    </row>
    <row r="758" spans="1:14">
      <c r="A758" s="30" t="s">
        <v>198</v>
      </c>
      <c r="B758" s="30">
        <v>101</v>
      </c>
      <c r="C758" s="80">
        <v>118.84979498187232</v>
      </c>
      <c r="D758" s="80">
        <v>120.84184603612427</v>
      </c>
      <c r="E758" s="9" t="s">
        <v>274</v>
      </c>
      <c r="F758" s="9" t="s">
        <v>147</v>
      </c>
      <c r="G758" s="9" t="s">
        <v>275</v>
      </c>
      <c r="H758" s="9" t="s">
        <v>265</v>
      </c>
      <c r="I758" s="9" t="s">
        <v>266</v>
      </c>
      <c r="J758" s="9" t="s">
        <v>283</v>
      </c>
      <c r="K758" s="9" t="s">
        <v>268</v>
      </c>
      <c r="L758" s="3">
        <v>85.383345255085715</v>
      </c>
      <c r="M758" s="3">
        <v>66.002530017396225</v>
      </c>
      <c r="N758" s="3">
        <v>66</v>
      </c>
    </row>
    <row r="759" spans="1:14">
      <c r="A759" s="30" t="s">
        <v>198</v>
      </c>
      <c r="B759" s="30">
        <v>102</v>
      </c>
      <c r="C759" s="80">
        <v>127.90408517090047</v>
      </c>
      <c r="D759" s="80">
        <v>122.15352075086514</v>
      </c>
      <c r="E759" s="9" t="s">
        <v>274</v>
      </c>
      <c r="F759" s="9" t="s">
        <v>147</v>
      </c>
      <c r="G759" s="9" t="s">
        <v>275</v>
      </c>
      <c r="H759" s="9" t="s">
        <v>265</v>
      </c>
      <c r="I759" s="9" t="s">
        <v>266</v>
      </c>
      <c r="J759" s="9" t="s">
        <v>283</v>
      </c>
      <c r="K759" s="9" t="s">
        <v>268</v>
      </c>
      <c r="L759" s="3">
        <v>86.186055154362421</v>
      </c>
      <c r="M759" s="3">
        <v>63.84842979865774</v>
      </c>
      <c r="N759" s="3">
        <v>64</v>
      </c>
    </row>
    <row r="760" spans="1:14">
      <c r="A760" s="30" t="s">
        <v>198</v>
      </c>
      <c r="B760" s="30">
        <v>201</v>
      </c>
      <c r="C760" s="80">
        <v>113.30109899403877</v>
      </c>
      <c r="D760" s="80">
        <v>116.90073354990764</v>
      </c>
      <c r="E760" s="9" t="s">
        <v>274</v>
      </c>
      <c r="F760" s="9" t="s">
        <v>147</v>
      </c>
      <c r="G760" s="9" t="s">
        <v>275</v>
      </c>
      <c r="H760" s="9" t="s">
        <v>265</v>
      </c>
      <c r="I760" s="9" t="s">
        <v>266</v>
      </c>
      <c r="J760" s="9" t="s">
        <v>283</v>
      </c>
      <c r="K760" s="9" t="s">
        <v>268</v>
      </c>
      <c r="L760" s="3">
        <v>84.318232052111654</v>
      </c>
      <c r="M760" s="3">
        <v>71.90269548337001</v>
      </c>
      <c r="N760" s="3">
        <v>72</v>
      </c>
    </row>
    <row r="761" spans="1:14">
      <c r="A761" s="30" t="s">
        <v>198</v>
      </c>
      <c r="B761" s="30">
        <v>202</v>
      </c>
      <c r="C761" s="80">
        <v>112.28396814581035</v>
      </c>
      <c r="D761" s="80">
        <v>117.26171585850722</v>
      </c>
      <c r="E761" s="9" t="s">
        <v>274</v>
      </c>
      <c r="F761" s="9" t="s">
        <v>147</v>
      </c>
      <c r="G761" s="9" t="s">
        <v>275</v>
      </c>
      <c r="H761" s="9" t="s">
        <v>265</v>
      </c>
      <c r="I761" s="9" t="s">
        <v>270</v>
      </c>
      <c r="J761" s="9" t="s">
        <v>283</v>
      </c>
      <c r="K761" s="9" t="s">
        <v>268</v>
      </c>
      <c r="L761" s="3">
        <v>85.502440939517797</v>
      </c>
      <c r="M761" s="3">
        <v>72.088918014335633</v>
      </c>
      <c r="N761" s="3">
        <v>72</v>
      </c>
    </row>
    <row r="762" spans="1:14">
      <c r="A762" s="30" t="s">
        <v>198</v>
      </c>
      <c r="B762" s="30">
        <v>203</v>
      </c>
      <c r="C762" s="80">
        <v>105.19053429916235</v>
      </c>
      <c r="D762" s="80">
        <v>125.24538583756086</v>
      </c>
      <c r="E762" s="9" t="s">
        <v>274</v>
      </c>
      <c r="F762" s="9" t="s">
        <v>147</v>
      </c>
      <c r="G762" s="9" t="s">
        <v>275</v>
      </c>
      <c r="H762" s="9" t="s">
        <v>265</v>
      </c>
      <c r="I762" s="9" t="s">
        <v>266</v>
      </c>
      <c r="J762" s="9" t="s">
        <v>283</v>
      </c>
      <c r="K762" s="9" t="s">
        <v>284</v>
      </c>
      <c r="L762" s="3">
        <v>85.83254817087942</v>
      </c>
      <c r="M762" s="3">
        <v>70.842238202912611</v>
      </c>
      <c r="N762" s="3">
        <v>71</v>
      </c>
    </row>
    <row r="763" spans="1:14">
      <c r="A763" s="30" t="s">
        <v>198</v>
      </c>
      <c r="B763" s="30">
        <v>301</v>
      </c>
      <c r="C763" s="80">
        <v>127.69167374046235</v>
      </c>
      <c r="D763" s="80">
        <v>124.48690109926839</v>
      </c>
      <c r="E763" s="9" t="s">
        <v>274</v>
      </c>
      <c r="F763" s="9" t="s">
        <v>147</v>
      </c>
      <c r="G763" s="9" t="s">
        <v>275</v>
      </c>
      <c r="H763" s="9" t="s">
        <v>265</v>
      </c>
      <c r="I763" s="9" t="s">
        <v>266</v>
      </c>
      <c r="J763" s="9" t="s">
        <v>283</v>
      </c>
      <c r="K763" s="9" t="s">
        <v>268</v>
      </c>
      <c r="L763" s="3">
        <v>86.226912053258587</v>
      </c>
      <c r="M763" s="3">
        <v>70.956597407147868</v>
      </c>
      <c r="N763" s="3">
        <v>71</v>
      </c>
    </row>
    <row r="764" spans="1:14">
      <c r="A764" s="30" t="s">
        <v>198</v>
      </c>
      <c r="B764" s="30">
        <v>302</v>
      </c>
      <c r="C764" s="80">
        <v>121.54559124675097</v>
      </c>
      <c r="D764" s="80">
        <v>120.91319710656207</v>
      </c>
      <c r="E764" s="9" t="s">
        <v>274</v>
      </c>
      <c r="F764" s="9" t="s">
        <v>147</v>
      </c>
      <c r="G764" s="9" t="s">
        <v>275</v>
      </c>
      <c r="H764" s="9" t="s">
        <v>265</v>
      </c>
      <c r="I764" s="9" t="s">
        <v>270</v>
      </c>
      <c r="J764" s="9" t="s">
        <v>283</v>
      </c>
      <c r="K764" s="9" t="s">
        <v>268</v>
      </c>
      <c r="L764" s="3">
        <v>86.275267754458085</v>
      </c>
      <c r="M764" s="3">
        <v>71.549342259865881</v>
      </c>
      <c r="N764" s="3">
        <v>72</v>
      </c>
    </row>
    <row r="765" spans="1:14">
      <c r="A765" s="30" t="s">
        <v>198</v>
      </c>
      <c r="B765" s="30">
        <v>303</v>
      </c>
      <c r="C765" s="80">
        <v>108.08715906391788</v>
      </c>
      <c r="D765" s="80">
        <v>118.8345135336278</v>
      </c>
      <c r="E765" s="9" t="s">
        <v>274</v>
      </c>
      <c r="F765" s="9" t="s">
        <v>147</v>
      </c>
      <c r="G765" s="9" t="s">
        <v>275</v>
      </c>
      <c r="H765" s="9" t="s">
        <v>265</v>
      </c>
      <c r="I765" s="9" t="s">
        <v>266</v>
      </c>
      <c r="J765" s="9" t="s">
        <v>276</v>
      </c>
      <c r="K765" s="9" t="s">
        <v>268</v>
      </c>
      <c r="L765" s="3">
        <v>87.465317604772096</v>
      </c>
      <c r="M765" s="3">
        <v>71.652727286632</v>
      </c>
      <c r="N765" s="3">
        <v>72</v>
      </c>
    </row>
    <row r="766" spans="1:14">
      <c r="A766" s="30" t="s">
        <v>198</v>
      </c>
      <c r="B766" s="30">
        <v>601</v>
      </c>
      <c r="C766" s="80">
        <v>102.06503171369289</v>
      </c>
      <c r="D766" s="80">
        <v>119.95603448850446</v>
      </c>
      <c r="E766" s="9" t="s">
        <v>274</v>
      </c>
      <c r="F766" s="9" t="s">
        <v>147</v>
      </c>
      <c r="G766" s="9" t="s">
        <v>275</v>
      </c>
      <c r="H766" s="9" t="s">
        <v>265</v>
      </c>
      <c r="I766" s="9" t="s">
        <v>266</v>
      </c>
      <c r="J766" s="9" t="s">
        <v>283</v>
      </c>
      <c r="K766" s="9" t="s">
        <v>268</v>
      </c>
      <c r="L766" s="3">
        <v>86.040551687119077</v>
      </c>
      <c r="M766" s="3">
        <v>70.339890547838863</v>
      </c>
      <c r="N766" s="3">
        <v>70</v>
      </c>
    </row>
    <row r="767" spans="1:14">
      <c r="A767" s="30" t="s">
        <v>198</v>
      </c>
      <c r="B767" s="30">
        <v>701</v>
      </c>
      <c r="C767" s="80">
        <v>106.08299956827076</v>
      </c>
      <c r="D767" s="80">
        <v>110.80000235174525</v>
      </c>
      <c r="E767" s="9" t="s">
        <v>274</v>
      </c>
      <c r="F767" s="9" t="s">
        <v>147</v>
      </c>
      <c r="G767" s="9" t="s">
        <v>275</v>
      </c>
      <c r="H767" s="9" t="s">
        <v>265</v>
      </c>
      <c r="I767" s="9" t="s">
        <v>266</v>
      </c>
      <c r="J767" s="9" t="s">
        <v>283</v>
      </c>
      <c r="K767" s="9" t="s">
        <v>268</v>
      </c>
      <c r="L767" s="3">
        <v>83.806688636828127</v>
      </c>
      <c r="M767" s="3">
        <v>72.807162783568359</v>
      </c>
      <c r="N767" s="3">
        <v>73</v>
      </c>
    </row>
    <row r="768" spans="1:14">
      <c r="A768" s="30" t="s">
        <v>257</v>
      </c>
      <c r="B768" s="30">
        <v>302</v>
      </c>
      <c r="C768" s="80">
        <v>112.24312038596618</v>
      </c>
      <c r="D768" s="80">
        <v>112.99999887253708</v>
      </c>
      <c r="E768" s="9" t="s">
        <v>263</v>
      </c>
      <c r="F768" s="9" t="s">
        <v>168</v>
      </c>
      <c r="G768" s="9" t="s">
        <v>273</v>
      </c>
      <c r="H768" s="9" t="s">
        <v>265</v>
      </c>
      <c r="I768" s="9" t="s">
        <v>269</v>
      </c>
      <c r="J768" s="9" t="s">
        <v>283</v>
      </c>
      <c r="K768" s="9" t="s">
        <v>268</v>
      </c>
      <c r="L768" s="3">
        <v>83.417381830508475</v>
      </c>
      <c r="M768" s="3">
        <v>69.528826033898312</v>
      </c>
      <c r="N768" s="3">
        <v>70</v>
      </c>
    </row>
    <row r="769" spans="1:14">
      <c r="A769" s="30" t="s">
        <v>359</v>
      </c>
      <c r="B769" s="30">
        <v>101</v>
      </c>
      <c r="C769" s="80">
        <v>108.10561968041809</v>
      </c>
      <c r="D769" s="80">
        <v>124.357498721954</v>
      </c>
      <c r="E769" s="9" t="s">
        <v>274</v>
      </c>
      <c r="F769" s="9" t="s">
        <v>168</v>
      </c>
      <c r="G769" s="9" t="s">
        <v>322</v>
      </c>
      <c r="H769" s="9" t="s">
        <v>265</v>
      </c>
      <c r="I769" s="9" t="s">
        <v>360</v>
      </c>
      <c r="J769" s="9" t="s">
        <v>283</v>
      </c>
      <c r="K769" s="9" t="s">
        <v>284</v>
      </c>
      <c r="L769" s="3">
        <v>85.843113740220588</v>
      </c>
      <c r="M769" s="3">
        <v>70.571778333373217</v>
      </c>
      <c r="N769" s="3">
        <v>71</v>
      </c>
    </row>
    <row r="770" spans="1:14">
      <c r="A770" s="30" t="s">
        <v>359</v>
      </c>
      <c r="B770" s="30">
        <v>201</v>
      </c>
      <c r="C770" s="80">
        <v>105.83688689208861</v>
      </c>
      <c r="D770" s="80">
        <v>120.47054180725851</v>
      </c>
      <c r="E770" s="9" t="s">
        <v>274</v>
      </c>
      <c r="F770" s="9" t="s">
        <v>168</v>
      </c>
      <c r="G770" s="9" t="s">
        <v>322</v>
      </c>
      <c r="H770" s="9" t="s">
        <v>265</v>
      </c>
      <c r="I770" s="9" t="s">
        <v>360</v>
      </c>
      <c r="J770" s="9" t="s">
        <v>283</v>
      </c>
      <c r="K770" s="9" t="s">
        <v>284</v>
      </c>
      <c r="L770" s="3">
        <v>85.385484751876234</v>
      </c>
      <c r="M770" s="3">
        <v>67.282671697015545</v>
      </c>
      <c r="N770" s="3">
        <v>67</v>
      </c>
    </row>
    <row r="771" spans="1:14">
      <c r="A771" s="30" t="s">
        <v>359</v>
      </c>
      <c r="B771" s="30">
        <v>202</v>
      </c>
      <c r="C771" s="80">
        <v>99.114394115410619</v>
      </c>
      <c r="D771" s="80">
        <v>119.72375680994359</v>
      </c>
      <c r="E771" s="9" t="s">
        <v>274</v>
      </c>
      <c r="F771" s="9" t="s">
        <v>168</v>
      </c>
      <c r="G771" s="9" t="s">
        <v>322</v>
      </c>
      <c r="H771" s="9" t="s">
        <v>265</v>
      </c>
      <c r="I771" s="9" t="s">
        <v>270</v>
      </c>
      <c r="J771" s="9" t="s">
        <v>283</v>
      </c>
      <c r="K771" s="9" t="s">
        <v>284</v>
      </c>
      <c r="L771" s="3">
        <v>84.861270201168807</v>
      </c>
      <c r="M771" s="3">
        <v>61.016348224320055</v>
      </c>
      <c r="N771" s="3">
        <v>61</v>
      </c>
    </row>
    <row r="772" spans="1:14">
      <c r="A772" s="30" t="s">
        <v>359</v>
      </c>
      <c r="B772" s="30">
        <v>301</v>
      </c>
      <c r="C772" s="80">
        <v>102.97282322526856</v>
      </c>
      <c r="D772" s="80">
        <v>126.89377126815855</v>
      </c>
      <c r="E772" s="9" t="s">
        <v>274</v>
      </c>
      <c r="F772" s="9" t="s">
        <v>168</v>
      </c>
      <c r="G772" s="9" t="s">
        <v>322</v>
      </c>
      <c r="H772" s="9" t="s">
        <v>265</v>
      </c>
      <c r="I772" s="9" t="s">
        <v>360</v>
      </c>
      <c r="J772" s="9" t="s">
        <v>283</v>
      </c>
      <c r="K772" s="9" t="s">
        <v>284</v>
      </c>
      <c r="L772" s="3">
        <v>86.33105928680213</v>
      </c>
      <c r="M772" s="3">
        <v>66.406635635196167</v>
      </c>
      <c r="N772" s="3">
        <v>66</v>
      </c>
    </row>
    <row r="773" spans="1:14">
      <c r="A773" s="30" t="s">
        <v>359</v>
      </c>
      <c r="B773" s="30">
        <v>302</v>
      </c>
      <c r="C773" s="80">
        <v>92.996585818189828</v>
      </c>
      <c r="D773" s="80">
        <v>122.76289039323338</v>
      </c>
      <c r="E773" s="9" t="s">
        <v>274</v>
      </c>
      <c r="F773" s="9" t="s">
        <v>168</v>
      </c>
      <c r="G773" s="9" t="s">
        <v>322</v>
      </c>
      <c r="H773" s="9" t="s">
        <v>265</v>
      </c>
      <c r="I773" s="9" t="s">
        <v>270</v>
      </c>
      <c r="J773" s="9" t="s">
        <v>283</v>
      </c>
      <c r="K773" s="9" t="s">
        <v>284</v>
      </c>
      <c r="L773" s="3">
        <v>84.687847149054846</v>
      </c>
      <c r="M773" s="3">
        <v>36.461503641152781</v>
      </c>
      <c r="N773" s="3">
        <v>36</v>
      </c>
    </row>
    <row r="774" spans="1:14">
      <c r="A774" s="30" t="s">
        <v>359</v>
      </c>
      <c r="B774" s="30">
        <v>401</v>
      </c>
      <c r="C774" s="80">
        <v>104.48774268828937</v>
      </c>
      <c r="D774" s="80">
        <v>122.36689868875884</v>
      </c>
      <c r="E774" s="9" t="s">
        <v>274</v>
      </c>
      <c r="F774" s="9" t="s">
        <v>168</v>
      </c>
      <c r="G774" s="9" t="s">
        <v>322</v>
      </c>
      <c r="H774" s="9" t="s">
        <v>265</v>
      </c>
      <c r="I774" s="9" t="s">
        <v>360</v>
      </c>
      <c r="J774" s="9" t="s">
        <v>283</v>
      </c>
      <c r="K774" s="9" t="s">
        <v>284</v>
      </c>
      <c r="L774" s="3">
        <v>85.905719957416338</v>
      </c>
      <c r="M774" s="3">
        <v>70.424828472311447</v>
      </c>
      <c r="N774" s="3">
        <v>70</v>
      </c>
    </row>
    <row r="775" spans="1:14">
      <c r="A775" s="30" t="s">
        <v>177</v>
      </c>
      <c r="B775" s="30">
        <v>101</v>
      </c>
      <c r="C775" s="80">
        <v>107.61158741756324</v>
      </c>
      <c r="D775" s="80">
        <v>123.225022203203</v>
      </c>
      <c r="E775" s="9" t="s">
        <v>274</v>
      </c>
      <c r="F775" s="9" t="s">
        <v>168</v>
      </c>
      <c r="G775" s="9" t="s">
        <v>273</v>
      </c>
      <c r="H775" s="9" t="s">
        <v>265</v>
      </c>
      <c r="I775" s="9" t="s">
        <v>271</v>
      </c>
      <c r="J775" s="9" t="s">
        <v>283</v>
      </c>
      <c r="K775" s="9" t="s">
        <v>268</v>
      </c>
      <c r="L775" s="3">
        <v>84.921080568261573</v>
      </c>
      <c r="M775" s="3">
        <v>71.460037997047365</v>
      </c>
      <c r="N775" s="3">
        <v>71</v>
      </c>
    </row>
    <row r="776" spans="1:14">
      <c r="A776" s="30" t="s">
        <v>352</v>
      </c>
      <c r="B776" s="30">
        <v>101</v>
      </c>
      <c r="C776" s="80">
        <v>120.82224937876633</v>
      </c>
      <c r="D776" s="80">
        <v>122.82453597766116</v>
      </c>
      <c r="E776" s="9" t="s">
        <v>274</v>
      </c>
      <c r="F776" s="9" t="s">
        <v>144</v>
      </c>
      <c r="G776" s="9" t="s">
        <v>277</v>
      </c>
      <c r="H776" s="9" t="s">
        <v>265</v>
      </c>
      <c r="I776" s="9" t="s">
        <v>266</v>
      </c>
      <c r="J776" s="9" t="s">
        <v>285</v>
      </c>
      <c r="K776" s="9" t="s">
        <v>284</v>
      </c>
      <c r="L776" s="3">
        <v>85.529571037476117</v>
      </c>
      <c r="M776" s="3">
        <v>62.892747674516691</v>
      </c>
      <c r="N776" s="3">
        <v>63</v>
      </c>
    </row>
    <row r="777" spans="1:14">
      <c r="A777" s="30" t="s">
        <v>352</v>
      </c>
      <c r="B777" s="30">
        <v>102</v>
      </c>
      <c r="C777" s="80">
        <v>115.81140889653102</v>
      </c>
      <c r="D777" s="80">
        <v>120.30907775215121</v>
      </c>
      <c r="E777" s="9" t="s">
        <v>274</v>
      </c>
      <c r="F777" s="9" t="s">
        <v>144</v>
      </c>
      <c r="G777" s="9" t="s">
        <v>277</v>
      </c>
      <c r="H777" s="9" t="s">
        <v>265</v>
      </c>
      <c r="I777" s="9" t="s">
        <v>266</v>
      </c>
      <c r="J777" s="9" t="s">
        <v>285</v>
      </c>
      <c r="K777" s="9" t="s">
        <v>284</v>
      </c>
      <c r="L777" s="3">
        <v>84.529574814311843</v>
      </c>
      <c r="M777" s="3">
        <v>62.773354758203347</v>
      </c>
      <c r="N777" s="3">
        <v>63</v>
      </c>
    </row>
    <row r="778" spans="1:14">
      <c r="A778" s="30" t="s">
        <v>352</v>
      </c>
      <c r="B778" s="30">
        <v>103</v>
      </c>
      <c r="C778" s="80">
        <v>121.22213429418105</v>
      </c>
      <c r="D778" s="80">
        <v>117.79569874819869</v>
      </c>
      <c r="E778" s="9" t="s">
        <v>274</v>
      </c>
      <c r="F778" s="9" t="s">
        <v>144</v>
      </c>
      <c r="G778" s="9" t="s">
        <v>277</v>
      </c>
      <c r="H778" s="9" t="s">
        <v>265</v>
      </c>
      <c r="I778" s="9" t="s">
        <v>266</v>
      </c>
      <c r="J778" s="9" t="s">
        <v>285</v>
      </c>
      <c r="K778" s="9" t="s">
        <v>284</v>
      </c>
      <c r="L778" s="3">
        <v>84.014367279300984</v>
      </c>
      <c r="M778" s="3">
        <v>62.083839551246825</v>
      </c>
      <c r="N778" s="3">
        <v>62</v>
      </c>
    </row>
    <row r="779" spans="1:14">
      <c r="A779" s="30" t="s">
        <v>352</v>
      </c>
      <c r="B779" s="30">
        <v>104</v>
      </c>
      <c r="C779" s="80">
        <v>127.85581643707967</v>
      </c>
      <c r="D779" s="80">
        <v>113.27196078019517</v>
      </c>
      <c r="E779" s="9" t="s">
        <v>274</v>
      </c>
      <c r="F779" s="9" t="s">
        <v>144</v>
      </c>
      <c r="G779" s="9" t="s">
        <v>277</v>
      </c>
      <c r="H779" s="9" t="s">
        <v>265</v>
      </c>
      <c r="I779" s="9" t="s">
        <v>266</v>
      </c>
      <c r="J779" s="9" t="s">
        <v>285</v>
      </c>
      <c r="K779" s="9" t="s">
        <v>284</v>
      </c>
      <c r="L779" s="3">
        <v>83.751660080715411</v>
      </c>
      <c r="M779" s="3">
        <v>71.761448096316528</v>
      </c>
      <c r="N779" s="3">
        <v>72</v>
      </c>
    </row>
    <row r="780" spans="1:14">
      <c r="A780" s="30" t="s">
        <v>352</v>
      </c>
      <c r="B780" s="30">
        <v>105</v>
      </c>
      <c r="C780" s="80">
        <v>121.5701876743496</v>
      </c>
      <c r="D780" s="80">
        <v>120.05836108796578</v>
      </c>
      <c r="E780" s="9" t="s">
        <v>274</v>
      </c>
      <c r="F780" s="9" t="s">
        <v>144</v>
      </c>
      <c r="G780" s="9" t="s">
        <v>277</v>
      </c>
      <c r="H780" s="9" t="s">
        <v>265</v>
      </c>
      <c r="I780" s="9" t="s">
        <v>266</v>
      </c>
      <c r="J780" s="9" t="s">
        <v>285</v>
      </c>
      <c r="K780" s="9" t="s">
        <v>284</v>
      </c>
      <c r="L780" s="3">
        <v>85.792960162810061</v>
      </c>
      <c r="M780" s="3">
        <v>57.354292401128113</v>
      </c>
      <c r="N780" s="3">
        <v>57</v>
      </c>
    </row>
    <row r="781" spans="1:14">
      <c r="A781" s="30" t="s">
        <v>352</v>
      </c>
      <c r="B781" s="30">
        <v>106</v>
      </c>
      <c r="C781" s="80">
        <v>152.80903393496928</v>
      </c>
      <c r="D781" s="80">
        <v>122.68201635445249</v>
      </c>
      <c r="E781" s="9" t="s">
        <v>274</v>
      </c>
      <c r="F781" s="9" t="s">
        <v>144</v>
      </c>
      <c r="G781" s="9" t="s">
        <v>277</v>
      </c>
      <c r="H781" s="9" t="s">
        <v>265</v>
      </c>
      <c r="I781" s="9" t="s">
        <v>266</v>
      </c>
      <c r="J781" s="9" t="s">
        <v>285</v>
      </c>
      <c r="K781" s="9" t="s">
        <v>284</v>
      </c>
      <c r="L781" s="3">
        <v>85.46109386679575</v>
      </c>
      <c r="M781" s="3">
        <v>57.197075986125682</v>
      </c>
      <c r="N781" s="3">
        <v>57</v>
      </c>
    </row>
    <row r="782" spans="1:14">
      <c r="A782" s="30" t="s">
        <v>337</v>
      </c>
      <c r="B782" s="30">
        <v>201</v>
      </c>
      <c r="C782" s="80">
        <v>107.51899924151623</v>
      </c>
      <c r="D782" s="80">
        <v>122.82833202215772</v>
      </c>
      <c r="E782" s="9" t="s">
        <v>274</v>
      </c>
      <c r="F782" s="9" t="s">
        <v>144</v>
      </c>
      <c r="G782" s="9" t="s">
        <v>277</v>
      </c>
      <c r="H782" s="9" t="s">
        <v>265</v>
      </c>
      <c r="I782" s="9" t="s">
        <v>270</v>
      </c>
      <c r="J782" s="9" t="s">
        <v>285</v>
      </c>
      <c r="K782" s="9" t="s">
        <v>284</v>
      </c>
      <c r="L782" s="3">
        <v>85.062298576590919</v>
      </c>
      <c r="M782" s="3">
        <v>69.971826629116265</v>
      </c>
      <c r="N782" s="3">
        <v>70</v>
      </c>
    </row>
    <row r="783" spans="1:14">
      <c r="A783" s="30" t="s">
        <v>337</v>
      </c>
      <c r="B783" s="30">
        <v>202</v>
      </c>
      <c r="C783" s="80">
        <v>103.66456097275915</v>
      </c>
      <c r="D783" s="80">
        <v>125.64232466732611</v>
      </c>
      <c r="E783" s="9" t="s">
        <v>274</v>
      </c>
      <c r="F783" s="9" t="s">
        <v>144</v>
      </c>
      <c r="G783" s="9" t="s">
        <v>277</v>
      </c>
      <c r="H783" s="9" t="s">
        <v>265</v>
      </c>
      <c r="I783" s="9" t="s">
        <v>270</v>
      </c>
      <c r="J783" s="9" t="s">
        <v>285</v>
      </c>
      <c r="K783" s="9" t="s">
        <v>284</v>
      </c>
      <c r="L783" s="3">
        <v>85.425006614936791</v>
      </c>
      <c r="M783" s="3">
        <v>57.637635763917061</v>
      </c>
      <c r="N783" s="3">
        <v>58</v>
      </c>
    </row>
    <row r="784" spans="1:14">
      <c r="A784" s="30" t="s">
        <v>337</v>
      </c>
      <c r="B784" s="30">
        <v>203</v>
      </c>
      <c r="C784" s="80">
        <v>105.59033329056535</v>
      </c>
      <c r="D784" s="80">
        <v>123.64206623754212</v>
      </c>
      <c r="E784" s="9" t="s">
        <v>274</v>
      </c>
      <c r="F784" s="9" t="s">
        <v>144</v>
      </c>
      <c r="G784" s="9" t="s">
        <v>277</v>
      </c>
      <c r="H784" s="9" t="s">
        <v>265</v>
      </c>
      <c r="I784" s="9" t="s">
        <v>270</v>
      </c>
      <c r="J784" s="9" t="s">
        <v>285</v>
      </c>
      <c r="K784" s="9" t="s">
        <v>284</v>
      </c>
      <c r="L784" s="3">
        <v>85.525015470977792</v>
      </c>
      <c r="M784" s="3">
        <v>59.645013567438163</v>
      </c>
      <c r="N784" s="3">
        <v>60</v>
      </c>
    </row>
    <row r="785" spans="1:14">
      <c r="A785" s="30" t="s">
        <v>337</v>
      </c>
      <c r="B785" s="30">
        <v>204</v>
      </c>
      <c r="C785" s="80">
        <v>107.79294908837612</v>
      </c>
      <c r="D785" s="80">
        <v>126.33276754791613</v>
      </c>
      <c r="E785" s="9" t="s">
        <v>274</v>
      </c>
      <c r="F785" s="9" t="s">
        <v>144</v>
      </c>
      <c r="G785" s="9" t="s">
        <v>277</v>
      </c>
      <c r="H785" s="9" t="s">
        <v>265</v>
      </c>
      <c r="I785" s="9" t="s">
        <v>270</v>
      </c>
      <c r="J785" s="9" t="s">
        <v>285</v>
      </c>
      <c r="K785" s="9" t="s">
        <v>284</v>
      </c>
      <c r="L785" s="3">
        <v>84.916454224642024</v>
      </c>
      <c r="M785" s="3">
        <v>62.439553473263359</v>
      </c>
      <c r="N785" s="3">
        <v>62</v>
      </c>
    </row>
    <row r="786" spans="1:14">
      <c r="A786" s="30" t="s">
        <v>333</v>
      </c>
      <c r="B786" s="30">
        <v>101</v>
      </c>
      <c r="C786" s="80">
        <v>82.377083655633527</v>
      </c>
      <c r="D786" s="80">
        <v>135.27887959485699</v>
      </c>
      <c r="E786" s="9" t="s">
        <v>263</v>
      </c>
      <c r="F786" s="9" t="s">
        <v>147</v>
      </c>
      <c r="G786" s="9" t="s">
        <v>289</v>
      </c>
      <c r="H786" s="9" t="s">
        <v>265</v>
      </c>
      <c r="I786" s="9" t="s">
        <v>310</v>
      </c>
      <c r="J786" s="9" t="s">
        <v>267</v>
      </c>
      <c r="K786" s="9" t="s">
        <v>284</v>
      </c>
      <c r="L786" s="3">
        <v>88.446911282333517</v>
      </c>
      <c r="M786" s="3">
        <v>68.717117226197033</v>
      </c>
      <c r="N786" s="3">
        <v>69</v>
      </c>
    </row>
    <row r="787" spans="1:14">
      <c r="A787" s="30" t="s">
        <v>333</v>
      </c>
      <c r="B787" s="30">
        <v>102</v>
      </c>
      <c r="C787" s="80">
        <v>88.744826138925774</v>
      </c>
      <c r="D787" s="80">
        <v>130.43952930536449</v>
      </c>
      <c r="E787" s="9" t="s">
        <v>263</v>
      </c>
      <c r="F787" s="9" t="s">
        <v>147</v>
      </c>
      <c r="G787" s="9" t="s">
        <v>289</v>
      </c>
      <c r="H787" s="9" t="s">
        <v>265</v>
      </c>
      <c r="I787" s="9" t="s">
        <v>310</v>
      </c>
      <c r="J787" s="9" t="s">
        <v>267</v>
      </c>
      <c r="K787" s="9" t="s">
        <v>284</v>
      </c>
      <c r="L787" s="3">
        <v>85.984927479907952</v>
      </c>
      <c r="M787" s="3">
        <v>71.37509866807531</v>
      </c>
      <c r="N787" s="3">
        <v>71</v>
      </c>
    </row>
    <row r="788" spans="1:14">
      <c r="A788" s="30" t="s">
        <v>333</v>
      </c>
      <c r="B788" s="30">
        <v>201</v>
      </c>
      <c r="C788" s="80">
        <v>103.88448012071444</v>
      </c>
      <c r="D788" s="80">
        <v>141.52427851755044</v>
      </c>
      <c r="E788" s="9" t="s">
        <v>263</v>
      </c>
      <c r="F788" s="9" t="s">
        <v>147</v>
      </c>
      <c r="G788" s="9" t="s">
        <v>286</v>
      </c>
      <c r="H788" s="9" t="s">
        <v>265</v>
      </c>
      <c r="I788" s="9" t="s">
        <v>310</v>
      </c>
      <c r="J788" s="9" t="s">
        <v>267</v>
      </c>
      <c r="K788" s="9" t="s">
        <v>284</v>
      </c>
      <c r="L788" s="3">
        <v>88.004486130998643</v>
      </c>
      <c r="M788" s="3">
        <v>52.890063412838039</v>
      </c>
      <c r="N788" s="3">
        <v>53</v>
      </c>
    </row>
    <row r="789" spans="1:14">
      <c r="A789" s="30" t="s">
        <v>333</v>
      </c>
      <c r="B789" s="30">
        <v>202</v>
      </c>
      <c r="C789" s="80">
        <v>97.26951267124997</v>
      </c>
      <c r="D789" s="80">
        <v>150.00188337319392</v>
      </c>
      <c r="E789" s="9" t="s">
        <v>263</v>
      </c>
      <c r="F789" s="9" t="s">
        <v>147</v>
      </c>
      <c r="G789" s="9" t="s">
        <v>286</v>
      </c>
      <c r="H789" s="9" t="s">
        <v>265</v>
      </c>
      <c r="I789" s="9" t="s">
        <v>310</v>
      </c>
      <c r="J789" s="9" t="s">
        <v>267</v>
      </c>
      <c r="K789" s="9" t="s">
        <v>284</v>
      </c>
      <c r="L789" s="3">
        <v>89.08230078626444</v>
      </c>
      <c r="M789" s="3">
        <v>44.583765778776204</v>
      </c>
      <c r="N789" s="3">
        <v>45</v>
      </c>
    </row>
    <row r="790" spans="1:14">
      <c r="A790" s="30" t="s">
        <v>333</v>
      </c>
      <c r="B790" s="30">
        <v>301</v>
      </c>
      <c r="C790" s="80">
        <v>98.093267114930725</v>
      </c>
      <c r="D790" s="80">
        <v>141.47611645726147</v>
      </c>
      <c r="E790" s="9" t="s">
        <v>263</v>
      </c>
      <c r="F790" s="9" t="s">
        <v>147</v>
      </c>
      <c r="G790" s="9" t="s">
        <v>286</v>
      </c>
      <c r="H790" s="9" t="s">
        <v>265</v>
      </c>
      <c r="I790" s="9" t="s">
        <v>266</v>
      </c>
      <c r="J790" s="9" t="s">
        <v>267</v>
      </c>
      <c r="K790" s="9" t="s">
        <v>284</v>
      </c>
      <c r="L790" s="3">
        <v>87.560262476679114</v>
      </c>
      <c r="M790" s="3">
        <v>53.599685167910451</v>
      </c>
      <c r="N790" s="3">
        <v>54</v>
      </c>
    </row>
    <row r="791" spans="1:14">
      <c r="A791" s="30" t="s">
        <v>333</v>
      </c>
      <c r="B791" s="30">
        <v>302</v>
      </c>
      <c r="C791" s="80">
        <v>90.579161985766618</v>
      </c>
      <c r="D791" s="80">
        <v>140.76148663868855</v>
      </c>
      <c r="E791" s="9" t="s">
        <v>263</v>
      </c>
      <c r="F791" s="9" t="s">
        <v>147</v>
      </c>
      <c r="G791" s="9" t="s">
        <v>286</v>
      </c>
      <c r="H791" s="9" t="s">
        <v>265</v>
      </c>
      <c r="I791" s="9" t="s">
        <v>266</v>
      </c>
      <c r="J791" s="9" t="s">
        <v>267</v>
      </c>
      <c r="K791" s="9" t="s">
        <v>284</v>
      </c>
      <c r="L791" s="3">
        <v>87.098728595793062</v>
      </c>
      <c r="M791" s="3">
        <v>68.206800606405139</v>
      </c>
      <c r="N791" s="3">
        <v>68</v>
      </c>
    </row>
    <row r="792" spans="1:14">
      <c r="A792" s="30" t="s">
        <v>166</v>
      </c>
      <c r="B792" s="30">
        <v>101</v>
      </c>
      <c r="C792" s="80">
        <v>105.12331709598628</v>
      </c>
      <c r="D792" s="80">
        <v>121.54903718249138</v>
      </c>
      <c r="E792" s="9" t="s">
        <v>274</v>
      </c>
      <c r="F792" s="9" t="s">
        <v>144</v>
      </c>
      <c r="G792" s="9" t="s">
        <v>275</v>
      </c>
      <c r="H792" s="9" t="s">
        <v>265</v>
      </c>
      <c r="I792" s="9" t="s">
        <v>310</v>
      </c>
      <c r="J792" s="9" t="s">
        <v>283</v>
      </c>
      <c r="K792" s="9" t="s">
        <v>284</v>
      </c>
      <c r="L792" s="3">
        <v>85.321633686260185</v>
      </c>
      <c r="M792" s="3">
        <v>57.112854326396501</v>
      </c>
      <c r="N792" s="3">
        <v>57</v>
      </c>
    </row>
    <row r="793" spans="1:14">
      <c r="A793" s="30" t="s">
        <v>166</v>
      </c>
      <c r="B793" s="30">
        <v>201</v>
      </c>
      <c r="C793" s="80">
        <v>133.43434191219811</v>
      </c>
      <c r="D793" s="80">
        <v>163.99813918128095</v>
      </c>
      <c r="E793" s="9" t="s">
        <v>274</v>
      </c>
      <c r="F793" s="9" t="s">
        <v>144</v>
      </c>
      <c r="G793" s="9" t="s">
        <v>275</v>
      </c>
      <c r="H793" s="9" t="s">
        <v>265</v>
      </c>
      <c r="I793" s="9" t="s">
        <v>310</v>
      </c>
      <c r="J793" s="9" t="s">
        <v>283</v>
      </c>
      <c r="K793" s="9" t="s">
        <v>284</v>
      </c>
      <c r="L793" s="3">
        <v>85.192866118659481</v>
      </c>
      <c r="M793" s="3">
        <v>71.629602998103053</v>
      </c>
      <c r="N793" s="3">
        <v>72</v>
      </c>
    </row>
    <row r="794" spans="1:14">
      <c r="A794" s="30" t="s">
        <v>166</v>
      </c>
      <c r="B794" s="30">
        <v>202</v>
      </c>
      <c r="C794" s="80">
        <v>116.2307451134597</v>
      </c>
      <c r="D794" s="80">
        <v>85.480780837992683</v>
      </c>
      <c r="E794" s="9" t="s">
        <v>274</v>
      </c>
      <c r="F794" s="9" t="s">
        <v>144</v>
      </c>
      <c r="G794" s="9" t="s">
        <v>275</v>
      </c>
      <c r="H794" s="9" t="s">
        <v>265</v>
      </c>
      <c r="I794" s="9" t="s">
        <v>310</v>
      </c>
      <c r="J794" s="9" t="s">
        <v>283</v>
      </c>
      <c r="K794" s="9" t="s">
        <v>284</v>
      </c>
      <c r="L794" s="3">
        <v>84.518789203147463</v>
      </c>
      <c r="M794" s="3">
        <v>65.188103583522135</v>
      </c>
      <c r="N794" s="3">
        <v>65</v>
      </c>
    </row>
    <row r="795" spans="1:14">
      <c r="A795" s="30" t="s">
        <v>166</v>
      </c>
      <c r="B795" s="30">
        <v>301</v>
      </c>
      <c r="C795" s="80">
        <v>100.73148578337519</v>
      </c>
      <c r="D795" s="80">
        <v>118.54682652487013</v>
      </c>
      <c r="E795" s="9" t="s">
        <v>274</v>
      </c>
      <c r="F795" s="9" t="s">
        <v>144</v>
      </c>
      <c r="G795" s="9" t="s">
        <v>275</v>
      </c>
      <c r="H795" s="9" t="s">
        <v>265</v>
      </c>
      <c r="I795" s="9" t="s">
        <v>364</v>
      </c>
      <c r="J795" s="9" t="s">
        <v>283</v>
      </c>
      <c r="K795" s="9" t="s">
        <v>284</v>
      </c>
      <c r="L795" s="3">
        <v>84.111673602611219</v>
      </c>
      <c r="M795" s="3">
        <v>65.9665893385353</v>
      </c>
      <c r="N795" s="3">
        <v>66</v>
      </c>
    </row>
    <row r="796" spans="1:14">
      <c r="A796" s="30" t="s">
        <v>166</v>
      </c>
      <c r="B796" s="30">
        <v>401</v>
      </c>
      <c r="C796" s="80">
        <v>102.1780515231295</v>
      </c>
      <c r="D796" s="80">
        <v>125.61173079888665</v>
      </c>
      <c r="E796" s="9" t="s">
        <v>274</v>
      </c>
      <c r="F796" s="9" t="s">
        <v>144</v>
      </c>
      <c r="G796" s="9" t="s">
        <v>275</v>
      </c>
      <c r="H796" s="9" t="s">
        <v>265</v>
      </c>
      <c r="I796" s="9" t="s">
        <v>310</v>
      </c>
      <c r="J796" s="9" t="s">
        <v>283</v>
      </c>
      <c r="K796" s="9" t="s">
        <v>284</v>
      </c>
      <c r="L796" s="3">
        <v>85.261367794083753</v>
      </c>
      <c r="M796" s="3">
        <v>41.328419357966027</v>
      </c>
      <c r="N796" s="3">
        <v>41</v>
      </c>
    </row>
    <row r="797" spans="1:14">
      <c r="A797" s="30" t="s">
        <v>166</v>
      </c>
      <c r="B797" s="30">
        <v>501</v>
      </c>
      <c r="C797" s="80">
        <v>114.81266044313793</v>
      </c>
      <c r="D797" s="80">
        <v>120.45764997648892</v>
      </c>
      <c r="E797" s="9" t="s">
        <v>274</v>
      </c>
      <c r="F797" s="9" t="s">
        <v>144</v>
      </c>
      <c r="G797" s="9" t="s">
        <v>275</v>
      </c>
      <c r="H797" s="9" t="s">
        <v>265</v>
      </c>
      <c r="I797" s="9" t="s">
        <v>271</v>
      </c>
      <c r="J797" s="9" t="s">
        <v>283</v>
      </c>
      <c r="K797" s="9" t="s">
        <v>268</v>
      </c>
      <c r="L797" s="3">
        <v>85.876770408968909</v>
      </c>
      <c r="M797" s="3">
        <v>70.985853465971914</v>
      </c>
      <c r="N797" s="3">
        <v>71</v>
      </c>
    </row>
    <row r="798" spans="1:14">
      <c r="A798" s="30" t="s">
        <v>166</v>
      </c>
      <c r="B798" s="30">
        <v>502</v>
      </c>
      <c r="C798" s="80">
        <v>126.22149316897971</v>
      </c>
      <c r="D798" s="80">
        <v>110.2111219254983</v>
      </c>
      <c r="E798" s="9" t="s">
        <v>274</v>
      </c>
      <c r="F798" s="9" t="s">
        <v>144</v>
      </c>
      <c r="G798" s="9" t="s">
        <v>275</v>
      </c>
      <c r="H798" s="9" t="s">
        <v>265</v>
      </c>
      <c r="I798" s="9" t="s">
        <v>271</v>
      </c>
      <c r="J798" s="9" t="s">
        <v>283</v>
      </c>
      <c r="K798" s="9" t="s">
        <v>268</v>
      </c>
      <c r="L798" s="3">
        <v>84.858000000000004</v>
      </c>
      <c r="M798" s="3">
        <v>73.97</v>
      </c>
      <c r="N798" s="3">
        <v>74</v>
      </c>
    </row>
    <row r="799" spans="1:14">
      <c r="A799" s="30" t="s">
        <v>166</v>
      </c>
      <c r="B799" s="30">
        <v>503</v>
      </c>
      <c r="C799" s="80">
        <v>100.97839327587224</v>
      </c>
      <c r="D799" s="80">
        <v>113.6455246612942</v>
      </c>
      <c r="E799" s="9" t="s">
        <v>274</v>
      </c>
      <c r="F799" s="9" t="s">
        <v>144</v>
      </c>
      <c r="G799" s="9" t="s">
        <v>275</v>
      </c>
      <c r="H799" s="9" t="s">
        <v>265</v>
      </c>
      <c r="I799" s="9" t="s">
        <v>271</v>
      </c>
      <c r="J799" s="9" t="s">
        <v>283</v>
      </c>
      <c r="K799" s="9" t="s">
        <v>268</v>
      </c>
      <c r="L799" s="3">
        <v>84.605999999999995</v>
      </c>
      <c r="M799" s="3">
        <v>73.47</v>
      </c>
      <c r="N799" s="3">
        <v>73</v>
      </c>
    </row>
    <row r="800" spans="1:14">
      <c r="A800" s="30" t="s">
        <v>166</v>
      </c>
      <c r="B800" s="30">
        <v>504</v>
      </c>
      <c r="C800" s="80">
        <v>149.91875792904608</v>
      </c>
      <c r="D800" s="80">
        <v>112.8131393071702</v>
      </c>
      <c r="E800" s="9" t="s">
        <v>274</v>
      </c>
      <c r="F800" s="9" t="s">
        <v>144</v>
      </c>
      <c r="G800" s="9" t="s">
        <v>275</v>
      </c>
      <c r="H800" s="9" t="s">
        <v>265</v>
      </c>
      <c r="I800" s="9" t="s">
        <v>271</v>
      </c>
      <c r="J800" s="9" t="s">
        <v>283</v>
      </c>
      <c r="K800" s="9" t="s">
        <v>268</v>
      </c>
      <c r="L800" s="3">
        <v>84.363768714333659</v>
      </c>
      <c r="M800" s="3">
        <v>71.903365223229272</v>
      </c>
      <c r="N800" s="3">
        <v>72</v>
      </c>
    </row>
    <row r="801" spans="1:14">
      <c r="A801" s="30" t="s">
        <v>166</v>
      </c>
      <c r="B801" s="30">
        <v>505</v>
      </c>
      <c r="C801" s="80">
        <v>121.7972345503712</v>
      </c>
      <c r="D801" s="80">
        <v>113.45235412130239</v>
      </c>
      <c r="E801" s="9" t="s">
        <v>274</v>
      </c>
      <c r="F801" s="9" t="s">
        <v>144</v>
      </c>
      <c r="G801" s="9" t="s">
        <v>275</v>
      </c>
      <c r="H801" s="9" t="s">
        <v>265</v>
      </c>
      <c r="I801" s="9" t="s">
        <v>271</v>
      </c>
      <c r="J801" s="9" t="s">
        <v>283</v>
      </c>
      <c r="K801" s="9" t="s">
        <v>268</v>
      </c>
      <c r="L801" s="3">
        <v>84.445846197273966</v>
      </c>
      <c r="M801" s="3">
        <v>72.144404387450592</v>
      </c>
      <c r="N801" s="3">
        <v>72</v>
      </c>
    </row>
    <row r="802" spans="1:14">
      <c r="A802" s="30" t="s">
        <v>153</v>
      </c>
      <c r="B802" s="30">
        <v>101</v>
      </c>
      <c r="C802" s="80">
        <v>89.168525666989098</v>
      </c>
      <c r="D802" s="80">
        <v>130.52858831526225</v>
      </c>
      <c r="E802" s="9" t="s">
        <v>263</v>
      </c>
      <c r="F802" s="9" t="s">
        <v>147</v>
      </c>
      <c r="G802" s="9" t="s">
        <v>287</v>
      </c>
      <c r="H802" s="9" t="s">
        <v>265</v>
      </c>
      <c r="I802" s="9" t="s">
        <v>266</v>
      </c>
      <c r="J802" s="9" t="s">
        <v>276</v>
      </c>
      <c r="K802" s="9" t="s">
        <v>268</v>
      </c>
      <c r="L802" s="3">
        <v>86.497642938756854</v>
      </c>
      <c r="M802" s="3">
        <v>71.009100177102383</v>
      </c>
      <c r="N802" s="3">
        <v>71</v>
      </c>
    </row>
    <row r="803" spans="1:14">
      <c r="A803" s="30" t="s">
        <v>153</v>
      </c>
      <c r="B803" s="30">
        <v>102</v>
      </c>
      <c r="C803" s="80">
        <v>115.81440079532103</v>
      </c>
      <c r="D803" s="80">
        <v>125.34716597617708</v>
      </c>
      <c r="E803" s="9" t="s">
        <v>274</v>
      </c>
      <c r="F803" s="9" t="s">
        <v>147</v>
      </c>
      <c r="G803" s="9" t="s">
        <v>275</v>
      </c>
      <c r="H803" s="9" t="s">
        <v>265</v>
      </c>
      <c r="I803" s="9" t="s">
        <v>266</v>
      </c>
      <c r="J803" s="9" t="s">
        <v>276</v>
      </c>
      <c r="K803" s="9" t="s">
        <v>268</v>
      </c>
      <c r="L803" s="3">
        <v>86.311863122338067</v>
      </c>
      <c r="M803" s="3">
        <v>70.322300729426729</v>
      </c>
      <c r="N803" s="3">
        <v>70</v>
      </c>
    </row>
    <row r="804" spans="1:14">
      <c r="A804" s="30" t="s">
        <v>153</v>
      </c>
      <c r="B804" s="30">
        <v>301</v>
      </c>
      <c r="C804" s="80">
        <v>120.02855310543825</v>
      </c>
      <c r="D804" s="80">
        <v>132.53253602111511</v>
      </c>
      <c r="E804" s="9" t="s">
        <v>263</v>
      </c>
      <c r="F804" s="9" t="s">
        <v>147</v>
      </c>
      <c r="G804" s="9" t="s">
        <v>273</v>
      </c>
      <c r="H804" s="9" t="s">
        <v>265</v>
      </c>
      <c r="I804" s="9" t="s">
        <v>271</v>
      </c>
      <c r="J804" s="9" t="s">
        <v>276</v>
      </c>
      <c r="K804" s="9" t="s">
        <v>268</v>
      </c>
      <c r="L804" s="3">
        <v>86.271370597604857</v>
      </c>
      <c r="M804" s="3">
        <v>70.651440504984961</v>
      </c>
      <c r="N804" s="3">
        <v>71</v>
      </c>
    </row>
    <row r="805" spans="1:14">
      <c r="A805" s="30" t="s">
        <v>153</v>
      </c>
      <c r="B805" s="30">
        <v>302</v>
      </c>
      <c r="C805" s="80">
        <v>116.01280668334977</v>
      </c>
      <c r="D805" s="80">
        <v>124.60000095931132</v>
      </c>
      <c r="E805" s="9" t="s">
        <v>274</v>
      </c>
      <c r="F805" s="9" t="s">
        <v>147</v>
      </c>
      <c r="G805" s="9" t="s">
        <v>275</v>
      </c>
      <c r="H805" s="9" t="s">
        <v>265</v>
      </c>
      <c r="I805" s="9" t="s">
        <v>266</v>
      </c>
      <c r="J805" s="9" t="s">
        <v>276</v>
      </c>
      <c r="K805" s="9" t="s">
        <v>268</v>
      </c>
      <c r="L805" s="3">
        <v>88.483035594225839</v>
      </c>
      <c r="M805" s="3">
        <v>69.659444433458575</v>
      </c>
      <c r="N805" s="3">
        <v>70</v>
      </c>
    </row>
    <row r="806" spans="1:14">
      <c r="A806" s="30" t="s">
        <v>153</v>
      </c>
      <c r="B806" s="30">
        <v>303</v>
      </c>
      <c r="C806" s="80">
        <v>95.516218606194812</v>
      </c>
      <c r="D806" s="80">
        <v>132.43198865405347</v>
      </c>
      <c r="E806" s="9" t="s">
        <v>263</v>
      </c>
      <c r="F806" s="9" t="s">
        <v>147</v>
      </c>
      <c r="G806" s="9" t="s">
        <v>264</v>
      </c>
      <c r="H806" s="9" t="s">
        <v>265</v>
      </c>
      <c r="I806" s="9" t="s">
        <v>266</v>
      </c>
      <c r="J806" s="9" t="s">
        <v>276</v>
      </c>
      <c r="K806" s="9" t="s">
        <v>268</v>
      </c>
      <c r="L806" s="3">
        <v>86.649300694444435</v>
      </c>
      <c r="M806" s="3">
        <v>71.261431249999987</v>
      </c>
      <c r="N806" s="3">
        <v>71</v>
      </c>
    </row>
    <row r="807" spans="1:14">
      <c r="A807" s="30" t="s">
        <v>153</v>
      </c>
      <c r="B807" s="30">
        <v>304</v>
      </c>
      <c r="C807" s="80">
        <v>110.6701968652212</v>
      </c>
      <c r="D807" s="80">
        <v>126.25541823176543</v>
      </c>
      <c r="E807" s="9" t="s">
        <v>263</v>
      </c>
      <c r="F807" s="9" t="s">
        <v>147</v>
      </c>
      <c r="G807" s="9" t="s">
        <v>273</v>
      </c>
      <c r="H807" s="9" t="s">
        <v>265</v>
      </c>
      <c r="I807" s="9" t="s">
        <v>271</v>
      </c>
      <c r="J807" s="9" t="s">
        <v>276</v>
      </c>
      <c r="K807" s="9" t="s">
        <v>268</v>
      </c>
      <c r="L807" s="3">
        <v>86.455797154306794</v>
      </c>
      <c r="M807" s="3">
        <v>70.31137025530191</v>
      </c>
      <c r="N807" s="3">
        <v>70</v>
      </c>
    </row>
    <row r="808" spans="1:14">
      <c r="A808" s="30" t="s">
        <v>153</v>
      </c>
      <c r="B808" s="30">
        <v>305</v>
      </c>
      <c r="C808" s="80">
        <v>118.83170268700489</v>
      </c>
      <c r="D808" s="80">
        <v>124.6440564057305</v>
      </c>
      <c r="E808" s="9" t="s">
        <v>274</v>
      </c>
      <c r="F808" s="9" t="s">
        <v>147</v>
      </c>
      <c r="G808" s="9" t="s">
        <v>275</v>
      </c>
      <c r="H808" s="9" t="s">
        <v>265</v>
      </c>
      <c r="I808" s="9" t="s">
        <v>266</v>
      </c>
      <c r="J808" s="9" t="s">
        <v>276</v>
      </c>
      <c r="K808" s="9" t="s">
        <v>268</v>
      </c>
      <c r="L808" s="3">
        <v>86.036195100807447</v>
      </c>
      <c r="M808" s="3">
        <v>70.521578639718626</v>
      </c>
      <c r="N808" s="3">
        <v>71</v>
      </c>
    </row>
    <row r="809" spans="1:14">
      <c r="A809" s="30" t="s">
        <v>153</v>
      </c>
      <c r="B809" s="30">
        <v>306</v>
      </c>
      <c r="C809" s="80">
        <v>99.973484390594649</v>
      </c>
      <c r="D809" s="80">
        <v>130.89669431913816</v>
      </c>
      <c r="E809" s="9" t="s">
        <v>274</v>
      </c>
      <c r="F809" s="9" t="s">
        <v>147</v>
      </c>
      <c r="G809" s="9" t="s">
        <v>264</v>
      </c>
      <c r="H809" s="9" t="s">
        <v>265</v>
      </c>
      <c r="I809" s="9" t="s">
        <v>266</v>
      </c>
      <c r="J809" s="9" t="s">
        <v>276</v>
      </c>
      <c r="K809" s="9" t="s">
        <v>268</v>
      </c>
      <c r="L809" s="3">
        <v>87.652822346850741</v>
      </c>
      <c r="M809" s="3">
        <v>70.877397325280413</v>
      </c>
      <c r="N809" s="3">
        <v>71</v>
      </c>
    </row>
    <row r="810" spans="1:14">
      <c r="A810" s="30" t="s">
        <v>353</v>
      </c>
      <c r="B810" s="30">
        <v>101</v>
      </c>
      <c r="C810" s="80">
        <v>123.25288665254237</v>
      </c>
      <c r="D810" s="80">
        <v>127.87648720538698</v>
      </c>
      <c r="E810" s="9" t="s">
        <v>274</v>
      </c>
      <c r="F810" s="9" t="s">
        <v>144</v>
      </c>
      <c r="G810" s="9" t="s">
        <v>275</v>
      </c>
      <c r="H810" s="9" t="s">
        <v>265</v>
      </c>
      <c r="I810" s="9" t="s">
        <v>270</v>
      </c>
      <c r="J810" s="9" t="s">
        <v>285</v>
      </c>
      <c r="K810" s="9" t="s">
        <v>284</v>
      </c>
      <c r="L810" s="3">
        <v>85.222717359930115</v>
      </c>
      <c r="M810" s="3">
        <v>59.093294388013035</v>
      </c>
      <c r="N810" s="3">
        <v>59</v>
      </c>
    </row>
    <row r="811" spans="1:14">
      <c r="A811" s="30" t="s">
        <v>188</v>
      </c>
      <c r="B811" s="30">
        <v>101</v>
      </c>
      <c r="C811" s="80">
        <v>97.246840293472189</v>
      </c>
      <c r="D811" s="80">
        <v>122.21149039001396</v>
      </c>
      <c r="E811" s="9" t="s">
        <v>263</v>
      </c>
      <c r="F811" s="9" t="s">
        <v>147</v>
      </c>
      <c r="G811" s="9" t="s">
        <v>275</v>
      </c>
      <c r="H811" s="9" t="s">
        <v>279</v>
      </c>
      <c r="I811" s="9" t="s">
        <v>266</v>
      </c>
      <c r="J811" s="9" t="s">
        <v>276</v>
      </c>
      <c r="K811" s="9" t="s">
        <v>268</v>
      </c>
      <c r="L811" s="3">
        <v>85.90550740051404</v>
      </c>
      <c r="M811" s="3">
        <v>70.694371177878224</v>
      </c>
      <c r="N811" s="3">
        <v>71</v>
      </c>
    </row>
    <row r="812" spans="1:14">
      <c r="A812" s="30" t="s">
        <v>372</v>
      </c>
      <c r="B812" s="30">
        <v>101</v>
      </c>
      <c r="C812" s="80">
        <v>83.391717773958135</v>
      </c>
      <c r="D812" s="80">
        <v>118.41719870857671</v>
      </c>
      <c r="E812" s="9" t="s">
        <v>263</v>
      </c>
      <c r="F812" s="9" t="s">
        <v>147</v>
      </c>
      <c r="G812" s="9" t="s">
        <v>322</v>
      </c>
      <c r="H812" s="9" t="s">
        <v>279</v>
      </c>
      <c r="I812" s="9" t="s">
        <v>310</v>
      </c>
      <c r="J812" s="9" t="s">
        <v>267</v>
      </c>
      <c r="K812" s="9" t="s">
        <v>284</v>
      </c>
      <c r="L812" s="3">
        <v>85.392450705491129</v>
      </c>
      <c r="M812" s="3">
        <v>53.948998831670707</v>
      </c>
      <c r="N812" s="3">
        <v>54</v>
      </c>
    </row>
    <row r="813" spans="1:14">
      <c r="A813" s="30" t="s">
        <v>372</v>
      </c>
      <c r="B813" s="30">
        <v>102</v>
      </c>
      <c r="C813" s="80">
        <v>82.34918619606195</v>
      </c>
      <c r="D813" s="80">
        <v>125.90177794431766</v>
      </c>
      <c r="E813" s="9" t="s">
        <v>263</v>
      </c>
      <c r="F813" s="9" t="s">
        <v>147</v>
      </c>
      <c r="G813" s="9" t="s">
        <v>322</v>
      </c>
      <c r="H813" s="9" t="s">
        <v>279</v>
      </c>
      <c r="I813" s="9" t="s">
        <v>310</v>
      </c>
      <c r="J813" s="9" t="s">
        <v>267</v>
      </c>
      <c r="K813" s="9" t="s">
        <v>284</v>
      </c>
      <c r="L813" s="3">
        <v>85.081915631212738</v>
      </c>
      <c r="M813" s="3">
        <v>70.193669234592463</v>
      </c>
      <c r="N813" s="3">
        <v>70</v>
      </c>
    </row>
    <row r="814" spans="1:14">
      <c r="A814" s="30" t="s">
        <v>193</v>
      </c>
      <c r="B814" s="30">
        <v>101</v>
      </c>
      <c r="C814" s="80">
        <v>133.10602676397551</v>
      </c>
      <c r="D814" s="80">
        <v>118.34285689790967</v>
      </c>
      <c r="E814" s="9" t="s">
        <v>274</v>
      </c>
      <c r="F814" s="9" t="s">
        <v>168</v>
      </c>
      <c r="G814" s="9" t="s">
        <v>275</v>
      </c>
      <c r="H814" s="9" t="s">
        <v>265</v>
      </c>
      <c r="I814" s="9" t="s">
        <v>288</v>
      </c>
      <c r="J814" s="9" t="s">
        <v>285</v>
      </c>
      <c r="K814" s="9" t="s">
        <v>268</v>
      </c>
      <c r="L814" s="3">
        <v>85.846912166734342</v>
      </c>
      <c r="M814" s="3">
        <v>72.816660576532684</v>
      </c>
      <c r="N814" s="3">
        <v>73</v>
      </c>
    </row>
    <row r="815" spans="1:14">
      <c r="A815" s="30" t="s">
        <v>193</v>
      </c>
      <c r="B815" s="30">
        <v>102</v>
      </c>
      <c r="C815" s="80">
        <v>133.98305483462477</v>
      </c>
      <c r="D815" s="80">
        <v>123.24763231099338</v>
      </c>
      <c r="E815" s="9" t="s">
        <v>274</v>
      </c>
      <c r="F815" s="9" t="s">
        <v>168</v>
      </c>
      <c r="G815" s="9" t="s">
        <v>275</v>
      </c>
      <c r="H815" s="9" t="s">
        <v>265</v>
      </c>
      <c r="I815" s="9" t="s">
        <v>271</v>
      </c>
      <c r="J815" s="9" t="s">
        <v>285</v>
      </c>
      <c r="K815" s="9" t="s">
        <v>268</v>
      </c>
      <c r="L815" s="3">
        <v>87.13772637531622</v>
      </c>
      <c r="M815" s="3">
        <v>70.665429832829005</v>
      </c>
      <c r="N815" s="3">
        <v>71</v>
      </c>
    </row>
    <row r="816" spans="1:14">
      <c r="A816" s="30" t="s">
        <v>193</v>
      </c>
      <c r="B816" s="30">
        <v>103</v>
      </c>
      <c r="C816" s="80">
        <v>138.0466014304925</v>
      </c>
      <c r="D816" s="80">
        <v>124.48180702584037</v>
      </c>
      <c r="E816" s="9" t="s">
        <v>274</v>
      </c>
      <c r="F816" s="9" t="s">
        <v>168</v>
      </c>
      <c r="G816" s="9" t="s">
        <v>275</v>
      </c>
      <c r="H816" s="9" t="s">
        <v>265</v>
      </c>
      <c r="I816" s="9" t="s">
        <v>271</v>
      </c>
      <c r="J816" s="9" t="s">
        <v>285</v>
      </c>
      <c r="K816" s="9" t="s">
        <v>268</v>
      </c>
      <c r="L816" s="3">
        <v>85.774438038042135</v>
      </c>
      <c r="M816" s="3">
        <v>70.90735052676888</v>
      </c>
      <c r="N816" s="3">
        <v>71</v>
      </c>
    </row>
    <row r="817" spans="1:14">
      <c r="A817" s="30" t="s">
        <v>193</v>
      </c>
      <c r="B817" s="30">
        <v>104</v>
      </c>
      <c r="C817" s="80">
        <v>123.74326182305334</v>
      </c>
      <c r="D817" s="80">
        <v>121.96236443790418</v>
      </c>
      <c r="E817" s="9" t="s">
        <v>274</v>
      </c>
      <c r="F817" s="9" t="s">
        <v>168</v>
      </c>
      <c r="G817" s="9" t="s">
        <v>275</v>
      </c>
      <c r="H817" s="9" t="s">
        <v>265</v>
      </c>
      <c r="I817" s="9" t="s">
        <v>271</v>
      </c>
      <c r="J817" s="9" t="s">
        <v>285</v>
      </c>
      <c r="K817" s="9" t="s">
        <v>268</v>
      </c>
      <c r="L817" s="3">
        <v>85.567632059012581</v>
      </c>
      <c r="M817" s="3">
        <v>71.588182256435374</v>
      </c>
      <c r="N817" s="3">
        <v>72</v>
      </c>
    </row>
    <row r="818" spans="1:14">
      <c r="A818" s="30" t="s">
        <v>234</v>
      </c>
      <c r="B818" s="30">
        <v>101</v>
      </c>
      <c r="C818" s="80">
        <v>133.23709285225181</v>
      </c>
      <c r="D818" s="80">
        <v>114.02479911027979</v>
      </c>
      <c r="E818" s="9" t="s">
        <v>274</v>
      </c>
      <c r="F818" s="9" t="s">
        <v>168</v>
      </c>
      <c r="G818" s="9" t="s">
        <v>277</v>
      </c>
      <c r="H818" s="9" t="s">
        <v>265</v>
      </c>
      <c r="I818" s="9" t="s">
        <v>271</v>
      </c>
      <c r="J818" s="9" t="s">
        <v>285</v>
      </c>
      <c r="K818" s="9" t="s">
        <v>268</v>
      </c>
      <c r="L818" s="3">
        <v>84.850013897107047</v>
      </c>
      <c r="M818" s="3">
        <v>71.580518143001072</v>
      </c>
      <c r="N818" s="3">
        <v>72</v>
      </c>
    </row>
    <row r="819" spans="1:14">
      <c r="A819" s="30" t="s">
        <v>234</v>
      </c>
      <c r="B819" s="30">
        <v>102</v>
      </c>
      <c r="C819" s="80">
        <v>142.24681204901387</v>
      </c>
      <c r="D819" s="80">
        <v>121.28380082212226</v>
      </c>
      <c r="E819" s="9" t="s">
        <v>274</v>
      </c>
      <c r="F819" s="9" t="s">
        <v>168</v>
      </c>
      <c r="G819" s="9" t="s">
        <v>277</v>
      </c>
      <c r="H819" s="9" t="s">
        <v>265</v>
      </c>
      <c r="I819" s="9" t="s">
        <v>271</v>
      </c>
      <c r="J819" s="9" t="s">
        <v>285</v>
      </c>
      <c r="K819" s="9" t="s">
        <v>268</v>
      </c>
      <c r="L819" s="3">
        <v>86.757268863648505</v>
      </c>
      <c r="M819" s="3">
        <v>69.511028955367152</v>
      </c>
      <c r="N819" s="3">
        <v>70</v>
      </c>
    </row>
    <row r="820" spans="1:14">
      <c r="A820" s="30" t="s">
        <v>234</v>
      </c>
      <c r="B820" s="30">
        <v>103</v>
      </c>
      <c r="C820" s="80">
        <v>152.0021684705051</v>
      </c>
      <c r="D820" s="80">
        <v>121.00699036672638</v>
      </c>
      <c r="E820" s="9" t="s">
        <v>274</v>
      </c>
      <c r="F820" s="9" t="s">
        <v>168</v>
      </c>
      <c r="G820" s="9" t="s">
        <v>277</v>
      </c>
      <c r="H820" s="9" t="s">
        <v>265</v>
      </c>
      <c r="I820" s="9" t="s">
        <v>271</v>
      </c>
      <c r="J820" s="9" t="s">
        <v>285</v>
      </c>
      <c r="K820" s="9" t="s">
        <v>268</v>
      </c>
      <c r="L820" s="3">
        <v>85.199188294573645</v>
      </c>
      <c r="M820" s="3">
        <v>71.134483062015534</v>
      </c>
      <c r="N820" s="3">
        <v>71</v>
      </c>
    </row>
    <row r="821" spans="1:14">
      <c r="A821" s="30" t="s">
        <v>234</v>
      </c>
      <c r="B821" s="30">
        <v>104</v>
      </c>
      <c r="C821" s="80">
        <v>140.99945377150124</v>
      </c>
      <c r="D821" s="80">
        <v>120.00695660035696</v>
      </c>
      <c r="E821" s="9" t="s">
        <v>274</v>
      </c>
      <c r="F821" s="9" t="s">
        <v>168</v>
      </c>
      <c r="G821" s="9" t="s">
        <v>275</v>
      </c>
      <c r="H821" s="9" t="s">
        <v>265</v>
      </c>
      <c r="I821" s="9" t="s">
        <v>271</v>
      </c>
      <c r="J821" s="9" t="s">
        <v>285</v>
      </c>
      <c r="K821" s="9" t="s">
        <v>268</v>
      </c>
      <c r="L821" s="3">
        <v>84.858372373019662</v>
      </c>
      <c r="M821" s="3">
        <v>66.017410786592961</v>
      </c>
      <c r="N821" s="3">
        <v>66</v>
      </c>
    </row>
    <row r="822" spans="1:14">
      <c r="A822" s="30" t="s">
        <v>234</v>
      </c>
      <c r="B822" s="30">
        <v>201</v>
      </c>
      <c r="C822" s="80">
        <v>139.705580797224</v>
      </c>
      <c r="D822" s="80">
        <v>119.47347452030226</v>
      </c>
      <c r="E822" s="9" t="s">
        <v>274</v>
      </c>
      <c r="F822" s="9" t="s">
        <v>168</v>
      </c>
      <c r="G822" s="9" t="s">
        <v>275</v>
      </c>
      <c r="H822" s="9" t="s">
        <v>265</v>
      </c>
      <c r="I822" s="9" t="s">
        <v>271</v>
      </c>
      <c r="J822" s="9" t="s">
        <v>285</v>
      </c>
      <c r="K822" s="9" t="s">
        <v>268</v>
      </c>
      <c r="L822" s="3">
        <v>85.386572050995497</v>
      </c>
      <c r="M822" s="3">
        <v>67.057880922161843</v>
      </c>
      <c r="N822" s="3">
        <v>67</v>
      </c>
    </row>
    <row r="823" spans="1:14">
      <c r="A823" s="30" t="s">
        <v>234</v>
      </c>
      <c r="B823" s="30">
        <v>202</v>
      </c>
      <c r="C823" s="80">
        <v>126.50932384822885</v>
      </c>
      <c r="D823" s="80">
        <v>126.24922956971042</v>
      </c>
      <c r="E823" s="9" t="s">
        <v>274</v>
      </c>
      <c r="F823" s="9" t="s">
        <v>168</v>
      </c>
      <c r="G823" s="9" t="s">
        <v>277</v>
      </c>
      <c r="H823" s="9" t="s">
        <v>265</v>
      </c>
      <c r="I823" s="9" t="s">
        <v>271</v>
      </c>
      <c r="J823" s="9" t="s">
        <v>285</v>
      </c>
      <c r="K823" s="9" t="s">
        <v>268</v>
      </c>
      <c r="L823" s="3">
        <v>85.871603311341119</v>
      </c>
      <c r="M823" s="3">
        <v>70.021430724492689</v>
      </c>
      <c r="N823" s="3">
        <v>70</v>
      </c>
    </row>
    <row r="824" spans="1:14">
      <c r="A824" s="30" t="s">
        <v>234</v>
      </c>
      <c r="B824" s="30">
        <v>203</v>
      </c>
      <c r="C824" s="80">
        <v>134.8463499386348</v>
      </c>
      <c r="D824" s="80">
        <v>123.3696436661395</v>
      </c>
      <c r="E824" s="9" t="s">
        <v>274</v>
      </c>
      <c r="F824" s="9" t="s">
        <v>168</v>
      </c>
      <c r="G824" s="9" t="s">
        <v>277</v>
      </c>
      <c r="H824" s="9" t="s">
        <v>265</v>
      </c>
      <c r="I824" s="9" t="s">
        <v>271</v>
      </c>
      <c r="J824" s="9" t="s">
        <v>285</v>
      </c>
      <c r="K824" s="9" t="s">
        <v>268</v>
      </c>
      <c r="L824" s="3">
        <v>86.841341573460596</v>
      </c>
      <c r="M824" s="3">
        <v>69.722310536439409</v>
      </c>
      <c r="N824" s="3">
        <v>70</v>
      </c>
    </row>
    <row r="825" spans="1:14">
      <c r="A825" s="30" t="s">
        <v>234</v>
      </c>
      <c r="B825" s="30">
        <v>204</v>
      </c>
      <c r="C825" s="80">
        <v>125.8057186529503</v>
      </c>
      <c r="D825" s="80">
        <v>125.90016467650238</v>
      </c>
      <c r="E825" s="9" t="s">
        <v>274</v>
      </c>
      <c r="F825" s="9" t="s">
        <v>168</v>
      </c>
      <c r="G825" s="9" t="s">
        <v>277</v>
      </c>
      <c r="H825" s="9" t="s">
        <v>265</v>
      </c>
      <c r="I825" s="9" t="s">
        <v>271</v>
      </c>
      <c r="J825" s="9" t="s">
        <v>285</v>
      </c>
      <c r="K825" s="9" t="s">
        <v>268</v>
      </c>
      <c r="L825" s="3">
        <v>86.506412022663099</v>
      </c>
      <c r="M825" s="3">
        <v>70.680084004280033</v>
      </c>
      <c r="N825" s="3">
        <v>71</v>
      </c>
    </row>
    <row r="826" spans="1:14">
      <c r="A826" s="30" t="s">
        <v>388</v>
      </c>
      <c r="B826" s="30">
        <v>101</v>
      </c>
      <c r="C826" s="80">
        <v>105.54295491685255</v>
      </c>
      <c r="D826" s="80">
        <v>115.82357233698035</v>
      </c>
      <c r="E826" s="9" t="s">
        <v>263</v>
      </c>
      <c r="F826" s="9" t="s">
        <v>147</v>
      </c>
      <c r="G826" s="9" t="s">
        <v>277</v>
      </c>
      <c r="H826" s="9" t="s">
        <v>265</v>
      </c>
      <c r="I826" s="9" t="s">
        <v>272</v>
      </c>
      <c r="J826" s="9" t="s">
        <v>283</v>
      </c>
      <c r="K826" s="9" t="s">
        <v>284</v>
      </c>
      <c r="L826" s="3">
        <v>83.594854208945534</v>
      </c>
      <c r="M826" s="3">
        <v>50.691300551992846</v>
      </c>
      <c r="N826" s="3">
        <v>51</v>
      </c>
    </row>
    <row r="827" spans="1:14">
      <c r="A827" s="30" t="s">
        <v>194</v>
      </c>
      <c r="B827" s="30">
        <v>101</v>
      </c>
      <c r="C827" s="80">
        <v>85.040397934569228</v>
      </c>
      <c r="D827" s="80">
        <v>122.24928770169895</v>
      </c>
      <c r="E827" s="9" t="s">
        <v>263</v>
      </c>
      <c r="F827" s="9" t="s">
        <v>147</v>
      </c>
      <c r="G827" s="9" t="s">
        <v>322</v>
      </c>
      <c r="H827" s="9" t="s">
        <v>265</v>
      </c>
      <c r="I827" s="9" t="s">
        <v>272</v>
      </c>
      <c r="J827" s="9" t="s">
        <v>283</v>
      </c>
      <c r="K827" s="9" t="s">
        <v>284</v>
      </c>
      <c r="L827" s="3">
        <v>84.388469011879536</v>
      </c>
      <c r="M827" s="3">
        <v>71.147291647481353</v>
      </c>
      <c r="N827" s="3">
        <v>71</v>
      </c>
    </row>
    <row r="828" spans="1:14">
      <c r="A828" s="30" t="s">
        <v>194</v>
      </c>
      <c r="B828" s="30">
        <v>102</v>
      </c>
      <c r="C828" s="80">
        <v>70.54925081623135</v>
      </c>
      <c r="D828" s="80">
        <v>135.62303598393717</v>
      </c>
      <c r="E828" s="9" t="s">
        <v>263</v>
      </c>
      <c r="F828" s="9" t="s">
        <v>147</v>
      </c>
      <c r="G828" s="9" t="s">
        <v>322</v>
      </c>
      <c r="H828" s="9" t="s">
        <v>279</v>
      </c>
      <c r="I828" s="9" t="s">
        <v>269</v>
      </c>
      <c r="J828" s="9" t="s">
        <v>283</v>
      </c>
      <c r="K828" s="9" t="s">
        <v>284</v>
      </c>
      <c r="L828" s="3">
        <v>86.817809168774673</v>
      </c>
      <c r="M828" s="3">
        <v>70.051805485288256</v>
      </c>
      <c r="N828" s="3">
        <v>70</v>
      </c>
    </row>
    <row r="829" spans="1:14">
      <c r="A829" s="30" t="s">
        <v>194</v>
      </c>
      <c r="B829" s="30">
        <v>105</v>
      </c>
      <c r="C829" s="80">
        <v>118.43235589970401</v>
      </c>
      <c r="D829" s="80">
        <v>128.77716429504937</v>
      </c>
      <c r="E829" s="9" t="s">
        <v>274</v>
      </c>
      <c r="F829" s="9" t="s">
        <v>147</v>
      </c>
      <c r="G829" s="9" t="s">
        <v>287</v>
      </c>
      <c r="H829" s="9" t="s">
        <v>265</v>
      </c>
      <c r="I829" s="9" t="s">
        <v>266</v>
      </c>
      <c r="J829" s="9" t="s">
        <v>276</v>
      </c>
      <c r="K829" s="9" t="s">
        <v>268</v>
      </c>
      <c r="L829" s="3">
        <v>86.516935116135471</v>
      </c>
      <c r="M829" s="3">
        <v>71.562794471096737</v>
      </c>
      <c r="N829" s="3">
        <v>72</v>
      </c>
    </row>
    <row r="830" spans="1:14">
      <c r="A830" s="30" t="s">
        <v>167</v>
      </c>
      <c r="B830" s="30">
        <v>101</v>
      </c>
      <c r="C830" s="80">
        <v>77.791752324604872</v>
      </c>
      <c r="D830" s="80">
        <v>144.87602672571299</v>
      </c>
      <c r="E830" s="9" t="s">
        <v>263</v>
      </c>
      <c r="F830" s="9" t="s">
        <v>147</v>
      </c>
      <c r="G830" s="9" t="s">
        <v>275</v>
      </c>
      <c r="H830" s="9" t="s">
        <v>265</v>
      </c>
      <c r="I830" s="9" t="s">
        <v>266</v>
      </c>
      <c r="J830" s="9" t="s">
        <v>267</v>
      </c>
      <c r="K830" s="9" t="s">
        <v>268</v>
      </c>
      <c r="L830" s="3">
        <v>88.905509298587987</v>
      </c>
      <c r="M830" s="3">
        <v>64.358842842383183</v>
      </c>
      <c r="N830" s="3">
        <v>64</v>
      </c>
    </row>
    <row r="831" spans="1:14">
      <c r="A831" s="30" t="s">
        <v>167</v>
      </c>
      <c r="B831" s="30">
        <v>102</v>
      </c>
      <c r="C831" s="80">
        <v>78.284155541492325</v>
      </c>
      <c r="D831" s="80">
        <v>147.18973649696019</v>
      </c>
      <c r="E831" s="9" t="s">
        <v>263</v>
      </c>
      <c r="F831" s="9" t="s">
        <v>147</v>
      </c>
      <c r="G831" s="9" t="s">
        <v>264</v>
      </c>
      <c r="H831" s="9" t="s">
        <v>265</v>
      </c>
      <c r="I831" s="9" t="s">
        <v>270</v>
      </c>
      <c r="J831" s="9" t="s">
        <v>267</v>
      </c>
      <c r="K831" s="9" t="s">
        <v>268</v>
      </c>
      <c r="L831" s="3">
        <v>88.58794513589028</v>
      </c>
      <c r="M831" s="3">
        <v>70.26336550673102</v>
      </c>
      <c r="N831" s="3">
        <v>70</v>
      </c>
    </row>
    <row r="832" spans="1:14">
      <c r="A832" s="30" t="s">
        <v>167</v>
      </c>
      <c r="B832" s="30">
        <v>103</v>
      </c>
      <c r="C832" s="80">
        <v>77.89189199821827</v>
      </c>
      <c r="D832" s="80">
        <v>145.50265260488405</v>
      </c>
      <c r="E832" s="9" t="s">
        <v>263</v>
      </c>
      <c r="F832" s="9" t="s">
        <v>147</v>
      </c>
      <c r="G832" s="9" t="s">
        <v>264</v>
      </c>
      <c r="H832" s="9" t="s">
        <v>265</v>
      </c>
      <c r="I832" s="9" t="s">
        <v>266</v>
      </c>
      <c r="J832" s="9" t="s">
        <v>267</v>
      </c>
      <c r="K832" s="9" t="s">
        <v>268</v>
      </c>
      <c r="L832" s="3">
        <v>89.642903846153843</v>
      </c>
      <c r="M832" s="3">
        <v>70.100192307692311</v>
      </c>
      <c r="N832" s="3">
        <v>70</v>
      </c>
    </row>
    <row r="833" spans="1:14">
      <c r="A833" s="30" t="s">
        <v>167</v>
      </c>
      <c r="B833" s="30">
        <v>104</v>
      </c>
      <c r="C833" s="80">
        <v>82.263156342196552</v>
      </c>
      <c r="D833" s="80">
        <v>123.68829419768011</v>
      </c>
      <c r="E833" s="9" t="s">
        <v>263</v>
      </c>
      <c r="F833" s="9" t="s">
        <v>147</v>
      </c>
      <c r="G833" s="9" t="s">
        <v>264</v>
      </c>
      <c r="H833" s="9" t="s">
        <v>265</v>
      </c>
      <c r="I833" s="9" t="s">
        <v>266</v>
      </c>
      <c r="J833" s="9" t="s">
        <v>267</v>
      </c>
      <c r="K833" s="9" t="s">
        <v>268</v>
      </c>
      <c r="L833" s="3">
        <v>87.545150651179171</v>
      </c>
      <c r="M833" s="3">
        <v>71.642189369940155</v>
      </c>
      <c r="N833" s="3">
        <v>72</v>
      </c>
    </row>
    <row r="834" spans="1:14">
      <c r="A834" s="30" t="s">
        <v>167</v>
      </c>
      <c r="B834" s="30">
        <v>105</v>
      </c>
      <c r="C834" s="80">
        <v>91.274000765976908</v>
      </c>
      <c r="D834" s="80">
        <v>137.16762390190274</v>
      </c>
      <c r="E834" s="9" t="s">
        <v>263</v>
      </c>
      <c r="F834" s="9" t="s">
        <v>147</v>
      </c>
      <c r="G834" s="9" t="s">
        <v>264</v>
      </c>
      <c r="H834" s="9" t="s">
        <v>265</v>
      </c>
      <c r="I834" s="9" t="s">
        <v>266</v>
      </c>
      <c r="J834" s="9" t="s">
        <v>267</v>
      </c>
      <c r="K834" s="9" t="s">
        <v>268</v>
      </c>
      <c r="L834" s="3">
        <v>87.836631271694529</v>
      </c>
      <c r="M834" s="3">
        <v>70.560910381823916</v>
      </c>
      <c r="N834" s="3">
        <v>71</v>
      </c>
    </row>
    <row r="835" spans="1:14">
      <c r="A835" s="30" t="s">
        <v>167</v>
      </c>
      <c r="B835" s="30">
        <v>106</v>
      </c>
      <c r="C835" s="80">
        <v>95.16083690639266</v>
      </c>
      <c r="D835" s="80">
        <v>144.00662523762995</v>
      </c>
      <c r="E835" s="9" t="s">
        <v>263</v>
      </c>
      <c r="F835" s="9" t="s">
        <v>147</v>
      </c>
      <c r="G835" s="9" t="s">
        <v>264</v>
      </c>
      <c r="H835" s="9" t="s">
        <v>265</v>
      </c>
      <c r="I835" s="9" t="s">
        <v>270</v>
      </c>
      <c r="J835" s="9" t="s">
        <v>267</v>
      </c>
      <c r="K835" s="9" t="s">
        <v>268</v>
      </c>
      <c r="L835" s="3">
        <v>88.235671535893161</v>
      </c>
      <c r="M835" s="3">
        <v>69.957819282136882</v>
      </c>
      <c r="N835" s="3">
        <v>70</v>
      </c>
    </row>
    <row r="836" spans="1:14">
      <c r="A836" s="30" t="s">
        <v>185</v>
      </c>
      <c r="B836" s="30">
        <v>101</v>
      </c>
      <c r="C836" s="80">
        <v>101.03678606925145</v>
      </c>
      <c r="D836" s="80">
        <v>114.63768487745753</v>
      </c>
      <c r="E836" s="9" t="s">
        <v>263</v>
      </c>
      <c r="F836" s="9" t="s">
        <v>147</v>
      </c>
      <c r="G836" s="9" t="s">
        <v>275</v>
      </c>
      <c r="H836" s="9" t="s">
        <v>279</v>
      </c>
      <c r="I836" s="9" t="s">
        <v>270</v>
      </c>
      <c r="J836" s="9" t="s">
        <v>267</v>
      </c>
      <c r="K836" s="9" t="s">
        <v>268</v>
      </c>
      <c r="L836" s="3">
        <v>83.914472876151478</v>
      </c>
      <c r="M836" s="3">
        <v>71.001330603889457</v>
      </c>
      <c r="N836" s="3">
        <v>71</v>
      </c>
    </row>
    <row r="837" spans="1:14">
      <c r="A837" s="30" t="s">
        <v>185</v>
      </c>
      <c r="B837" s="30">
        <v>102</v>
      </c>
      <c r="C837" s="80">
        <v>82.459809238470868</v>
      </c>
      <c r="D837" s="80">
        <v>133.04129357847427</v>
      </c>
      <c r="E837" s="9" t="s">
        <v>263</v>
      </c>
      <c r="F837" s="9" t="s">
        <v>147</v>
      </c>
      <c r="G837" s="9" t="s">
        <v>275</v>
      </c>
      <c r="H837" s="9" t="s">
        <v>279</v>
      </c>
      <c r="I837" s="9" t="s">
        <v>266</v>
      </c>
      <c r="J837" s="9" t="s">
        <v>267</v>
      </c>
      <c r="K837" s="9" t="s">
        <v>284</v>
      </c>
      <c r="L837" s="3">
        <v>84.992493709515472</v>
      </c>
      <c r="M837" s="3">
        <v>69.732926699612136</v>
      </c>
      <c r="N837" s="3">
        <v>70</v>
      </c>
    </row>
    <row r="838" spans="1:14">
      <c r="A838" s="30" t="s">
        <v>345</v>
      </c>
      <c r="B838" s="30">
        <v>101</v>
      </c>
      <c r="C838" s="80">
        <v>130.22997375235636</v>
      </c>
      <c r="D838" s="80">
        <v>123.66891443429587</v>
      </c>
      <c r="E838" s="9" t="s">
        <v>274</v>
      </c>
      <c r="F838" s="9" t="s">
        <v>168</v>
      </c>
      <c r="G838" s="9" t="s">
        <v>275</v>
      </c>
      <c r="H838" s="9" t="s">
        <v>265</v>
      </c>
      <c r="I838" s="9" t="s">
        <v>346</v>
      </c>
      <c r="J838" s="9" t="s">
        <v>283</v>
      </c>
      <c r="K838" s="9" t="s">
        <v>284</v>
      </c>
      <c r="L838" s="3">
        <v>85.831072838193819</v>
      </c>
      <c r="M838" s="3">
        <v>71.727766233766232</v>
      </c>
      <c r="N838" s="3">
        <v>72</v>
      </c>
    </row>
    <row r="839" spans="1:14">
      <c r="A839" s="30" t="s">
        <v>345</v>
      </c>
      <c r="B839" s="30">
        <v>102</v>
      </c>
      <c r="C839" s="80">
        <v>124.2890172940598</v>
      </c>
      <c r="D839" s="80">
        <v>120.81846120544004</v>
      </c>
      <c r="E839" s="9" t="s">
        <v>274</v>
      </c>
      <c r="F839" s="9" t="s">
        <v>168</v>
      </c>
      <c r="G839" s="9" t="s">
        <v>275</v>
      </c>
      <c r="H839" s="9" t="s">
        <v>265</v>
      </c>
      <c r="I839" s="9" t="s">
        <v>335</v>
      </c>
      <c r="J839" s="9" t="s">
        <v>283</v>
      </c>
      <c r="K839" s="9" t="s">
        <v>284</v>
      </c>
      <c r="L839" s="3">
        <v>85.501454644474592</v>
      </c>
      <c r="M839" s="3">
        <v>66.891273833865199</v>
      </c>
      <c r="N839" s="3">
        <v>67</v>
      </c>
    </row>
    <row r="840" spans="1:14">
      <c r="A840" s="30" t="s">
        <v>334</v>
      </c>
      <c r="B840" s="30">
        <v>401</v>
      </c>
      <c r="C840" s="80">
        <v>86.745250074169306</v>
      </c>
      <c r="D840" s="80">
        <v>110.07690321569326</v>
      </c>
      <c r="E840" s="9" t="s">
        <v>263</v>
      </c>
      <c r="F840" s="9" t="s">
        <v>168</v>
      </c>
      <c r="G840" s="9" t="s">
        <v>277</v>
      </c>
      <c r="H840" s="9" t="s">
        <v>265</v>
      </c>
      <c r="I840" s="9" t="s">
        <v>310</v>
      </c>
      <c r="J840" s="9" t="s">
        <v>283</v>
      </c>
      <c r="K840" s="9" t="s">
        <v>284</v>
      </c>
      <c r="L840" s="3">
        <v>80.080385162150165</v>
      </c>
      <c r="M840" s="3">
        <v>70.359499888938245</v>
      </c>
      <c r="N840" s="3">
        <v>70</v>
      </c>
    </row>
    <row r="841" spans="1:14">
      <c r="A841" s="30" t="s">
        <v>334</v>
      </c>
      <c r="B841" s="30">
        <v>402</v>
      </c>
      <c r="C841" s="80">
        <v>79.28571344899828</v>
      </c>
      <c r="D841" s="80">
        <v>118.81737543287839</v>
      </c>
      <c r="E841" s="9" t="s">
        <v>263</v>
      </c>
      <c r="F841" s="9" t="s">
        <v>168</v>
      </c>
      <c r="G841" s="9" t="s">
        <v>277</v>
      </c>
      <c r="H841" s="9" t="s">
        <v>265</v>
      </c>
      <c r="I841" s="9" t="s">
        <v>335</v>
      </c>
      <c r="J841" s="9" t="s">
        <v>283</v>
      </c>
      <c r="K841" s="9" t="s">
        <v>284</v>
      </c>
      <c r="L841" s="3">
        <v>82.334999999999994</v>
      </c>
      <c r="M841" s="3">
        <v>71.784000000000006</v>
      </c>
      <c r="N841" s="3">
        <v>72</v>
      </c>
    </row>
    <row r="842" spans="1:14">
      <c r="A842" s="30" t="s">
        <v>334</v>
      </c>
      <c r="B842" s="30">
        <v>404</v>
      </c>
      <c r="C842" s="80">
        <v>89.431756332752911</v>
      </c>
      <c r="D842" s="80">
        <v>124.06506432720744</v>
      </c>
      <c r="E842" s="9" t="s">
        <v>263</v>
      </c>
      <c r="F842" s="9" t="s">
        <v>168</v>
      </c>
      <c r="G842" s="9" t="s">
        <v>338</v>
      </c>
      <c r="H842" s="9" t="s">
        <v>265</v>
      </c>
      <c r="I842" s="9" t="s">
        <v>339</v>
      </c>
      <c r="J842" s="9" t="s">
        <v>283</v>
      </c>
      <c r="K842" s="9" t="s">
        <v>284</v>
      </c>
      <c r="L842" s="3">
        <v>83.278087719298256</v>
      </c>
      <c r="M842" s="3">
        <v>59.215062382898999</v>
      </c>
      <c r="N842" s="3">
        <v>59</v>
      </c>
    </row>
    <row r="843" spans="1:14">
      <c r="A843" s="30" t="s">
        <v>173</v>
      </c>
      <c r="B843" s="30">
        <v>106</v>
      </c>
      <c r="C843" s="80">
        <v>70.254199071890611</v>
      </c>
      <c r="D843" s="80">
        <v>122.01948447460096</v>
      </c>
      <c r="E843" s="9" t="s">
        <v>263</v>
      </c>
      <c r="F843" s="9" t="s">
        <v>168</v>
      </c>
      <c r="G843" s="9" t="s">
        <v>264</v>
      </c>
      <c r="H843" s="9" t="s">
        <v>265</v>
      </c>
      <c r="I843" s="9" t="s">
        <v>272</v>
      </c>
      <c r="J843" s="9" t="s">
        <v>283</v>
      </c>
      <c r="K843" s="9" t="s">
        <v>268</v>
      </c>
      <c r="L843" s="3">
        <v>83.254502339077391</v>
      </c>
      <c r="M843" s="3">
        <v>70.339311896725292</v>
      </c>
      <c r="N843" s="3">
        <v>70</v>
      </c>
    </row>
    <row r="844" spans="1:14">
      <c r="A844" s="30" t="s">
        <v>195</v>
      </c>
      <c r="B844" s="30">
        <v>101</v>
      </c>
      <c r="C844" s="80">
        <v>86.54481851971444</v>
      </c>
      <c r="D844" s="80">
        <v>143.20000169732515</v>
      </c>
      <c r="E844" s="9" t="s">
        <v>263</v>
      </c>
      <c r="F844" s="9" t="s">
        <v>147</v>
      </c>
      <c r="G844" s="9" t="s">
        <v>264</v>
      </c>
      <c r="H844" s="9" t="s">
        <v>265</v>
      </c>
      <c r="I844" s="9" t="s">
        <v>266</v>
      </c>
      <c r="J844" s="9" t="s">
        <v>267</v>
      </c>
      <c r="K844" s="9" t="s">
        <v>268</v>
      </c>
      <c r="L844" s="3">
        <v>88.777868364363741</v>
      </c>
      <c r="M844" s="3">
        <v>70.854776888752113</v>
      </c>
      <c r="N844" s="3">
        <v>71</v>
      </c>
    </row>
    <row r="845" spans="1:14">
      <c r="A845" s="30" t="s">
        <v>309</v>
      </c>
      <c r="B845" s="30">
        <v>101</v>
      </c>
      <c r="C845" s="80">
        <v>83.711897773291611</v>
      </c>
      <c r="D845" s="80">
        <v>143.73214301880904</v>
      </c>
      <c r="E845" s="9" t="s">
        <v>263</v>
      </c>
      <c r="F845" s="9" t="s">
        <v>147</v>
      </c>
      <c r="G845" s="9" t="s">
        <v>286</v>
      </c>
      <c r="H845" s="9" t="s">
        <v>265</v>
      </c>
      <c r="I845" s="9" t="s">
        <v>266</v>
      </c>
      <c r="J845" s="9" t="s">
        <v>267</v>
      </c>
      <c r="K845" s="9" t="s">
        <v>284</v>
      </c>
      <c r="L845" s="3">
        <v>88.470599547580491</v>
      </c>
      <c r="M845" s="3">
        <v>70.080393727264379</v>
      </c>
      <c r="N845" s="3">
        <v>70</v>
      </c>
    </row>
    <row r="846" spans="1:14">
      <c r="A846" s="30" t="s">
        <v>371</v>
      </c>
      <c r="B846" s="30">
        <v>101</v>
      </c>
      <c r="C846" s="80">
        <v>115.15715886326464</v>
      </c>
      <c r="D846" s="80">
        <v>126.81693232100862</v>
      </c>
      <c r="E846" s="9" t="s">
        <v>274</v>
      </c>
      <c r="F846" s="9" t="s">
        <v>147</v>
      </c>
      <c r="G846" s="9" t="s">
        <v>275</v>
      </c>
      <c r="H846" s="9" t="s">
        <v>265</v>
      </c>
      <c r="I846" s="9" t="s">
        <v>270</v>
      </c>
      <c r="J846" s="9" t="s">
        <v>276</v>
      </c>
      <c r="K846" s="9" t="s">
        <v>284</v>
      </c>
      <c r="L846" s="3">
        <v>86.065373846225938</v>
      </c>
      <c r="M846" s="3">
        <v>71.014383076418511</v>
      </c>
      <c r="N846" s="3">
        <v>71</v>
      </c>
    </row>
    <row r="847" spans="1:14">
      <c r="A847" s="30" t="s">
        <v>196</v>
      </c>
      <c r="B847" s="30">
        <v>101</v>
      </c>
      <c r="C847" s="80">
        <v>95.634747390989077</v>
      </c>
      <c r="D847" s="80">
        <v>103.53399075901567</v>
      </c>
      <c r="E847" s="9" t="s">
        <v>263</v>
      </c>
      <c r="F847" s="9" t="s">
        <v>147</v>
      </c>
      <c r="G847" s="9" t="s">
        <v>275</v>
      </c>
      <c r="H847" s="9" t="s">
        <v>265</v>
      </c>
      <c r="I847" s="9" t="s">
        <v>272</v>
      </c>
      <c r="J847" s="9" t="s">
        <v>276</v>
      </c>
      <c r="K847" s="9" t="s">
        <v>268</v>
      </c>
      <c r="L847" s="3">
        <v>81.580704690431517</v>
      </c>
      <c r="M847" s="3">
        <v>74.101176360225153</v>
      </c>
      <c r="N847" s="3">
        <v>74</v>
      </c>
    </row>
    <row r="848" spans="1:14">
      <c r="A848" s="30" t="s">
        <v>174</v>
      </c>
      <c r="B848" s="30">
        <v>101</v>
      </c>
      <c r="C848" s="80">
        <v>131.61000061035156</v>
      </c>
      <c r="D848" s="80">
        <v>124.05480908960531</v>
      </c>
      <c r="E848" s="9" t="s">
        <v>263</v>
      </c>
      <c r="F848" s="9" t="s">
        <v>147</v>
      </c>
      <c r="G848" s="9" t="s">
        <v>275</v>
      </c>
      <c r="H848" s="9" t="s">
        <v>265</v>
      </c>
      <c r="I848" s="9" t="s">
        <v>269</v>
      </c>
      <c r="J848" s="9" t="s">
        <v>276</v>
      </c>
      <c r="K848" s="9" t="s">
        <v>284</v>
      </c>
      <c r="L848" s="3">
        <v>85.435000000000002</v>
      </c>
      <c r="M848" s="3">
        <v>72.739999999999995</v>
      </c>
      <c r="N848" s="3">
        <v>73</v>
      </c>
    </row>
    <row r="849" spans="1:14">
      <c r="A849" s="30" t="s">
        <v>174</v>
      </c>
      <c r="B849" s="30">
        <v>103</v>
      </c>
      <c r="C849" s="80">
        <v>112.25974621115712</v>
      </c>
      <c r="D849" s="80">
        <v>148.29999581142371</v>
      </c>
      <c r="E849" s="9" t="s">
        <v>263</v>
      </c>
      <c r="F849" s="9" t="s">
        <v>147</v>
      </c>
      <c r="G849" s="9" t="s">
        <v>277</v>
      </c>
      <c r="H849" s="9" t="s">
        <v>265</v>
      </c>
      <c r="I849" s="9" t="s">
        <v>270</v>
      </c>
      <c r="J849" s="9" t="s">
        <v>276</v>
      </c>
      <c r="K849" s="9" t="s">
        <v>268</v>
      </c>
      <c r="L849" s="3">
        <v>90.673255537032617</v>
      </c>
      <c r="M849" s="3">
        <v>32.013248392474395</v>
      </c>
      <c r="N849" s="3">
        <v>32</v>
      </c>
    </row>
    <row r="850" spans="1:14">
      <c r="A850" s="30" t="s">
        <v>174</v>
      </c>
      <c r="B850" s="30">
        <v>201</v>
      </c>
      <c r="C850" s="80">
        <v>112.27549151843242</v>
      </c>
      <c r="D850" s="80">
        <v>132.87286900073877</v>
      </c>
      <c r="E850" s="9" t="s">
        <v>263</v>
      </c>
      <c r="F850" s="9" t="s">
        <v>147</v>
      </c>
      <c r="G850" s="9" t="s">
        <v>277</v>
      </c>
      <c r="H850" s="9" t="s">
        <v>265</v>
      </c>
      <c r="I850" s="9" t="s">
        <v>270</v>
      </c>
      <c r="J850" s="9" t="s">
        <v>276</v>
      </c>
      <c r="K850" s="9" t="s">
        <v>268</v>
      </c>
      <c r="L850" s="3">
        <v>87.949269513370268</v>
      </c>
      <c r="M850" s="3">
        <v>72.023867742712596</v>
      </c>
      <c r="N850" s="3">
        <v>72</v>
      </c>
    </row>
    <row r="851" spans="1:14">
      <c r="A851" s="30" t="s">
        <v>174</v>
      </c>
      <c r="B851" s="30">
        <v>202</v>
      </c>
      <c r="C851" s="80">
        <v>128.87954432575174</v>
      </c>
      <c r="D851" s="80">
        <v>120.20423778298601</v>
      </c>
      <c r="E851" s="9" t="s">
        <v>263</v>
      </c>
      <c r="F851" s="9" t="s">
        <v>147</v>
      </c>
      <c r="G851" s="9" t="s">
        <v>277</v>
      </c>
      <c r="H851" s="9" t="s">
        <v>265</v>
      </c>
      <c r="I851" s="9" t="s">
        <v>270</v>
      </c>
      <c r="J851" s="9" t="s">
        <v>276</v>
      </c>
      <c r="K851" s="9" t="s">
        <v>268</v>
      </c>
      <c r="L851" s="3">
        <v>86.447999999999993</v>
      </c>
      <c r="M851" s="3">
        <v>71.819999999999993</v>
      </c>
      <c r="N851" s="3">
        <v>72</v>
      </c>
    </row>
    <row r="852" spans="1:14">
      <c r="A852" s="30" t="s">
        <v>174</v>
      </c>
      <c r="B852" s="30">
        <v>301</v>
      </c>
      <c r="C852" s="80">
        <v>124.41738805315035</v>
      </c>
      <c r="D852" s="80">
        <v>120.21301598854669</v>
      </c>
      <c r="E852" s="9" t="s">
        <v>263</v>
      </c>
      <c r="F852" s="9" t="s">
        <v>147</v>
      </c>
      <c r="G852" s="9" t="s">
        <v>277</v>
      </c>
      <c r="H852" s="9" t="s">
        <v>265</v>
      </c>
      <c r="I852" s="9" t="s">
        <v>266</v>
      </c>
      <c r="J852" s="9" t="s">
        <v>276</v>
      </c>
      <c r="K852" s="9" t="s">
        <v>268</v>
      </c>
      <c r="L852" s="3">
        <v>87.10081217271869</v>
      </c>
      <c r="M852" s="3">
        <v>72.71528972443987</v>
      </c>
      <c r="N852" s="3">
        <v>73</v>
      </c>
    </row>
    <row r="853" spans="1:14">
      <c r="A853" s="30" t="s">
        <v>174</v>
      </c>
      <c r="B853" s="30">
        <v>302</v>
      </c>
      <c r="C853" s="80">
        <v>117.53007533811878</v>
      </c>
      <c r="D853" s="80">
        <v>116.99971413080105</v>
      </c>
      <c r="E853" s="9" t="s">
        <v>263</v>
      </c>
      <c r="F853" s="9" t="s">
        <v>147</v>
      </c>
      <c r="G853" s="9" t="s">
        <v>277</v>
      </c>
      <c r="H853" s="9" t="s">
        <v>265</v>
      </c>
      <c r="I853" s="9" t="s">
        <v>266</v>
      </c>
      <c r="J853" s="9" t="s">
        <v>276</v>
      </c>
      <c r="K853" s="9" t="s">
        <v>268</v>
      </c>
      <c r="L853" s="3">
        <v>87.212787852189933</v>
      </c>
      <c r="M853" s="3">
        <v>72.7303045729834</v>
      </c>
      <c r="N853" s="3">
        <v>73</v>
      </c>
    </row>
  </sheetData>
  <autoFilter ref="A1:M85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3:BD161"/>
  <sheetViews>
    <sheetView showGridLines="0" zoomScale="80" zoomScaleNormal="80" workbookViewId="0">
      <selection activeCell="S22" sqref="S22:W22"/>
    </sheetView>
  </sheetViews>
  <sheetFormatPr defaultColWidth="9.109375" defaultRowHeight="14.4"/>
  <cols>
    <col min="1" max="1" width="3.44140625" style="33" customWidth="1"/>
    <col min="2" max="2" width="16.44140625" style="33" bestFit="1" customWidth="1"/>
    <col min="3" max="3" width="10.33203125" style="33" bestFit="1" customWidth="1"/>
    <col min="4" max="4" width="10.88671875" style="33" bestFit="1" customWidth="1"/>
    <col min="5" max="5" width="10.6640625" style="18" customWidth="1"/>
    <col min="6" max="6" width="9.5546875" style="18" customWidth="1"/>
    <col min="7" max="7" width="7.6640625" style="18" customWidth="1"/>
    <col min="8" max="8" width="10.109375" style="18" customWidth="1"/>
    <col min="9" max="9" width="10.33203125" style="18" customWidth="1"/>
    <col min="10" max="10" width="9.88671875" style="18" bestFit="1" customWidth="1"/>
    <col min="11" max="11" width="10.33203125" style="18" customWidth="1"/>
    <col min="12" max="12" width="10.33203125" style="33" customWidth="1"/>
    <col min="13" max="13" width="9.44140625" style="33" customWidth="1"/>
    <col min="14" max="14" width="9.6640625" style="33" customWidth="1"/>
    <col min="15" max="15" width="8.6640625" style="33" bestFit="1" customWidth="1"/>
    <col min="16" max="16" width="8.6640625" style="33" customWidth="1"/>
    <col min="17" max="17" width="8.5546875" style="33" customWidth="1"/>
    <col min="18" max="19" width="9.88671875" style="33" bestFit="1" customWidth="1"/>
    <col min="20" max="20" width="10" style="33" bestFit="1" customWidth="1"/>
    <col min="21" max="21" width="11.33203125" style="33" bestFit="1" customWidth="1"/>
    <col min="22" max="22" width="11.109375" style="33" bestFit="1" customWidth="1"/>
    <col min="23" max="23" width="11.6640625" style="33" bestFit="1" customWidth="1"/>
    <col min="24" max="26" width="8.33203125" style="33" customWidth="1"/>
    <col min="27" max="48" width="9.109375" style="33"/>
    <col min="49" max="49" width="10.33203125" style="33" customWidth="1"/>
    <col min="50" max="50" width="9.109375" style="33"/>
    <col min="51" max="51" width="11" style="33" bestFit="1" customWidth="1"/>
    <col min="52" max="54" width="9.109375" style="33"/>
    <col min="55" max="56" width="13.5546875" style="33" bestFit="1" customWidth="1"/>
    <col min="57" max="16384" width="9.109375" style="33"/>
  </cols>
  <sheetData>
    <row r="3" spans="2:56">
      <c r="B3" s="32" t="s">
        <v>0</v>
      </c>
      <c r="C3" s="33" t="s">
        <v>17</v>
      </c>
    </row>
    <row r="4" spans="2:56">
      <c r="B4" s="32" t="s">
        <v>3</v>
      </c>
      <c r="C4" s="33" t="s">
        <v>17</v>
      </c>
    </row>
    <row r="5" spans="2:56" ht="15" thickBot="1">
      <c r="B5" s="32" t="s">
        <v>10</v>
      </c>
      <c r="C5" s="33" t="s">
        <v>210</v>
      </c>
      <c r="J5" s="102"/>
      <c r="K5" s="102"/>
      <c r="L5" s="102"/>
      <c r="M5" s="102"/>
      <c r="N5" s="102"/>
      <c r="O5" s="102"/>
      <c r="P5" s="103"/>
      <c r="Q5" s="103"/>
      <c r="R5" s="103"/>
      <c r="S5" s="102"/>
      <c r="T5" s="102"/>
      <c r="U5" s="102"/>
      <c r="V5" s="34"/>
      <c r="W5" s="34"/>
    </row>
    <row r="6" spans="2:56" ht="15" thickBot="1">
      <c r="E6" s="83" t="s">
        <v>209</v>
      </c>
      <c r="F6" s="84"/>
      <c r="G6" s="84"/>
      <c r="H6" s="84"/>
      <c r="I6" s="85"/>
      <c r="J6" s="86" t="s">
        <v>204</v>
      </c>
      <c r="K6" s="87"/>
      <c r="L6" s="87"/>
      <c r="M6" s="87"/>
      <c r="N6" s="88"/>
      <c r="O6" s="89" t="s">
        <v>205</v>
      </c>
      <c r="P6" s="90"/>
      <c r="Q6" s="91"/>
      <c r="R6" s="92" t="s">
        <v>206</v>
      </c>
      <c r="S6" s="93"/>
      <c r="T6" s="94"/>
      <c r="U6" s="95" t="s">
        <v>207</v>
      </c>
      <c r="V6" s="96"/>
      <c r="W6" s="97"/>
      <c r="X6" s="81" t="s">
        <v>208</v>
      </c>
      <c r="Y6" s="81"/>
      <c r="Z6" s="82"/>
    </row>
    <row r="7" spans="2:56" s="35" customFormat="1" ht="4.5" customHeight="1" thickBot="1">
      <c r="D7" s="36" t="s">
        <v>15</v>
      </c>
      <c r="E7" s="36"/>
      <c r="F7" s="36"/>
      <c r="G7" s="36"/>
      <c r="H7" s="36"/>
      <c r="I7" s="36"/>
      <c r="J7" s="36"/>
      <c r="K7" s="55"/>
      <c r="L7" s="55"/>
      <c r="M7" s="55"/>
      <c r="N7" s="55"/>
      <c r="O7" s="61"/>
      <c r="P7" s="55"/>
      <c r="Q7" s="55"/>
      <c r="R7" s="61"/>
      <c r="S7" s="55"/>
      <c r="T7" s="55"/>
      <c r="U7" s="61"/>
      <c r="V7" s="55"/>
      <c r="W7" s="55"/>
      <c r="X7" s="61"/>
      <c r="Y7" s="55"/>
      <c r="Z7" s="55"/>
      <c r="AA7" s="61"/>
    </row>
    <row r="8" spans="2:56" ht="43.8" thickBot="1">
      <c r="B8" s="32" t="s">
        <v>249</v>
      </c>
      <c r="C8" s="32" t="s">
        <v>11</v>
      </c>
      <c r="D8" s="19" t="s">
        <v>16</v>
      </c>
      <c r="E8" s="19" t="s">
        <v>123</v>
      </c>
      <c r="F8" s="59" t="s">
        <v>124</v>
      </c>
      <c r="G8" s="60" t="s">
        <v>125</v>
      </c>
      <c r="H8" s="60" t="s">
        <v>126</v>
      </c>
      <c r="I8" s="60" t="s">
        <v>127</v>
      </c>
      <c r="J8" s="60" t="s">
        <v>128</v>
      </c>
      <c r="K8" s="20" t="s">
        <v>129</v>
      </c>
      <c r="L8" s="21" t="s">
        <v>130</v>
      </c>
      <c r="M8" s="22" t="s">
        <v>131</v>
      </c>
      <c r="N8" s="21" t="s">
        <v>199</v>
      </c>
      <c r="O8" s="22" t="s">
        <v>200</v>
      </c>
      <c r="P8" s="23" t="s">
        <v>132</v>
      </c>
      <c r="Q8" s="23" t="s">
        <v>133</v>
      </c>
      <c r="R8" s="24" t="s">
        <v>134</v>
      </c>
      <c r="S8" s="25" t="s">
        <v>135</v>
      </c>
      <c r="T8" s="25" t="s">
        <v>136</v>
      </c>
      <c r="U8" s="26" t="s">
        <v>137</v>
      </c>
      <c r="V8" s="27" t="s">
        <v>138</v>
      </c>
      <c r="W8" s="27" t="s">
        <v>121</v>
      </c>
      <c r="X8" s="28" t="s">
        <v>122</v>
      </c>
      <c r="Y8" s="56" t="s">
        <v>203</v>
      </c>
      <c r="Z8" s="56" t="s">
        <v>202</v>
      </c>
      <c r="AA8" s="57" t="s">
        <v>201</v>
      </c>
      <c r="AU8" s="64" t="s">
        <v>211</v>
      </c>
      <c r="AV8" s="65" t="s">
        <v>213</v>
      </c>
      <c r="AW8" s="65" t="s">
        <v>212</v>
      </c>
      <c r="AY8" s="65" t="s">
        <v>214</v>
      </c>
      <c r="BA8" s="58" t="s">
        <v>131</v>
      </c>
      <c r="BB8" s="58" t="s">
        <v>199</v>
      </c>
      <c r="BD8" s="65" t="s">
        <v>214</v>
      </c>
    </row>
    <row r="9" spans="2:56">
      <c r="B9" s="33" t="s">
        <v>250</v>
      </c>
      <c r="C9" s="33" t="s">
        <v>168</v>
      </c>
      <c r="D9" s="37">
        <v>4107.5700029170512</v>
      </c>
      <c r="E9" s="37">
        <v>451359.77923583984</v>
      </c>
      <c r="F9" s="38">
        <v>108.28864879091847</v>
      </c>
      <c r="G9" s="39">
        <v>115.69386590600762</v>
      </c>
      <c r="H9" s="39">
        <v>109.88486597070776</v>
      </c>
      <c r="I9" s="62">
        <v>1.5962171797892921</v>
      </c>
      <c r="J9" s="62">
        <v>-5.8089999352998518</v>
      </c>
      <c r="K9" s="38">
        <v>129.62000443410423</v>
      </c>
      <c r="L9" s="39">
        <v>129.68159212423862</v>
      </c>
      <c r="M9" s="39">
        <v>123.171047018683</v>
      </c>
      <c r="N9" s="40">
        <v>-6.4489574154212335</v>
      </c>
      <c r="O9" s="41">
        <v>-6.5105451055556216</v>
      </c>
      <c r="P9" s="39">
        <v>108.33094922155783</v>
      </c>
      <c r="Q9" s="39">
        <v>107.89508464736656</v>
      </c>
      <c r="R9" s="42">
        <v>101.54355742262979</v>
      </c>
      <c r="S9" s="39">
        <v>14.036375136442009</v>
      </c>
      <c r="T9" s="39">
        <v>15.003364729699237</v>
      </c>
      <c r="U9" s="42">
        <v>13.534633993119725</v>
      </c>
      <c r="V9" s="39">
        <v>11.731012113440098</v>
      </c>
      <c r="W9" s="39">
        <v>12.482799455109767</v>
      </c>
      <c r="X9" s="42">
        <v>11.158100197574541</v>
      </c>
      <c r="Y9" s="43">
        <v>0.83575795028328936</v>
      </c>
      <c r="Z9" s="43">
        <v>0.83200000000000018</v>
      </c>
      <c r="AA9" s="44">
        <v>0.8244109300071738</v>
      </c>
      <c r="AU9" s="29">
        <v>1</v>
      </c>
      <c r="AV9" s="46">
        <v>110.57593387527352</v>
      </c>
      <c r="AW9" s="40">
        <v>4.714684375392622</v>
      </c>
      <c r="AX9" s="33" t="e">
        <f>AW9*C9</f>
        <v>#VALUE!</v>
      </c>
      <c r="AY9" s="70" t="e">
        <f>AX9</f>
        <v>#VALUE!</v>
      </c>
      <c r="BA9" s="39">
        <v>107.25879366231922</v>
      </c>
      <c r="BB9" s="40">
        <v>-21.109932019757593</v>
      </c>
      <c r="BC9" s="70">
        <f>BB9*D9</f>
        <v>-86710.523527974452</v>
      </c>
      <c r="BD9" s="70">
        <f>BC9</f>
        <v>-86710.523527974452</v>
      </c>
    </row>
    <row r="10" spans="2:56">
      <c r="B10"/>
      <c r="C10" s="33" t="s">
        <v>147</v>
      </c>
      <c r="D10" s="37">
        <v>5091.6599858713153</v>
      </c>
      <c r="E10" s="37">
        <v>494392.70008850098</v>
      </c>
      <c r="F10" s="45">
        <v>102.30678060844424</v>
      </c>
      <c r="G10" s="46">
        <v>100.85516194089699</v>
      </c>
      <c r="H10" s="46">
        <v>97.098530039392941</v>
      </c>
      <c r="I10" s="40">
        <v>-5.2082505690513017</v>
      </c>
      <c r="J10" s="40">
        <v>-3.7566319015040506</v>
      </c>
      <c r="K10" s="45">
        <v>134.39312938561594</v>
      </c>
      <c r="L10" s="46">
        <v>134.78550032521036</v>
      </c>
      <c r="M10" s="46">
        <v>126.66770989739484</v>
      </c>
      <c r="N10" s="40">
        <v>-7.7254194882210925</v>
      </c>
      <c r="O10" s="41">
        <v>-8.1177904278155211</v>
      </c>
      <c r="P10" s="46">
        <v>113.84128052106621</v>
      </c>
      <c r="Q10" s="46">
        <v>112.14153627057507</v>
      </c>
      <c r="R10" s="47">
        <v>104.86023013086511</v>
      </c>
      <c r="S10" s="46">
        <v>13.74932840333647</v>
      </c>
      <c r="T10" s="46">
        <v>13.593813462583915</v>
      </c>
      <c r="U10" s="47">
        <v>12.299248434493304</v>
      </c>
      <c r="V10" s="46">
        <v>11.646734910453077</v>
      </c>
      <c r="W10" s="46">
        <v>11.310052800869823</v>
      </c>
      <c r="X10" s="47">
        <v>10.181774205299464</v>
      </c>
      <c r="Y10" s="43">
        <v>0.84707664031261565</v>
      </c>
      <c r="Z10" s="43">
        <v>0.83200000000000041</v>
      </c>
      <c r="AA10" s="44">
        <v>0.82783710399284438</v>
      </c>
      <c r="AU10" s="29">
        <v>2</v>
      </c>
      <c r="AV10" s="46">
        <v>107.85919342765445</v>
      </c>
      <c r="AW10" s="40">
        <v>-0.35861567489085644</v>
      </c>
      <c r="AX10" s="33" t="e">
        <f t="shared" ref="AX10:AX14" si="0">AW10*C10</f>
        <v>#VALUE!</v>
      </c>
      <c r="AY10" s="70" t="e">
        <f>AX10+AY9</f>
        <v>#VALUE!</v>
      </c>
      <c r="BA10" s="46">
        <v>117.90545531725648</v>
      </c>
      <c r="BB10" s="40">
        <v>-10.223167693557755</v>
      </c>
      <c r="BC10" s="70">
        <f t="shared" ref="BC10:BC14" si="1">BB10*D10</f>
        <v>-52052.893874140369</v>
      </c>
      <c r="BD10" s="70">
        <f t="shared" ref="BD10:BD14" si="2">BC10+BD9</f>
        <v>-138763.41740211484</v>
      </c>
    </row>
    <row r="11" spans="2:56">
      <c r="B11"/>
      <c r="C11" s="33" t="s">
        <v>145</v>
      </c>
      <c r="D11" s="37">
        <v>3818.8300043392187</v>
      </c>
      <c r="E11" s="37">
        <v>406609.76037597656</v>
      </c>
      <c r="F11" s="45">
        <v>106.73371117294271</v>
      </c>
      <c r="G11" s="46">
        <v>108.9815645626465</v>
      </c>
      <c r="H11" s="46">
        <v>106.47495696691354</v>
      </c>
      <c r="I11" s="40">
        <v>-0.25875420602916677</v>
      </c>
      <c r="J11" s="40">
        <v>-2.5066075957329588</v>
      </c>
      <c r="K11" s="45">
        <v>129.48727963106228</v>
      </c>
      <c r="L11" s="46">
        <v>129.65281572148999</v>
      </c>
      <c r="M11" s="46">
        <v>120.77817261590144</v>
      </c>
      <c r="N11" s="40">
        <v>-8.7091070151608392</v>
      </c>
      <c r="O11" s="41">
        <v>-8.8746431055885466</v>
      </c>
      <c r="P11" s="46">
        <v>106.9542495070003</v>
      </c>
      <c r="Q11" s="46">
        <v>107.87114268027969</v>
      </c>
      <c r="R11" s="47">
        <v>97.393724612223394</v>
      </c>
      <c r="S11" s="46">
        <v>13.820657904711867</v>
      </c>
      <c r="T11" s="46">
        <v>14.129766707280471</v>
      </c>
      <c r="U11" s="47">
        <v>12.859850731820561</v>
      </c>
      <c r="V11" s="46">
        <v>11.41562397559902</v>
      </c>
      <c r="W11" s="46">
        <v>11.755965900457353</v>
      </c>
      <c r="X11" s="47">
        <v>10.369992636933915</v>
      </c>
      <c r="Y11" s="43">
        <v>0.82598267421893845</v>
      </c>
      <c r="Z11" s="43">
        <v>0.83200000000000018</v>
      </c>
      <c r="AA11" s="44">
        <v>0.80638514810084738</v>
      </c>
      <c r="AU11" s="29">
        <v>3</v>
      </c>
      <c r="AV11" s="46">
        <v>107.62374071476934</v>
      </c>
      <c r="AW11" s="40">
        <v>-2.8983741738141333</v>
      </c>
      <c r="AX11" s="33" t="e">
        <f t="shared" si="0"/>
        <v>#VALUE!</v>
      </c>
      <c r="AY11" s="70" t="e">
        <f t="shared" ref="AY11:AY14" si="3">AX11+AY10</f>
        <v>#VALUE!</v>
      </c>
      <c r="BA11" s="46">
        <v>121.66608463365473</v>
      </c>
      <c r="BB11" s="40">
        <v>-9.4647076935304568</v>
      </c>
      <c r="BC11" s="70">
        <f t="shared" si="1"/>
        <v>-36144.109722354347</v>
      </c>
      <c r="BD11" s="70">
        <f t="shared" si="2"/>
        <v>-174907.52712446917</v>
      </c>
    </row>
    <row r="12" spans="2:56">
      <c r="B12"/>
      <c r="C12" s="33" t="s">
        <v>144</v>
      </c>
      <c r="D12" s="37">
        <v>4999.3860518551528</v>
      </c>
      <c r="E12" s="37">
        <v>587466.52328491211</v>
      </c>
      <c r="F12" s="45">
        <v>115.93882107375447</v>
      </c>
      <c r="G12" s="46">
        <v>117.94278434834951</v>
      </c>
      <c r="H12" s="46">
        <v>117.50773338796617</v>
      </c>
      <c r="I12" s="40">
        <v>1.5689123142117012</v>
      </c>
      <c r="J12" s="40">
        <v>-0.43505096038333591</v>
      </c>
      <c r="K12" s="45">
        <v>126.99916170156148</v>
      </c>
      <c r="L12" s="46">
        <v>127.00133072795124</v>
      </c>
      <c r="M12" s="46">
        <v>120.30287592034288</v>
      </c>
      <c r="N12" s="40">
        <v>-6.6962857812185916</v>
      </c>
      <c r="O12" s="41">
        <v>-6.698454807608357</v>
      </c>
      <c r="P12" s="46">
        <v>105.07223628219847</v>
      </c>
      <c r="Q12" s="46">
        <v>105.66510716565534</v>
      </c>
      <c r="R12" s="47">
        <v>97.534415234263903</v>
      </c>
      <c r="S12" s="46">
        <v>14.724133085034149</v>
      </c>
      <c r="T12" s="46">
        <v>14.978890562000167</v>
      </c>
      <c r="U12" s="47">
        <v>14.136518269453225</v>
      </c>
      <c r="V12" s="46">
        <v>12.181951202141061</v>
      </c>
      <c r="W12" s="46">
        <v>12.462436947584129</v>
      </c>
      <c r="X12" s="47">
        <v>11.461048061499069</v>
      </c>
      <c r="Y12" s="43">
        <v>0.82734590429116661</v>
      </c>
      <c r="Z12" s="43">
        <v>0.8319999999999993</v>
      </c>
      <c r="AA12" s="44">
        <v>0.8107405121291128</v>
      </c>
      <c r="AU12" s="29">
        <v>4</v>
      </c>
      <c r="AV12" s="46">
        <v>106.24238532032503</v>
      </c>
      <c r="AW12" s="40">
        <v>-4.4781559342457768</v>
      </c>
      <c r="AX12" s="33" t="e">
        <f t="shared" si="0"/>
        <v>#VALUE!</v>
      </c>
      <c r="AY12" s="70" t="e">
        <f t="shared" si="3"/>
        <v>#VALUE!</v>
      </c>
      <c r="BA12" s="46">
        <v>121.29843407309743</v>
      </c>
      <c r="BB12" s="40">
        <v>-8.8346203404888826</v>
      </c>
      <c r="BC12" s="70">
        <f t="shared" si="1"/>
        <v>-44167.677703675938</v>
      </c>
      <c r="BD12" s="70">
        <f t="shared" si="2"/>
        <v>-219075.2048281451</v>
      </c>
    </row>
    <row r="13" spans="2:56">
      <c r="B13"/>
      <c r="C13" s="33" t="s">
        <v>141</v>
      </c>
      <c r="D13" s="37">
        <v>4017.3219977749582</v>
      </c>
      <c r="E13" s="37">
        <v>448048.76044845581</v>
      </c>
      <c r="F13" s="45">
        <v>115.17333706449476</v>
      </c>
      <c r="G13" s="46">
        <v>117.08583327317743</v>
      </c>
      <c r="H13" s="46">
        <v>111.52921291761352</v>
      </c>
      <c r="I13" s="40">
        <v>-3.6441241468812393</v>
      </c>
      <c r="J13" s="40">
        <v>-5.5566203555639078</v>
      </c>
      <c r="K13" s="45">
        <v>130.6426526819167</v>
      </c>
      <c r="L13" s="46">
        <v>130.84099933783756</v>
      </c>
      <c r="M13" s="46">
        <v>122.33620974163078</v>
      </c>
      <c r="N13" s="40">
        <v>-8.306442940285919</v>
      </c>
      <c r="O13" s="41">
        <v>-8.504789596206777</v>
      </c>
      <c r="P13" s="46">
        <v>104.83145219526399</v>
      </c>
      <c r="Q13" s="46">
        <v>108.85971144908081</v>
      </c>
      <c r="R13" s="47">
        <v>100.26942306242202</v>
      </c>
      <c r="S13" s="46">
        <v>15.046550272334114</v>
      </c>
      <c r="T13" s="46">
        <v>15.319627433765968</v>
      </c>
      <c r="U13" s="47">
        <v>13.644061183808164</v>
      </c>
      <c r="V13" s="46">
        <v>12.073788178645609</v>
      </c>
      <c r="W13" s="46">
        <v>12.74593002489328</v>
      </c>
      <c r="X13" s="47">
        <v>11.182969833855132</v>
      </c>
      <c r="Y13" s="43">
        <v>0.8024289927004411</v>
      </c>
      <c r="Z13" s="43">
        <v>0.83199999999999963</v>
      </c>
      <c r="AA13" s="44">
        <v>0.81962178879161829</v>
      </c>
      <c r="AU13" s="29">
        <v>5</v>
      </c>
      <c r="AV13" s="46">
        <v>103.45467735435254</v>
      </c>
      <c r="AW13" s="40">
        <v>-4.1285842413915361</v>
      </c>
      <c r="AX13" s="33" t="e">
        <f t="shared" si="0"/>
        <v>#VALUE!</v>
      </c>
      <c r="AY13" s="70" t="e">
        <f t="shared" si="3"/>
        <v>#VALUE!</v>
      </c>
      <c r="BA13" s="46">
        <v>119.52165283334564</v>
      </c>
      <c r="BB13" s="40">
        <v>-10.002319596325677</v>
      </c>
      <c r="BC13" s="70">
        <f t="shared" si="1"/>
        <v>-40182.538543094684</v>
      </c>
      <c r="BD13" s="70">
        <f t="shared" si="2"/>
        <v>-259257.74337123978</v>
      </c>
    </row>
    <row r="14" spans="2:56" ht="15" thickBot="1">
      <c r="B14" s="33" t="s">
        <v>14</v>
      </c>
      <c r="C14"/>
      <c r="D14" s="37">
        <v>22034.768042757696</v>
      </c>
      <c r="E14" s="37">
        <v>2387877.5234336853</v>
      </c>
      <c r="F14" s="48">
        <v>109.38406157749733</v>
      </c>
      <c r="G14" s="49">
        <v>111.87071346026099</v>
      </c>
      <c r="H14" s="49">
        <v>108.36862538330755</v>
      </c>
      <c r="I14" s="50">
        <v>-1.0154361941897889</v>
      </c>
      <c r="J14" s="50">
        <v>-3.5020880769534415</v>
      </c>
      <c r="K14" s="48">
        <v>130.08728765458238</v>
      </c>
      <c r="L14" s="49">
        <v>130.31587950005542</v>
      </c>
      <c r="M14" s="49">
        <v>122.62527204349365</v>
      </c>
      <c r="N14" s="50">
        <v>-7.4620156110887308</v>
      </c>
      <c r="O14" s="51">
        <v>-7.6906074565617644</v>
      </c>
      <c r="P14" s="49">
        <v>107.94934125935454</v>
      </c>
      <c r="Q14" s="49">
        <v>108.42281174404613</v>
      </c>
      <c r="R14" s="52">
        <v>100.29821093253044</v>
      </c>
      <c r="S14" s="49">
        <v>14.229475883258448</v>
      </c>
      <c r="T14" s="49">
        <v>14.578530414872599</v>
      </c>
      <c r="U14" s="52">
        <v>13.28873216860754</v>
      </c>
      <c r="V14" s="49">
        <v>11.80793739156351</v>
      </c>
      <c r="W14" s="49">
        <v>12.129337305174003</v>
      </c>
      <c r="X14" s="52">
        <v>10.869179247163352</v>
      </c>
      <c r="Y14" s="53">
        <v>0.82982236931551534</v>
      </c>
      <c r="Z14" s="53">
        <v>0.83200000000000018</v>
      </c>
      <c r="AA14" s="54">
        <v>0.8179244723465805</v>
      </c>
      <c r="AU14" s="29">
        <v>6</v>
      </c>
      <c r="AV14" s="46">
        <v>108.76274746592408</v>
      </c>
      <c r="AW14" s="40">
        <v>-1.2227386299336018</v>
      </c>
      <c r="AX14" s="33">
        <f t="shared" si="0"/>
        <v>0</v>
      </c>
      <c r="AY14" s="70" t="e">
        <f t="shared" si="3"/>
        <v>#VALUE!</v>
      </c>
      <c r="BA14" s="46">
        <v>125.19726513494913</v>
      </c>
      <c r="BB14" s="40">
        <v>-5.3158589533103964</v>
      </c>
      <c r="BC14" s="70">
        <f t="shared" si="1"/>
        <v>-117133.7189842113</v>
      </c>
      <c r="BD14" s="70">
        <f t="shared" si="2"/>
        <v>-376391.46235545108</v>
      </c>
    </row>
    <row r="15" spans="2:56" ht="15" thickBot="1"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U15" s="66" t="s">
        <v>215</v>
      </c>
      <c r="AV15" s="69">
        <v>106.949675741851</v>
      </c>
      <c r="AW15" s="67">
        <v>-2.0475755134977902</v>
      </c>
      <c r="AY15" s="70"/>
      <c r="BA15" s="68">
        <v>119.62400728029004</v>
      </c>
      <c r="BB15" s="63">
        <v>-9.9928294443953973</v>
      </c>
    </row>
    <row r="16" spans="2:56" ht="12" customHeight="1">
      <c r="E16" s="33"/>
      <c r="F16" s="33"/>
      <c r="G16" s="33"/>
      <c r="H16" s="33"/>
      <c r="I16" s="33"/>
      <c r="J16" s="33"/>
      <c r="K16" s="33"/>
    </row>
    <row r="17" spans="5:30" ht="12" customHeight="1">
      <c r="E17" s="33"/>
      <c r="F17" s="33"/>
      <c r="G17" s="33"/>
      <c r="H17" s="33"/>
      <c r="I17" s="33"/>
      <c r="J17" s="33"/>
      <c r="K17" s="33"/>
    </row>
    <row r="18" spans="5:30" ht="12" customHeight="1">
      <c r="E18" s="33"/>
      <c r="F18" s="33"/>
      <c r="G18" s="33"/>
      <c r="H18" s="33"/>
      <c r="I18" s="33"/>
      <c r="J18" s="33"/>
      <c r="K18" s="33"/>
    </row>
    <row r="19" spans="5:30" ht="12" customHeight="1">
      <c r="E19" s="33"/>
      <c r="F19" s="33"/>
      <c r="G19" s="33"/>
      <c r="H19" s="33"/>
      <c r="I19" s="33"/>
      <c r="J19" s="33"/>
      <c r="K19" s="33"/>
      <c r="P19" s="74" t="s">
        <v>216</v>
      </c>
      <c r="Q19" s="99" t="s">
        <v>217</v>
      </c>
      <c r="R19" s="99"/>
      <c r="S19" s="74" t="s">
        <v>223</v>
      </c>
      <c r="T19" s="74" t="s">
        <v>224</v>
      </c>
      <c r="U19" s="74" t="s">
        <v>225</v>
      </c>
      <c r="V19" s="74" t="s">
        <v>226</v>
      </c>
      <c r="W19" s="74" t="s">
        <v>227</v>
      </c>
    </row>
    <row r="20" spans="5:30" ht="12" customHeight="1">
      <c r="E20" s="33"/>
      <c r="F20" s="33"/>
      <c r="G20" s="33"/>
      <c r="H20" s="33"/>
      <c r="I20" s="33"/>
      <c r="J20" s="33"/>
      <c r="K20" s="33"/>
      <c r="P20" s="100" t="s">
        <v>218</v>
      </c>
      <c r="Q20" s="101" t="s">
        <v>209</v>
      </c>
      <c r="R20" s="101"/>
      <c r="S20" s="70" t="e">
        <f>((G9-E9)*C9*L9)/1000</f>
        <v>#VALUE!</v>
      </c>
      <c r="T20" s="70" t="e">
        <f>((G10-E10)*C10*L10)/1000</f>
        <v>#VALUE!</v>
      </c>
      <c r="U20" s="70" t="e">
        <f>((G10-E10)*C10*L10)/1000</f>
        <v>#VALUE!</v>
      </c>
      <c r="V20" s="70" t="e">
        <f>((G10-E10)*C10*L10)/1000</f>
        <v>#VALUE!</v>
      </c>
      <c r="W20" s="70" t="e">
        <f>((G10-E10)*C10*L10)/1000</f>
        <v>#VALUE!</v>
      </c>
      <c r="AD20" s="71">
        <v>0</v>
      </c>
    </row>
    <row r="21" spans="5:30" ht="12" customHeight="1">
      <c r="E21" s="33"/>
      <c r="F21" s="33"/>
      <c r="G21" s="33"/>
      <c r="H21" s="33"/>
      <c r="I21" s="33"/>
      <c r="J21" s="33"/>
      <c r="K21" s="33"/>
      <c r="P21" s="100"/>
      <c r="Q21" s="101" t="s">
        <v>221</v>
      </c>
      <c r="R21" s="101"/>
      <c r="S21" s="70" t="e">
        <f>((L9-J9)*C9*G9)/1000</f>
        <v>#VALUE!</v>
      </c>
      <c r="T21" s="70" t="e">
        <f>((L10-J10)*C10*G10)/1000</f>
        <v>#VALUE!</v>
      </c>
      <c r="U21" s="70" t="e">
        <f>((L10-J10)*C10*G10)/1000</f>
        <v>#VALUE!</v>
      </c>
      <c r="V21" s="70" t="e">
        <f>((L10-J10)*C10*G10)/1000</f>
        <v>#VALUE!</v>
      </c>
      <c r="W21" s="70" t="e">
        <f>((L10-J10)*C10*G10)/1000</f>
        <v>#VALUE!</v>
      </c>
      <c r="AD21" s="72">
        <v>0</v>
      </c>
    </row>
    <row r="22" spans="5:30" ht="12" customHeight="1">
      <c r="P22" s="75" t="s">
        <v>219</v>
      </c>
      <c r="Q22" s="98" t="s">
        <v>222</v>
      </c>
      <c r="R22" s="98"/>
      <c r="S22" s="77" t="e">
        <f>(((Z9-X9))*((G9))*K9*C9)/1000</f>
        <v>#VALUE!</v>
      </c>
      <c r="T22" s="77" t="e">
        <f>(((Z10-X10))*((G10))*K10*C10)/1000</f>
        <v>#VALUE!</v>
      </c>
      <c r="U22" s="70" t="e">
        <f>(((Z10-X10))*((G10))*K10*C10)/1000</f>
        <v>#VALUE!</v>
      </c>
      <c r="V22" s="70" t="e">
        <f>(((Z10-X10))*((G10))*K10*C10)/1000</f>
        <v>#VALUE!</v>
      </c>
      <c r="W22" s="70" t="e">
        <f>(((Z10-X10))*((G10))*K10*C10)/1000</f>
        <v>#VALUE!</v>
      </c>
      <c r="AD22" s="72">
        <v>0</v>
      </c>
    </row>
    <row r="23" spans="5:30" ht="12" customHeight="1">
      <c r="R23" s="76" t="s">
        <v>220</v>
      </c>
      <c r="S23" s="78" t="e">
        <f>S20+S21+S22</f>
        <v>#VALUE!</v>
      </c>
      <c r="T23" s="78" t="e">
        <f>T20+T21+T22</f>
        <v>#VALUE!</v>
      </c>
      <c r="U23" s="78" t="e">
        <f>U20+U21+U22</f>
        <v>#VALUE!</v>
      </c>
      <c r="V23" s="78" t="e">
        <f>V20+V21+V22</f>
        <v>#VALUE!</v>
      </c>
      <c r="W23" s="78" t="e">
        <f>W20+W21+W22</f>
        <v>#VALUE!</v>
      </c>
      <c r="AD23" s="73">
        <f>SUM(AD20:AD22)</f>
        <v>0</v>
      </c>
    </row>
    <row r="24" spans="5:30" ht="12" customHeight="1"/>
    <row r="25" spans="5:30" ht="12" customHeight="1"/>
    <row r="26" spans="5:30" ht="12" customHeight="1"/>
    <row r="27" spans="5:30" ht="12" customHeight="1"/>
    <row r="28" spans="5:30" ht="12" customHeight="1"/>
    <row r="29" spans="5:30" ht="12" customHeight="1"/>
    <row r="30" spans="5:30" ht="12" customHeight="1"/>
    <row r="31" spans="5:30" ht="12" customHeight="1"/>
    <row r="32" spans="5:30" ht="12" customHeight="1"/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</sheetData>
  <mergeCells count="15">
    <mergeCell ref="J5:L5"/>
    <mergeCell ref="M5:O5"/>
    <mergeCell ref="P5:R5"/>
    <mergeCell ref="S5:U5"/>
    <mergeCell ref="E6:I6"/>
    <mergeCell ref="J6:N6"/>
    <mergeCell ref="O6:Q6"/>
    <mergeCell ref="R6:T6"/>
    <mergeCell ref="U6:W6"/>
    <mergeCell ref="Q22:R22"/>
    <mergeCell ref="X6:Z6"/>
    <mergeCell ref="Q19:R19"/>
    <mergeCell ref="P20:P21"/>
    <mergeCell ref="Q20:R20"/>
    <mergeCell ref="Q21:R21"/>
  </mergeCell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H209"/>
  <sheetViews>
    <sheetView workbookViewId="0">
      <selection activeCell="F196" sqref="F196"/>
    </sheetView>
  </sheetViews>
  <sheetFormatPr defaultColWidth="9.109375" defaultRowHeight="14.4"/>
  <cols>
    <col min="1" max="1" width="12.44140625" style="2" customWidth="1"/>
    <col min="4" max="4" width="10.6640625" bestFit="1" customWidth="1"/>
    <col min="7" max="7" width="15" bestFit="1" customWidth="1"/>
  </cols>
  <sheetData>
    <row r="1" spans="1:8">
      <c r="A1" s="2" t="s">
        <v>12</v>
      </c>
      <c r="B1" t="s">
        <v>13</v>
      </c>
      <c r="C1" t="s">
        <v>6</v>
      </c>
    </row>
    <row r="2" spans="1:8" s="12" customFormat="1">
      <c r="A2" s="2">
        <v>44140</v>
      </c>
      <c r="B2" s="12">
        <v>0</v>
      </c>
      <c r="C2" s="12">
        <v>1</v>
      </c>
      <c r="F2" s="12" t="s">
        <v>27</v>
      </c>
      <c r="G2" s="12" t="s">
        <v>30</v>
      </c>
    </row>
    <row r="3" spans="1:8" s="11" customFormat="1">
      <c r="A3" s="2">
        <f>+A2+1</f>
        <v>44141</v>
      </c>
      <c r="B3" s="11">
        <v>0</v>
      </c>
      <c r="C3" s="11">
        <v>1</v>
      </c>
      <c r="F3" s="11" t="s">
        <v>23</v>
      </c>
      <c r="G3" s="11" t="s">
        <v>39</v>
      </c>
    </row>
    <row r="4" spans="1:8">
      <c r="A4" s="2">
        <f t="shared" ref="A4:B67" si="0">+A3+1</f>
        <v>44142</v>
      </c>
      <c r="B4">
        <v>0</v>
      </c>
      <c r="C4" s="1">
        <v>1</v>
      </c>
      <c r="D4" s="4"/>
      <c r="F4" t="s">
        <v>21</v>
      </c>
      <c r="G4" t="s">
        <v>31</v>
      </c>
    </row>
    <row r="5" spans="1:8">
      <c r="A5" s="2">
        <f t="shared" si="0"/>
        <v>44143</v>
      </c>
      <c r="B5">
        <v>0</v>
      </c>
      <c r="C5" s="1">
        <v>1</v>
      </c>
      <c r="D5" s="2"/>
      <c r="F5" t="s">
        <v>19</v>
      </c>
      <c r="G5" s="17" t="s">
        <v>33</v>
      </c>
      <c r="H5" s="17"/>
    </row>
    <row r="6" spans="1:8">
      <c r="A6" s="2">
        <f t="shared" si="0"/>
        <v>44144</v>
      </c>
      <c r="B6" s="11">
        <v>0</v>
      </c>
      <c r="C6" s="1">
        <v>1</v>
      </c>
      <c r="D6" s="2"/>
      <c r="F6" t="s">
        <v>20</v>
      </c>
      <c r="G6" s="17" t="s">
        <v>32</v>
      </c>
      <c r="H6" s="16"/>
    </row>
    <row r="7" spans="1:8">
      <c r="A7" s="2">
        <f t="shared" si="0"/>
        <v>44145</v>
      </c>
      <c r="B7" s="11">
        <v>0</v>
      </c>
      <c r="C7" s="1">
        <v>1</v>
      </c>
      <c r="D7" s="2"/>
      <c r="F7" t="s">
        <v>22</v>
      </c>
      <c r="G7" t="s">
        <v>35</v>
      </c>
    </row>
    <row r="8" spans="1:8">
      <c r="A8" s="2">
        <f t="shared" si="0"/>
        <v>44146</v>
      </c>
      <c r="B8" s="11">
        <v>0</v>
      </c>
      <c r="C8" s="1">
        <v>1</v>
      </c>
      <c r="D8" s="2"/>
      <c r="F8" t="s">
        <v>26</v>
      </c>
      <c r="G8" s="17" t="s">
        <v>34</v>
      </c>
    </row>
    <row r="9" spans="1:8">
      <c r="A9" s="2">
        <f t="shared" si="0"/>
        <v>44147</v>
      </c>
      <c r="B9" s="11">
        <v>0</v>
      </c>
      <c r="C9" s="1">
        <v>1</v>
      </c>
      <c r="D9" s="2"/>
      <c r="F9" t="s">
        <v>25</v>
      </c>
      <c r="G9" t="s">
        <v>140</v>
      </c>
    </row>
    <row r="10" spans="1:8">
      <c r="A10" s="2">
        <f t="shared" si="0"/>
        <v>44148</v>
      </c>
      <c r="B10" s="11">
        <v>0</v>
      </c>
      <c r="C10" s="13">
        <v>1</v>
      </c>
      <c r="D10" s="2"/>
      <c r="F10" t="s">
        <v>24</v>
      </c>
      <c r="G10" t="s">
        <v>36</v>
      </c>
    </row>
    <row r="11" spans="1:8">
      <c r="A11" s="2">
        <f t="shared" si="0"/>
        <v>44149</v>
      </c>
      <c r="B11" s="16">
        <v>0</v>
      </c>
      <c r="C11" s="13">
        <f t="shared" ref="C11:C73" si="1">+C4+1</f>
        <v>2</v>
      </c>
      <c r="D11" s="2"/>
      <c r="F11" t="s">
        <v>29</v>
      </c>
      <c r="G11" t="s">
        <v>37</v>
      </c>
    </row>
    <row r="12" spans="1:8">
      <c r="A12" s="2">
        <f t="shared" si="0"/>
        <v>44150</v>
      </c>
      <c r="B12" s="16">
        <v>0</v>
      </c>
      <c r="C12" s="13">
        <f t="shared" si="1"/>
        <v>2</v>
      </c>
      <c r="D12" s="2"/>
      <c r="F12" t="s">
        <v>28</v>
      </c>
      <c r="G12" t="s">
        <v>38</v>
      </c>
    </row>
    <row r="13" spans="1:8">
      <c r="A13" s="2">
        <f t="shared" si="0"/>
        <v>44151</v>
      </c>
      <c r="B13" s="16">
        <v>0</v>
      </c>
      <c r="C13" s="13">
        <f t="shared" si="1"/>
        <v>2</v>
      </c>
      <c r="D13" s="2"/>
      <c r="F13" t="s">
        <v>119</v>
      </c>
      <c r="G13" s="16" t="s">
        <v>119</v>
      </c>
    </row>
    <row r="14" spans="1:8">
      <c r="A14" s="2">
        <f t="shared" si="0"/>
        <v>44152</v>
      </c>
      <c r="B14" s="16">
        <f t="shared" si="0"/>
        <v>1</v>
      </c>
      <c r="C14" s="13">
        <f t="shared" si="1"/>
        <v>2</v>
      </c>
      <c r="D14" s="2"/>
      <c r="F14" t="s">
        <v>120</v>
      </c>
      <c r="G14" s="16" t="s">
        <v>120</v>
      </c>
    </row>
    <row r="15" spans="1:8">
      <c r="A15" s="2">
        <f t="shared" si="0"/>
        <v>44153</v>
      </c>
      <c r="B15" s="16">
        <f t="shared" si="0"/>
        <v>2</v>
      </c>
      <c r="C15" s="13">
        <f t="shared" si="1"/>
        <v>2</v>
      </c>
      <c r="D15" s="2"/>
      <c r="F15" t="s">
        <v>159</v>
      </c>
      <c r="G15" s="33" t="s">
        <v>119</v>
      </c>
    </row>
    <row r="16" spans="1:8">
      <c r="A16" s="2">
        <f t="shared" si="0"/>
        <v>44154</v>
      </c>
      <c r="B16" s="16">
        <f t="shared" si="0"/>
        <v>3</v>
      </c>
      <c r="C16" s="13">
        <f t="shared" si="1"/>
        <v>2</v>
      </c>
      <c r="D16" s="2"/>
    </row>
    <row r="17" spans="1:4">
      <c r="A17" s="2">
        <f t="shared" si="0"/>
        <v>44155</v>
      </c>
      <c r="B17" s="16">
        <f t="shared" si="0"/>
        <v>4</v>
      </c>
      <c r="C17" s="13">
        <f t="shared" si="1"/>
        <v>2</v>
      </c>
      <c r="D17" s="2"/>
    </row>
    <row r="18" spans="1:4">
      <c r="A18" s="2">
        <f t="shared" si="0"/>
        <v>44156</v>
      </c>
      <c r="B18" s="16">
        <f t="shared" si="0"/>
        <v>5</v>
      </c>
      <c r="C18" s="13">
        <f t="shared" si="1"/>
        <v>3</v>
      </c>
      <c r="D18" s="2"/>
    </row>
    <row r="19" spans="1:4">
      <c r="A19" s="2">
        <f t="shared" si="0"/>
        <v>44157</v>
      </c>
      <c r="B19" s="16">
        <f t="shared" si="0"/>
        <v>6</v>
      </c>
      <c r="C19" s="13">
        <f t="shared" si="1"/>
        <v>3</v>
      </c>
      <c r="D19" s="2"/>
    </row>
    <row r="20" spans="1:4">
      <c r="A20" s="2">
        <f t="shared" si="0"/>
        <v>44158</v>
      </c>
      <c r="B20" s="16">
        <f t="shared" si="0"/>
        <v>7</v>
      </c>
      <c r="C20" s="13">
        <f t="shared" si="1"/>
        <v>3</v>
      </c>
      <c r="D20" s="2"/>
    </row>
    <row r="21" spans="1:4">
      <c r="A21" s="2">
        <f t="shared" si="0"/>
        <v>44159</v>
      </c>
      <c r="B21" s="16">
        <f t="shared" si="0"/>
        <v>8</v>
      </c>
      <c r="C21" s="13">
        <f t="shared" si="1"/>
        <v>3</v>
      </c>
      <c r="D21" s="2"/>
    </row>
    <row r="22" spans="1:4">
      <c r="A22" s="2">
        <f t="shared" si="0"/>
        <v>44160</v>
      </c>
      <c r="B22" s="16">
        <f t="shared" si="0"/>
        <v>9</v>
      </c>
      <c r="C22" s="13">
        <f t="shared" si="1"/>
        <v>3</v>
      </c>
      <c r="D22" s="2"/>
    </row>
    <row r="23" spans="1:4">
      <c r="A23" s="2">
        <f t="shared" si="0"/>
        <v>44161</v>
      </c>
      <c r="B23" s="16">
        <f t="shared" si="0"/>
        <v>10</v>
      </c>
      <c r="C23" s="13">
        <f t="shared" si="1"/>
        <v>3</v>
      </c>
      <c r="D23" s="2"/>
    </row>
    <row r="24" spans="1:4">
      <c r="A24" s="2">
        <f t="shared" si="0"/>
        <v>44162</v>
      </c>
      <c r="B24" s="16">
        <f t="shared" si="0"/>
        <v>11</v>
      </c>
      <c r="C24" s="13">
        <f t="shared" si="1"/>
        <v>3</v>
      </c>
    </row>
    <row r="25" spans="1:4">
      <c r="A25" s="2">
        <f t="shared" si="0"/>
        <v>44163</v>
      </c>
      <c r="B25" s="16">
        <f t="shared" si="0"/>
        <v>12</v>
      </c>
      <c r="C25" s="13">
        <f t="shared" si="1"/>
        <v>4</v>
      </c>
    </row>
    <row r="26" spans="1:4">
      <c r="A26" s="2">
        <f t="shared" si="0"/>
        <v>44164</v>
      </c>
      <c r="B26" s="16">
        <f t="shared" si="0"/>
        <v>13</v>
      </c>
      <c r="C26" s="13">
        <f t="shared" si="1"/>
        <v>4</v>
      </c>
    </row>
    <row r="27" spans="1:4">
      <c r="A27" s="2">
        <f t="shared" si="0"/>
        <v>44165</v>
      </c>
      <c r="B27" s="16">
        <f t="shared" si="0"/>
        <v>14</v>
      </c>
      <c r="C27" s="13">
        <f t="shared" si="1"/>
        <v>4</v>
      </c>
    </row>
    <row r="28" spans="1:4">
      <c r="A28" s="2">
        <f t="shared" si="0"/>
        <v>44166</v>
      </c>
      <c r="B28" s="16">
        <f t="shared" si="0"/>
        <v>15</v>
      </c>
      <c r="C28" s="13">
        <f t="shared" si="1"/>
        <v>4</v>
      </c>
    </row>
    <row r="29" spans="1:4">
      <c r="A29" s="2">
        <f t="shared" si="0"/>
        <v>44167</v>
      </c>
      <c r="B29" s="16">
        <f t="shared" si="0"/>
        <v>16</v>
      </c>
      <c r="C29" s="13">
        <f t="shared" si="1"/>
        <v>4</v>
      </c>
    </row>
    <row r="30" spans="1:4">
      <c r="A30" s="2">
        <f t="shared" si="0"/>
        <v>44168</v>
      </c>
      <c r="B30" s="16">
        <f t="shared" si="0"/>
        <v>17</v>
      </c>
      <c r="C30" s="13">
        <f t="shared" si="1"/>
        <v>4</v>
      </c>
    </row>
    <row r="31" spans="1:4">
      <c r="A31" s="2">
        <f t="shared" si="0"/>
        <v>44169</v>
      </c>
      <c r="B31" s="16">
        <f t="shared" si="0"/>
        <v>18</v>
      </c>
      <c r="C31" s="13">
        <f t="shared" si="1"/>
        <v>4</v>
      </c>
    </row>
    <row r="32" spans="1:4">
      <c r="A32" s="2">
        <f t="shared" si="0"/>
        <v>44170</v>
      </c>
      <c r="B32" s="16">
        <f t="shared" si="0"/>
        <v>19</v>
      </c>
      <c r="C32" s="13">
        <f t="shared" si="1"/>
        <v>5</v>
      </c>
    </row>
    <row r="33" spans="1:3">
      <c r="A33" s="2">
        <f t="shared" si="0"/>
        <v>44171</v>
      </c>
      <c r="B33" s="16">
        <f t="shared" si="0"/>
        <v>20</v>
      </c>
      <c r="C33" s="13">
        <f t="shared" si="1"/>
        <v>5</v>
      </c>
    </row>
    <row r="34" spans="1:3">
      <c r="A34" s="2">
        <f t="shared" si="0"/>
        <v>44172</v>
      </c>
      <c r="B34" s="16">
        <f t="shared" si="0"/>
        <v>21</v>
      </c>
      <c r="C34" s="13">
        <f t="shared" si="1"/>
        <v>5</v>
      </c>
    </row>
    <row r="35" spans="1:3">
      <c r="A35" s="2">
        <f t="shared" si="0"/>
        <v>44173</v>
      </c>
      <c r="B35" s="16">
        <f t="shared" si="0"/>
        <v>22</v>
      </c>
      <c r="C35" s="13">
        <f t="shared" si="1"/>
        <v>5</v>
      </c>
    </row>
    <row r="36" spans="1:3">
      <c r="A36" s="2">
        <f t="shared" si="0"/>
        <v>44174</v>
      </c>
      <c r="B36" s="16">
        <f t="shared" si="0"/>
        <v>23</v>
      </c>
      <c r="C36" s="13">
        <f t="shared" si="1"/>
        <v>5</v>
      </c>
    </row>
    <row r="37" spans="1:3">
      <c r="A37" s="2">
        <f t="shared" si="0"/>
        <v>44175</v>
      </c>
      <c r="B37" s="16">
        <f t="shared" si="0"/>
        <v>24</v>
      </c>
      <c r="C37" s="13">
        <f t="shared" si="1"/>
        <v>5</v>
      </c>
    </row>
    <row r="38" spans="1:3">
      <c r="A38" s="2">
        <f t="shared" si="0"/>
        <v>44176</v>
      </c>
      <c r="B38" s="16">
        <f t="shared" si="0"/>
        <v>25</v>
      </c>
      <c r="C38" s="13">
        <f t="shared" si="1"/>
        <v>5</v>
      </c>
    </row>
    <row r="39" spans="1:3">
      <c r="A39" s="2">
        <f t="shared" si="0"/>
        <v>44177</v>
      </c>
      <c r="B39" s="16">
        <f t="shared" si="0"/>
        <v>26</v>
      </c>
      <c r="C39" s="13">
        <f t="shared" si="1"/>
        <v>6</v>
      </c>
    </row>
    <row r="40" spans="1:3">
      <c r="A40" s="2">
        <f t="shared" si="0"/>
        <v>44178</v>
      </c>
      <c r="B40" s="16">
        <f t="shared" si="0"/>
        <v>27</v>
      </c>
      <c r="C40" s="13">
        <f t="shared" si="1"/>
        <v>6</v>
      </c>
    </row>
    <row r="41" spans="1:3">
      <c r="A41" s="2">
        <f t="shared" si="0"/>
        <v>44179</v>
      </c>
      <c r="B41" s="16">
        <f t="shared" si="0"/>
        <v>28</v>
      </c>
      <c r="C41" s="13">
        <f t="shared" si="1"/>
        <v>6</v>
      </c>
    </row>
    <row r="42" spans="1:3">
      <c r="A42" s="2">
        <f t="shared" si="0"/>
        <v>44180</v>
      </c>
      <c r="B42" s="16">
        <f t="shared" si="0"/>
        <v>29</v>
      </c>
      <c r="C42" s="13">
        <f t="shared" si="1"/>
        <v>6</v>
      </c>
    </row>
    <row r="43" spans="1:3">
      <c r="A43" s="2">
        <f t="shared" si="0"/>
        <v>44181</v>
      </c>
      <c r="B43" s="16">
        <f t="shared" si="0"/>
        <v>30</v>
      </c>
      <c r="C43" s="13">
        <f t="shared" si="1"/>
        <v>6</v>
      </c>
    </row>
    <row r="44" spans="1:3">
      <c r="A44" s="2">
        <f t="shared" si="0"/>
        <v>44182</v>
      </c>
      <c r="B44" s="16">
        <f t="shared" si="0"/>
        <v>31</v>
      </c>
      <c r="C44" s="13">
        <f t="shared" si="1"/>
        <v>6</v>
      </c>
    </row>
    <row r="45" spans="1:3">
      <c r="A45" s="2">
        <f t="shared" si="0"/>
        <v>44183</v>
      </c>
      <c r="B45" s="16">
        <f t="shared" si="0"/>
        <v>32</v>
      </c>
      <c r="C45" s="13">
        <f t="shared" si="1"/>
        <v>6</v>
      </c>
    </row>
    <row r="46" spans="1:3">
      <c r="A46" s="2">
        <f t="shared" si="0"/>
        <v>44184</v>
      </c>
      <c r="B46" s="16">
        <f t="shared" si="0"/>
        <v>33</v>
      </c>
      <c r="C46" s="13">
        <f t="shared" si="1"/>
        <v>7</v>
      </c>
    </row>
    <row r="47" spans="1:3">
      <c r="A47" s="2">
        <f t="shared" si="0"/>
        <v>44185</v>
      </c>
      <c r="B47" s="16">
        <f t="shared" si="0"/>
        <v>34</v>
      </c>
      <c r="C47" s="13">
        <f t="shared" si="1"/>
        <v>7</v>
      </c>
    </row>
    <row r="48" spans="1:3">
      <c r="A48" s="2">
        <f t="shared" si="0"/>
        <v>44186</v>
      </c>
      <c r="B48" s="16">
        <f t="shared" si="0"/>
        <v>35</v>
      </c>
      <c r="C48" s="13">
        <f t="shared" si="1"/>
        <v>7</v>
      </c>
    </row>
    <row r="49" spans="1:3">
      <c r="A49" s="2">
        <f t="shared" si="0"/>
        <v>44187</v>
      </c>
      <c r="B49" s="16">
        <f t="shared" si="0"/>
        <v>36</v>
      </c>
      <c r="C49" s="13">
        <f t="shared" si="1"/>
        <v>7</v>
      </c>
    </row>
    <row r="50" spans="1:3">
      <c r="A50" s="2">
        <f t="shared" si="0"/>
        <v>44188</v>
      </c>
      <c r="B50" s="16">
        <f t="shared" si="0"/>
        <v>37</v>
      </c>
      <c r="C50" s="13">
        <f t="shared" si="1"/>
        <v>7</v>
      </c>
    </row>
    <row r="51" spans="1:3">
      <c r="A51" s="2">
        <f t="shared" si="0"/>
        <v>44189</v>
      </c>
      <c r="B51" s="16">
        <f t="shared" si="0"/>
        <v>38</v>
      </c>
      <c r="C51" s="13">
        <f t="shared" si="1"/>
        <v>7</v>
      </c>
    </row>
    <row r="52" spans="1:3">
      <c r="A52" s="2">
        <f t="shared" si="0"/>
        <v>44190</v>
      </c>
      <c r="B52" s="16">
        <f t="shared" si="0"/>
        <v>39</v>
      </c>
      <c r="C52" s="13">
        <f t="shared" si="1"/>
        <v>7</v>
      </c>
    </row>
    <row r="53" spans="1:3">
      <c r="A53" s="2">
        <f t="shared" si="0"/>
        <v>44191</v>
      </c>
      <c r="B53" s="16">
        <f t="shared" si="0"/>
        <v>40</v>
      </c>
      <c r="C53" s="13">
        <f t="shared" si="1"/>
        <v>8</v>
      </c>
    </row>
    <row r="54" spans="1:3">
      <c r="A54" s="2">
        <f t="shared" si="0"/>
        <v>44192</v>
      </c>
      <c r="B54" s="16">
        <f t="shared" si="0"/>
        <v>41</v>
      </c>
      <c r="C54" s="13">
        <f t="shared" si="1"/>
        <v>8</v>
      </c>
    </row>
    <row r="55" spans="1:3">
      <c r="A55" s="2">
        <f t="shared" si="0"/>
        <v>44193</v>
      </c>
      <c r="B55" s="16">
        <f t="shared" si="0"/>
        <v>42</v>
      </c>
      <c r="C55" s="13">
        <f t="shared" si="1"/>
        <v>8</v>
      </c>
    </row>
    <row r="56" spans="1:3">
      <c r="A56" s="2">
        <f t="shared" si="0"/>
        <v>44194</v>
      </c>
      <c r="B56" s="16">
        <f t="shared" si="0"/>
        <v>43</v>
      </c>
      <c r="C56" s="13">
        <f t="shared" si="1"/>
        <v>8</v>
      </c>
    </row>
    <row r="57" spans="1:3">
      <c r="A57" s="2">
        <f t="shared" si="0"/>
        <v>44195</v>
      </c>
      <c r="B57" s="16">
        <f t="shared" si="0"/>
        <v>44</v>
      </c>
      <c r="C57" s="13">
        <f t="shared" si="1"/>
        <v>8</v>
      </c>
    </row>
    <row r="58" spans="1:3">
      <c r="A58" s="2">
        <f t="shared" si="0"/>
        <v>44196</v>
      </c>
      <c r="B58" s="16">
        <f t="shared" si="0"/>
        <v>45</v>
      </c>
      <c r="C58" s="13">
        <f t="shared" si="1"/>
        <v>8</v>
      </c>
    </row>
    <row r="59" spans="1:3">
      <c r="A59" s="2">
        <f t="shared" si="0"/>
        <v>44197</v>
      </c>
      <c r="B59" s="16">
        <f t="shared" si="0"/>
        <v>46</v>
      </c>
      <c r="C59" s="13">
        <f t="shared" si="1"/>
        <v>8</v>
      </c>
    </row>
    <row r="60" spans="1:3">
      <c r="A60" s="2">
        <f t="shared" si="0"/>
        <v>44198</v>
      </c>
      <c r="B60" s="16">
        <f t="shared" si="0"/>
        <v>47</v>
      </c>
      <c r="C60" s="13">
        <f t="shared" si="1"/>
        <v>9</v>
      </c>
    </row>
    <row r="61" spans="1:3">
      <c r="A61" s="2">
        <f t="shared" si="0"/>
        <v>44199</v>
      </c>
      <c r="B61" s="16">
        <f t="shared" si="0"/>
        <v>48</v>
      </c>
      <c r="C61" s="13">
        <f t="shared" si="1"/>
        <v>9</v>
      </c>
    </row>
    <row r="62" spans="1:3">
      <c r="A62" s="2">
        <f t="shared" si="0"/>
        <v>44200</v>
      </c>
      <c r="B62" s="16">
        <f t="shared" si="0"/>
        <v>49</v>
      </c>
      <c r="C62" s="13">
        <f t="shared" si="1"/>
        <v>9</v>
      </c>
    </row>
    <row r="63" spans="1:3">
      <c r="A63" s="2">
        <f t="shared" si="0"/>
        <v>44201</v>
      </c>
      <c r="B63" s="16">
        <f t="shared" si="0"/>
        <v>50</v>
      </c>
      <c r="C63" s="13">
        <f t="shared" si="1"/>
        <v>9</v>
      </c>
    </row>
    <row r="64" spans="1:3">
      <c r="A64" s="2">
        <f t="shared" si="0"/>
        <v>44202</v>
      </c>
      <c r="B64" s="16">
        <f t="shared" si="0"/>
        <v>51</v>
      </c>
      <c r="C64" s="13">
        <f t="shared" si="1"/>
        <v>9</v>
      </c>
    </row>
    <row r="65" spans="1:3">
      <c r="A65" s="2">
        <f t="shared" si="0"/>
        <v>44203</v>
      </c>
      <c r="B65" s="16">
        <f t="shared" si="0"/>
        <v>52</v>
      </c>
      <c r="C65" s="13">
        <f t="shared" si="1"/>
        <v>9</v>
      </c>
    </row>
    <row r="66" spans="1:3">
      <c r="A66" s="2">
        <f t="shared" si="0"/>
        <v>44204</v>
      </c>
      <c r="B66" s="16">
        <f t="shared" si="0"/>
        <v>53</v>
      </c>
      <c r="C66" s="13">
        <f t="shared" si="1"/>
        <v>9</v>
      </c>
    </row>
    <row r="67" spans="1:3">
      <c r="A67" s="2">
        <f t="shared" si="0"/>
        <v>44205</v>
      </c>
      <c r="B67" s="16">
        <f t="shared" si="0"/>
        <v>54</v>
      </c>
      <c r="C67" s="13">
        <f t="shared" si="1"/>
        <v>10</v>
      </c>
    </row>
    <row r="68" spans="1:3">
      <c r="A68" s="2">
        <f t="shared" ref="A68:B131" si="2">+A67+1</f>
        <v>44206</v>
      </c>
      <c r="B68" s="16">
        <f t="shared" si="2"/>
        <v>55</v>
      </c>
      <c r="C68" s="13">
        <f t="shared" si="1"/>
        <v>10</v>
      </c>
    </row>
    <row r="69" spans="1:3">
      <c r="A69" s="2">
        <f t="shared" si="2"/>
        <v>44207</v>
      </c>
      <c r="B69" s="16">
        <f t="shared" si="2"/>
        <v>56</v>
      </c>
      <c r="C69" s="13">
        <f t="shared" si="1"/>
        <v>10</v>
      </c>
    </row>
    <row r="70" spans="1:3">
      <c r="A70" s="2">
        <f t="shared" si="2"/>
        <v>44208</v>
      </c>
      <c r="B70" s="16">
        <f t="shared" si="2"/>
        <v>57</v>
      </c>
      <c r="C70" s="13">
        <f t="shared" si="1"/>
        <v>10</v>
      </c>
    </row>
    <row r="71" spans="1:3">
      <c r="A71" s="2">
        <f t="shared" si="2"/>
        <v>44209</v>
      </c>
      <c r="B71" s="16">
        <f t="shared" si="2"/>
        <v>58</v>
      </c>
      <c r="C71" s="13">
        <f t="shared" si="1"/>
        <v>10</v>
      </c>
    </row>
    <row r="72" spans="1:3">
      <c r="A72" s="2">
        <f t="shared" si="2"/>
        <v>44210</v>
      </c>
      <c r="B72" s="16">
        <f t="shared" si="2"/>
        <v>59</v>
      </c>
      <c r="C72" s="13">
        <f t="shared" si="1"/>
        <v>10</v>
      </c>
    </row>
    <row r="73" spans="1:3">
      <c r="A73" s="2">
        <f t="shared" si="2"/>
        <v>44211</v>
      </c>
      <c r="B73" s="16">
        <f t="shared" si="2"/>
        <v>60</v>
      </c>
      <c r="C73" s="13">
        <f t="shared" si="1"/>
        <v>10</v>
      </c>
    </row>
    <row r="74" spans="1:3">
      <c r="A74" s="2">
        <f t="shared" si="2"/>
        <v>44212</v>
      </c>
      <c r="B74" s="16">
        <f t="shared" si="2"/>
        <v>61</v>
      </c>
      <c r="C74" s="13">
        <f t="shared" ref="C74:C137" si="3">+C67+1</f>
        <v>11</v>
      </c>
    </row>
    <row r="75" spans="1:3">
      <c r="A75" s="2">
        <f t="shared" si="2"/>
        <v>44213</v>
      </c>
      <c r="B75" s="16">
        <f t="shared" si="2"/>
        <v>62</v>
      </c>
      <c r="C75" s="13">
        <f t="shared" si="3"/>
        <v>11</v>
      </c>
    </row>
    <row r="76" spans="1:3">
      <c r="A76" s="2">
        <f t="shared" si="2"/>
        <v>44214</v>
      </c>
      <c r="B76" s="16">
        <f t="shared" si="2"/>
        <v>63</v>
      </c>
      <c r="C76" s="13">
        <f t="shared" si="3"/>
        <v>11</v>
      </c>
    </row>
    <row r="77" spans="1:3">
      <c r="A77" s="2">
        <f t="shared" si="2"/>
        <v>44215</v>
      </c>
      <c r="B77" s="16">
        <f t="shared" si="2"/>
        <v>64</v>
      </c>
      <c r="C77" s="13">
        <f t="shared" si="3"/>
        <v>11</v>
      </c>
    </row>
    <row r="78" spans="1:3">
      <c r="A78" s="2">
        <f t="shared" si="2"/>
        <v>44216</v>
      </c>
      <c r="B78" s="16">
        <f t="shared" si="2"/>
        <v>65</v>
      </c>
      <c r="C78" s="13">
        <f t="shared" si="3"/>
        <v>11</v>
      </c>
    </row>
    <row r="79" spans="1:3">
      <c r="A79" s="2">
        <f t="shared" si="2"/>
        <v>44217</v>
      </c>
      <c r="B79" s="16">
        <f t="shared" si="2"/>
        <v>66</v>
      </c>
      <c r="C79" s="13">
        <f t="shared" si="3"/>
        <v>11</v>
      </c>
    </row>
    <row r="80" spans="1:3">
      <c r="A80" s="2">
        <f t="shared" si="2"/>
        <v>44218</v>
      </c>
      <c r="B80" s="16">
        <f t="shared" si="2"/>
        <v>67</v>
      </c>
      <c r="C80" s="13">
        <f t="shared" si="3"/>
        <v>11</v>
      </c>
    </row>
    <row r="81" spans="1:3">
      <c r="A81" s="2">
        <f t="shared" si="2"/>
        <v>44219</v>
      </c>
      <c r="B81" s="16">
        <f t="shared" si="2"/>
        <v>68</v>
      </c>
      <c r="C81" s="13">
        <f t="shared" si="3"/>
        <v>12</v>
      </c>
    </row>
    <row r="82" spans="1:3">
      <c r="A82" s="2">
        <f t="shared" si="2"/>
        <v>44220</v>
      </c>
      <c r="B82" s="16">
        <f t="shared" si="2"/>
        <v>69</v>
      </c>
      <c r="C82" s="13">
        <f t="shared" si="3"/>
        <v>12</v>
      </c>
    </row>
    <row r="83" spans="1:3">
      <c r="A83" s="2">
        <f t="shared" si="2"/>
        <v>44221</v>
      </c>
      <c r="B83" s="16">
        <f t="shared" si="2"/>
        <v>70</v>
      </c>
      <c r="C83" s="13">
        <f t="shared" si="3"/>
        <v>12</v>
      </c>
    </row>
    <row r="84" spans="1:3">
      <c r="A84" s="2">
        <f t="shared" si="2"/>
        <v>44222</v>
      </c>
      <c r="B84" s="16">
        <f t="shared" si="2"/>
        <v>71</v>
      </c>
      <c r="C84" s="13">
        <f t="shared" si="3"/>
        <v>12</v>
      </c>
    </row>
    <row r="85" spans="1:3">
      <c r="A85" s="2">
        <f t="shared" si="2"/>
        <v>44223</v>
      </c>
      <c r="B85" s="16">
        <f t="shared" si="2"/>
        <v>72</v>
      </c>
      <c r="C85" s="13">
        <f t="shared" si="3"/>
        <v>12</v>
      </c>
    </row>
    <row r="86" spans="1:3">
      <c r="A86" s="2">
        <f t="shared" si="2"/>
        <v>44224</v>
      </c>
      <c r="B86" s="16">
        <f t="shared" si="2"/>
        <v>73</v>
      </c>
      <c r="C86" s="13">
        <f t="shared" si="3"/>
        <v>12</v>
      </c>
    </row>
    <row r="87" spans="1:3">
      <c r="A87" s="2">
        <f t="shared" si="2"/>
        <v>44225</v>
      </c>
      <c r="B87" s="16">
        <f t="shared" si="2"/>
        <v>74</v>
      </c>
      <c r="C87" s="13">
        <f t="shared" si="3"/>
        <v>12</v>
      </c>
    </row>
    <row r="88" spans="1:3">
      <c r="A88" s="2">
        <f t="shared" si="2"/>
        <v>44226</v>
      </c>
      <c r="B88" s="16">
        <f t="shared" si="2"/>
        <v>75</v>
      </c>
      <c r="C88" s="13">
        <f t="shared" si="3"/>
        <v>13</v>
      </c>
    </row>
    <row r="89" spans="1:3">
      <c r="A89" s="2">
        <f t="shared" si="2"/>
        <v>44227</v>
      </c>
      <c r="B89" s="16">
        <f t="shared" si="2"/>
        <v>76</v>
      </c>
      <c r="C89" s="13">
        <f t="shared" si="3"/>
        <v>13</v>
      </c>
    </row>
    <row r="90" spans="1:3">
      <c r="A90" s="2">
        <f t="shared" si="2"/>
        <v>44228</v>
      </c>
      <c r="B90" s="16">
        <f t="shared" si="2"/>
        <v>77</v>
      </c>
      <c r="C90" s="13">
        <f t="shared" si="3"/>
        <v>13</v>
      </c>
    </row>
    <row r="91" spans="1:3">
      <c r="A91" s="2">
        <f t="shared" si="2"/>
        <v>44229</v>
      </c>
      <c r="B91" s="16">
        <f t="shared" si="2"/>
        <v>78</v>
      </c>
      <c r="C91" s="13">
        <f t="shared" si="3"/>
        <v>13</v>
      </c>
    </row>
    <row r="92" spans="1:3">
      <c r="A92" s="2">
        <f t="shared" si="2"/>
        <v>44230</v>
      </c>
      <c r="B92" s="16">
        <f t="shared" si="2"/>
        <v>79</v>
      </c>
      <c r="C92" s="13">
        <f t="shared" si="3"/>
        <v>13</v>
      </c>
    </row>
    <row r="93" spans="1:3">
      <c r="A93" s="2">
        <f t="shared" si="2"/>
        <v>44231</v>
      </c>
      <c r="B93" s="16">
        <f t="shared" si="2"/>
        <v>80</v>
      </c>
      <c r="C93" s="13">
        <f t="shared" si="3"/>
        <v>13</v>
      </c>
    </row>
    <row r="94" spans="1:3">
      <c r="A94" s="2">
        <f t="shared" si="2"/>
        <v>44232</v>
      </c>
      <c r="B94" s="16">
        <f t="shared" si="2"/>
        <v>81</v>
      </c>
      <c r="C94" s="13">
        <f t="shared" si="3"/>
        <v>13</v>
      </c>
    </row>
    <row r="95" spans="1:3">
      <c r="A95" s="2">
        <f t="shared" si="2"/>
        <v>44233</v>
      </c>
      <c r="B95" s="16">
        <f t="shared" si="2"/>
        <v>82</v>
      </c>
      <c r="C95" s="13">
        <f t="shared" si="3"/>
        <v>14</v>
      </c>
    </row>
    <row r="96" spans="1:3">
      <c r="A96" s="2">
        <f t="shared" si="2"/>
        <v>44234</v>
      </c>
      <c r="B96" s="16">
        <f t="shared" si="2"/>
        <v>83</v>
      </c>
      <c r="C96" s="13">
        <f t="shared" si="3"/>
        <v>14</v>
      </c>
    </row>
    <row r="97" spans="1:3">
      <c r="A97" s="2">
        <f t="shared" si="2"/>
        <v>44235</v>
      </c>
      <c r="B97" s="16">
        <f t="shared" si="2"/>
        <v>84</v>
      </c>
      <c r="C97" s="13">
        <f t="shared" si="3"/>
        <v>14</v>
      </c>
    </row>
    <row r="98" spans="1:3">
      <c r="A98" s="2">
        <f t="shared" si="2"/>
        <v>44236</v>
      </c>
      <c r="B98" s="16">
        <f t="shared" si="2"/>
        <v>85</v>
      </c>
      <c r="C98" s="13">
        <f t="shared" si="3"/>
        <v>14</v>
      </c>
    </row>
    <row r="99" spans="1:3">
      <c r="A99" s="2">
        <f t="shared" si="2"/>
        <v>44237</v>
      </c>
      <c r="B99" s="16">
        <f t="shared" si="2"/>
        <v>86</v>
      </c>
      <c r="C99" s="13">
        <f t="shared" si="3"/>
        <v>14</v>
      </c>
    </row>
    <row r="100" spans="1:3">
      <c r="A100" s="2">
        <f t="shared" si="2"/>
        <v>44238</v>
      </c>
      <c r="B100" s="16">
        <f t="shared" si="2"/>
        <v>87</v>
      </c>
      <c r="C100" s="13">
        <f t="shared" si="3"/>
        <v>14</v>
      </c>
    </row>
    <row r="101" spans="1:3">
      <c r="A101" s="2">
        <f t="shared" si="2"/>
        <v>44239</v>
      </c>
      <c r="B101" s="16">
        <f t="shared" si="2"/>
        <v>88</v>
      </c>
      <c r="C101" s="13">
        <f t="shared" si="3"/>
        <v>14</v>
      </c>
    </row>
    <row r="102" spans="1:3">
      <c r="A102" s="2">
        <f t="shared" si="2"/>
        <v>44240</v>
      </c>
      <c r="B102" s="16">
        <f t="shared" si="2"/>
        <v>89</v>
      </c>
      <c r="C102" s="13">
        <f t="shared" si="3"/>
        <v>15</v>
      </c>
    </row>
    <row r="103" spans="1:3">
      <c r="A103" s="2">
        <f t="shared" si="2"/>
        <v>44241</v>
      </c>
      <c r="B103" s="16">
        <f t="shared" si="2"/>
        <v>90</v>
      </c>
      <c r="C103" s="13">
        <f t="shared" si="3"/>
        <v>15</v>
      </c>
    </row>
    <row r="104" spans="1:3">
      <c r="A104" s="2">
        <f t="shared" si="2"/>
        <v>44242</v>
      </c>
      <c r="B104" s="16">
        <f t="shared" si="2"/>
        <v>91</v>
      </c>
      <c r="C104" s="13">
        <f t="shared" si="3"/>
        <v>15</v>
      </c>
    </row>
    <row r="105" spans="1:3">
      <c r="A105" s="2">
        <f t="shared" si="2"/>
        <v>44243</v>
      </c>
      <c r="B105" s="16">
        <f t="shared" si="2"/>
        <v>92</v>
      </c>
      <c r="C105" s="13">
        <f t="shared" si="3"/>
        <v>15</v>
      </c>
    </row>
    <row r="106" spans="1:3">
      <c r="A106" s="2">
        <f t="shared" si="2"/>
        <v>44244</v>
      </c>
      <c r="B106" s="16">
        <f t="shared" si="2"/>
        <v>93</v>
      </c>
      <c r="C106" s="13">
        <f t="shared" si="3"/>
        <v>15</v>
      </c>
    </row>
    <row r="107" spans="1:3">
      <c r="A107" s="2">
        <f t="shared" si="2"/>
        <v>44245</v>
      </c>
      <c r="B107" s="16">
        <f t="shared" si="2"/>
        <v>94</v>
      </c>
      <c r="C107" s="13">
        <f t="shared" si="3"/>
        <v>15</v>
      </c>
    </row>
    <row r="108" spans="1:3">
      <c r="A108" s="2">
        <f t="shared" si="2"/>
        <v>44246</v>
      </c>
      <c r="B108" s="16">
        <f t="shared" si="2"/>
        <v>95</v>
      </c>
      <c r="C108" s="13">
        <f t="shared" si="3"/>
        <v>15</v>
      </c>
    </row>
    <row r="109" spans="1:3">
      <c r="A109" s="2">
        <f t="shared" si="2"/>
        <v>44247</v>
      </c>
      <c r="B109" s="16">
        <f t="shared" si="2"/>
        <v>96</v>
      </c>
      <c r="C109" s="13">
        <f t="shared" si="3"/>
        <v>16</v>
      </c>
    </row>
    <row r="110" spans="1:3">
      <c r="A110" s="2">
        <f t="shared" si="2"/>
        <v>44248</v>
      </c>
      <c r="B110" s="16">
        <f t="shared" si="2"/>
        <v>97</v>
      </c>
      <c r="C110" s="13">
        <f t="shared" si="3"/>
        <v>16</v>
      </c>
    </row>
    <row r="111" spans="1:3">
      <c r="A111" s="2">
        <f t="shared" si="2"/>
        <v>44249</v>
      </c>
      <c r="B111" s="16">
        <f t="shared" si="2"/>
        <v>98</v>
      </c>
      <c r="C111" s="13">
        <f t="shared" si="3"/>
        <v>16</v>
      </c>
    </row>
    <row r="112" spans="1:3">
      <c r="A112" s="2">
        <f t="shared" si="2"/>
        <v>44250</v>
      </c>
      <c r="B112" s="16">
        <f t="shared" si="2"/>
        <v>99</v>
      </c>
      <c r="C112" s="13">
        <f t="shared" si="3"/>
        <v>16</v>
      </c>
    </row>
    <row r="113" spans="1:3">
      <c r="A113" s="2">
        <f t="shared" si="2"/>
        <v>44251</v>
      </c>
      <c r="B113" s="16">
        <f t="shared" si="2"/>
        <v>100</v>
      </c>
      <c r="C113" s="13">
        <f t="shared" si="3"/>
        <v>16</v>
      </c>
    </row>
    <row r="114" spans="1:3">
      <c r="A114" s="2">
        <f t="shared" si="2"/>
        <v>44252</v>
      </c>
      <c r="B114" s="16">
        <f t="shared" si="2"/>
        <v>101</v>
      </c>
      <c r="C114" s="13">
        <f t="shared" si="3"/>
        <v>16</v>
      </c>
    </row>
    <row r="115" spans="1:3">
      <c r="A115" s="2">
        <f t="shared" si="2"/>
        <v>44253</v>
      </c>
      <c r="B115" s="16">
        <f t="shared" si="2"/>
        <v>102</v>
      </c>
      <c r="C115" s="13">
        <f t="shared" si="3"/>
        <v>16</v>
      </c>
    </row>
    <row r="116" spans="1:3">
      <c r="A116" s="2">
        <f t="shared" si="2"/>
        <v>44254</v>
      </c>
      <c r="B116" s="16">
        <f t="shared" si="2"/>
        <v>103</v>
      </c>
      <c r="C116" s="13">
        <f t="shared" si="3"/>
        <v>17</v>
      </c>
    </row>
    <row r="117" spans="1:3">
      <c r="A117" s="2">
        <f t="shared" si="2"/>
        <v>44255</v>
      </c>
      <c r="B117" s="16">
        <f t="shared" si="2"/>
        <v>104</v>
      </c>
      <c r="C117" s="13">
        <f t="shared" si="3"/>
        <v>17</v>
      </c>
    </row>
    <row r="118" spans="1:3">
      <c r="A118" s="2">
        <f t="shared" si="2"/>
        <v>44256</v>
      </c>
      <c r="B118" s="16">
        <f t="shared" si="2"/>
        <v>105</v>
      </c>
      <c r="C118" s="13">
        <f t="shared" si="3"/>
        <v>17</v>
      </c>
    </row>
    <row r="119" spans="1:3">
      <c r="A119" s="2">
        <f t="shared" si="2"/>
        <v>44257</v>
      </c>
      <c r="B119" s="16">
        <f t="shared" si="2"/>
        <v>106</v>
      </c>
      <c r="C119" s="13">
        <f t="shared" si="3"/>
        <v>17</v>
      </c>
    </row>
    <row r="120" spans="1:3">
      <c r="A120" s="2">
        <f t="shared" si="2"/>
        <v>44258</v>
      </c>
      <c r="B120" s="16">
        <f t="shared" si="2"/>
        <v>107</v>
      </c>
      <c r="C120" s="13">
        <f t="shared" si="3"/>
        <v>17</v>
      </c>
    </row>
    <row r="121" spans="1:3">
      <c r="A121" s="2">
        <f t="shared" si="2"/>
        <v>44259</v>
      </c>
      <c r="B121" s="16">
        <f t="shared" si="2"/>
        <v>108</v>
      </c>
      <c r="C121" s="13">
        <f t="shared" si="3"/>
        <v>17</v>
      </c>
    </row>
    <row r="122" spans="1:3">
      <c r="A122" s="2">
        <f t="shared" si="2"/>
        <v>44260</v>
      </c>
      <c r="B122" s="16">
        <f t="shared" si="2"/>
        <v>109</v>
      </c>
      <c r="C122" s="13">
        <f t="shared" si="3"/>
        <v>17</v>
      </c>
    </row>
    <row r="123" spans="1:3">
      <c r="A123" s="2">
        <f t="shared" si="2"/>
        <v>44261</v>
      </c>
      <c r="B123" s="16">
        <f t="shared" si="2"/>
        <v>110</v>
      </c>
      <c r="C123" s="13">
        <f t="shared" si="3"/>
        <v>18</v>
      </c>
    </row>
    <row r="124" spans="1:3">
      <c r="A124" s="2">
        <f t="shared" si="2"/>
        <v>44262</v>
      </c>
      <c r="B124" s="16">
        <f t="shared" si="2"/>
        <v>111</v>
      </c>
      <c r="C124" s="13">
        <f t="shared" si="3"/>
        <v>18</v>
      </c>
    </row>
    <row r="125" spans="1:3">
      <c r="A125" s="2">
        <f t="shared" si="2"/>
        <v>44263</v>
      </c>
      <c r="B125" s="16">
        <f t="shared" si="2"/>
        <v>112</v>
      </c>
      <c r="C125" s="13">
        <f t="shared" si="3"/>
        <v>18</v>
      </c>
    </row>
    <row r="126" spans="1:3">
      <c r="A126" s="2">
        <f t="shared" si="2"/>
        <v>44264</v>
      </c>
      <c r="B126" s="16">
        <f t="shared" si="2"/>
        <v>113</v>
      </c>
      <c r="C126" s="13">
        <f t="shared" si="3"/>
        <v>18</v>
      </c>
    </row>
    <row r="127" spans="1:3">
      <c r="A127" s="2">
        <f t="shared" si="2"/>
        <v>44265</v>
      </c>
      <c r="B127" s="16">
        <f t="shared" si="2"/>
        <v>114</v>
      </c>
      <c r="C127" s="13">
        <f t="shared" si="3"/>
        <v>18</v>
      </c>
    </row>
    <row r="128" spans="1:3">
      <c r="A128" s="2">
        <f t="shared" si="2"/>
        <v>44266</v>
      </c>
      <c r="B128" s="16">
        <f t="shared" si="2"/>
        <v>115</v>
      </c>
      <c r="C128" s="13">
        <f t="shared" si="3"/>
        <v>18</v>
      </c>
    </row>
    <row r="129" spans="1:3">
      <c r="A129" s="2">
        <f t="shared" si="2"/>
        <v>44267</v>
      </c>
      <c r="B129" s="16">
        <f t="shared" si="2"/>
        <v>116</v>
      </c>
      <c r="C129" s="13">
        <f t="shared" si="3"/>
        <v>18</v>
      </c>
    </row>
    <row r="130" spans="1:3">
      <c r="A130" s="2">
        <f t="shared" si="2"/>
        <v>44268</v>
      </c>
      <c r="B130" s="16">
        <f t="shared" si="2"/>
        <v>117</v>
      </c>
      <c r="C130" s="13">
        <f t="shared" si="3"/>
        <v>19</v>
      </c>
    </row>
    <row r="131" spans="1:3">
      <c r="A131" s="2">
        <f t="shared" si="2"/>
        <v>44269</v>
      </c>
      <c r="B131" s="16">
        <f t="shared" si="2"/>
        <v>118</v>
      </c>
      <c r="C131" s="13">
        <f t="shared" si="3"/>
        <v>19</v>
      </c>
    </row>
    <row r="132" spans="1:3">
      <c r="A132" s="2">
        <f t="shared" ref="A132:B195" si="4">+A131+1</f>
        <v>44270</v>
      </c>
      <c r="B132" s="16">
        <f t="shared" si="4"/>
        <v>119</v>
      </c>
      <c r="C132" s="13">
        <f t="shared" si="3"/>
        <v>19</v>
      </c>
    </row>
    <row r="133" spans="1:3">
      <c r="A133" s="2">
        <f t="shared" si="4"/>
        <v>44271</v>
      </c>
      <c r="B133" s="16">
        <f t="shared" si="4"/>
        <v>120</v>
      </c>
      <c r="C133" s="13">
        <f t="shared" si="3"/>
        <v>19</v>
      </c>
    </row>
    <row r="134" spans="1:3">
      <c r="A134" s="2">
        <f t="shared" si="4"/>
        <v>44272</v>
      </c>
      <c r="B134" s="16">
        <f t="shared" si="4"/>
        <v>121</v>
      </c>
      <c r="C134" s="13">
        <f t="shared" si="3"/>
        <v>19</v>
      </c>
    </row>
    <row r="135" spans="1:3">
      <c r="A135" s="2">
        <f t="shared" si="4"/>
        <v>44273</v>
      </c>
      <c r="B135" s="16">
        <f t="shared" si="4"/>
        <v>122</v>
      </c>
      <c r="C135" s="13">
        <f t="shared" si="3"/>
        <v>19</v>
      </c>
    </row>
    <row r="136" spans="1:3">
      <c r="A136" s="2">
        <f t="shared" si="4"/>
        <v>44274</v>
      </c>
      <c r="B136" s="16">
        <f t="shared" si="4"/>
        <v>123</v>
      </c>
      <c r="C136" s="13">
        <f t="shared" si="3"/>
        <v>19</v>
      </c>
    </row>
    <row r="137" spans="1:3">
      <c r="A137" s="2">
        <f t="shared" si="4"/>
        <v>44275</v>
      </c>
      <c r="B137" s="16">
        <f t="shared" si="4"/>
        <v>124</v>
      </c>
      <c r="C137" s="13">
        <f t="shared" si="3"/>
        <v>20</v>
      </c>
    </row>
    <row r="138" spans="1:3">
      <c r="A138" s="2">
        <f t="shared" si="4"/>
        <v>44276</v>
      </c>
      <c r="B138" s="16">
        <f t="shared" si="4"/>
        <v>125</v>
      </c>
      <c r="C138" s="13">
        <f t="shared" ref="C138:C201" si="5">+C131+1</f>
        <v>20</v>
      </c>
    </row>
    <row r="139" spans="1:3">
      <c r="A139" s="2">
        <f t="shared" si="4"/>
        <v>44277</v>
      </c>
      <c r="B139" s="16">
        <f t="shared" si="4"/>
        <v>126</v>
      </c>
      <c r="C139" s="13">
        <f t="shared" si="5"/>
        <v>20</v>
      </c>
    </row>
    <row r="140" spans="1:3">
      <c r="A140" s="2">
        <f t="shared" si="4"/>
        <v>44278</v>
      </c>
      <c r="B140" s="16">
        <f t="shared" si="4"/>
        <v>127</v>
      </c>
      <c r="C140" s="13">
        <f t="shared" si="5"/>
        <v>20</v>
      </c>
    </row>
    <row r="141" spans="1:3">
      <c r="A141" s="2">
        <f t="shared" si="4"/>
        <v>44279</v>
      </c>
      <c r="B141" s="16">
        <f t="shared" si="4"/>
        <v>128</v>
      </c>
      <c r="C141" s="13">
        <f t="shared" si="5"/>
        <v>20</v>
      </c>
    </row>
    <row r="142" spans="1:3">
      <c r="A142" s="2">
        <f t="shared" si="4"/>
        <v>44280</v>
      </c>
      <c r="B142" s="16">
        <f t="shared" si="4"/>
        <v>129</v>
      </c>
      <c r="C142" s="13">
        <f t="shared" si="5"/>
        <v>20</v>
      </c>
    </row>
    <row r="143" spans="1:3">
      <c r="A143" s="2">
        <f t="shared" si="4"/>
        <v>44281</v>
      </c>
      <c r="B143" s="16">
        <f t="shared" si="4"/>
        <v>130</v>
      </c>
      <c r="C143" s="13">
        <f t="shared" si="5"/>
        <v>20</v>
      </c>
    </row>
    <row r="144" spans="1:3">
      <c r="A144" s="2">
        <f t="shared" si="4"/>
        <v>44282</v>
      </c>
      <c r="B144" s="16">
        <f t="shared" si="4"/>
        <v>131</v>
      </c>
      <c r="C144" s="13">
        <f t="shared" si="5"/>
        <v>21</v>
      </c>
    </row>
    <row r="145" spans="1:3">
      <c r="A145" s="2">
        <f t="shared" si="4"/>
        <v>44283</v>
      </c>
      <c r="B145" s="16">
        <f t="shared" si="4"/>
        <v>132</v>
      </c>
      <c r="C145" s="13">
        <f t="shared" si="5"/>
        <v>21</v>
      </c>
    </row>
    <row r="146" spans="1:3">
      <c r="A146" s="2">
        <f t="shared" si="4"/>
        <v>44284</v>
      </c>
      <c r="B146" s="16">
        <f t="shared" si="4"/>
        <v>133</v>
      </c>
      <c r="C146" s="13">
        <f t="shared" si="5"/>
        <v>21</v>
      </c>
    </row>
    <row r="147" spans="1:3">
      <c r="A147" s="2">
        <f t="shared" si="4"/>
        <v>44285</v>
      </c>
      <c r="B147" s="16">
        <f t="shared" si="4"/>
        <v>134</v>
      </c>
      <c r="C147" s="13">
        <f t="shared" si="5"/>
        <v>21</v>
      </c>
    </row>
    <row r="148" spans="1:3">
      <c r="A148" s="2">
        <f t="shared" si="4"/>
        <v>44286</v>
      </c>
      <c r="B148" s="16">
        <f t="shared" si="4"/>
        <v>135</v>
      </c>
      <c r="C148" s="13">
        <f t="shared" si="5"/>
        <v>21</v>
      </c>
    </row>
    <row r="149" spans="1:3">
      <c r="A149" s="2">
        <f t="shared" si="4"/>
        <v>44287</v>
      </c>
      <c r="B149" s="16">
        <f t="shared" si="4"/>
        <v>136</v>
      </c>
      <c r="C149" s="13">
        <f t="shared" si="5"/>
        <v>21</v>
      </c>
    </row>
    <row r="150" spans="1:3">
      <c r="A150" s="2">
        <f t="shared" si="4"/>
        <v>44288</v>
      </c>
      <c r="B150" s="16">
        <f t="shared" si="4"/>
        <v>137</v>
      </c>
      <c r="C150" s="13">
        <f t="shared" si="5"/>
        <v>21</v>
      </c>
    </row>
    <row r="151" spans="1:3">
      <c r="A151" s="2">
        <f t="shared" si="4"/>
        <v>44289</v>
      </c>
      <c r="B151" s="16">
        <f t="shared" si="4"/>
        <v>138</v>
      </c>
      <c r="C151" s="13">
        <f t="shared" si="5"/>
        <v>22</v>
      </c>
    </row>
    <row r="152" spans="1:3">
      <c r="A152" s="2">
        <f t="shared" si="4"/>
        <v>44290</v>
      </c>
      <c r="B152" s="16">
        <f t="shared" si="4"/>
        <v>139</v>
      </c>
      <c r="C152" s="13">
        <f t="shared" si="5"/>
        <v>22</v>
      </c>
    </row>
    <row r="153" spans="1:3">
      <c r="A153" s="2">
        <f t="shared" si="4"/>
        <v>44291</v>
      </c>
      <c r="B153" s="16">
        <f t="shared" si="4"/>
        <v>140</v>
      </c>
      <c r="C153" s="13">
        <f t="shared" si="5"/>
        <v>22</v>
      </c>
    </row>
    <row r="154" spans="1:3">
      <c r="A154" s="2">
        <f t="shared" si="4"/>
        <v>44292</v>
      </c>
      <c r="B154" s="16">
        <f t="shared" si="4"/>
        <v>141</v>
      </c>
      <c r="C154" s="13">
        <f t="shared" si="5"/>
        <v>22</v>
      </c>
    </row>
    <row r="155" spans="1:3">
      <c r="A155" s="2">
        <f t="shared" si="4"/>
        <v>44293</v>
      </c>
      <c r="B155" s="16">
        <f t="shared" si="4"/>
        <v>142</v>
      </c>
      <c r="C155" s="13">
        <f t="shared" si="5"/>
        <v>22</v>
      </c>
    </row>
    <row r="156" spans="1:3">
      <c r="A156" s="2">
        <f t="shared" si="4"/>
        <v>44294</v>
      </c>
      <c r="B156" s="16">
        <f t="shared" si="4"/>
        <v>143</v>
      </c>
      <c r="C156" s="13">
        <f t="shared" si="5"/>
        <v>22</v>
      </c>
    </row>
    <row r="157" spans="1:3">
      <c r="A157" s="2">
        <f t="shared" si="4"/>
        <v>44295</v>
      </c>
      <c r="B157" s="16">
        <f t="shared" si="4"/>
        <v>144</v>
      </c>
      <c r="C157" s="13">
        <f t="shared" si="5"/>
        <v>22</v>
      </c>
    </row>
    <row r="158" spans="1:3">
      <c r="A158" s="2">
        <f t="shared" si="4"/>
        <v>44296</v>
      </c>
      <c r="B158" s="16">
        <f t="shared" si="4"/>
        <v>145</v>
      </c>
      <c r="C158" s="13">
        <f t="shared" si="5"/>
        <v>23</v>
      </c>
    </row>
    <row r="159" spans="1:3">
      <c r="A159" s="2">
        <f t="shared" si="4"/>
        <v>44297</v>
      </c>
      <c r="B159" s="16">
        <f t="shared" si="4"/>
        <v>146</v>
      </c>
      <c r="C159" s="13">
        <f t="shared" si="5"/>
        <v>23</v>
      </c>
    </row>
    <row r="160" spans="1:3">
      <c r="A160" s="2">
        <f t="shared" si="4"/>
        <v>44298</v>
      </c>
      <c r="B160" s="16">
        <f t="shared" si="4"/>
        <v>147</v>
      </c>
      <c r="C160" s="13">
        <f t="shared" si="5"/>
        <v>23</v>
      </c>
    </row>
    <row r="161" spans="1:3">
      <c r="A161" s="2">
        <f t="shared" si="4"/>
        <v>44299</v>
      </c>
      <c r="B161" s="16">
        <f t="shared" si="4"/>
        <v>148</v>
      </c>
      <c r="C161" s="13">
        <f t="shared" si="5"/>
        <v>23</v>
      </c>
    </row>
    <row r="162" spans="1:3">
      <c r="A162" s="2">
        <f t="shared" si="4"/>
        <v>44300</v>
      </c>
      <c r="B162" s="16">
        <f t="shared" si="4"/>
        <v>149</v>
      </c>
      <c r="C162" s="13">
        <f t="shared" si="5"/>
        <v>23</v>
      </c>
    </row>
    <row r="163" spans="1:3">
      <c r="A163" s="2">
        <f t="shared" si="4"/>
        <v>44301</v>
      </c>
      <c r="B163" s="16">
        <f t="shared" si="4"/>
        <v>150</v>
      </c>
      <c r="C163" s="13">
        <f t="shared" si="5"/>
        <v>23</v>
      </c>
    </row>
    <row r="164" spans="1:3">
      <c r="A164" s="2">
        <f t="shared" si="4"/>
        <v>44302</v>
      </c>
      <c r="B164" s="16">
        <f t="shared" si="4"/>
        <v>151</v>
      </c>
      <c r="C164" s="13">
        <f t="shared" si="5"/>
        <v>23</v>
      </c>
    </row>
    <row r="165" spans="1:3">
      <c r="A165" s="2">
        <f t="shared" si="4"/>
        <v>44303</v>
      </c>
      <c r="B165" s="16">
        <f t="shared" si="4"/>
        <v>152</v>
      </c>
      <c r="C165" s="13">
        <f t="shared" si="5"/>
        <v>24</v>
      </c>
    </row>
    <row r="166" spans="1:3">
      <c r="A166" s="2">
        <f t="shared" si="4"/>
        <v>44304</v>
      </c>
      <c r="B166" s="16">
        <f t="shared" si="4"/>
        <v>153</v>
      </c>
      <c r="C166" s="13">
        <f t="shared" si="5"/>
        <v>24</v>
      </c>
    </row>
    <row r="167" spans="1:3">
      <c r="A167" s="2">
        <f t="shared" si="4"/>
        <v>44305</v>
      </c>
      <c r="B167" s="16">
        <f t="shared" si="4"/>
        <v>154</v>
      </c>
      <c r="C167" s="13">
        <f t="shared" si="5"/>
        <v>24</v>
      </c>
    </row>
    <row r="168" spans="1:3">
      <c r="A168" s="2">
        <f t="shared" si="4"/>
        <v>44306</v>
      </c>
      <c r="B168" s="16">
        <f t="shared" si="4"/>
        <v>155</v>
      </c>
      <c r="C168" s="13">
        <f t="shared" si="5"/>
        <v>24</v>
      </c>
    </row>
    <row r="169" spans="1:3">
      <c r="A169" s="2">
        <f t="shared" si="4"/>
        <v>44307</v>
      </c>
      <c r="B169" s="16">
        <f t="shared" si="4"/>
        <v>156</v>
      </c>
      <c r="C169" s="13">
        <f t="shared" si="5"/>
        <v>24</v>
      </c>
    </row>
    <row r="170" spans="1:3">
      <c r="A170" s="2">
        <f t="shared" si="4"/>
        <v>44308</v>
      </c>
      <c r="B170" s="16">
        <f t="shared" si="4"/>
        <v>157</v>
      </c>
      <c r="C170" s="13">
        <f t="shared" si="5"/>
        <v>24</v>
      </c>
    </row>
    <row r="171" spans="1:3">
      <c r="A171" s="2">
        <f t="shared" si="4"/>
        <v>44309</v>
      </c>
      <c r="B171" s="16">
        <f t="shared" si="4"/>
        <v>158</v>
      </c>
      <c r="C171" s="13">
        <f t="shared" si="5"/>
        <v>24</v>
      </c>
    </row>
    <row r="172" spans="1:3">
      <c r="A172" s="2">
        <f t="shared" si="4"/>
        <v>44310</v>
      </c>
      <c r="B172" s="16">
        <f t="shared" si="4"/>
        <v>159</v>
      </c>
      <c r="C172" s="13">
        <f t="shared" si="5"/>
        <v>25</v>
      </c>
    </row>
    <row r="173" spans="1:3">
      <c r="A173" s="2">
        <f t="shared" si="4"/>
        <v>44311</v>
      </c>
      <c r="B173" s="16">
        <f t="shared" si="4"/>
        <v>160</v>
      </c>
      <c r="C173" s="13">
        <f t="shared" si="5"/>
        <v>25</v>
      </c>
    </row>
    <row r="174" spans="1:3">
      <c r="A174" s="2">
        <f t="shared" si="4"/>
        <v>44312</v>
      </c>
      <c r="B174" s="16">
        <f t="shared" si="4"/>
        <v>161</v>
      </c>
      <c r="C174" s="13">
        <f t="shared" si="5"/>
        <v>25</v>
      </c>
    </row>
    <row r="175" spans="1:3">
      <c r="A175" s="2">
        <f t="shared" si="4"/>
        <v>44313</v>
      </c>
      <c r="B175" s="16">
        <f t="shared" si="4"/>
        <v>162</v>
      </c>
      <c r="C175" s="13">
        <f t="shared" si="5"/>
        <v>25</v>
      </c>
    </row>
    <row r="176" spans="1:3">
      <c r="A176" s="2">
        <f t="shared" si="4"/>
        <v>44314</v>
      </c>
      <c r="B176" s="16">
        <f t="shared" si="4"/>
        <v>163</v>
      </c>
      <c r="C176" s="13">
        <f t="shared" si="5"/>
        <v>25</v>
      </c>
    </row>
    <row r="177" spans="1:3">
      <c r="A177" s="2">
        <f t="shared" si="4"/>
        <v>44315</v>
      </c>
      <c r="B177" s="16">
        <f t="shared" si="4"/>
        <v>164</v>
      </c>
      <c r="C177" s="13">
        <f t="shared" si="5"/>
        <v>25</v>
      </c>
    </row>
    <row r="178" spans="1:3">
      <c r="A178" s="2">
        <f t="shared" si="4"/>
        <v>44316</v>
      </c>
      <c r="B178" s="16">
        <f t="shared" si="4"/>
        <v>165</v>
      </c>
      <c r="C178" s="13">
        <f t="shared" si="5"/>
        <v>25</v>
      </c>
    </row>
    <row r="179" spans="1:3">
      <c r="A179" s="2">
        <f t="shared" si="4"/>
        <v>44317</v>
      </c>
      <c r="B179" s="16">
        <f t="shared" si="4"/>
        <v>166</v>
      </c>
      <c r="C179" s="13">
        <f t="shared" si="5"/>
        <v>26</v>
      </c>
    </row>
    <row r="180" spans="1:3">
      <c r="A180" s="2">
        <f t="shared" si="4"/>
        <v>44318</v>
      </c>
      <c r="B180" s="16">
        <f t="shared" si="4"/>
        <v>167</v>
      </c>
      <c r="C180" s="13">
        <f t="shared" si="5"/>
        <v>26</v>
      </c>
    </row>
    <row r="181" spans="1:3">
      <c r="A181" s="2">
        <f t="shared" si="4"/>
        <v>44319</v>
      </c>
      <c r="B181" s="16">
        <f t="shared" si="4"/>
        <v>168</v>
      </c>
      <c r="C181" s="13">
        <f t="shared" si="5"/>
        <v>26</v>
      </c>
    </row>
    <row r="182" spans="1:3">
      <c r="A182" s="2">
        <f t="shared" si="4"/>
        <v>44320</v>
      </c>
      <c r="B182" s="16">
        <f t="shared" si="4"/>
        <v>169</v>
      </c>
      <c r="C182" s="13">
        <f t="shared" si="5"/>
        <v>26</v>
      </c>
    </row>
    <row r="183" spans="1:3">
      <c r="A183" s="2">
        <f t="shared" si="4"/>
        <v>44321</v>
      </c>
      <c r="B183" s="16">
        <f t="shared" si="4"/>
        <v>170</v>
      </c>
      <c r="C183" s="13">
        <f t="shared" si="5"/>
        <v>26</v>
      </c>
    </row>
    <row r="184" spans="1:3">
      <c r="A184" s="2">
        <f t="shared" si="4"/>
        <v>44322</v>
      </c>
      <c r="B184" s="16">
        <f t="shared" si="4"/>
        <v>171</v>
      </c>
      <c r="C184" s="13">
        <f t="shared" si="5"/>
        <v>26</v>
      </c>
    </row>
    <row r="185" spans="1:3">
      <c r="A185" s="2">
        <f t="shared" si="4"/>
        <v>44323</v>
      </c>
      <c r="B185" s="16">
        <f t="shared" si="4"/>
        <v>172</v>
      </c>
      <c r="C185" s="13">
        <f t="shared" si="5"/>
        <v>26</v>
      </c>
    </row>
    <row r="186" spans="1:3">
      <c r="A186" s="2">
        <f t="shared" si="4"/>
        <v>44324</v>
      </c>
      <c r="B186" s="16">
        <f t="shared" si="4"/>
        <v>173</v>
      </c>
      <c r="C186" s="13">
        <f t="shared" si="5"/>
        <v>27</v>
      </c>
    </row>
    <row r="187" spans="1:3">
      <c r="A187" s="2">
        <f t="shared" si="4"/>
        <v>44325</v>
      </c>
      <c r="B187" s="16">
        <f t="shared" si="4"/>
        <v>174</v>
      </c>
      <c r="C187" s="13">
        <f t="shared" si="5"/>
        <v>27</v>
      </c>
    </row>
    <row r="188" spans="1:3">
      <c r="A188" s="2">
        <f t="shared" si="4"/>
        <v>44326</v>
      </c>
      <c r="B188" s="16">
        <f t="shared" si="4"/>
        <v>175</v>
      </c>
      <c r="C188" s="13">
        <f t="shared" si="5"/>
        <v>27</v>
      </c>
    </row>
    <row r="189" spans="1:3">
      <c r="A189" s="2">
        <f t="shared" si="4"/>
        <v>44327</v>
      </c>
      <c r="B189" s="16">
        <f t="shared" si="4"/>
        <v>176</v>
      </c>
      <c r="C189" s="13">
        <f t="shared" si="5"/>
        <v>27</v>
      </c>
    </row>
    <row r="190" spans="1:3">
      <c r="A190" s="2">
        <f t="shared" si="4"/>
        <v>44328</v>
      </c>
      <c r="B190" s="16">
        <f t="shared" si="4"/>
        <v>177</v>
      </c>
      <c r="C190" s="13">
        <f t="shared" si="5"/>
        <v>27</v>
      </c>
    </row>
    <row r="191" spans="1:3">
      <c r="A191" s="2">
        <f t="shared" si="4"/>
        <v>44329</v>
      </c>
      <c r="B191" s="16">
        <f t="shared" si="4"/>
        <v>178</v>
      </c>
      <c r="C191" s="13">
        <f t="shared" si="5"/>
        <v>27</v>
      </c>
    </row>
    <row r="192" spans="1:3">
      <c r="A192" s="2">
        <f t="shared" si="4"/>
        <v>44330</v>
      </c>
      <c r="B192" s="16">
        <f t="shared" si="4"/>
        <v>179</v>
      </c>
      <c r="C192" s="13">
        <f t="shared" si="5"/>
        <v>27</v>
      </c>
    </row>
    <row r="193" spans="1:3">
      <c r="A193" s="2">
        <f t="shared" si="4"/>
        <v>44331</v>
      </c>
      <c r="B193" s="16">
        <f t="shared" si="4"/>
        <v>180</v>
      </c>
      <c r="C193" s="13">
        <f t="shared" si="5"/>
        <v>28</v>
      </c>
    </row>
    <row r="194" spans="1:3">
      <c r="A194" s="2">
        <f t="shared" si="4"/>
        <v>44332</v>
      </c>
      <c r="B194" s="16">
        <f t="shared" si="4"/>
        <v>181</v>
      </c>
      <c r="C194" s="13">
        <f t="shared" si="5"/>
        <v>28</v>
      </c>
    </row>
    <row r="195" spans="1:3">
      <c r="A195" s="2">
        <f t="shared" si="4"/>
        <v>44333</v>
      </c>
      <c r="B195" s="16">
        <f t="shared" si="4"/>
        <v>182</v>
      </c>
      <c r="C195" s="13">
        <f t="shared" si="5"/>
        <v>28</v>
      </c>
    </row>
    <row r="196" spans="1:3">
      <c r="A196" s="2">
        <f t="shared" ref="A196:B209" si="6">+A195+1</f>
        <v>44334</v>
      </c>
      <c r="B196" s="16">
        <f t="shared" si="6"/>
        <v>183</v>
      </c>
      <c r="C196" s="13">
        <f t="shared" si="5"/>
        <v>28</v>
      </c>
    </row>
    <row r="197" spans="1:3">
      <c r="A197" s="2">
        <f t="shared" si="6"/>
        <v>44335</v>
      </c>
      <c r="B197" s="16">
        <f t="shared" si="6"/>
        <v>184</v>
      </c>
      <c r="C197" s="13">
        <f t="shared" si="5"/>
        <v>28</v>
      </c>
    </row>
    <row r="198" spans="1:3">
      <c r="A198" s="2">
        <f t="shared" si="6"/>
        <v>44336</v>
      </c>
      <c r="B198" s="16">
        <f t="shared" si="6"/>
        <v>185</v>
      </c>
      <c r="C198" s="13">
        <f t="shared" si="5"/>
        <v>28</v>
      </c>
    </row>
    <row r="199" spans="1:3">
      <c r="A199" s="2">
        <f t="shared" si="6"/>
        <v>44337</v>
      </c>
      <c r="B199" s="16">
        <f t="shared" si="6"/>
        <v>186</v>
      </c>
      <c r="C199" s="13">
        <f t="shared" si="5"/>
        <v>28</v>
      </c>
    </row>
    <row r="200" spans="1:3">
      <c r="A200" s="2">
        <f t="shared" si="6"/>
        <v>44338</v>
      </c>
      <c r="B200" s="16">
        <f t="shared" si="6"/>
        <v>187</v>
      </c>
      <c r="C200" s="13">
        <f t="shared" si="5"/>
        <v>29</v>
      </c>
    </row>
    <row r="201" spans="1:3">
      <c r="A201" s="2">
        <f t="shared" si="6"/>
        <v>44339</v>
      </c>
      <c r="B201" s="16">
        <f t="shared" si="6"/>
        <v>188</v>
      </c>
      <c r="C201" s="13">
        <f t="shared" si="5"/>
        <v>29</v>
      </c>
    </row>
    <row r="202" spans="1:3">
      <c r="A202" s="2">
        <f t="shared" si="6"/>
        <v>44340</v>
      </c>
      <c r="B202" s="16">
        <f t="shared" si="6"/>
        <v>189</v>
      </c>
      <c r="C202" s="13">
        <f t="shared" ref="C202:C209" si="7">+C195+1</f>
        <v>29</v>
      </c>
    </row>
    <row r="203" spans="1:3">
      <c r="A203" s="2">
        <f t="shared" si="6"/>
        <v>44341</v>
      </c>
      <c r="B203" s="16">
        <f t="shared" si="6"/>
        <v>190</v>
      </c>
      <c r="C203" s="13">
        <f t="shared" si="7"/>
        <v>29</v>
      </c>
    </row>
    <row r="204" spans="1:3">
      <c r="A204" s="2">
        <f t="shared" si="6"/>
        <v>44342</v>
      </c>
      <c r="B204" s="16">
        <f t="shared" si="6"/>
        <v>191</v>
      </c>
      <c r="C204" s="13">
        <f t="shared" si="7"/>
        <v>29</v>
      </c>
    </row>
    <row r="205" spans="1:3">
      <c r="A205" s="2">
        <f t="shared" si="6"/>
        <v>44343</v>
      </c>
      <c r="B205" s="16">
        <f t="shared" si="6"/>
        <v>192</v>
      </c>
      <c r="C205" s="13">
        <f t="shared" si="7"/>
        <v>29</v>
      </c>
    </row>
    <row r="206" spans="1:3">
      <c r="A206" s="2">
        <f t="shared" si="6"/>
        <v>44344</v>
      </c>
      <c r="B206" s="16">
        <f t="shared" si="6"/>
        <v>193</v>
      </c>
      <c r="C206" s="13">
        <f t="shared" si="7"/>
        <v>29</v>
      </c>
    </row>
    <row r="207" spans="1:3">
      <c r="A207" s="2">
        <f t="shared" si="6"/>
        <v>44345</v>
      </c>
      <c r="B207" s="16">
        <f t="shared" si="6"/>
        <v>194</v>
      </c>
      <c r="C207" s="13">
        <f t="shared" si="7"/>
        <v>30</v>
      </c>
    </row>
    <row r="208" spans="1:3">
      <c r="A208" s="2">
        <f t="shared" si="6"/>
        <v>44346</v>
      </c>
      <c r="B208" s="16">
        <f t="shared" si="6"/>
        <v>195</v>
      </c>
      <c r="C208" s="13">
        <f t="shared" si="7"/>
        <v>30</v>
      </c>
    </row>
    <row r="209" spans="1:3">
      <c r="A209" s="2">
        <f t="shared" si="6"/>
        <v>44347</v>
      </c>
      <c r="B209" s="16">
        <f t="shared" si="6"/>
        <v>196</v>
      </c>
      <c r="C209" s="13">
        <f t="shared" si="7"/>
        <v>30</v>
      </c>
    </row>
  </sheetData>
  <autoFilter ref="A1:C209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2:V86"/>
  <sheetViews>
    <sheetView topLeftCell="C1" workbookViewId="0">
      <selection activeCell="A4" sqref="A4"/>
    </sheetView>
  </sheetViews>
  <sheetFormatPr defaultColWidth="9.109375" defaultRowHeight="14.4"/>
  <sheetData>
    <row r="2" spans="1:22" ht="23.4">
      <c r="A2" s="15" t="s">
        <v>105</v>
      </c>
      <c r="B2" s="15"/>
      <c r="C2" s="15"/>
      <c r="D2" s="15"/>
      <c r="E2" s="15"/>
      <c r="F2" s="14"/>
      <c r="K2" s="15" t="s">
        <v>111</v>
      </c>
      <c r="L2" s="14"/>
      <c r="M2" s="14"/>
      <c r="N2" s="14"/>
      <c r="T2" s="15" t="s">
        <v>117</v>
      </c>
      <c r="U2" s="14"/>
      <c r="V2" s="14"/>
    </row>
    <row r="3" spans="1:22">
      <c r="A3" t="s">
        <v>40</v>
      </c>
      <c r="K3" t="s">
        <v>40</v>
      </c>
      <c r="T3" t="s">
        <v>40</v>
      </c>
    </row>
    <row r="4" spans="1:22">
      <c r="A4" t="s">
        <v>41</v>
      </c>
      <c r="K4" t="s">
        <v>106</v>
      </c>
      <c r="T4" t="s">
        <v>41</v>
      </c>
    </row>
    <row r="5" spans="1:22">
      <c r="A5" t="s">
        <v>42</v>
      </c>
      <c r="K5" t="s">
        <v>41</v>
      </c>
      <c r="T5" t="s">
        <v>42</v>
      </c>
    </row>
    <row r="6" spans="1:22">
      <c r="A6" t="s">
        <v>41</v>
      </c>
      <c r="K6" t="s">
        <v>42</v>
      </c>
      <c r="T6" t="s">
        <v>41</v>
      </c>
    </row>
    <row r="7" spans="1:22">
      <c r="A7" t="s">
        <v>43</v>
      </c>
      <c r="K7" t="s">
        <v>41</v>
      </c>
      <c r="T7" t="s">
        <v>43</v>
      </c>
    </row>
    <row r="8" spans="1:22">
      <c r="A8" t="s">
        <v>44</v>
      </c>
      <c r="K8" t="s">
        <v>43</v>
      </c>
      <c r="T8" t="s">
        <v>44</v>
      </c>
    </row>
    <row r="9" spans="1:22">
      <c r="A9" t="s">
        <v>45</v>
      </c>
      <c r="K9" t="s">
        <v>45</v>
      </c>
      <c r="T9" t="s">
        <v>45</v>
      </c>
    </row>
    <row r="10" spans="1:22">
      <c r="A10" t="s">
        <v>46</v>
      </c>
      <c r="K10" t="s">
        <v>46</v>
      </c>
      <c r="T10" t="s">
        <v>46</v>
      </c>
    </row>
    <row r="11" spans="1:22">
      <c r="A11" t="s">
        <v>47</v>
      </c>
      <c r="K11" t="s">
        <v>47</v>
      </c>
      <c r="T11" t="s">
        <v>47</v>
      </c>
    </row>
    <row r="12" spans="1:22">
      <c r="A12" t="s">
        <v>48</v>
      </c>
      <c r="K12" t="s">
        <v>48</v>
      </c>
      <c r="T12" t="s">
        <v>48</v>
      </c>
    </row>
    <row r="13" spans="1:22">
      <c r="A13" t="s">
        <v>49</v>
      </c>
      <c r="K13" t="s">
        <v>49</v>
      </c>
      <c r="T13" t="s">
        <v>49</v>
      </c>
    </row>
    <row r="14" spans="1:22">
      <c r="A14" t="s">
        <v>50</v>
      </c>
      <c r="K14" t="s">
        <v>50</v>
      </c>
      <c r="T14" t="s">
        <v>50</v>
      </c>
    </row>
    <row r="15" spans="1:22">
      <c r="A15" t="s">
        <v>51</v>
      </c>
      <c r="K15" t="s">
        <v>51</v>
      </c>
      <c r="T15" t="s">
        <v>51</v>
      </c>
    </row>
    <row r="16" spans="1:22">
      <c r="A16" t="s">
        <v>52</v>
      </c>
      <c r="K16" t="s">
        <v>52</v>
      </c>
      <c r="T16" t="s">
        <v>52</v>
      </c>
    </row>
    <row r="17" spans="1:21">
      <c r="A17" t="s">
        <v>53</v>
      </c>
      <c r="K17" t="s">
        <v>53</v>
      </c>
      <c r="T17" t="s">
        <v>53</v>
      </c>
    </row>
    <row r="18" spans="1:21">
      <c r="A18" t="s">
        <v>54</v>
      </c>
      <c r="K18" t="s">
        <v>54</v>
      </c>
      <c r="T18" t="s">
        <v>54</v>
      </c>
    </row>
    <row r="19" spans="1:21">
      <c r="A19" t="s">
        <v>55</v>
      </c>
      <c r="B19" t="s">
        <v>56</v>
      </c>
      <c r="K19" t="s">
        <v>55</v>
      </c>
      <c r="L19" t="s">
        <v>56</v>
      </c>
      <c r="T19" t="s">
        <v>55</v>
      </c>
      <c r="U19" t="s">
        <v>56</v>
      </c>
    </row>
    <row r="20" spans="1:21">
      <c r="A20" t="s">
        <v>57</v>
      </c>
      <c r="K20" t="s">
        <v>57</v>
      </c>
      <c r="T20" t="s">
        <v>57</v>
      </c>
    </row>
    <row r="21" spans="1:21">
      <c r="A21" t="s">
        <v>58</v>
      </c>
      <c r="K21" t="s">
        <v>58</v>
      </c>
      <c r="T21" t="s">
        <v>58</v>
      </c>
    </row>
    <row r="22" spans="1:21">
      <c r="A22" t="s">
        <v>59</v>
      </c>
      <c r="K22" t="s">
        <v>59</v>
      </c>
      <c r="T22" t="s">
        <v>59</v>
      </c>
    </row>
    <row r="23" spans="1:21">
      <c r="B23" t="s">
        <v>60</v>
      </c>
      <c r="L23" t="s">
        <v>107</v>
      </c>
      <c r="U23" t="s">
        <v>112</v>
      </c>
    </row>
    <row r="24" spans="1:21">
      <c r="A24" t="s">
        <v>61</v>
      </c>
      <c r="K24" t="s">
        <v>61</v>
      </c>
      <c r="T24" t="s">
        <v>61</v>
      </c>
    </row>
    <row r="25" spans="1:21">
      <c r="A25" t="s">
        <v>62</v>
      </c>
      <c r="K25" t="s">
        <v>62</v>
      </c>
      <c r="T25" t="s">
        <v>62</v>
      </c>
    </row>
    <row r="26" spans="1:21">
      <c r="A26" t="s">
        <v>63</v>
      </c>
      <c r="K26" t="s">
        <v>63</v>
      </c>
      <c r="T26" t="s">
        <v>63</v>
      </c>
    </row>
    <row r="27" spans="1:21">
      <c r="B27" t="s">
        <v>64</v>
      </c>
      <c r="L27" t="s">
        <v>64</v>
      </c>
      <c r="U27" t="s">
        <v>64</v>
      </c>
    </row>
    <row r="28" spans="1:21">
      <c r="A28" t="s">
        <v>65</v>
      </c>
      <c r="K28" t="s">
        <v>65</v>
      </c>
      <c r="T28" t="s">
        <v>65</v>
      </c>
    </row>
    <row r="29" spans="1:21">
      <c r="A29" t="s">
        <v>66</v>
      </c>
      <c r="K29" t="s">
        <v>66</v>
      </c>
      <c r="T29" t="s">
        <v>66</v>
      </c>
    </row>
    <row r="30" spans="1:21">
      <c r="A30" t="s">
        <v>67</v>
      </c>
      <c r="K30" t="s">
        <v>67</v>
      </c>
      <c r="T30" t="s">
        <v>67</v>
      </c>
    </row>
    <row r="31" spans="1:21">
      <c r="A31" t="s">
        <v>52</v>
      </c>
      <c r="K31" t="s">
        <v>52</v>
      </c>
      <c r="T31" t="s">
        <v>52</v>
      </c>
    </row>
    <row r="32" spans="1:21">
      <c r="A32" t="s">
        <v>68</v>
      </c>
      <c r="K32" t="s">
        <v>68</v>
      </c>
      <c r="T32" t="s">
        <v>68</v>
      </c>
    </row>
    <row r="33" spans="1:22">
      <c r="A33" t="s">
        <v>69</v>
      </c>
      <c r="K33" t="s">
        <v>69</v>
      </c>
      <c r="T33" t="s">
        <v>69</v>
      </c>
    </row>
    <row r="34" spans="1:22">
      <c r="A34" t="s">
        <v>70</v>
      </c>
      <c r="K34" t="s">
        <v>70</v>
      </c>
      <c r="T34" t="s">
        <v>70</v>
      </c>
    </row>
    <row r="35" spans="1:22">
      <c r="A35" t="s">
        <v>71</v>
      </c>
      <c r="K35" t="s">
        <v>71</v>
      </c>
      <c r="T35" t="s">
        <v>71</v>
      </c>
    </row>
    <row r="36" spans="1:22">
      <c r="A36" t="s">
        <v>72</v>
      </c>
      <c r="K36" t="s">
        <v>72</v>
      </c>
      <c r="T36" t="s">
        <v>72</v>
      </c>
    </row>
    <row r="37" spans="1:22">
      <c r="A37" t="s">
        <v>73</v>
      </c>
      <c r="K37" t="s">
        <v>73</v>
      </c>
      <c r="T37" t="s">
        <v>73</v>
      </c>
    </row>
    <row r="38" spans="1:22">
      <c r="A38" t="s">
        <v>74</v>
      </c>
      <c r="K38" t="s">
        <v>74</v>
      </c>
      <c r="T38" t="s">
        <v>74</v>
      </c>
    </row>
    <row r="39" spans="1:22">
      <c r="A39" t="s">
        <v>75</v>
      </c>
      <c r="L39" t="s">
        <v>108</v>
      </c>
      <c r="T39" t="s">
        <v>113</v>
      </c>
    </row>
    <row r="40" spans="1:22">
      <c r="B40" t="s">
        <v>76</v>
      </c>
      <c r="K40" t="s">
        <v>61</v>
      </c>
      <c r="U40" t="s">
        <v>76</v>
      </c>
    </row>
    <row r="41" spans="1:22">
      <c r="A41" t="s">
        <v>77</v>
      </c>
      <c r="K41" t="s">
        <v>77</v>
      </c>
      <c r="T41" t="s">
        <v>77</v>
      </c>
    </row>
    <row r="42" spans="1:22">
      <c r="A42" t="s">
        <v>78</v>
      </c>
      <c r="K42" t="s">
        <v>78</v>
      </c>
      <c r="T42" t="s">
        <v>78</v>
      </c>
    </row>
    <row r="43" spans="1:22">
      <c r="A43" t="s">
        <v>79</v>
      </c>
      <c r="K43" t="s">
        <v>79</v>
      </c>
      <c r="T43" t="s">
        <v>79</v>
      </c>
    </row>
    <row r="44" spans="1:22">
      <c r="A44" t="s">
        <v>80</v>
      </c>
      <c r="K44" t="s">
        <v>80</v>
      </c>
      <c r="T44" t="s">
        <v>80</v>
      </c>
    </row>
    <row r="45" spans="1:22">
      <c r="A45" t="s">
        <v>51</v>
      </c>
      <c r="K45" t="s">
        <v>51</v>
      </c>
      <c r="T45" t="s">
        <v>51</v>
      </c>
    </row>
    <row r="46" spans="1:22">
      <c r="A46" t="s">
        <v>81</v>
      </c>
      <c r="K46" t="s">
        <v>81</v>
      </c>
      <c r="T46" t="s">
        <v>81</v>
      </c>
    </row>
    <row r="47" spans="1:22">
      <c r="C47" t="s">
        <v>41</v>
      </c>
      <c r="M47" t="s">
        <v>41</v>
      </c>
      <c r="V47" t="s">
        <v>41</v>
      </c>
    </row>
    <row r="48" spans="1:22">
      <c r="C48" t="s">
        <v>82</v>
      </c>
      <c r="M48" t="s">
        <v>82</v>
      </c>
      <c r="V48" t="s">
        <v>82</v>
      </c>
    </row>
    <row r="49" spans="2:22">
      <c r="C49" t="s">
        <v>83</v>
      </c>
      <c r="M49" t="s">
        <v>83</v>
      </c>
      <c r="V49" t="s">
        <v>83</v>
      </c>
    </row>
    <row r="50" spans="2:22">
      <c r="C50" t="s">
        <v>84</v>
      </c>
      <c r="M50" t="s">
        <v>84</v>
      </c>
      <c r="V50" t="s">
        <v>84</v>
      </c>
    </row>
    <row r="51" spans="2:22">
      <c r="C51" t="s">
        <v>85</v>
      </c>
      <c r="M51" t="s">
        <v>85</v>
      </c>
      <c r="V51" t="s">
        <v>85</v>
      </c>
    </row>
    <row r="52" spans="2:22">
      <c r="C52" t="s">
        <v>86</v>
      </c>
      <c r="M52" t="s">
        <v>86</v>
      </c>
      <c r="V52" t="s">
        <v>86</v>
      </c>
    </row>
    <row r="53" spans="2:22">
      <c r="C53" t="s">
        <v>87</v>
      </c>
      <c r="M53" t="s">
        <v>87</v>
      </c>
      <c r="V53" t="s">
        <v>87</v>
      </c>
    </row>
    <row r="54" spans="2:22">
      <c r="C54" t="s">
        <v>88</v>
      </c>
      <c r="M54" t="s">
        <v>88</v>
      </c>
      <c r="V54" t="s">
        <v>88</v>
      </c>
    </row>
    <row r="55" spans="2:22">
      <c r="B55" t="s">
        <v>89</v>
      </c>
      <c r="L55" t="s">
        <v>89</v>
      </c>
      <c r="U55" t="s">
        <v>89</v>
      </c>
    </row>
    <row r="56" spans="2:22">
      <c r="B56" t="s">
        <v>90</v>
      </c>
      <c r="L56" t="s">
        <v>90</v>
      </c>
      <c r="U56" t="s">
        <v>90</v>
      </c>
    </row>
    <row r="57" spans="2:22">
      <c r="B57" t="s">
        <v>91</v>
      </c>
      <c r="L57" t="s">
        <v>91</v>
      </c>
      <c r="U57" t="s">
        <v>91</v>
      </c>
    </row>
    <row r="58" spans="2:22">
      <c r="B58" t="s">
        <v>92</v>
      </c>
      <c r="L58" t="s">
        <v>92</v>
      </c>
      <c r="U58" t="s">
        <v>92</v>
      </c>
    </row>
    <row r="59" spans="2:22">
      <c r="B59" t="s">
        <v>93</v>
      </c>
      <c r="L59" t="s">
        <v>93</v>
      </c>
      <c r="U59" t="s">
        <v>93</v>
      </c>
    </row>
    <row r="60" spans="2:22">
      <c r="B60" t="s">
        <v>94</v>
      </c>
      <c r="L60" t="s">
        <v>94</v>
      </c>
      <c r="U60" t="s">
        <v>94</v>
      </c>
    </row>
    <row r="61" spans="2:22">
      <c r="B61" t="s">
        <v>95</v>
      </c>
      <c r="L61" t="s">
        <v>95</v>
      </c>
      <c r="U61" t="s">
        <v>95</v>
      </c>
    </row>
    <row r="62" spans="2:22">
      <c r="B62" t="s">
        <v>41</v>
      </c>
      <c r="L62" t="s">
        <v>41</v>
      </c>
      <c r="U62" t="s">
        <v>41</v>
      </c>
    </row>
    <row r="63" spans="2:22">
      <c r="B63" t="s">
        <v>82</v>
      </c>
      <c r="L63" t="s">
        <v>82</v>
      </c>
      <c r="U63" t="s">
        <v>82</v>
      </c>
    </row>
    <row r="64" spans="2:22">
      <c r="B64" t="s">
        <v>83</v>
      </c>
      <c r="L64" t="s">
        <v>83</v>
      </c>
      <c r="U64" t="s">
        <v>83</v>
      </c>
    </row>
    <row r="65" spans="1:21">
      <c r="B65" t="s">
        <v>84</v>
      </c>
      <c r="L65" t="s">
        <v>84</v>
      </c>
      <c r="U65" t="s">
        <v>84</v>
      </c>
    </row>
    <row r="66" spans="1:21">
      <c r="B66" t="s">
        <v>85</v>
      </c>
      <c r="L66" t="s">
        <v>85</v>
      </c>
      <c r="U66" t="s">
        <v>85</v>
      </c>
    </row>
    <row r="67" spans="1:21">
      <c r="B67" t="s">
        <v>86</v>
      </c>
      <c r="L67" t="s">
        <v>86</v>
      </c>
      <c r="U67" t="s">
        <v>86</v>
      </c>
    </row>
    <row r="68" spans="1:21">
      <c r="B68" t="s">
        <v>96</v>
      </c>
      <c r="L68" t="s">
        <v>96</v>
      </c>
      <c r="U68" t="s">
        <v>96</v>
      </c>
    </row>
    <row r="69" spans="1:21">
      <c r="A69" t="s">
        <v>97</v>
      </c>
      <c r="K69" t="s">
        <v>97</v>
      </c>
      <c r="T69" t="s">
        <v>97</v>
      </c>
    </row>
    <row r="70" spans="1:21">
      <c r="A70" t="s">
        <v>98</v>
      </c>
      <c r="K70" t="s">
        <v>98</v>
      </c>
      <c r="T70" t="s">
        <v>98</v>
      </c>
    </row>
    <row r="71" spans="1:21">
      <c r="A71" t="s">
        <v>99</v>
      </c>
      <c r="K71" t="s">
        <v>99</v>
      </c>
      <c r="T71" t="s">
        <v>99</v>
      </c>
    </row>
    <row r="72" spans="1:21">
      <c r="A72" t="s">
        <v>100</v>
      </c>
      <c r="K72" t="s">
        <v>100</v>
      </c>
      <c r="T72" t="s">
        <v>100</v>
      </c>
    </row>
    <row r="73" spans="1:21">
      <c r="A73" t="s">
        <v>118</v>
      </c>
      <c r="K73" t="s">
        <v>109</v>
      </c>
      <c r="T73" t="s">
        <v>114</v>
      </c>
    </row>
    <row r="74" spans="1:21">
      <c r="A74" t="s">
        <v>101</v>
      </c>
      <c r="K74" t="s">
        <v>110</v>
      </c>
      <c r="T74" t="s">
        <v>115</v>
      </c>
    </row>
    <row r="75" spans="1:21">
      <c r="A75" t="s">
        <v>102</v>
      </c>
      <c r="K75" t="s">
        <v>102</v>
      </c>
      <c r="T75" t="s">
        <v>116</v>
      </c>
    </row>
    <row r="76" spans="1:21">
      <c r="A76" t="s">
        <v>76</v>
      </c>
      <c r="K76" t="s">
        <v>76</v>
      </c>
      <c r="T76" t="s">
        <v>76</v>
      </c>
    </row>
    <row r="77" spans="1:21">
      <c r="A77" t="s">
        <v>41</v>
      </c>
      <c r="K77" t="s">
        <v>106</v>
      </c>
      <c r="T77" t="s">
        <v>41</v>
      </c>
    </row>
    <row r="78" spans="1:21">
      <c r="A78" t="s">
        <v>42</v>
      </c>
      <c r="K78" t="s">
        <v>41</v>
      </c>
      <c r="T78" t="s">
        <v>42</v>
      </c>
    </row>
    <row r="79" spans="1:21">
      <c r="A79" t="s">
        <v>41</v>
      </c>
      <c r="K79" t="s">
        <v>42</v>
      </c>
      <c r="T79" t="s">
        <v>41</v>
      </c>
    </row>
    <row r="80" spans="1:21">
      <c r="A80" t="s">
        <v>43</v>
      </c>
      <c r="K80" t="s">
        <v>41</v>
      </c>
      <c r="T80" t="s">
        <v>43</v>
      </c>
    </row>
    <row r="81" spans="1:20">
      <c r="A81" t="s">
        <v>44</v>
      </c>
      <c r="K81" t="s">
        <v>43</v>
      </c>
      <c r="T81" t="s">
        <v>44</v>
      </c>
    </row>
    <row r="82" spans="1:20">
      <c r="A82" t="s">
        <v>45</v>
      </c>
      <c r="K82" t="s">
        <v>45</v>
      </c>
      <c r="T82" t="s">
        <v>45</v>
      </c>
    </row>
    <row r="83" spans="1:20">
      <c r="A83" t="s">
        <v>103</v>
      </c>
      <c r="K83" t="s">
        <v>103</v>
      </c>
      <c r="T83" t="s">
        <v>103</v>
      </c>
    </row>
    <row r="84" spans="1:20">
      <c r="A84" t="s">
        <v>47</v>
      </c>
      <c r="K84" t="s">
        <v>47</v>
      </c>
      <c r="T84" t="s">
        <v>47</v>
      </c>
    </row>
    <row r="85" spans="1:20">
      <c r="A85" t="s">
        <v>49</v>
      </c>
      <c r="K85" t="s">
        <v>49</v>
      </c>
      <c r="T85" t="s">
        <v>49</v>
      </c>
    </row>
    <row r="86" spans="1:20">
      <c r="A86" t="s">
        <v>104</v>
      </c>
      <c r="K86" t="s">
        <v>104</v>
      </c>
      <c r="T86" t="s">
        <v>104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FA8EFD8BBFC5245A51BD6AAA7AC9B71" ma:contentTypeVersion="13" ma:contentTypeDescription="Crear nuevo documento." ma:contentTypeScope="" ma:versionID="0c6966f309ab0449d30ae81f04f9eefa">
  <xsd:schema xmlns:xsd="http://www.w3.org/2001/XMLSchema" xmlns:xs="http://www.w3.org/2001/XMLSchema" xmlns:p="http://schemas.microsoft.com/office/2006/metadata/properties" xmlns:ns3="a0686dab-30da-4848-b175-3db8be5329ca" xmlns:ns4="c5084df8-f959-4902-8017-139d757b629d" targetNamespace="http://schemas.microsoft.com/office/2006/metadata/properties" ma:root="true" ma:fieldsID="98894ffe98e3a35bef61cedc1064c837" ns3:_="" ns4:_="">
    <xsd:import namespace="a0686dab-30da-4848-b175-3db8be5329ca"/>
    <xsd:import namespace="c5084df8-f959-4902-8017-139d757b62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686dab-30da-4848-b175-3db8be5329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084df8-f959-4902-8017-139d757b629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C2BC2CF-1DB8-4314-9318-1195F3000417}">
  <ds:schemaRefs>
    <ds:schemaRef ds:uri="a0686dab-30da-4848-b175-3db8be5329ca"/>
    <ds:schemaRef ds:uri="http://purl.org/dc/elements/1.1/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c5084df8-f959-4902-8017-139d757b629d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419CA04-D28B-4AE5-9E9E-BA71E03E03D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9211203-9991-4A7C-A241-B259B1C665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686dab-30da-4848-b175-3db8be5329ca"/>
    <ds:schemaRef ds:uri="c5084df8-f959-4902-8017-139d757b62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 zafra lotes cerrados</vt:lpstr>
      <vt:lpstr>PIVOT SEMANA (2)</vt:lpstr>
      <vt:lpstr>Sheet6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Gabriela Eguizabal Salazar</dc:creator>
  <cp:lastModifiedBy>Luis Eduardo Sanchez Lezana</cp:lastModifiedBy>
  <cp:lastPrinted>2016-11-21T15:55:52Z</cp:lastPrinted>
  <dcterms:created xsi:type="dcterms:W3CDTF">2014-11-05T15:27:29Z</dcterms:created>
  <dcterms:modified xsi:type="dcterms:W3CDTF">2021-03-08T22:33:18Z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0x010100BFA8EFD8BBFC5245A51BD6AAA7AC9B71</vt:lpwstr>
  </property>
</Properties>
</file>