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caltech.sharepoint.com/sites/iSnFRbase/Shared Documents/"/>
    </mc:Choice>
  </mc:AlternateContent>
  <xr:revisionPtr revIDLastSave="0" documentId="13_ncr:1_{82F4CCAC-4BCA-436A-9E7A-4CD26C068C56}" xr6:coauthVersionLast="47" xr6:coauthVersionMax="47" xr10:uidLastSave="{00000000-0000-0000-0000-000000000000}"/>
  <bookViews>
    <workbookView xWindow="-6210" yWindow="-21710" windowWidth="38620" windowHeight="21820" tabRatio="928" xr2:uid="{00000000-000D-0000-FFFF-FFFF00000000}"/>
  </bookViews>
  <sheets>
    <sheet name="Sensors_OpuBC_cpXFP" sheetId="1" r:id="rId1"/>
    <sheet name="Ligands_names_and_links" sheetId="85" r:id="rId2"/>
    <sheet name="Experiments" sheetId="82" r:id="rId3"/>
    <sheet name="pH_dependence" sheetId="83" r:id="rId4"/>
    <sheet name="Jmol Shapely  colors" sheetId="3" r:id="rId5"/>
    <sheet name="Phil" sheetId="7" r:id="rId6"/>
    <sheet name="Aaron&amp;Laura" sheetId="6" r:id="rId7"/>
    <sheet name="Enter_Mutant" sheetId="86" r:id="rId8"/>
  </sheets>
  <definedNames>
    <definedName name="_xlnm._FilterDatabase" localSheetId="0" hidden="1">Sensors_OpuBC_cpXFP!#REF!</definedName>
    <definedName name="_xlcn.WorksheetConnection_iSnFRBase0709.xlsmExperiments" hidden="1">Experiments[]</definedName>
    <definedName name="_xlcn.WorksheetConnection_iSnFRBase0709.xlsmLigands_names_and_links" hidden="1">Ligands_names_and_links[]</definedName>
    <definedName name="_xlcn.WorksheetConnection_iSnFRBase0709.xlsmpH_dependence" hidden="1">pH_dependence[]</definedName>
    <definedName name="_xlcn.WorksheetConnection_iSnFRBase0709.xlsmSensors_OpuBC_cpXFP" hidden="1">Sensors_OpuBC_cpXFP[]</definedName>
    <definedName name="Z_9F7B834F_C985_49F4_BD6A_53F2321627DF_.wvu.Cols" localSheetId="0" hidden="1">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,Sensors_OpuBC_cpXFP!#REF!</definedName>
  </definedNames>
  <calcPr calcId="191028"/>
  <customWorkbookViews>
    <customWorkbookView name="Standard" guid="{9F7B834F-C985-49F4-BD6A-53F2321627DF}" maximized="1" xWindow="-13" yWindow="-2173" windowWidth="3866" windowHeight="2186" activeSheetId="1"/>
  </customWorkbookViews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H_dependence" name="pH_dependence" connection="WorksheetConnection_iSnFRBase0709.xlsm!pH_dependence"/>
          <x15:modelTable id="Ligands_names_and_links" name="Ligands_names_and_links" connection="WorksheetConnection_iSnFRBase0709.xlsm!Ligands_names_and_links"/>
          <x15:modelTable id="Experiments" name="Experiments" connection="WorksheetConnection_iSnFRBase0709.xlsm!Experiments"/>
          <x15:modelTable id="Sensors_OpuBC_cpXFP" name="Sensors_OpuBC_cpXFP" connection="WorksheetConnection_iSnFRBase0709.xlsm!Sensors_OpuBC_cpXFP"/>
        </x15:modelTables>
        <x15:modelRelationships>
          <x15:modelRelationship fromTable="Experiments" fromColumn="Ligand_Number" toTable="Ligands_names_and_links" toColumn="Ligand_Number"/>
          <x15:modelRelationship fromTable="Experiments" fromColumn="Sensor_Number" toTable="Sensors_OpuBC_cpXFP" toColumn="Sensor_Number"/>
          <x15:modelRelationship fromTable="pH_dependence" fromColumn="Ligand_Number" toTable="Ligands_names_and_links" toColumn="Ligand_Number"/>
          <x15:modelRelationship fromTable="pH_dependence" fromColumn="Sensor_Number" toTable="Sensors_OpuBC_cpXFP" toColumn="Sensor_Number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376" i="82" l="1"/>
  <c r="B376" i="82" a="1"/>
  <c r="B376" i="82" s="1"/>
  <c r="C376" i="82" a="1"/>
  <c r="C376" i="82" s="1"/>
  <c r="E376" i="82" a="1"/>
  <c r="E376" i="82" s="1"/>
  <c r="B377" i="82" a="1"/>
  <c r="B377" i="82" s="1"/>
  <c r="C377" i="82" a="1"/>
  <c r="C377" i="82" s="1"/>
  <c r="E377" i="82" a="1"/>
  <c r="E377" i="82" s="1"/>
  <c r="B378" i="82" a="1"/>
  <c r="B378" i="82" s="1"/>
  <c r="C378" i="82" a="1"/>
  <c r="C378" i="82" s="1"/>
  <c r="E378" i="82" a="1"/>
  <c r="E378" i="82" s="1"/>
  <c r="AA374" i="82"/>
  <c r="AA373" i="82"/>
  <c r="B373" i="82" a="1"/>
  <c r="B373" i="82" s="1"/>
  <c r="C373" i="82" a="1"/>
  <c r="C373" i="82" s="1"/>
  <c r="E373" i="82" a="1"/>
  <c r="E373" i="82" s="1"/>
  <c r="B374" i="82" a="1"/>
  <c r="B374" i="82" s="1"/>
  <c r="C374" i="82" a="1"/>
  <c r="C374" i="82" s="1"/>
  <c r="E374" i="82" a="1"/>
  <c r="E374" i="82" s="1"/>
  <c r="AA372" i="82"/>
  <c r="AA371" i="82"/>
  <c r="AA370" i="82"/>
  <c r="B370" i="82" a="1"/>
  <c r="B370" i="82" s="1"/>
  <c r="C370" i="82" a="1"/>
  <c r="C370" i="82" s="1"/>
  <c r="E370" i="82" a="1"/>
  <c r="E370" i="82" s="1"/>
  <c r="B371" i="82" a="1"/>
  <c r="B371" i="82" s="1"/>
  <c r="C371" i="82" a="1"/>
  <c r="C371" i="82" s="1"/>
  <c r="E371" i="82" a="1"/>
  <c r="E371" i="82" s="1"/>
  <c r="B372" i="82" a="1"/>
  <c r="B372" i="82" s="1"/>
  <c r="C372" i="82" a="1"/>
  <c r="C372" i="82" s="1"/>
  <c r="E372" i="82" a="1"/>
  <c r="E372" i="82" s="1"/>
  <c r="E464" i="82" a="1"/>
  <c r="E464" i="82" s="1"/>
  <c r="E465" i="82" a="1"/>
  <c r="E465" i="82" s="1"/>
  <c r="AA147" i="82"/>
  <c r="B147" i="82" a="1"/>
  <c r="B147" i="82" s="1"/>
  <c r="C147" i="82" a="1"/>
  <c r="C147" i="82" s="1"/>
  <c r="E147" i="82" a="1"/>
  <c r="E147" i="82" s="1"/>
  <c r="B148" i="82" a="1"/>
  <c r="B148" i="82" s="1"/>
  <c r="C148" i="82" a="1"/>
  <c r="C148" i="82" s="1"/>
  <c r="E148" i="82" a="1"/>
  <c r="E148" i="82" s="1"/>
  <c r="B149" i="82" a="1"/>
  <c r="B149" i="82" s="1"/>
  <c r="C149" i="82" a="1"/>
  <c r="C149" i="82" s="1"/>
  <c r="E149" i="82" a="1"/>
  <c r="E149" i="82" s="1"/>
  <c r="AA145" i="82"/>
  <c r="B145" i="82" a="1"/>
  <c r="B145" i="82" s="1"/>
  <c r="C145" i="82" a="1"/>
  <c r="C145" i="82" s="1"/>
  <c r="E145" i="82" a="1"/>
  <c r="E145" i="82" s="1"/>
  <c r="B146" i="82" a="1"/>
  <c r="B146" i="82" s="1"/>
  <c r="E146" i="82" a="1"/>
  <c r="E146" i="82" s="1"/>
  <c r="AA144" i="82"/>
  <c r="AA143" i="82"/>
  <c r="AA142" i="82"/>
  <c r="AA138" i="82"/>
  <c r="S338" i="1"/>
  <c r="S339" i="1"/>
  <c r="S340" i="1"/>
  <c r="S341" i="1"/>
  <c r="S342" i="1"/>
  <c r="S343" i="1"/>
  <c r="T338" i="1"/>
  <c r="T339" i="1"/>
  <c r="T340" i="1"/>
  <c r="T341" i="1"/>
  <c r="T342" i="1"/>
  <c r="T343" i="1"/>
  <c r="U338" i="1"/>
  <c r="U339" i="1"/>
  <c r="U340" i="1"/>
  <c r="U341" i="1"/>
  <c r="U342" i="1"/>
  <c r="U343" i="1"/>
  <c r="V338" i="1"/>
  <c r="V339" i="1"/>
  <c r="V340" i="1"/>
  <c r="V341" i="1"/>
  <c r="V342" i="1"/>
  <c r="V343" i="1"/>
  <c r="W338" i="1"/>
  <c r="W339" i="1"/>
  <c r="W340" i="1"/>
  <c r="W341" i="1"/>
  <c r="W342" i="1"/>
  <c r="W343" i="1"/>
  <c r="X338" i="1"/>
  <c r="X339" i="1"/>
  <c r="X340" i="1"/>
  <c r="X341" i="1"/>
  <c r="X342" i="1"/>
  <c r="X343" i="1"/>
  <c r="AC338" i="1"/>
  <c r="AC339" i="1"/>
  <c r="AC340" i="1"/>
  <c r="AC341" i="1"/>
  <c r="AC342" i="1"/>
  <c r="AC343" i="1"/>
  <c r="AD338" i="1"/>
  <c r="AD339" i="1"/>
  <c r="AD340" i="1"/>
  <c r="AD341" i="1"/>
  <c r="AD342" i="1"/>
  <c r="AD343" i="1"/>
  <c r="AE338" i="1"/>
  <c r="AE339" i="1"/>
  <c r="AE340" i="1"/>
  <c r="AE341" i="1"/>
  <c r="AE342" i="1"/>
  <c r="AE343" i="1"/>
  <c r="AF338" i="1"/>
  <c r="AF339" i="1"/>
  <c r="AF340" i="1"/>
  <c r="AF341" i="1"/>
  <c r="AF342" i="1"/>
  <c r="AF343" i="1"/>
  <c r="AG338" i="1"/>
  <c r="AG339" i="1"/>
  <c r="AG340" i="1"/>
  <c r="AG341" i="1"/>
  <c r="AG342" i="1"/>
  <c r="AG343" i="1"/>
  <c r="AH338" i="1"/>
  <c r="AH339" i="1"/>
  <c r="AH340" i="1"/>
  <c r="AH341" i="1"/>
  <c r="AH342" i="1"/>
  <c r="AH343" i="1"/>
  <c r="S331" i="1"/>
  <c r="S332" i="1"/>
  <c r="S333" i="1"/>
  <c r="S334" i="1"/>
  <c r="S335" i="1"/>
  <c r="S336" i="1"/>
  <c r="S337" i="1"/>
  <c r="T331" i="1"/>
  <c r="T332" i="1"/>
  <c r="T333" i="1"/>
  <c r="T334" i="1"/>
  <c r="T335" i="1"/>
  <c r="T336" i="1"/>
  <c r="T337" i="1"/>
  <c r="U331" i="1"/>
  <c r="U332" i="1"/>
  <c r="U333" i="1"/>
  <c r="U334" i="1"/>
  <c r="U335" i="1"/>
  <c r="U336" i="1"/>
  <c r="U337" i="1"/>
  <c r="V331" i="1"/>
  <c r="V332" i="1"/>
  <c r="V333" i="1"/>
  <c r="V334" i="1"/>
  <c r="V335" i="1"/>
  <c r="V336" i="1"/>
  <c r="V337" i="1"/>
  <c r="W331" i="1"/>
  <c r="W332" i="1"/>
  <c r="W333" i="1"/>
  <c r="W334" i="1"/>
  <c r="W335" i="1"/>
  <c r="W336" i="1"/>
  <c r="W337" i="1"/>
  <c r="X331" i="1"/>
  <c r="X332" i="1"/>
  <c r="X333" i="1"/>
  <c r="X334" i="1"/>
  <c r="X335" i="1"/>
  <c r="X336" i="1"/>
  <c r="X337" i="1"/>
  <c r="AC331" i="1"/>
  <c r="AC332" i="1"/>
  <c r="AC333" i="1"/>
  <c r="AC334" i="1"/>
  <c r="AC335" i="1"/>
  <c r="AC336" i="1"/>
  <c r="AC337" i="1"/>
  <c r="AD331" i="1"/>
  <c r="AD332" i="1"/>
  <c r="AD333" i="1"/>
  <c r="AD334" i="1"/>
  <c r="AD335" i="1"/>
  <c r="AD336" i="1"/>
  <c r="AD337" i="1"/>
  <c r="AE331" i="1"/>
  <c r="AE332" i="1"/>
  <c r="AE333" i="1"/>
  <c r="AE334" i="1"/>
  <c r="AE335" i="1"/>
  <c r="AE336" i="1"/>
  <c r="AE337" i="1"/>
  <c r="AF331" i="1"/>
  <c r="AF332" i="1"/>
  <c r="AF333" i="1"/>
  <c r="AF334" i="1"/>
  <c r="AF335" i="1"/>
  <c r="AF336" i="1"/>
  <c r="AF337" i="1"/>
  <c r="AG331" i="1"/>
  <c r="AG332" i="1"/>
  <c r="AG333" i="1"/>
  <c r="AG334" i="1"/>
  <c r="AG335" i="1"/>
  <c r="AG336" i="1"/>
  <c r="AG337" i="1"/>
  <c r="AH331" i="1"/>
  <c r="AH332" i="1"/>
  <c r="AH333" i="1"/>
  <c r="AH334" i="1"/>
  <c r="AH335" i="1"/>
  <c r="AH336" i="1"/>
  <c r="AH337" i="1"/>
  <c r="S328" i="1"/>
  <c r="S329" i="1"/>
  <c r="S330" i="1"/>
  <c r="T328" i="1"/>
  <c r="T329" i="1"/>
  <c r="T330" i="1"/>
  <c r="U328" i="1"/>
  <c r="U329" i="1"/>
  <c r="U330" i="1"/>
  <c r="V328" i="1"/>
  <c r="V329" i="1"/>
  <c r="V330" i="1"/>
  <c r="W328" i="1"/>
  <c r="W329" i="1"/>
  <c r="W330" i="1"/>
  <c r="X328" i="1"/>
  <c r="X329" i="1"/>
  <c r="X330" i="1"/>
  <c r="AC328" i="1"/>
  <c r="AC329" i="1"/>
  <c r="AC330" i="1"/>
  <c r="AD328" i="1"/>
  <c r="AD329" i="1"/>
  <c r="AD330" i="1"/>
  <c r="AE328" i="1"/>
  <c r="AE329" i="1"/>
  <c r="AE330" i="1"/>
  <c r="AF328" i="1"/>
  <c r="AF329" i="1"/>
  <c r="AF330" i="1"/>
  <c r="AG328" i="1"/>
  <c r="AG329" i="1"/>
  <c r="AG330" i="1"/>
  <c r="AH328" i="1"/>
  <c r="AH329" i="1"/>
  <c r="AH330" i="1"/>
  <c r="D51" i="85"/>
  <c r="D54" i="85"/>
  <c r="D53" i="85"/>
  <c r="D60" i="85"/>
  <c r="D55" i="85"/>
  <c r="D58" i="85"/>
  <c r="D57" i="85"/>
  <c r="D59" i="85"/>
  <c r="D56" i="85"/>
  <c r="B516" i="82" a="1"/>
  <c r="B516" i="82" s="1"/>
  <c r="C516" i="82" a="1"/>
  <c r="C516" i="82" s="1"/>
  <c r="E516" i="82" a="1"/>
  <c r="E516" i="82" s="1"/>
  <c r="B517" i="82" a="1"/>
  <c r="B517" i="82" s="1"/>
  <c r="C517" i="82" a="1"/>
  <c r="C517" i="82" s="1"/>
  <c r="E517" i="82" a="1"/>
  <c r="E517" i="82" s="1"/>
  <c r="B515" i="82" a="1"/>
  <c r="B515" i="82" s="1"/>
  <c r="C515" i="82" a="1"/>
  <c r="C515" i="82" s="1"/>
  <c r="E515" i="82" a="1"/>
  <c r="E515" i="82" s="1"/>
  <c r="B518" i="82" a="1"/>
  <c r="B518" i="82" s="1"/>
  <c r="C518" i="82" a="1"/>
  <c r="C518" i="82" s="1"/>
  <c r="E518" i="82" a="1"/>
  <c r="E518" i="82" s="1"/>
  <c r="B514" i="82" a="1"/>
  <c r="B514" i="82" s="1"/>
  <c r="C514" i="82" a="1"/>
  <c r="C514" i="82" s="1"/>
  <c r="E514" i="82" a="1"/>
  <c r="E514" i="82" s="1"/>
  <c r="B519" i="82" a="1"/>
  <c r="B519" i="82" s="1"/>
  <c r="C519" i="82" a="1"/>
  <c r="C519" i="82" s="1"/>
  <c r="E519" i="82" a="1"/>
  <c r="E519" i="82" s="1"/>
  <c r="B511" i="82" a="1"/>
  <c r="B511" i="82" s="1"/>
  <c r="C511" i="82" a="1"/>
  <c r="C511" i="82" s="1"/>
  <c r="E511" i="82" a="1"/>
  <c r="E511" i="82" s="1"/>
  <c r="B509" i="82" a="1"/>
  <c r="B509" i="82" s="1"/>
  <c r="C509" i="82" a="1"/>
  <c r="C509" i="82" s="1"/>
  <c r="E509" i="82" a="1"/>
  <c r="E509" i="82" s="1"/>
  <c r="B510" i="82" a="1"/>
  <c r="B510" i="82" s="1"/>
  <c r="C510" i="82" a="1"/>
  <c r="C510" i="82" s="1"/>
  <c r="E510" i="82" a="1"/>
  <c r="E510" i="82" s="1"/>
  <c r="B512" i="82" a="1"/>
  <c r="B512" i="82" s="1"/>
  <c r="C512" i="82" a="1"/>
  <c r="C512" i="82" s="1"/>
  <c r="E512" i="82" a="1"/>
  <c r="E512" i="82" s="1"/>
  <c r="B513" i="82" a="1"/>
  <c r="B513" i="82" s="1"/>
  <c r="C513" i="82" a="1"/>
  <c r="C513" i="82" s="1"/>
  <c r="E513" i="82" a="1"/>
  <c r="E513" i="82" s="1"/>
  <c r="B508" i="82" a="1"/>
  <c r="B508" i="82" s="1"/>
  <c r="C508" i="82" a="1"/>
  <c r="C508" i="82" s="1"/>
  <c r="E508" i="82" a="1"/>
  <c r="E508" i="82" s="1"/>
  <c r="B503" i="82" a="1"/>
  <c r="B503" i="82" s="1"/>
  <c r="C503" i="82" a="1"/>
  <c r="C503" i="82" s="1"/>
  <c r="E503" i="82" a="1"/>
  <c r="E503" i="82" s="1"/>
  <c r="B504" i="82" a="1"/>
  <c r="B504" i="82" s="1"/>
  <c r="C504" i="82" a="1"/>
  <c r="C504" i="82" s="1"/>
  <c r="E504" i="82" a="1"/>
  <c r="E504" i="82" s="1"/>
  <c r="B505" i="82" a="1"/>
  <c r="B505" i="82" s="1"/>
  <c r="C505" i="82" a="1"/>
  <c r="C505" i="82" s="1"/>
  <c r="E505" i="82" a="1"/>
  <c r="E505" i="82" s="1"/>
  <c r="B506" i="82" a="1"/>
  <c r="B506" i="82" s="1"/>
  <c r="C506" i="82" a="1"/>
  <c r="C506" i="82" s="1"/>
  <c r="E506" i="82" a="1"/>
  <c r="E506" i="82" s="1"/>
  <c r="B502" i="82" a="1"/>
  <c r="B502" i="82" s="1"/>
  <c r="C502" i="82" a="1"/>
  <c r="C502" i="82" s="1"/>
  <c r="E502" i="82" a="1"/>
  <c r="E502" i="82" s="1"/>
  <c r="B507" i="82" a="1"/>
  <c r="B507" i="82" s="1"/>
  <c r="C507" i="82" a="1"/>
  <c r="C507" i="82" s="1"/>
  <c r="E507" i="82" a="1"/>
  <c r="E507" i="82" s="1"/>
  <c r="B498" i="82" a="1"/>
  <c r="B498" i="82" s="1"/>
  <c r="C498" i="82" a="1"/>
  <c r="C498" i="82" s="1"/>
  <c r="E498" i="82" a="1"/>
  <c r="E498" i="82" s="1"/>
  <c r="B499" i="82" a="1"/>
  <c r="B499" i="82" s="1"/>
  <c r="C499" i="82" a="1"/>
  <c r="C499" i="82" s="1"/>
  <c r="E499" i="82" a="1"/>
  <c r="E499" i="82" s="1"/>
  <c r="B497" i="82" a="1"/>
  <c r="B497" i="82" s="1"/>
  <c r="C497" i="82" a="1"/>
  <c r="C497" i="82" s="1"/>
  <c r="E497" i="82" a="1"/>
  <c r="E497" i="82" s="1"/>
  <c r="B501" i="82" a="1"/>
  <c r="B501" i="82" s="1"/>
  <c r="C501" i="82" a="1"/>
  <c r="C501" i="82" s="1"/>
  <c r="E501" i="82" a="1"/>
  <c r="E501" i="82" s="1"/>
  <c r="B500" i="82" a="1"/>
  <c r="B500" i="82" s="1"/>
  <c r="C500" i="82" a="1"/>
  <c r="C500" i="82" s="1"/>
  <c r="E500" i="82" a="1"/>
  <c r="E500" i="82" s="1"/>
  <c r="B496" i="82" a="1"/>
  <c r="B496" i="82" s="1"/>
  <c r="C496" i="82" a="1"/>
  <c r="C496" i="82" s="1"/>
  <c r="E496" i="82" a="1"/>
  <c r="E496" i="82" s="1"/>
  <c r="C491" i="82" a="1"/>
  <c r="C491" i="82" s="1"/>
  <c r="E491" i="82" a="1"/>
  <c r="E491" i="82" s="1"/>
  <c r="B493" i="82" a="1"/>
  <c r="B493" i="82" s="1"/>
  <c r="C493" i="82" a="1"/>
  <c r="C493" i="82" s="1"/>
  <c r="E493" i="82" a="1"/>
  <c r="E493" i="82" s="1"/>
  <c r="B490" i="82" a="1"/>
  <c r="B490" i="82" s="1"/>
  <c r="C490" i="82" a="1"/>
  <c r="C490" i="82" s="1"/>
  <c r="E490" i="82" a="1"/>
  <c r="E490" i="82" s="1"/>
  <c r="B494" i="82" a="1"/>
  <c r="B494" i="82" s="1"/>
  <c r="C494" i="82" a="1"/>
  <c r="C494" i="82" s="1"/>
  <c r="E494" i="82" a="1"/>
  <c r="E494" i="82" s="1"/>
  <c r="B492" i="82" a="1"/>
  <c r="B492" i="82" s="1"/>
  <c r="C492" i="82" a="1"/>
  <c r="C492" i="82" s="1"/>
  <c r="E492" i="82" a="1"/>
  <c r="E492" i="82" s="1"/>
  <c r="B489" i="82" a="1"/>
  <c r="B489" i="82" s="1"/>
  <c r="C489" i="82" a="1"/>
  <c r="C489" i="82" s="1"/>
  <c r="E489" i="82" a="1"/>
  <c r="E489" i="82" s="1"/>
  <c r="B495" i="82" a="1"/>
  <c r="B495" i="82" s="1"/>
  <c r="C495" i="82" a="1"/>
  <c r="C495" i="82" s="1"/>
  <c r="E495" i="82" a="1"/>
  <c r="E495" i="82" s="1"/>
  <c r="C487" i="82" a="1"/>
  <c r="C487" i="82" s="1"/>
  <c r="E487" i="82" a="1"/>
  <c r="E487" i="82" s="1"/>
  <c r="B488" i="82" a="1"/>
  <c r="B488" i="82" s="1"/>
  <c r="C488" i="82" a="1"/>
  <c r="C488" i="82" s="1"/>
  <c r="E488" i="82" a="1"/>
  <c r="E488" i="82" s="1"/>
  <c r="B486" i="82" a="1"/>
  <c r="B486" i="82" s="1"/>
  <c r="C486" i="82" a="1"/>
  <c r="C486" i="82" s="1"/>
  <c r="E486" i="82" a="1"/>
  <c r="E486" i="82" s="1"/>
  <c r="B483" i="82" a="1"/>
  <c r="B483" i="82" s="1"/>
  <c r="C483" i="82" a="1"/>
  <c r="C483" i="82" s="1"/>
  <c r="E483" i="82" a="1"/>
  <c r="E483" i="82" s="1"/>
  <c r="B572" i="82" a="1"/>
  <c r="B572" i="82" s="1"/>
  <c r="C572" i="82" a="1"/>
  <c r="C572" i="82" s="1"/>
  <c r="E572" i="82" a="1"/>
  <c r="E572" i="82" s="1"/>
  <c r="B482" i="82" a="1"/>
  <c r="B482" i="82" s="1"/>
  <c r="C482" i="82" a="1"/>
  <c r="C482" i="82" s="1"/>
  <c r="E482" i="82" a="1"/>
  <c r="E482" i="82" s="1"/>
  <c r="B481" i="82" a="1"/>
  <c r="B481" i="82" s="1"/>
  <c r="C481" i="82" a="1"/>
  <c r="C481" i="82" s="1"/>
  <c r="E481" i="82" a="1"/>
  <c r="E481" i="82" s="1"/>
  <c r="B480" i="82" a="1"/>
  <c r="B480" i="82" s="1"/>
  <c r="C480" i="82" a="1"/>
  <c r="C480" i="82" s="1"/>
  <c r="E480" i="82" a="1"/>
  <c r="E480" i="82" s="1"/>
  <c r="B479" i="82" a="1"/>
  <c r="B479" i="82" s="1"/>
  <c r="C479" i="82" a="1"/>
  <c r="C479" i="82" s="1"/>
  <c r="E479" i="82" a="1"/>
  <c r="E479" i="82" s="1"/>
  <c r="B478" i="82" a="1"/>
  <c r="B478" i="82" s="1"/>
  <c r="C478" i="82" a="1"/>
  <c r="C478" i="82" s="1"/>
  <c r="E478" i="82" a="1"/>
  <c r="E478" i="82" s="1"/>
  <c r="B485" i="82" a="1"/>
  <c r="B485" i="82" s="1"/>
  <c r="C485" i="82" a="1"/>
  <c r="C485" i="82" s="1"/>
  <c r="E485" i="82" a="1"/>
  <c r="E485" i="82" s="1"/>
  <c r="B484" i="82" a="1"/>
  <c r="B484" i="82" s="1"/>
  <c r="C484" i="82" a="1"/>
  <c r="C484" i="82" s="1"/>
  <c r="E484" i="82" a="1"/>
  <c r="E484" i="82" s="1"/>
  <c r="B476" i="82" a="1"/>
  <c r="B476" i="82" s="1"/>
  <c r="C476" i="82" a="1"/>
  <c r="C476" i="82" s="1"/>
  <c r="E476" i="82" a="1"/>
  <c r="E476" i="82" s="1"/>
  <c r="B571" i="82" a="1"/>
  <c r="B571" i="82" s="1"/>
  <c r="C571" i="82" a="1"/>
  <c r="C571" i="82" s="1"/>
  <c r="E571" i="82" a="1"/>
  <c r="E571" i="82" s="1"/>
  <c r="B474" i="82" a="1"/>
  <c r="B474" i="82" s="1"/>
  <c r="C474" i="82" a="1"/>
  <c r="C474" i="82" s="1"/>
  <c r="E474" i="82" a="1"/>
  <c r="E474" i="82" s="1"/>
  <c r="B473" i="82" a="1"/>
  <c r="B473" i="82" s="1"/>
  <c r="C473" i="82" a="1"/>
  <c r="C473" i="82" s="1"/>
  <c r="E473" i="82" a="1"/>
  <c r="E473" i="82" s="1"/>
  <c r="B472" i="82" a="1"/>
  <c r="B472" i="82" s="1"/>
  <c r="C472" i="82" a="1"/>
  <c r="C472" i="82" s="1"/>
  <c r="E472" i="82" a="1"/>
  <c r="E472" i="82" s="1"/>
  <c r="B471" i="82" a="1"/>
  <c r="B471" i="82" s="1"/>
  <c r="C471" i="82" a="1"/>
  <c r="C471" i="82" s="1"/>
  <c r="E471" i="82" a="1"/>
  <c r="E471" i="82" s="1"/>
  <c r="B470" i="82" a="1"/>
  <c r="B470" i="82" s="1"/>
  <c r="C470" i="82" a="1"/>
  <c r="C470" i="82" s="1"/>
  <c r="E470" i="82" a="1"/>
  <c r="E470" i="82" s="1"/>
  <c r="B475" i="82" a="1"/>
  <c r="B475" i="82" s="1"/>
  <c r="C475" i="82" a="1"/>
  <c r="C475" i="82" s="1"/>
  <c r="E475" i="82" a="1"/>
  <c r="E475" i="82" s="1"/>
  <c r="B477" i="82" a="1"/>
  <c r="B477" i="82" s="1"/>
  <c r="C477" i="82" a="1"/>
  <c r="C477" i="82" s="1"/>
  <c r="E477" i="82" a="1"/>
  <c r="E477" i="82" s="1"/>
  <c r="B463" i="82" a="1"/>
  <c r="B463" i="82" s="1"/>
  <c r="C463" i="82" a="1"/>
  <c r="C463" i="82" s="1"/>
  <c r="E463" i="82" a="1"/>
  <c r="E463" i="82" s="1"/>
  <c r="B570" i="82" a="1"/>
  <c r="B570" i="82" s="1"/>
  <c r="C570" i="82" a="1"/>
  <c r="C570" i="82" s="1"/>
  <c r="B462" i="82" a="1"/>
  <c r="B462" i="82" s="1"/>
  <c r="C462" i="82" a="1"/>
  <c r="C462" i="82" s="1"/>
  <c r="E462" i="82" a="1"/>
  <c r="E462" i="82" s="1"/>
  <c r="B465" i="82" a="1"/>
  <c r="B465" i="82" s="1"/>
  <c r="C465" i="82" a="1"/>
  <c r="C465" i="82" s="1"/>
  <c r="B464" i="82" a="1"/>
  <c r="B464" i="82" s="1"/>
  <c r="C464" i="82" a="1"/>
  <c r="C464" i="82" s="1"/>
  <c r="S323" i="1"/>
  <c r="T323" i="1"/>
  <c r="U323" i="1"/>
  <c r="V323" i="1"/>
  <c r="W323" i="1"/>
  <c r="X323" i="1"/>
  <c r="AC323" i="1"/>
  <c r="AD323" i="1"/>
  <c r="AE323" i="1"/>
  <c r="AF323" i="1"/>
  <c r="AG323" i="1"/>
  <c r="AH323" i="1"/>
  <c r="AG327" i="1"/>
  <c r="AG326" i="1"/>
  <c r="AG325" i="1"/>
  <c r="AG324" i="1"/>
  <c r="AA32" i="82"/>
  <c r="AA80" i="82"/>
  <c r="B71" i="82" a="1"/>
  <c r="B71" i="82" s="1"/>
  <c r="C71" i="82" a="1"/>
  <c r="C71" i="82" s="1"/>
  <c r="E71" i="82" a="1"/>
  <c r="E71" i="82" s="1"/>
  <c r="B525" i="82" a="1"/>
  <c r="B525" i="82" s="1"/>
  <c r="C525" i="82" a="1"/>
  <c r="C525" i="82" s="1"/>
  <c r="E525" i="82" a="1"/>
  <c r="E525" i="82" s="1"/>
  <c r="S322" i="1"/>
  <c r="T322" i="1"/>
  <c r="U322" i="1"/>
  <c r="V322" i="1"/>
  <c r="W322" i="1"/>
  <c r="X322" i="1"/>
  <c r="AC322" i="1"/>
  <c r="AD322" i="1"/>
  <c r="AE322" i="1"/>
  <c r="AF322" i="1"/>
  <c r="AG322" i="1"/>
  <c r="AH322" i="1"/>
  <c r="AA197" i="82"/>
  <c r="AA375" i="82"/>
  <c r="AA139" i="82"/>
  <c r="AA140" i="82"/>
  <c r="AA141" i="82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A88" i="82" l="1"/>
  <c r="U229" i="1"/>
  <c r="U6" i="1" l="1"/>
  <c r="S6" i="1"/>
  <c r="B4" i="82" a="1"/>
  <c r="B4" i="82" s="1"/>
  <c r="E12" i="82" a="1"/>
  <c r="E12" i="82" s="1"/>
  <c r="S4" i="1" l="1"/>
  <c r="C8" i="86"/>
  <c r="B9" i="86" s="1"/>
  <c r="E2" i="82" l="1" a="1"/>
  <c r="E2" i="82" s="1"/>
  <c r="E3" i="82" a="1"/>
  <c r="E3" i="82" s="1"/>
  <c r="E4" i="82" a="1"/>
  <c r="E4" i="82" s="1"/>
  <c r="E5" i="82" a="1"/>
  <c r="E5" i="82" s="1"/>
  <c r="E6" i="82" a="1"/>
  <c r="E6" i="82" s="1"/>
  <c r="E13" i="82" a="1"/>
  <c r="E13" i="82" s="1"/>
  <c r="E7" i="82" a="1"/>
  <c r="E7" i="82" s="1"/>
  <c r="E8" i="82" a="1"/>
  <c r="E8" i="82" s="1"/>
  <c r="E9" i="82" a="1"/>
  <c r="E9" i="82" s="1"/>
  <c r="E10" i="82" a="1"/>
  <c r="E10" i="82" s="1"/>
  <c r="E11" i="82" a="1"/>
  <c r="E11" i="82" s="1"/>
  <c r="E520" i="82" a="1"/>
  <c r="E520" i="82" s="1"/>
  <c r="E14" i="82" a="1"/>
  <c r="E14" i="82" s="1"/>
  <c r="E37" i="82" a="1"/>
  <c r="E37" i="82" s="1"/>
  <c r="E15" i="82" a="1"/>
  <c r="E15" i="82" s="1"/>
  <c r="E16" i="82" a="1"/>
  <c r="E16" i="82" s="1"/>
  <c r="E17" i="82" a="1"/>
  <c r="E17" i="82" s="1"/>
  <c r="E38" i="82" a="1"/>
  <c r="E38" i="82" s="1"/>
  <c r="E18" i="82" a="1"/>
  <c r="E18" i="82" s="1"/>
  <c r="E19" i="82" a="1"/>
  <c r="E19" i="82" s="1"/>
  <c r="E39" i="82" a="1"/>
  <c r="E39" i="82" s="1"/>
  <c r="E20" i="82" a="1"/>
  <c r="E20" i="82" s="1"/>
  <c r="E41" i="82" a="1"/>
  <c r="E41" i="82" s="1"/>
  <c r="E21" i="82" a="1"/>
  <c r="E21" i="82" s="1"/>
  <c r="E22" i="82" a="1"/>
  <c r="E22" i="82" s="1"/>
  <c r="E23" i="82" a="1"/>
  <c r="E23" i="82" s="1"/>
  <c r="E24" i="82" a="1"/>
  <c r="E24" i="82" s="1"/>
  <c r="E25" i="82" a="1"/>
  <c r="E25" i="82" s="1"/>
  <c r="E26" i="82" a="1"/>
  <c r="E26" i="82" s="1"/>
  <c r="E27" i="82" a="1"/>
  <c r="E27" i="82" s="1"/>
  <c r="E28" i="82" a="1"/>
  <c r="E28" i="82" s="1"/>
  <c r="E29" i="82" a="1"/>
  <c r="E29" i="82" s="1"/>
  <c r="E30" i="82" a="1"/>
  <c r="E30" i="82" s="1"/>
  <c r="E31" i="82" a="1"/>
  <c r="E31" i="82" s="1"/>
  <c r="E32" i="82" a="1"/>
  <c r="E32" i="82" s="1"/>
  <c r="E40" i="82" a="1"/>
  <c r="E40" i="82" s="1"/>
  <c r="E33" i="82" a="1"/>
  <c r="E33" i="82" s="1"/>
  <c r="E34" i="82" a="1"/>
  <c r="E34" i="82" s="1"/>
  <c r="E35" i="82" a="1"/>
  <c r="E35" i="82" s="1"/>
  <c r="E36" i="82" a="1"/>
  <c r="E36" i="82" s="1"/>
  <c r="E521" i="82" a="1"/>
  <c r="E521" i="82" s="1"/>
  <c r="E42" i="82" a="1"/>
  <c r="E42" i="82" s="1"/>
  <c r="E43" i="82" a="1"/>
  <c r="E43" i="82" s="1"/>
  <c r="E44" i="82" a="1"/>
  <c r="E44" i="82" s="1"/>
  <c r="E45" i="82" a="1"/>
  <c r="E45" i="82" s="1"/>
  <c r="E46" i="82" a="1"/>
  <c r="E46" i="82" s="1"/>
  <c r="E47" i="82" a="1"/>
  <c r="E47" i="82" s="1"/>
  <c r="E48" i="82" a="1"/>
  <c r="E48" i="82" s="1"/>
  <c r="E49" i="82" a="1"/>
  <c r="E49" i="82" s="1"/>
  <c r="E50" i="82" a="1"/>
  <c r="E50" i="82" s="1"/>
  <c r="E51" i="82" a="1"/>
  <c r="E51" i="82" s="1"/>
  <c r="E52" i="82" a="1"/>
  <c r="E52" i="82" s="1"/>
  <c r="E53" i="82" a="1"/>
  <c r="E53" i="82" s="1"/>
  <c r="E70" i="82" a="1"/>
  <c r="E70" i="82" s="1"/>
  <c r="E54" i="82" a="1"/>
  <c r="E54" i="82" s="1"/>
  <c r="E55" i="82" a="1"/>
  <c r="E55" i="82" s="1"/>
  <c r="E56" i="82" a="1"/>
  <c r="E56" i="82" s="1"/>
  <c r="E72" i="82" a="1"/>
  <c r="E72" i="82" s="1"/>
  <c r="E73" i="82" a="1"/>
  <c r="E73" i="82" s="1"/>
  <c r="E74" i="82" a="1"/>
  <c r="E74" i="82" s="1"/>
  <c r="E57" i="82" a="1"/>
  <c r="E57" i="82" s="1"/>
  <c r="E58" i="82" a="1"/>
  <c r="E58" i="82" s="1"/>
  <c r="E59" i="82" a="1"/>
  <c r="E59" i="82" s="1"/>
  <c r="E60" i="82" a="1"/>
  <c r="E60" i="82" s="1"/>
  <c r="E61" i="82" a="1"/>
  <c r="E61" i="82" s="1"/>
  <c r="E62" i="82" a="1"/>
  <c r="E62" i="82" s="1"/>
  <c r="E63" i="82" a="1"/>
  <c r="E63" i="82" s="1"/>
  <c r="E64" i="82" a="1"/>
  <c r="E64" i="82" s="1"/>
  <c r="E65" i="82" a="1"/>
  <c r="E65" i="82" s="1"/>
  <c r="E66" i="82" a="1"/>
  <c r="E66" i="82" s="1"/>
  <c r="E67" i="82" a="1"/>
  <c r="E67" i="82" s="1"/>
  <c r="E68" i="82" a="1"/>
  <c r="E68" i="82" s="1"/>
  <c r="E69" i="82" a="1"/>
  <c r="E69" i="82" s="1"/>
  <c r="E522" i="82" a="1"/>
  <c r="E522" i="82" s="1"/>
  <c r="E75" i="82" a="1"/>
  <c r="E75" i="82" s="1"/>
  <c r="E83" i="82" a="1"/>
  <c r="E83" i="82" s="1"/>
  <c r="E76" i="82" a="1"/>
  <c r="E76" i="82" s="1"/>
  <c r="E77" i="82" a="1"/>
  <c r="E77" i="82" s="1"/>
  <c r="E78" i="82" a="1"/>
  <c r="E78" i="82" s="1"/>
  <c r="E79" i="82" a="1"/>
  <c r="E79" i="82" s="1"/>
  <c r="E80" i="82" a="1"/>
  <c r="E80" i="82" s="1"/>
  <c r="E81" i="82" a="1"/>
  <c r="E81" i="82" s="1"/>
  <c r="E82" i="82" a="1"/>
  <c r="E82" i="82" s="1"/>
  <c r="E523" i="82" a="1"/>
  <c r="E523" i="82" s="1"/>
  <c r="E84" i="82" a="1"/>
  <c r="E84" i="82" s="1"/>
  <c r="E85" i="82" a="1"/>
  <c r="E85" i="82" s="1"/>
  <c r="E86" i="82" a="1"/>
  <c r="E86" i="82" s="1"/>
  <c r="E87" i="82" a="1"/>
  <c r="E87" i="82" s="1"/>
  <c r="E88" i="82" a="1"/>
  <c r="E88" i="82" s="1"/>
  <c r="E89" i="82" a="1"/>
  <c r="E89" i="82" s="1"/>
  <c r="E90" i="82" a="1"/>
  <c r="E90" i="82" s="1"/>
  <c r="E91" i="82" a="1"/>
  <c r="E91" i="82" s="1"/>
  <c r="E92" i="82" a="1"/>
  <c r="E92" i="82" s="1"/>
  <c r="E93" i="82" a="1"/>
  <c r="E93" i="82" s="1"/>
  <c r="E524" i="82" a="1"/>
  <c r="E524" i="82" s="1"/>
  <c r="E94" i="82" a="1"/>
  <c r="E94" i="82" s="1"/>
  <c r="E106" i="82" a="1"/>
  <c r="E106" i="82" s="1"/>
  <c r="E95" i="82" a="1"/>
  <c r="E95" i="82" s="1"/>
  <c r="E96" i="82" a="1"/>
  <c r="E96" i="82" s="1"/>
  <c r="E97" i="82" a="1"/>
  <c r="E97" i="82" s="1"/>
  <c r="E98" i="82" a="1"/>
  <c r="E98" i="82" s="1"/>
  <c r="E99" i="82" a="1"/>
  <c r="E99" i="82" s="1"/>
  <c r="E100" i="82" a="1"/>
  <c r="E100" i="82" s="1"/>
  <c r="E101" i="82" a="1"/>
  <c r="E101" i="82" s="1"/>
  <c r="E102" i="82" a="1"/>
  <c r="E102" i="82" s="1"/>
  <c r="E103" i="82" a="1"/>
  <c r="E103" i="82" s="1"/>
  <c r="E104" i="82" a="1"/>
  <c r="E104" i="82" s="1"/>
  <c r="E105" i="82" a="1"/>
  <c r="E105" i="82" s="1"/>
  <c r="E526" i="82" a="1"/>
  <c r="E526" i="82" s="1"/>
  <c r="E107" i="82" a="1"/>
  <c r="E107" i="82" s="1"/>
  <c r="E108" i="82" a="1"/>
  <c r="E108" i="82" s="1"/>
  <c r="E109" i="82" a="1"/>
  <c r="E109" i="82" s="1"/>
  <c r="E110" i="82" a="1"/>
  <c r="E110" i="82" s="1"/>
  <c r="E527" i="82" a="1"/>
  <c r="E527" i="82" s="1"/>
  <c r="E111" i="82" a="1"/>
  <c r="E111" i="82" s="1"/>
  <c r="E112" i="82" a="1"/>
  <c r="E112" i="82" s="1"/>
  <c r="E113" i="82" a="1"/>
  <c r="E113" i="82" s="1"/>
  <c r="E114" i="82" a="1"/>
  <c r="E114" i="82" s="1"/>
  <c r="E115" i="82" a="1"/>
  <c r="E115" i="82" s="1"/>
  <c r="E116" i="82" a="1"/>
  <c r="E116" i="82" s="1"/>
  <c r="E117" i="82" a="1"/>
  <c r="E117" i="82" s="1"/>
  <c r="E118" i="82" a="1"/>
  <c r="E118" i="82" s="1"/>
  <c r="E528" i="82" a="1"/>
  <c r="E528" i="82" s="1"/>
  <c r="E119" i="82" a="1"/>
  <c r="E119" i="82" s="1"/>
  <c r="E133" i="82" a="1"/>
  <c r="E133" i="82" s="1"/>
  <c r="E134" i="82" a="1"/>
  <c r="E134" i="82" s="1"/>
  <c r="E135" i="82" a="1"/>
  <c r="E135" i="82" s="1"/>
  <c r="E120" i="82" a="1"/>
  <c r="E120" i="82" s="1"/>
  <c r="E121" i="82" a="1"/>
  <c r="E121" i="82" s="1"/>
  <c r="E122" i="82" a="1"/>
  <c r="E122" i="82" s="1"/>
  <c r="E123" i="82" a="1"/>
  <c r="E123" i="82" s="1"/>
  <c r="E124" i="82" a="1"/>
  <c r="E124" i="82" s="1"/>
  <c r="E136" i="82" a="1"/>
  <c r="E136" i="82" s="1"/>
  <c r="E125" i="82" a="1"/>
  <c r="E125" i="82" s="1"/>
  <c r="E126" i="82" a="1"/>
  <c r="E126" i="82" s="1"/>
  <c r="E127" i="82" a="1"/>
  <c r="E127" i="82" s="1"/>
  <c r="E128" i="82" a="1"/>
  <c r="E128" i="82" s="1"/>
  <c r="E129" i="82" a="1"/>
  <c r="E129" i="82" s="1"/>
  <c r="E130" i="82" a="1"/>
  <c r="E130" i="82" s="1"/>
  <c r="E131" i="82" a="1"/>
  <c r="E131" i="82" s="1"/>
  <c r="E132" i="82" a="1"/>
  <c r="E132" i="82" s="1"/>
  <c r="E529" i="82" a="1"/>
  <c r="E529" i="82" s="1"/>
  <c r="E151" i="82" a="1"/>
  <c r="E151" i="82" s="1"/>
  <c r="E152" i="82" a="1"/>
  <c r="E152" i="82" s="1"/>
  <c r="E137" i="82" a="1"/>
  <c r="E137" i="82" s="1"/>
  <c r="E138" i="82" a="1"/>
  <c r="E138" i="82" s="1"/>
  <c r="E139" i="82" a="1"/>
  <c r="E139" i="82" s="1"/>
  <c r="E140" i="82" a="1"/>
  <c r="E140" i="82" s="1"/>
  <c r="E141" i="82" a="1"/>
  <c r="E141" i="82" s="1"/>
  <c r="E142" i="82" a="1"/>
  <c r="E142" i="82" s="1"/>
  <c r="E143" i="82" a="1"/>
  <c r="E143" i="82" s="1"/>
  <c r="E144" i="82" a="1"/>
  <c r="E144" i="82" s="1"/>
  <c r="E150" i="82" a="1"/>
  <c r="E150" i="82" s="1"/>
  <c r="E530" i="82" a="1"/>
  <c r="E530" i="82" s="1"/>
  <c r="E153" i="82" a="1"/>
  <c r="E153" i="82" s="1"/>
  <c r="E154" i="82" a="1"/>
  <c r="E154" i="82" s="1"/>
  <c r="E155" i="82" a="1"/>
  <c r="E155" i="82" s="1"/>
  <c r="E156" i="82" a="1"/>
  <c r="E156" i="82" s="1"/>
  <c r="E157" i="82" a="1"/>
  <c r="E157" i="82" s="1"/>
  <c r="E158" i="82" a="1"/>
  <c r="E158" i="82" s="1"/>
  <c r="E159" i="82" a="1"/>
  <c r="E159" i="82" s="1"/>
  <c r="E160" i="82" a="1"/>
  <c r="E160" i="82" s="1"/>
  <c r="E161" i="82" a="1"/>
  <c r="E161" i="82" s="1"/>
  <c r="E162" i="82" a="1"/>
  <c r="E162" i="82" s="1"/>
  <c r="E163" i="82" a="1"/>
  <c r="E163" i="82" s="1"/>
  <c r="E164" i="82" a="1"/>
  <c r="E164" i="82" s="1"/>
  <c r="E165" i="82" a="1"/>
  <c r="E165" i="82" s="1"/>
  <c r="E166" i="82" a="1"/>
  <c r="E166" i="82" s="1"/>
  <c r="E167" i="82" a="1"/>
  <c r="E167" i="82" s="1"/>
  <c r="E168" i="82" a="1"/>
  <c r="E168" i="82" s="1"/>
  <c r="E531" i="82" a="1"/>
  <c r="E531" i="82" s="1"/>
  <c r="E169" i="82" a="1"/>
  <c r="E169" i="82" s="1"/>
  <c r="E170" i="82" a="1"/>
  <c r="E170" i="82" s="1"/>
  <c r="E171" i="82" a="1"/>
  <c r="E171" i="82" s="1"/>
  <c r="E172" i="82" a="1"/>
  <c r="E172" i="82" s="1"/>
  <c r="E173" i="82" a="1"/>
  <c r="E173" i="82" s="1"/>
  <c r="E174" i="82" a="1"/>
  <c r="E174" i="82" s="1"/>
  <c r="E175" i="82" a="1"/>
  <c r="E175" i="82" s="1"/>
  <c r="E176" i="82" a="1"/>
  <c r="E176" i="82" s="1"/>
  <c r="E177" i="82" a="1"/>
  <c r="E177" i="82" s="1"/>
  <c r="E178" i="82" a="1"/>
  <c r="E178" i="82" s="1"/>
  <c r="E532" i="82" a="1"/>
  <c r="E532" i="82" s="1"/>
  <c r="E179" i="82" a="1"/>
  <c r="E179" i="82" s="1"/>
  <c r="E180" i="82" a="1"/>
  <c r="E180" i="82" s="1"/>
  <c r="E181" i="82" a="1"/>
  <c r="E181" i="82" s="1"/>
  <c r="E182" i="82" a="1"/>
  <c r="E182" i="82" s="1"/>
  <c r="E183" i="82" a="1"/>
  <c r="E183" i="82" s="1"/>
  <c r="E184" i="82" a="1"/>
  <c r="E184" i="82" s="1"/>
  <c r="E185" i="82" a="1"/>
  <c r="E185" i="82" s="1"/>
  <c r="E186" i="82" a="1"/>
  <c r="E186" i="82" s="1"/>
  <c r="E187" i="82" a="1"/>
  <c r="E187" i="82" s="1"/>
  <c r="E188" i="82" a="1"/>
  <c r="E188" i="82" s="1"/>
  <c r="E189" i="82" a="1"/>
  <c r="E189" i="82" s="1"/>
  <c r="E190" i="82" a="1"/>
  <c r="E190" i="82" s="1"/>
  <c r="E191" i="82" a="1"/>
  <c r="E191" i="82" s="1"/>
  <c r="E533" i="82" a="1"/>
  <c r="E533" i="82" s="1"/>
  <c r="E192" i="82" a="1"/>
  <c r="E192" i="82" s="1"/>
  <c r="E193" i="82" a="1"/>
  <c r="E193" i="82" s="1"/>
  <c r="E194" i="82" a="1"/>
  <c r="E194" i="82" s="1"/>
  <c r="E202" i="82" a="1"/>
  <c r="E202" i="82" s="1"/>
  <c r="E195" i="82" a="1"/>
  <c r="E195" i="82" s="1"/>
  <c r="E196" i="82" a="1"/>
  <c r="E196" i="82" s="1"/>
  <c r="E197" i="82" a="1"/>
  <c r="E197" i="82" s="1"/>
  <c r="E198" i="82" a="1"/>
  <c r="E198" i="82" s="1"/>
  <c r="E199" i="82" a="1"/>
  <c r="E199" i="82" s="1"/>
  <c r="E200" i="82" a="1"/>
  <c r="E200" i="82" s="1"/>
  <c r="E201" i="82" a="1"/>
  <c r="E201" i="82" s="1"/>
  <c r="E534" i="82" a="1"/>
  <c r="E534" i="82" s="1"/>
  <c r="E203" i="82" a="1"/>
  <c r="E203" i="82" s="1"/>
  <c r="E204" i="82" a="1"/>
  <c r="E204" i="82" s="1"/>
  <c r="E205" i="82" a="1"/>
  <c r="E205" i="82" s="1"/>
  <c r="E206" i="82" a="1"/>
  <c r="E206" i="82" s="1"/>
  <c r="E207" i="82" a="1"/>
  <c r="E207" i="82" s="1"/>
  <c r="E208" i="82" a="1"/>
  <c r="E208" i="82" s="1"/>
  <c r="E209" i="82" a="1"/>
  <c r="E209" i="82" s="1"/>
  <c r="E210" i="82" a="1"/>
  <c r="E210" i="82" s="1"/>
  <c r="E535" i="82" a="1"/>
  <c r="E535" i="82" s="1"/>
  <c r="E211" i="82" a="1"/>
  <c r="E211" i="82" s="1"/>
  <c r="E212" i="82" a="1"/>
  <c r="E212" i="82" s="1"/>
  <c r="E213" i="82" a="1"/>
  <c r="E213" i="82" s="1"/>
  <c r="E214" i="82" a="1"/>
  <c r="E214" i="82" s="1"/>
  <c r="E215" i="82" a="1"/>
  <c r="E215" i="82" s="1"/>
  <c r="E216" i="82" a="1"/>
  <c r="E216" i="82" s="1"/>
  <c r="E217" i="82" a="1"/>
  <c r="E217" i="82" s="1"/>
  <c r="E218" i="82" a="1"/>
  <c r="E218" i="82" s="1"/>
  <c r="E219" i="82" a="1"/>
  <c r="E219" i="82" s="1"/>
  <c r="E536" i="82" a="1"/>
  <c r="E536" i="82" s="1"/>
  <c r="E220" i="82" a="1"/>
  <c r="E220" i="82" s="1"/>
  <c r="E221" i="82" a="1"/>
  <c r="E221" i="82" s="1"/>
  <c r="E222" i="82" a="1"/>
  <c r="E222" i="82" s="1"/>
  <c r="E223" i="82" a="1"/>
  <c r="E223" i="82" s="1"/>
  <c r="E224" i="82" a="1"/>
  <c r="E224" i="82" s="1"/>
  <c r="E537" i="82" a="1"/>
  <c r="E537" i="82" s="1"/>
  <c r="E225" i="82" a="1"/>
  <c r="E225" i="82" s="1"/>
  <c r="E226" i="82" a="1"/>
  <c r="E226" i="82" s="1"/>
  <c r="E227" i="82" a="1"/>
  <c r="E227" i="82" s="1"/>
  <c r="E228" i="82" a="1"/>
  <c r="E228" i="82" s="1"/>
  <c r="E229" i="82" a="1"/>
  <c r="E229" i="82" s="1"/>
  <c r="E230" i="82" a="1"/>
  <c r="E230" i="82" s="1"/>
  <c r="E231" i="82" a="1"/>
  <c r="E231" i="82" s="1"/>
  <c r="E232" i="82" a="1"/>
  <c r="E232" i="82" s="1"/>
  <c r="E233" i="82" a="1"/>
  <c r="E233" i="82" s="1"/>
  <c r="E538" i="82" a="1"/>
  <c r="E538" i="82" s="1"/>
  <c r="E234" i="82" a="1"/>
  <c r="E234" i="82" s="1"/>
  <c r="E270" i="82" a="1"/>
  <c r="E270" i="82" s="1"/>
  <c r="E271" i="82" a="1"/>
  <c r="E271" i="82" s="1"/>
  <c r="E272" i="82" a="1"/>
  <c r="E272" i="82" s="1"/>
  <c r="E273" i="82" a="1"/>
  <c r="E273" i="82" s="1"/>
  <c r="E235" i="82" a="1"/>
  <c r="E235" i="82" s="1"/>
  <c r="E236" i="82" a="1"/>
  <c r="E236" i="82" s="1"/>
  <c r="E237" i="82" a="1"/>
  <c r="E237" i="82" s="1"/>
  <c r="E238" i="82" a="1"/>
  <c r="E238" i="82" s="1"/>
  <c r="E239" i="82" a="1"/>
  <c r="E239" i="82" s="1"/>
  <c r="E240" i="82" a="1"/>
  <c r="E240" i="82" s="1"/>
  <c r="E241" i="82" a="1"/>
  <c r="E241" i="82" s="1"/>
  <c r="E242" i="82" a="1"/>
  <c r="E242" i="82" s="1"/>
  <c r="E243" i="82" a="1"/>
  <c r="E243" i="82" s="1"/>
  <c r="E244" i="82" a="1"/>
  <c r="E244" i="82" s="1"/>
  <c r="E245" i="82" a="1"/>
  <c r="E245" i="82" s="1"/>
  <c r="E246" i="82" a="1"/>
  <c r="E246" i="82" s="1"/>
  <c r="E247" i="82" a="1"/>
  <c r="E247" i="82" s="1"/>
  <c r="E248" i="82" a="1"/>
  <c r="E248" i="82" s="1"/>
  <c r="E249" i="82" a="1"/>
  <c r="E249" i="82" s="1"/>
  <c r="E250" i="82" a="1"/>
  <c r="E250" i="82" s="1"/>
  <c r="E251" i="82" a="1"/>
  <c r="E251" i="82" s="1"/>
  <c r="E252" i="82" a="1"/>
  <c r="E252" i="82" s="1"/>
  <c r="E253" i="82" a="1"/>
  <c r="E253" i="82" s="1"/>
  <c r="E254" i="82" a="1"/>
  <c r="E254" i="82" s="1"/>
  <c r="E255" i="82" a="1"/>
  <c r="E255" i="82" s="1"/>
  <c r="E256" i="82" a="1"/>
  <c r="E256" i="82" s="1"/>
  <c r="E257" i="82" a="1"/>
  <c r="E257" i="82" s="1"/>
  <c r="E258" i="82" a="1"/>
  <c r="E258" i="82" s="1"/>
  <c r="E259" i="82" a="1"/>
  <c r="E259" i="82" s="1"/>
  <c r="E260" i="82" a="1"/>
  <c r="E260" i="82" s="1"/>
  <c r="E261" i="82" a="1"/>
  <c r="E261" i="82" s="1"/>
  <c r="E262" i="82" a="1"/>
  <c r="E262" i="82" s="1"/>
  <c r="E263" i="82" a="1"/>
  <c r="E263" i="82" s="1"/>
  <c r="E264" i="82" a="1"/>
  <c r="E264" i="82" s="1"/>
  <c r="E265" i="82" a="1"/>
  <c r="E265" i="82" s="1"/>
  <c r="E266" i="82" a="1"/>
  <c r="E266" i="82" s="1"/>
  <c r="E267" i="82" a="1"/>
  <c r="E267" i="82" s="1"/>
  <c r="E268" i="82" a="1"/>
  <c r="E268" i="82" s="1"/>
  <c r="E269" i="82" a="1"/>
  <c r="E269" i="82" s="1"/>
  <c r="E539" i="82" a="1"/>
  <c r="E539" i="82" s="1"/>
  <c r="E274" i="82" a="1"/>
  <c r="E274" i="82" s="1"/>
  <c r="E275" i="82" a="1"/>
  <c r="E275" i="82" s="1"/>
  <c r="E276" i="82" a="1"/>
  <c r="E276" i="82" s="1"/>
  <c r="E277" i="82" a="1"/>
  <c r="E277" i="82" s="1"/>
  <c r="E278" i="82" a="1"/>
  <c r="E278" i="82" s="1"/>
  <c r="E279" i="82" a="1"/>
  <c r="E279" i="82" s="1"/>
  <c r="E280" i="82" a="1"/>
  <c r="E280" i="82" s="1"/>
  <c r="E281" i="82" a="1"/>
  <c r="E281" i="82" s="1"/>
  <c r="E282" i="82" a="1"/>
  <c r="E282" i="82" s="1"/>
  <c r="E283" i="82" a="1"/>
  <c r="E283" i="82" s="1"/>
  <c r="E284" i="82" a="1"/>
  <c r="E284" i="82" s="1"/>
  <c r="E285" i="82" a="1"/>
  <c r="E285" i="82" s="1"/>
  <c r="E286" i="82" a="1"/>
  <c r="E286" i="82" s="1"/>
  <c r="E287" i="82" a="1"/>
  <c r="E287" i="82" s="1"/>
  <c r="E288" i="82" a="1"/>
  <c r="E288" i="82" s="1"/>
  <c r="E289" i="82" a="1"/>
  <c r="E289" i="82" s="1"/>
  <c r="E540" i="82" a="1"/>
  <c r="E540" i="82" s="1"/>
  <c r="E290" i="82" a="1"/>
  <c r="E290" i="82" s="1"/>
  <c r="E291" i="82" a="1"/>
  <c r="E291" i="82" s="1"/>
  <c r="E292" i="82" a="1"/>
  <c r="E292" i="82" s="1"/>
  <c r="E293" i="82" a="1"/>
  <c r="E293" i="82" s="1"/>
  <c r="E294" i="82" a="1"/>
  <c r="E294" i="82" s="1"/>
  <c r="E295" i="82" a="1"/>
  <c r="E295" i="82" s="1"/>
  <c r="E296" i="82" a="1"/>
  <c r="E296" i="82" s="1"/>
  <c r="E541" i="82" a="1"/>
  <c r="E541" i="82" s="1"/>
  <c r="E297" i="82" a="1"/>
  <c r="E297" i="82" s="1"/>
  <c r="E298" i="82" a="1"/>
  <c r="E298" i="82" s="1"/>
  <c r="E299" i="82" a="1"/>
  <c r="E299" i="82" s="1"/>
  <c r="E300" i="82" a="1"/>
  <c r="E300" i="82" s="1"/>
  <c r="E301" i="82" a="1"/>
  <c r="E301" i="82" s="1"/>
  <c r="E302" i="82" a="1"/>
  <c r="E302" i="82" s="1"/>
  <c r="E303" i="82" a="1"/>
  <c r="E303" i="82" s="1"/>
  <c r="E542" i="82" a="1"/>
  <c r="E542" i="82" s="1"/>
  <c r="E304" i="82" a="1"/>
  <c r="E304" i="82" s="1"/>
  <c r="E305" i="82" a="1"/>
  <c r="E305" i="82" s="1"/>
  <c r="E306" i="82" a="1"/>
  <c r="E306" i="82" s="1"/>
  <c r="E307" i="82" a="1"/>
  <c r="E307" i="82" s="1"/>
  <c r="E308" i="82" a="1"/>
  <c r="E308" i="82" s="1"/>
  <c r="E309" i="82" a="1"/>
  <c r="E309" i="82" s="1"/>
  <c r="E310" i="82" a="1"/>
  <c r="E310" i="82" s="1"/>
  <c r="E311" i="82" a="1"/>
  <c r="E311" i="82" s="1"/>
  <c r="E312" i="82" a="1"/>
  <c r="E312" i="82" s="1"/>
  <c r="E313" i="82" a="1"/>
  <c r="E313" i="82" s="1"/>
  <c r="E314" i="82" a="1"/>
  <c r="E314" i="82" s="1"/>
  <c r="E315" i="82" a="1"/>
  <c r="E315" i="82" s="1"/>
  <c r="E316" i="82" a="1"/>
  <c r="E316" i="82" s="1"/>
  <c r="E317" i="82" a="1"/>
  <c r="E317" i="82" s="1"/>
  <c r="E318" i="82" a="1"/>
  <c r="E318" i="82" s="1"/>
  <c r="E319" i="82" a="1"/>
  <c r="E319" i="82" s="1"/>
  <c r="E320" i="82" a="1"/>
  <c r="E320" i="82" s="1"/>
  <c r="E321" i="82" a="1"/>
  <c r="E321" i="82" s="1"/>
  <c r="E322" i="82" a="1"/>
  <c r="E322" i="82" s="1"/>
  <c r="E323" i="82" a="1"/>
  <c r="E323" i="82" s="1"/>
  <c r="E324" i="82" a="1"/>
  <c r="E324" i="82" s="1"/>
  <c r="E543" i="82" a="1"/>
  <c r="E543" i="82" s="1"/>
  <c r="E325" i="82" a="1"/>
  <c r="E325" i="82" s="1"/>
  <c r="E326" i="82" a="1"/>
  <c r="E326" i="82" s="1"/>
  <c r="E327" i="82" a="1"/>
  <c r="E327" i="82" s="1"/>
  <c r="E328" i="82" a="1"/>
  <c r="E328" i="82" s="1"/>
  <c r="E329" i="82" a="1"/>
  <c r="E329" i="82" s="1"/>
  <c r="E330" i="82" a="1"/>
  <c r="E330" i="82" s="1"/>
  <c r="E544" i="82" a="1"/>
  <c r="E544" i="82" s="1"/>
  <c r="E331" i="82" a="1"/>
  <c r="E331" i="82" s="1"/>
  <c r="E332" i="82" a="1"/>
  <c r="E332" i="82" s="1"/>
  <c r="E333" i="82" a="1"/>
  <c r="E333" i="82" s="1"/>
  <c r="E334" i="82" a="1"/>
  <c r="E334" i="82" s="1"/>
  <c r="E545" i="82" a="1"/>
  <c r="E545" i="82" s="1"/>
  <c r="E335" i="82" a="1"/>
  <c r="E335" i="82" s="1"/>
  <c r="E336" i="82" a="1"/>
  <c r="E336" i="82" s="1"/>
  <c r="E337" i="82" a="1"/>
  <c r="E337" i="82" s="1"/>
  <c r="E546" i="82" a="1"/>
  <c r="E546" i="82" s="1"/>
  <c r="E338" i="82" a="1"/>
  <c r="E338" i="82" s="1"/>
  <c r="E339" i="82" a="1"/>
  <c r="E339" i="82" s="1"/>
  <c r="E340" i="82" a="1"/>
  <c r="E340" i="82" s="1"/>
  <c r="E341" i="82" a="1"/>
  <c r="E341" i="82" s="1"/>
  <c r="E342" i="82" a="1"/>
  <c r="E342" i="82" s="1"/>
  <c r="E343" i="82" a="1"/>
  <c r="E343" i="82" s="1"/>
  <c r="E344" i="82" a="1"/>
  <c r="E344" i="82" s="1"/>
  <c r="E547" i="82" a="1"/>
  <c r="E547" i="82" s="1"/>
  <c r="E345" i="82" a="1"/>
  <c r="E345" i="82" s="1"/>
  <c r="E346" i="82" a="1"/>
  <c r="E346" i="82" s="1"/>
  <c r="E347" i="82" a="1"/>
  <c r="E347" i="82" s="1"/>
  <c r="E348" i="82" a="1"/>
  <c r="E348" i="82" s="1"/>
  <c r="E349" i="82" a="1"/>
  <c r="E349" i="82" s="1"/>
  <c r="E350" i="82" a="1"/>
  <c r="E350" i="82" s="1"/>
  <c r="E351" i="82" a="1"/>
  <c r="E351" i="82" s="1"/>
  <c r="E352" i="82" a="1"/>
  <c r="E352" i="82" s="1"/>
  <c r="E548" i="82" a="1"/>
  <c r="E548" i="82" s="1"/>
  <c r="E353" i="82" a="1"/>
  <c r="E353" i="82" s="1"/>
  <c r="E354" i="82" a="1"/>
  <c r="E354" i="82" s="1"/>
  <c r="E355" i="82" a="1"/>
  <c r="E355" i="82" s="1"/>
  <c r="E356" i="82" a="1"/>
  <c r="E356" i="82" s="1"/>
  <c r="E357" i="82" a="1"/>
  <c r="E357" i="82" s="1"/>
  <c r="E549" i="82" a="1"/>
  <c r="E549" i="82" s="1"/>
  <c r="E358" i="82" a="1"/>
  <c r="E358" i="82" s="1"/>
  <c r="E359" i="82" a="1"/>
  <c r="E359" i="82" s="1"/>
  <c r="E360" i="82" a="1"/>
  <c r="E360" i="82" s="1"/>
  <c r="E361" i="82" a="1"/>
  <c r="E361" i="82" s="1"/>
  <c r="E362" i="82" a="1"/>
  <c r="E362" i="82" s="1"/>
  <c r="E550" i="82" a="1"/>
  <c r="E550" i="82" s="1"/>
  <c r="E363" i="82" a="1"/>
  <c r="E363" i="82" s="1"/>
  <c r="E364" i="82" a="1"/>
  <c r="E364" i="82" s="1"/>
  <c r="E365" i="82" a="1"/>
  <c r="E365" i="82" s="1"/>
  <c r="E366" i="82" a="1"/>
  <c r="E366" i="82" s="1"/>
  <c r="E367" i="82" a="1"/>
  <c r="E367" i="82" s="1"/>
  <c r="E368" i="82" a="1"/>
  <c r="E368" i="82" s="1"/>
  <c r="E551" i="82" a="1"/>
  <c r="E551" i="82" s="1"/>
  <c r="E369" i="82" a="1"/>
  <c r="E369" i="82" s="1"/>
  <c r="E375" i="82" a="1"/>
  <c r="E375" i="82" s="1"/>
  <c r="E379" i="82" a="1"/>
  <c r="E379" i="82" s="1"/>
  <c r="E380" i="82" a="1"/>
  <c r="E380" i="82" s="1"/>
  <c r="E552" i="82" a="1"/>
  <c r="E552" i="82" s="1"/>
  <c r="E381" i="82" a="1"/>
  <c r="E381" i="82" s="1"/>
  <c r="E382" i="82" a="1"/>
  <c r="E382" i="82" s="1"/>
  <c r="E383" i="82" a="1"/>
  <c r="E383" i="82" s="1"/>
  <c r="E384" i="82" a="1"/>
  <c r="E384" i="82" s="1"/>
  <c r="E553" i="82" a="1"/>
  <c r="E553" i="82" s="1"/>
  <c r="E385" i="82" a="1"/>
  <c r="E385" i="82" s="1"/>
  <c r="E386" i="82" a="1"/>
  <c r="E386" i="82" s="1"/>
  <c r="E387" i="82" a="1"/>
  <c r="E387" i="82" s="1"/>
  <c r="E388" i="82" a="1"/>
  <c r="E388" i="82" s="1"/>
  <c r="E389" i="82" a="1"/>
  <c r="E389" i="82" s="1"/>
  <c r="E554" i="82" a="1"/>
  <c r="E554" i="82" s="1"/>
  <c r="E390" i="82" a="1"/>
  <c r="E390" i="82" s="1"/>
  <c r="E391" i="82" a="1"/>
  <c r="E391" i="82" s="1"/>
  <c r="E392" i="82" a="1"/>
  <c r="E392" i="82" s="1"/>
  <c r="E555" i="82" a="1"/>
  <c r="E555" i="82" s="1"/>
  <c r="E393" i="82" a="1"/>
  <c r="E393" i="82" s="1"/>
  <c r="E394" i="82" a="1"/>
  <c r="E394" i="82" s="1"/>
  <c r="E395" i="82" a="1"/>
  <c r="E395" i="82" s="1"/>
  <c r="E556" i="82" a="1"/>
  <c r="E556" i="82" s="1"/>
  <c r="E396" i="82" a="1"/>
  <c r="E396" i="82" s="1"/>
  <c r="E397" i="82" a="1"/>
  <c r="E397" i="82" s="1"/>
  <c r="E398" i="82" a="1"/>
  <c r="E398" i="82" s="1"/>
  <c r="E557" i="82" a="1"/>
  <c r="E557" i="82" s="1"/>
  <c r="E399" i="82" a="1"/>
  <c r="E399" i="82" s="1"/>
  <c r="E400" i="82" a="1"/>
  <c r="E400" i="82" s="1"/>
  <c r="E401" i="82" a="1"/>
  <c r="E401" i="82" s="1"/>
  <c r="E558" i="82" a="1"/>
  <c r="E558" i="82" s="1"/>
  <c r="E402" i="82" a="1"/>
  <c r="E402" i="82" s="1"/>
  <c r="E403" i="82" a="1"/>
  <c r="E403" i="82" s="1"/>
  <c r="E404" i="82" a="1"/>
  <c r="E404" i="82" s="1"/>
  <c r="E405" i="82" a="1"/>
  <c r="E405" i="82" s="1"/>
  <c r="E559" i="82" a="1"/>
  <c r="E559" i="82" s="1"/>
  <c r="E406" i="82" a="1"/>
  <c r="E406" i="82" s="1"/>
  <c r="E407" i="82" a="1"/>
  <c r="E407" i="82" s="1"/>
  <c r="E408" i="82" a="1"/>
  <c r="E408" i="82" s="1"/>
  <c r="E560" i="82" a="1"/>
  <c r="E560" i="82" s="1"/>
  <c r="E409" i="82" a="1"/>
  <c r="E409" i="82" s="1"/>
  <c r="E410" i="82" a="1"/>
  <c r="E410" i="82" s="1"/>
  <c r="E411" i="82" a="1"/>
  <c r="E411" i="82" s="1"/>
  <c r="E561" i="82" a="1"/>
  <c r="E561" i="82" s="1"/>
  <c r="E412" i="82" a="1"/>
  <c r="E412" i="82" s="1"/>
  <c r="E413" i="82" a="1"/>
  <c r="E413" i="82" s="1"/>
  <c r="E414" i="82" a="1"/>
  <c r="E414" i="82" s="1"/>
  <c r="E562" i="82" a="1"/>
  <c r="E562" i="82" s="1"/>
  <c r="E415" i="82" a="1"/>
  <c r="E415" i="82" s="1"/>
  <c r="E416" i="82" a="1"/>
  <c r="E416" i="82" s="1"/>
  <c r="E417" i="82" a="1"/>
  <c r="E417" i="82" s="1"/>
  <c r="E418" i="82" a="1"/>
  <c r="E418" i="82" s="1"/>
  <c r="E419" i="82" a="1"/>
  <c r="E419" i="82" s="1"/>
  <c r="E563" i="82" a="1"/>
  <c r="E563" i="82" s="1"/>
  <c r="E420" i="82" a="1"/>
  <c r="E420" i="82" s="1"/>
  <c r="E421" i="82" a="1"/>
  <c r="E421" i="82" s="1"/>
  <c r="E422" i="82" a="1"/>
  <c r="E422" i="82" s="1"/>
  <c r="E564" i="82" a="1"/>
  <c r="E564" i="82" s="1"/>
  <c r="E423" i="82" a="1"/>
  <c r="E423" i="82" s="1"/>
  <c r="E424" i="82" a="1"/>
  <c r="E424" i="82" s="1"/>
  <c r="E425" i="82" a="1"/>
  <c r="E425" i="82" s="1"/>
  <c r="E426" i="82" a="1"/>
  <c r="E426" i="82" s="1"/>
  <c r="E427" i="82" a="1"/>
  <c r="E427" i="82" s="1"/>
  <c r="E428" i="82" a="1"/>
  <c r="E428" i="82" s="1"/>
  <c r="E565" i="82" a="1"/>
  <c r="E565" i="82" s="1"/>
  <c r="E429" i="82" a="1"/>
  <c r="E429" i="82" s="1"/>
  <c r="E430" i="82" a="1"/>
  <c r="E430" i="82" s="1"/>
  <c r="E431" i="82" a="1"/>
  <c r="E431" i="82" s="1"/>
  <c r="E566" i="82" a="1"/>
  <c r="E566" i="82" s="1"/>
  <c r="E432" i="82" a="1"/>
  <c r="E432" i="82" s="1"/>
  <c r="E433" i="82" a="1"/>
  <c r="E433" i="82" s="1"/>
  <c r="E434" i="82" a="1"/>
  <c r="E434" i="82" s="1"/>
  <c r="E435" i="82" a="1"/>
  <c r="E435" i="82" s="1"/>
  <c r="E436" i="82" a="1"/>
  <c r="E436" i="82" s="1"/>
  <c r="E437" i="82" a="1"/>
  <c r="E437" i="82" s="1"/>
  <c r="E438" i="82" a="1"/>
  <c r="E438" i="82" s="1"/>
  <c r="E439" i="82" a="1"/>
  <c r="E439" i="82" s="1"/>
  <c r="E440" i="82" a="1"/>
  <c r="E440" i="82" s="1"/>
  <c r="E441" i="82" a="1"/>
  <c r="E441" i="82" s="1"/>
  <c r="E567" i="82" a="1"/>
  <c r="E567" i="82" s="1"/>
  <c r="E442" i="82" a="1"/>
  <c r="E442" i="82" s="1"/>
  <c r="E443" i="82" a="1"/>
  <c r="E443" i="82" s="1"/>
  <c r="E444" i="82" a="1"/>
  <c r="E444" i="82" s="1"/>
  <c r="E445" i="82" a="1"/>
  <c r="E445" i="82" s="1"/>
  <c r="E446" i="82" a="1"/>
  <c r="E446" i="82" s="1"/>
  <c r="E447" i="82" a="1"/>
  <c r="E447" i="82" s="1"/>
  <c r="E448" i="82" a="1"/>
  <c r="E448" i="82" s="1"/>
  <c r="E461" i="82" a="1"/>
  <c r="E461" i="82" s="1"/>
  <c r="E449" i="82" a="1"/>
  <c r="E449" i="82" s="1"/>
  <c r="E450" i="82" a="1"/>
  <c r="E450" i="82" s="1"/>
  <c r="E451" i="82" a="1"/>
  <c r="E451" i="82" s="1"/>
  <c r="E452" i="82" a="1"/>
  <c r="E452" i="82" s="1"/>
  <c r="E453" i="82" a="1"/>
  <c r="E453" i="82" s="1"/>
  <c r="E454" i="82" a="1"/>
  <c r="E454" i="82" s="1"/>
  <c r="E455" i="82" a="1"/>
  <c r="E455" i="82" s="1"/>
  <c r="E456" i="82" a="1"/>
  <c r="E456" i="82" s="1"/>
  <c r="E457" i="82" a="1"/>
  <c r="E457" i="82" s="1"/>
  <c r="E458" i="82" a="1"/>
  <c r="E458" i="82" s="1"/>
  <c r="E459" i="82" a="1"/>
  <c r="E459" i="82" s="1"/>
  <c r="E460" i="82" a="1"/>
  <c r="E460" i="82" s="1"/>
  <c r="E568" i="82" a="1"/>
  <c r="E568" i="82" s="1"/>
  <c r="E466" i="82" a="1"/>
  <c r="E466" i="82" s="1"/>
  <c r="E467" i="82" a="1"/>
  <c r="E467" i="82" s="1"/>
  <c r="E468" i="82" a="1"/>
  <c r="E468" i="82" s="1"/>
  <c r="E469" i="82" a="1"/>
  <c r="E469" i="82" s="1"/>
  <c r="E569" i="82" a="1"/>
  <c r="E569" i="82" s="1"/>
  <c r="B67" i="82" l="1" a="1"/>
  <c r="B67" i="82" s="1"/>
  <c r="C67" i="82" a="1"/>
  <c r="C67" i="82" s="1"/>
  <c r="B68" i="82" a="1"/>
  <c r="B68" i="82" s="1"/>
  <c r="C68" i="82" a="1"/>
  <c r="C68" i="82" s="1"/>
  <c r="B69" i="82" a="1"/>
  <c r="B69" i="82" s="1"/>
  <c r="C69" i="82" a="1"/>
  <c r="C69" i="82" s="1"/>
  <c r="AA61" i="82"/>
  <c r="AA62" i="82"/>
  <c r="AA63" i="82"/>
  <c r="AA64" i="82"/>
  <c r="AA65" i="82"/>
  <c r="AA66" i="82"/>
  <c r="AA23" i="82"/>
  <c r="AA24" i="82"/>
  <c r="AA25" i="82"/>
  <c r="AA26" i="82"/>
  <c r="B23" i="82" a="1"/>
  <c r="B23" i="82" s="1"/>
  <c r="C23" i="82" a="1"/>
  <c r="C23" i="82" s="1"/>
  <c r="B24" i="82" a="1"/>
  <c r="B24" i="82" s="1"/>
  <c r="C24" i="82" a="1"/>
  <c r="C24" i="82" s="1"/>
  <c r="B25" i="82" a="1"/>
  <c r="B25" i="82" s="1"/>
  <c r="C25" i="82" a="1"/>
  <c r="C25" i="82" s="1"/>
  <c r="B26" i="82" a="1"/>
  <c r="B26" i="82" s="1"/>
  <c r="C26" i="82" a="1"/>
  <c r="C26" i="82" s="1"/>
  <c r="AA56" i="82"/>
  <c r="AA72" i="82"/>
  <c r="B72" i="82" a="1"/>
  <c r="B72" i="82" s="1"/>
  <c r="C72" i="82" a="1"/>
  <c r="C72" i="82" s="1"/>
  <c r="B73" i="82" a="1"/>
  <c r="B73" i="82" s="1"/>
  <c r="C73" i="82" a="1"/>
  <c r="C73" i="82" s="1"/>
  <c r="AA39" i="82"/>
  <c r="B39" i="82" a="1"/>
  <c r="B39" i="82" s="1"/>
  <c r="C39" i="82" a="1"/>
  <c r="C39" i="82" s="1"/>
  <c r="B20" i="82" a="1"/>
  <c r="B20" i="82" s="1"/>
  <c r="C20" i="82" a="1"/>
  <c r="C20" i="82" s="1"/>
  <c r="C2" i="82" a="1"/>
  <c r="C2" i="82" s="1"/>
  <c r="C3" i="82" a="1"/>
  <c r="C3" i="82" s="1"/>
  <c r="C4" i="82" a="1"/>
  <c r="C4" i="82" s="1"/>
  <c r="C5" i="82" a="1"/>
  <c r="C5" i="82" s="1"/>
  <c r="C6" i="82" a="1"/>
  <c r="C6" i="82" s="1"/>
  <c r="C13" i="82" a="1"/>
  <c r="C13" i="82" s="1"/>
  <c r="C7" i="82" a="1"/>
  <c r="C7" i="82" s="1"/>
  <c r="C8" i="82" a="1"/>
  <c r="C8" i="82" s="1"/>
  <c r="C9" i="82" a="1"/>
  <c r="C9" i="82" s="1"/>
  <c r="C10" i="82" a="1"/>
  <c r="C10" i="82" s="1"/>
  <c r="C11" i="82" a="1"/>
  <c r="C11" i="82" s="1"/>
  <c r="C12" i="82" a="1"/>
  <c r="C12" i="82" s="1"/>
  <c r="C520" i="82" a="1"/>
  <c r="C520" i="82" s="1"/>
  <c r="C14" i="82" a="1"/>
  <c r="C14" i="82" s="1"/>
  <c r="C37" i="82" a="1"/>
  <c r="C37" i="82" s="1"/>
  <c r="C15" i="82" a="1"/>
  <c r="C15" i="82" s="1"/>
  <c r="C16" i="82" a="1"/>
  <c r="C16" i="82" s="1"/>
  <c r="C17" i="82" a="1"/>
  <c r="C17" i="82" s="1"/>
  <c r="C38" i="82" a="1"/>
  <c r="C38" i="82" s="1"/>
  <c r="C18" i="82" a="1"/>
  <c r="C18" i="82" s="1"/>
  <c r="C19" i="82" a="1"/>
  <c r="C19" i="82" s="1"/>
  <c r="C41" i="82" a="1"/>
  <c r="C41" i="82" s="1"/>
  <c r="C21" i="82" a="1"/>
  <c r="C21" i="82" s="1"/>
  <c r="C22" i="82" a="1"/>
  <c r="C22" i="82" s="1"/>
  <c r="C27" i="82" a="1"/>
  <c r="C27" i="82" s="1"/>
  <c r="C28" i="82" a="1"/>
  <c r="C28" i="82" s="1"/>
  <c r="C29" i="82" a="1"/>
  <c r="C29" i="82" s="1"/>
  <c r="C30" i="82" a="1"/>
  <c r="C30" i="82" s="1"/>
  <c r="C31" i="82" a="1"/>
  <c r="C31" i="82" s="1"/>
  <c r="C32" i="82" a="1"/>
  <c r="C32" i="82" s="1"/>
  <c r="C40" i="82" a="1"/>
  <c r="C40" i="82" s="1"/>
  <c r="C33" i="82" a="1"/>
  <c r="C33" i="82" s="1"/>
  <c r="C34" i="82" a="1"/>
  <c r="C34" i="82" s="1"/>
  <c r="C35" i="82" a="1"/>
  <c r="C35" i="82" s="1"/>
  <c r="C36" i="82" a="1"/>
  <c r="C36" i="82" s="1"/>
  <c r="C521" i="82" a="1"/>
  <c r="C521" i="82" s="1"/>
  <c r="C42" i="82" a="1"/>
  <c r="C42" i="82" s="1"/>
  <c r="C43" i="82" a="1"/>
  <c r="C43" i="82" s="1"/>
  <c r="C44" i="82" a="1"/>
  <c r="C44" i="82" s="1"/>
  <c r="C45" i="82" a="1"/>
  <c r="C45" i="82" s="1"/>
  <c r="C46" i="82" a="1"/>
  <c r="C46" i="82" s="1"/>
  <c r="C47" i="82" a="1"/>
  <c r="C47" i="82" s="1"/>
  <c r="C48" i="82" a="1"/>
  <c r="C48" i="82" s="1"/>
  <c r="C49" i="82" a="1"/>
  <c r="C49" i="82" s="1"/>
  <c r="C50" i="82" a="1"/>
  <c r="C50" i="82" s="1"/>
  <c r="C51" i="82" a="1"/>
  <c r="C51" i="82" s="1"/>
  <c r="C52" i="82" a="1"/>
  <c r="C52" i="82" s="1"/>
  <c r="C53" i="82" a="1"/>
  <c r="C53" i="82" s="1"/>
  <c r="C70" i="82" a="1"/>
  <c r="C70" i="82" s="1"/>
  <c r="C54" i="82" a="1"/>
  <c r="C54" i="82" s="1"/>
  <c r="C55" i="82" a="1"/>
  <c r="C55" i="82" s="1"/>
  <c r="C56" i="82" a="1"/>
  <c r="C56" i="82" s="1"/>
  <c r="C74" i="82" a="1"/>
  <c r="C74" i="82" s="1"/>
  <c r="C57" i="82" a="1"/>
  <c r="C57" i="82" s="1"/>
  <c r="C58" i="82" a="1"/>
  <c r="C58" i="82" s="1"/>
  <c r="C59" i="82" a="1"/>
  <c r="C59" i="82" s="1"/>
  <c r="C60" i="82" a="1"/>
  <c r="C60" i="82" s="1"/>
  <c r="C61" i="82" a="1"/>
  <c r="C61" i="82" s="1"/>
  <c r="C62" i="82" a="1"/>
  <c r="C62" i="82" s="1"/>
  <c r="C63" i="82" a="1"/>
  <c r="C63" i="82" s="1"/>
  <c r="C64" i="82" a="1"/>
  <c r="C64" i="82" s="1"/>
  <c r="C65" i="82" a="1"/>
  <c r="C65" i="82" s="1"/>
  <c r="C66" i="82" a="1"/>
  <c r="C66" i="82" s="1"/>
  <c r="C522" i="82" a="1"/>
  <c r="C522" i="82" s="1"/>
  <c r="C75" i="82" a="1"/>
  <c r="C75" i="82" s="1"/>
  <c r="C83" i="82" a="1"/>
  <c r="C83" i="82" s="1"/>
  <c r="C76" i="82" a="1"/>
  <c r="C76" i="82" s="1"/>
  <c r="C77" i="82" a="1"/>
  <c r="C77" i="82" s="1"/>
  <c r="C78" i="82" a="1"/>
  <c r="C78" i="82" s="1"/>
  <c r="C79" i="82" a="1"/>
  <c r="C79" i="82" s="1"/>
  <c r="C80" i="82" a="1"/>
  <c r="C80" i="82" s="1"/>
  <c r="C81" i="82" a="1"/>
  <c r="C81" i="82" s="1"/>
  <c r="C82" i="82" a="1"/>
  <c r="C82" i="82" s="1"/>
  <c r="C523" i="82" a="1"/>
  <c r="C523" i="82" s="1"/>
  <c r="C84" i="82" a="1"/>
  <c r="C84" i="82" s="1"/>
  <c r="C85" i="82" a="1"/>
  <c r="C85" i="82" s="1"/>
  <c r="C86" i="82" a="1"/>
  <c r="C86" i="82" s="1"/>
  <c r="C87" i="82" a="1"/>
  <c r="C87" i="82" s="1"/>
  <c r="C88" i="82" a="1"/>
  <c r="C88" i="82" s="1"/>
  <c r="C89" i="82" a="1"/>
  <c r="C89" i="82" s="1"/>
  <c r="C90" i="82" a="1"/>
  <c r="C90" i="82" s="1"/>
  <c r="C91" i="82" a="1"/>
  <c r="C91" i="82" s="1"/>
  <c r="C92" i="82" a="1"/>
  <c r="C92" i="82" s="1"/>
  <c r="C93" i="82" a="1"/>
  <c r="C93" i="82" s="1"/>
  <c r="C524" i="82" a="1"/>
  <c r="C524" i="82" s="1"/>
  <c r="C94" i="82" a="1"/>
  <c r="C94" i="82" s="1"/>
  <c r="C106" i="82" a="1"/>
  <c r="C106" i="82" s="1"/>
  <c r="C95" i="82" a="1"/>
  <c r="C95" i="82" s="1"/>
  <c r="C96" i="82" a="1"/>
  <c r="C96" i="82" s="1"/>
  <c r="C97" i="82" a="1"/>
  <c r="C97" i="82" s="1"/>
  <c r="C98" i="82" a="1"/>
  <c r="C98" i="82" s="1"/>
  <c r="C99" i="82" a="1"/>
  <c r="C99" i="82" s="1"/>
  <c r="C100" i="82" a="1"/>
  <c r="C100" i="82" s="1"/>
  <c r="C101" i="82" a="1"/>
  <c r="C101" i="82" s="1"/>
  <c r="C102" i="82" a="1"/>
  <c r="C102" i="82" s="1"/>
  <c r="C103" i="82" a="1"/>
  <c r="C103" i="82" s="1"/>
  <c r="C104" i="82" a="1"/>
  <c r="C104" i="82" s="1"/>
  <c r="C105" i="82" a="1"/>
  <c r="C105" i="82" s="1"/>
  <c r="C526" i="82" a="1"/>
  <c r="C526" i="82" s="1"/>
  <c r="C107" i="82" a="1"/>
  <c r="C107" i="82" s="1"/>
  <c r="C108" i="82" a="1"/>
  <c r="C108" i="82" s="1"/>
  <c r="C109" i="82" a="1"/>
  <c r="C109" i="82" s="1"/>
  <c r="C110" i="82" a="1"/>
  <c r="C110" i="82" s="1"/>
  <c r="C527" i="82" a="1"/>
  <c r="C527" i="82" s="1"/>
  <c r="C111" i="82" a="1"/>
  <c r="C111" i="82" s="1"/>
  <c r="C112" i="82" a="1"/>
  <c r="C112" i="82" s="1"/>
  <c r="C113" i="82" a="1"/>
  <c r="C113" i="82" s="1"/>
  <c r="C114" i="82" a="1"/>
  <c r="C114" i="82" s="1"/>
  <c r="C115" i="82" a="1"/>
  <c r="C115" i="82" s="1"/>
  <c r="C116" i="82" a="1"/>
  <c r="C116" i="82" s="1"/>
  <c r="C117" i="82" a="1"/>
  <c r="C117" i="82" s="1"/>
  <c r="C118" i="82" a="1"/>
  <c r="C118" i="82" s="1"/>
  <c r="C528" i="82" a="1"/>
  <c r="C528" i="82" s="1"/>
  <c r="C119" i="82" a="1"/>
  <c r="C119" i="82" s="1"/>
  <c r="C133" i="82" a="1"/>
  <c r="C133" i="82" s="1"/>
  <c r="C134" i="82" a="1"/>
  <c r="C134" i="82" s="1"/>
  <c r="C135" i="82" a="1"/>
  <c r="C135" i="82" s="1"/>
  <c r="C120" i="82" a="1"/>
  <c r="C120" i="82" s="1"/>
  <c r="C121" i="82" a="1"/>
  <c r="C121" i="82" s="1"/>
  <c r="C122" i="82" a="1"/>
  <c r="C122" i="82" s="1"/>
  <c r="C123" i="82" a="1"/>
  <c r="C123" i="82" s="1"/>
  <c r="C124" i="82" a="1"/>
  <c r="C124" i="82" s="1"/>
  <c r="C136" i="82" a="1"/>
  <c r="C136" i="82" s="1"/>
  <c r="C125" i="82" a="1"/>
  <c r="C125" i="82" s="1"/>
  <c r="C126" i="82" a="1"/>
  <c r="C126" i="82" s="1"/>
  <c r="C127" i="82" a="1"/>
  <c r="C127" i="82" s="1"/>
  <c r="C128" i="82" a="1"/>
  <c r="C128" i="82" s="1"/>
  <c r="C129" i="82" a="1"/>
  <c r="C129" i="82" s="1"/>
  <c r="C130" i="82" a="1"/>
  <c r="C130" i="82" s="1"/>
  <c r="C131" i="82" a="1"/>
  <c r="C131" i="82" s="1"/>
  <c r="C132" i="82" a="1"/>
  <c r="C132" i="82" s="1"/>
  <c r="C529" i="82" a="1"/>
  <c r="C529" i="82" s="1"/>
  <c r="C151" i="82" a="1"/>
  <c r="C151" i="82" s="1"/>
  <c r="C152" i="82" a="1"/>
  <c r="C152" i="82" s="1"/>
  <c r="C137" i="82" a="1"/>
  <c r="C137" i="82" s="1"/>
  <c r="C138" i="82" a="1"/>
  <c r="C138" i="82" s="1"/>
  <c r="C139" i="82" a="1"/>
  <c r="C139" i="82" s="1"/>
  <c r="C140" i="82" a="1"/>
  <c r="C140" i="82" s="1"/>
  <c r="C141" i="82" a="1"/>
  <c r="C141" i="82" s="1"/>
  <c r="C142" i="82" a="1"/>
  <c r="C142" i="82" s="1"/>
  <c r="C143" i="82" a="1"/>
  <c r="C143" i="82" s="1"/>
  <c r="C144" i="82" a="1"/>
  <c r="C144" i="82" s="1"/>
  <c r="C150" i="82" a="1"/>
  <c r="C150" i="82" s="1"/>
  <c r="C530" i="82" a="1"/>
  <c r="C530" i="82" s="1"/>
  <c r="C153" i="82" a="1"/>
  <c r="C153" i="82" s="1"/>
  <c r="C154" i="82" a="1"/>
  <c r="C154" i="82" s="1"/>
  <c r="C155" i="82" a="1"/>
  <c r="C155" i="82" s="1"/>
  <c r="C156" i="82" a="1"/>
  <c r="C156" i="82" s="1"/>
  <c r="C157" i="82" a="1"/>
  <c r="C157" i="82" s="1"/>
  <c r="C158" i="82" a="1"/>
  <c r="C158" i="82" s="1"/>
  <c r="C159" i="82" a="1"/>
  <c r="C159" i="82" s="1"/>
  <c r="C160" i="82" a="1"/>
  <c r="C160" i="82" s="1"/>
  <c r="C161" i="82" a="1"/>
  <c r="C161" i="82" s="1"/>
  <c r="C162" i="82" a="1"/>
  <c r="C162" i="82" s="1"/>
  <c r="C163" i="82" a="1"/>
  <c r="C163" i="82" s="1"/>
  <c r="C164" i="82" a="1"/>
  <c r="C164" i="82" s="1"/>
  <c r="C165" i="82" a="1"/>
  <c r="C165" i="82" s="1"/>
  <c r="C166" i="82" a="1"/>
  <c r="C166" i="82" s="1"/>
  <c r="C167" i="82" a="1"/>
  <c r="C167" i="82" s="1"/>
  <c r="C168" i="82" a="1"/>
  <c r="C168" i="82" s="1"/>
  <c r="C531" i="82" a="1"/>
  <c r="C531" i="82" s="1"/>
  <c r="C169" i="82" a="1"/>
  <c r="C169" i="82" s="1"/>
  <c r="C170" i="82" a="1"/>
  <c r="C170" i="82" s="1"/>
  <c r="C171" i="82" a="1"/>
  <c r="C171" i="82" s="1"/>
  <c r="C172" i="82" a="1"/>
  <c r="C172" i="82" s="1"/>
  <c r="C173" i="82" a="1"/>
  <c r="C173" i="82" s="1"/>
  <c r="C174" i="82" a="1"/>
  <c r="C174" i="82" s="1"/>
  <c r="C175" i="82" a="1"/>
  <c r="C175" i="82" s="1"/>
  <c r="C176" i="82" a="1"/>
  <c r="C176" i="82" s="1"/>
  <c r="C177" i="82" a="1"/>
  <c r="C177" i="82" s="1"/>
  <c r="C178" i="82" a="1"/>
  <c r="C178" i="82" s="1"/>
  <c r="C532" i="82" a="1"/>
  <c r="C532" i="82" s="1"/>
  <c r="C179" i="82" a="1"/>
  <c r="C179" i="82" s="1"/>
  <c r="C180" i="82" a="1"/>
  <c r="C180" i="82" s="1"/>
  <c r="C181" i="82" a="1"/>
  <c r="C181" i="82" s="1"/>
  <c r="C182" i="82" a="1"/>
  <c r="C182" i="82" s="1"/>
  <c r="C183" i="82" a="1"/>
  <c r="C183" i="82" s="1"/>
  <c r="C184" i="82" a="1"/>
  <c r="C184" i="82" s="1"/>
  <c r="C185" i="82" a="1"/>
  <c r="C185" i="82" s="1"/>
  <c r="C186" i="82" a="1"/>
  <c r="C186" i="82" s="1"/>
  <c r="C187" i="82" a="1"/>
  <c r="C187" i="82" s="1"/>
  <c r="C188" i="82" a="1"/>
  <c r="C188" i="82" s="1"/>
  <c r="C189" i="82" a="1"/>
  <c r="C189" i="82" s="1"/>
  <c r="C190" i="82" a="1"/>
  <c r="C190" i="82" s="1"/>
  <c r="C191" i="82" a="1"/>
  <c r="C191" i="82" s="1"/>
  <c r="C533" i="82" a="1"/>
  <c r="C533" i="82" s="1"/>
  <c r="C192" i="82" a="1"/>
  <c r="C192" i="82" s="1"/>
  <c r="C193" i="82" a="1"/>
  <c r="C193" i="82" s="1"/>
  <c r="C194" i="82" a="1"/>
  <c r="C194" i="82" s="1"/>
  <c r="C202" i="82" a="1"/>
  <c r="C202" i="82" s="1"/>
  <c r="C195" i="82" a="1"/>
  <c r="C195" i="82" s="1"/>
  <c r="C196" i="82" a="1"/>
  <c r="C196" i="82" s="1"/>
  <c r="C197" i="82" a="1"/>
  <c r="C197" i="82" s="1"/>
  <c r="C198" i="82" a="1"/>
  <c r="C198" i="82" s="1"/>
  <c r="C199" i="82" a="1"/>
  <c r="C199" i="82" s="1"/>
  <c r="C200" i="82" a="1"/>
  <c r="C200" i="82" s="1"/>
  <c r="C201" i="82" a="1"/>
  <c r="C201" i="82" s="1"/>
  <c r="C534" i="82" a="1"/>
  <c r="C534" i="82" s="1"/>
  <c r="C203" i="82" a="1"/>
  <c r="C203" i="82" s="1"/>
  <c r="C204" i="82" a="1"/>
  <c r="C204" i="82" s="1"/>
  <c r="C205" i="82" a="1"/>
  <c r="C205" i="82" s="1"/>
  <c r="C206" i="82" a="1"/>
  <c r="C206" i="82" s="1"/>
  <c r="C207" i="82" a="1"/>
  <c r="C207" i="82" s="1"/>
  <c r="C208" i="82" a="1"/>
  <c r="C208" i="82" s="1"/>
  <c r="C209" i="82" a="1"/>
  <c r="C209" i="82" s="1"/>
  <c r="C210" i="82" a="1"/>
  <c r="C210" i="82" s="1"/>
  <c r="C535" i="82" a="1"/>
  <c r="C535" i="82" s="1"/>
  <c r="C211" i="82" a="1"/>
  <c r="C211" i="82" s="1"/>
  <c r="C212" i="82" a="1"/>
  <c r="C212" i="82" s="1"/>
  <c r="C213" i="82" a="1"/>
  <c r="C213" i="82" s="1"/>
  <c r="C214" i="82" a="1"/>
  <c r="C214" i="82" s="1"/>
  <c r="C215" i="82" a="1"/>
  <c r="C215" i="82" s="1"/>
  <c r="C216" i="82" a="1"/>
  <c r="C216" i="82" s="1"/>
  <c r="C217" i="82" a="1"/>
  <c r="C217" i="82" s="1"/>
  <c r="C218" i="82" a="1"/>
  <c r="C218" i="82" s="1"/>
  <c r="C219" i="82" a="1"/>
  <c r="C219" i="82" s="1"/>
  <c r="C536" i="82" a="1"/>
  <c r="C536" i="82" s="1"/>
  <c r="C220" i="82" a="1"/>
  <c r="C220" i="82" s="1"/>
  <c r="C221" i="82" a="1"/>
  <c r="C221" i="82" s="1"/>
  <c r="C222" i="82" a="1"/>
  <c r="C222" i="82" s="1"/>
  <c r="C223" i="82" a="1"/>
  <c r="C223" i="82" s="1"/>
  <c r="C224" i="82" a="1"/>
  <c r="C224" i="82" s="1"/>
  <c r="C537" i="82" a="1"/>
  <c r="C537" i="82" s="1"/>
  <c r="C225" i="82" a="1"/>
  <c r="C225" i="82" s="1"/>
  <c r="C226" i="82" a="1"/>
  <c r="C226" i="82" s="1"/>
  <c r="C227" i="82" a="1"/>
  <c r="C227" i="82" s="1"/>
  <c r="C228" i="82" a="1"/>
  <c r="C228" i="82" s="1"/>
  <c r="C229" i="82" a="1"/>
  <c r="C229" i="82" s="1"/>
  <c r="C230" i="82" a="1"/>
  <c r="C230" i="82" s="1"/>
  <c r="C231" i="82" a="1"/>
  <c r="C231" i="82" s="1"/>
  <c r="C232" i="82" a="1"/>
  <c r="C232" i="82" s="1"/>
  <c r="C233" i="82" a="1"/>
  <c r="C233" i="82" s="1"/>
  <c r="C538" i="82" a="1"/>
  <c r="C538" i="82" s="1"/>
  <c r="C234" i="82" a="1"/>
  <c r="C234" i="82" s="1"/>
  <c r="C270" i="82" a="1"/>
  <c r="C270" i="82" s="1"/>
  <c r="C271" i="82" a="1"/>
  <c r="C271" i="82" s="1"/>
  <c r="C272" i="82" a="1"/>
  <c r="C272" i="82" s="1"/>
  <c r="C273" i="82" a="1"/>
  <c r="C273" i="82" s="1"/>
  <c r="C235" i="82" a="1"/>
  <c r="C235" i="82" s="1"/>
  <c r="C236" i="82" a="1"/>
  <c r="C236" i="82" s="1"/>
  <c r="C237" i="82" a="1"/>
  <c r="C237" i="82" s="1"/>
  <c r="C238" i="82" a="1"/>
  <c r="C238" i="82" s="1"/>
  <c r="C239" i="82" a="1"/>
  <c r="C239" i="82" s="1"/>
  <c r="C240" i="82" a="1"/>
  <c r="C240" i="82" s="1"/>
  <c r="C241" i="82" a="1"/>
  <c r="C241" i="82" s="1"/>
  <c r="C242" i="82" a="1"/>
  <c r="C242" i="82" s="1"/>
  <c r="C243" i="82" a="1"/>
  <c r="C243" i="82" s="1"/>
  <c r="C244" i="82" a="1"/>
  <c r="C244" i="82" s="1"/>
  <c r="C245" i="82" a="1"/>
  <c r="C245" i="82" s="1"/>
  <c r="C246" i="82" a="1"/>
  <c r="C246" i="82" s="1"/>
  <c r="C247" i="82" a="1"/>
  <c r="C247" i="82" s="1"/>
  <c r="C248" i="82" a="1"/>
  <c r="C248" i="82" s="1"/>
  <c r="C249" i="82" a="1"/>
  <c r="C249" i="82" s="1"/>
  <c r="C250" i="82" a="1"/>
  <c r="C250" i="82" s="1"/>
  <c r="C251" i="82" a="1"/>
  <c r="C251" i="82" s="1"/>
  <c r="C252" i="82" a="1"/>
  <c r="C252" i="82" s="1"/>
  <c r="C253" i="82" a="1"/>
  <c r="C253" i="82" s="1"/>
  <c r="C254" i="82" a="1"/>
  <c r="C254" i="82" s="1"/>
  <c r="C255" i="82" a="1"/>
  <c r="C255" i="82" s="1"/>
  <c r="C256" i="82" a="1"/>
  <c r="C256" i="82" s="1"/>
  <c r="C257" i="82" a="1"/>
  <c r="C257" i="82" s="1"/>
  <c r="C258" i="82" a="1"/>
  <c r="C258" i="82" s="1"/>
  <c r="C259" i="82" a="1"/>
  <c r="C259" i="82" s="1"/>
  <c r="C260" i="82" a="1"/>
  <c r="C260" i="82" s="1"/>
  <c r="C261" i="82" a="1"/>
  <c r="C261" i="82" s="1"/>
  <c r="C262" i="82" a="1"/>
  <c r="C262" i="82" s="1"/>
  <c r="C263" i="82" a="1"/>
  <c r="C263" i="82" s="1"/>
  <c r="C264" i="82" a="1"/>
  <c r="C264" i="82" s="1"/>
  <c r="C265" i="82" a="1"/>
  <c r="C265" i="82" s="1"/>
  <c r="C266" i="82" a="1"/>
  <c r="C266" i="82" s="1"/>
  <c r="C267" i="82" a="1"/>
  <c r="C267" i="82" s="1"/>
  <c r="C268" i="82" a="1"/>
  <c r="C268" i="82" s="1"/>
  <c r="C269" i="82" a="1"/>
  <c r="C269" i="82" s="1"/>
  <c r="C539" i="82" a="1"/>
  <c r="C539" i="82" s="1"/>
  <c r="C274" i="82" a="1"/>
  <c r="C274" i="82" s="1"/>
  <c r="C275" i="82" a="1"/>
  <c r="C275" i="82" s="1"/>
  <c r="C276" i="82" a="1"/>
  <c r="C276" i="82" s="1"/>
  <c r="C277" i="82" a="1"/>
  <c r="C277" i="82" s="1"/>
  <c r="C278" i="82" a="1"/>
  <c r="C278" i="82" s="1"/>
  <c r="C279" i="82" a="1"/>
  <c r="C279" i="82" s="1"/>
  <c r="C280" i="82" a="1"/>
  <c r="C280" i="82" s="1"/>
  <c r="C281" i="82" a="1"/>
  <c r="C281" i="82" s="1"/>
  <c r="C282" i="82" a="1"/>
  <c r="C282" i="82" s="1"/>
  <c r="C283" i="82" a="1"/>
  <c r="C283" i="82" s="1"/>
  <c r="C284" i="82" a="1"/>
  <c r="C284" i="82" s="1"/>
  <c r="C285" i="82" a="1"/>
  <c r="C285" i="82" s="1"/>
  <c r="C286" i="82" a="1"/>
  <c r="C286" i="82" s="1"/>
  <c r="C287" i="82" a="1"/>
  <c r="C287" i="82" s="1"/>
  <c r="C288" i="82" a="1"/>
  <c r="C288" i="82" s="1"/>
  <c r="C289" i="82" a="1"/>
  <c r="C289" i="82" s="1"/>
  <c r="C540" i="82" a="1"/>
  <c r="C540" i="82" s="1"/>
  <c r="C290" i="82" a="1"/>
  <c r="C290" i="82" s="1"/>
  <c r="C291" i="82" a="1"/>
  <c r="C291" i="82" s="1"/>
  <c r="C292" i="82" a="1"/>
  <c r="C292" i="82" s="1"/>
  <c r="C293" i="82" a="1"/>
  <c r="C293" i="82" s="1"/>
  <c r="C294" i="82" a="1"/>
  <c r="C294" i="82" s="1"/>
  <c r="C295" i="82" a="1"/>
  <c r="C295" i="82" s="1"/>
  <c r="C296" i="82" a="1"/>
  <c r="C296" i="82" s="1"/>
  <c r="C541" i="82" a="1"/>
  <c r="C541" i="82" s="1"/>
  <c r="C297" i="82" a="1"/>
  <c r="C297" i="82" s="1"/>
  <c r="C298" i="82" a="1"/>
  <c r="C298" i="82" s="1"/>
  <c r="C299" i="82" a="1"/>
  <c r="C299" i="82" s="1"/>
  <c r="C300" i="82" a="1"/>
  <c r="C300" i="82" s="1"/>
  <c r="C301" i="82" a="1"/>
  <c r="C301" i="82" s="1"/>
  <c r="C302" i="82" a="1"/>
  <c r="C302" i="82" s="1"/>
  <c r="C303" i="82" a="1"/>
  <c r="C303" i="82" s="1"/>
  <c r="C542" i="82" a="1"/>
  <c r="C542" i="82" s="1"/>
  <c r="C304" i="82" a="1"/>
  <c r="C304" i="82" s="1"/>
  <c r="C305" i="82" a="1"/>
  <c r="C305" i="82" s="1"/>
  <c r="C306" i="82" a="1"/>
  <c r="C306" i="82" s="1"/>
  <c r="C307" i="82" a="1"/>
  <c r="C307" i="82" s="1"/>
  <c r="C308" i="82" a="1"/>
  <c r="C308" i="82" s="1"/>
  <c r="C309" i="82" a="1"/>
  <c r="C309" i="82" s="1"/>
  <c r="C310" i="82" a="1"/>
  <c r="C310" i="82" s="1"/>
  <c r="C311" i="82" a="1"/>
  <c r="C311" i="82" s="1"/>
  <c r="C312" i="82" a="1"/>
  <c r="C312" i="82" s="1"/>
  <c r="C313" i="82" a="1"/>
  <c r="C313" i="82" s="1"/>
  <c r="C314" i="82" a="1"/>
  <c r="C314" i="82" s="1"/>
  <c r="C315" i="82" a="1"/>
  <c r="C315" i="82" s="1"/>
  <c r="C316" i="82" a="1"/>
  <c r="C316" i="82" s="1"/>
  <c r="C317" i="82" a="1"/>
  <c r="C317" i="82" s="1"/>
  <c r="C318" i="82" a="1"/>
  <c r="C318" i="82" s="1"/>
  <c r="C319" i="82" a="1"/>
  <c r="C319" i="82" s="1"/>
  <c r="C320" i="82" a="1"/>
  <c r="C320" i="82" s="1"/>
  <c r="C321" i="82" a="1"/>
  <c r="C321" i="82" s="1"/>
  <c r="C322" i="82" a="1"/>
  <c r="C322" i="82" s="1"/>
  <c r="C323" i="82" a="1"/>
  <c r="C323" i="82" s="1"/>
  <c r="C324" i="82" a="1"/>
  <c r="C324" i="82" s="1"/>
  <c r="C543" i="82" a="1"/>
  <c r="C543" i="82" s="1"/>
  <c r="C325" i="82" a="1"/>
  <c r="C325" i="82" s="1"/>
  <c r="C326" i="82" a="1"/>
  <c r="C326" i="82" s="1"/>
  <c r="C327" i="82" a="1"/>
  <c r="C327" i="82" s="1"/>
  <c r="C328" i="82" a="1"/>
  <c r="C328" i="82" s="1"/>
  <c r="C329" i="82" a="1"/>
  <c r="C329" i="82" s="1"/>
  <c r="C330" i="82" a="1"/>
  <c r="C330" i="82" s="1"/>
  <c r="C544" i="82" a="1"/>
  <c r="C544" i="82" s="1"/>
  <c r="C331" i="82" a="1"/>
  <c r="C331" i="82" s="1"/>
  <c r="C332" i="82" a="1"/>
  <c r="C332" i="82" s="1"/>
  <c r="C333" i="82" a="1"/>
  <c r="C333" i="82" s="1"/>
  <c r="C334" i="82" a="1"/>
  <c r="C334" i="82" s="1"/>
  <c r="C545" i="82" a="1"/>
  <c r="C545" i="82" s="1"/>
  <c r="C335" i="82" a="1"/>
  <c r="C335" i="82" s="1"/>
  <c r="C336" i="82" a="1"/>
  <c r="C336" i="82" s="1"/>
  <c r="C337" i="82" a="1"/>
  <c r="C337" i="82" s="1"/>
  <c r="C546" i="82" a="1"/>
  <c r="C546" i="82" s="1"/>
  <c r="C338" i="82" a="1"/>
  <c r="C338" i="82" s="1"/>
  <c r="C339" i="82" a="1"/>
  <c r="C339" i="82" s="1"/>
  <c r="C340" i="82" a="1"/>
  <c r="C340" i="82" s="1"/>
  <c r="C341" i="82" a="1"/>
  <c r="C341" i="82" s="1"/>
  <c r="C342" i="82" a="1"/>
  <c r="C342" i="82" s="1"/>
  <c r="C343" i="82" a="1"/>
  <c r="C343" i="82" s="1"/>
  <c r="C344" i="82" a="1"/>
  <c r="C344" i="82" s="1"/>
  <c r="C547" i="82" a="1"/>
  <c r="C547" i="82" s="1"/>
  <c r="C345" i="82" a="1"/>
  <c r="C345" i="82" s="1"/>
  <c r="C346" i="82" a="1"/>
  <c r="C346" i="82" s="1"/>
  <c r="C347" i="82" a="1"/>
  <c r="C347" i="82" s="1"/>
  <c r="C348" i="82" a="1"/>
  <c r="C348" i="82" s="1"/>
  <c r="C349" i="82" a="1"/>
  <c r="C349" i="82" s="1"/>
  <c r="C350" i="82" a="1"/>
  <c r="C350" i="82" s="1"/>
  <c r="C351" i="82" a="1"/>
  <c r="C351" i="82" s="1"/>
  <c r="C352" i="82" a="1"/>
  <c r="C352" i="82" s="1"/>
  <c r="C548" i="82" a="1"/>
  <c r="C548" i="82" s="1"/>
  <c r="C353" i="82" a="1"/>
  <c r="C353" i="82" s="1"/>
  <c r="C354" i="82" a="1"/>
  <c r="C354" i="82" s="1"/>
  <c r="C355" i="82" a="1"/>
  <c r="C355" i="82" s="1"/>
  <c r="C356" i="82" a="1"/>
  <c r="C356" i="82" s="1"/>
  <c r="C357" i="82" a="1"/>
  <c r="C357" i="82" s="1"/>
  <c r="C549" i="82" a="1"/>
  <c r="C549" i="82" s="1"/>
  <c r="C358" i="82" a="1"/>
  <c r="C358" i="82" s="1"/>
  <c r="C359" i="82" a="1"/>
  <c r="C359" i="82" s="1"/>
  <c r="C360" i="82" a="1"/>
  <c r="C360" i="82" s="1"/>
  <c r="C361" i="82" a="1"/>
  <c r="C361" i="82" s="1"/>
  <c r="C362" i="82" a="1"/>
  <c r="C362" i="82" s="1"/>
  <c r="C550" i="82" a="1"/>
  <c r="C550" i="82" s="1"/>
  <c r="C363" i="82" a="1"/>
  <c r="C363" i="82" s="1"/>
  <c r="C364" i="82" a="1"/>
  <c r="C364" i="82" s="1"/>
  <c r="C365" i="82" a="1"/>
  <c r="C365" i="82" s="1"/>
  <c r="C366" i="82" a="1"/>
  <c r="C366" i="82" s="1"/>
  <c r="C367" i="82" a="1"/>
  <c r="C367" i="82" s="1"/>
  <c r="C368" i="82" a="1"/>
  <c r="C368" i="82" s="1"/>
  <c r="C551" i="82" a="1"/>
  <c r="C551" i="82" s="1"/>
  <c r="C369" i="82" a="1"/>
  <c r="C369" i="82" s="1"/>
  <c r="C375" i="82" a="1"/>
  <c r="C375" i="82" s="1"/>
  <c r="C379" i="82" a="1"/>
  <c r="C379" i="82" s="1"/>
  <c r="C380" i="82" a="1"/>
  <c r="C380" i="82" s="1"/>
  <c r="C552" i="82" a="1"/>
  <c r="C552" i="82" s="1"/>
  <c r="C381" i="82" a="1"/>
  <c r="C381" i="82" s="1"/>
  <c r="C382" i="82" a="1"/>
  <c r="C382" i="82" s="1"/>
  <c r="C383" i="82" a="1"/>
  <c r="C383" i="82" s="1"/>
  <c r="C384" i="82" a="1"/>
  <c r="C384" i="82" s="1"/>
  <c r="C553" i="82" a="1"/>
  <c r="C553" i="82" s="1"/>
  <c r="C385" i="82" a="1"/>
  <c r="C385" i="82" s="1"/>
  <c r="C386" i="82" a="1"/>
  <c r="C386" i="82" s="1"/>
  <c r="C387" i="82" a="1"/>
  <c r="C387" i="82" s="1"/>
  <c r="C388" i="82" a="1"/>
  <c r="C388" i="82" s="1"/>
  <c r="C389" i="82" a="1"/>
  <c r="C389" i="82" s="1"/>
  <c r="C554" i="82" a="1"/>
  <c r="C554" i="82" s="1"/>
  <c r="C390" i="82" a="1"/>
  <c r="C390" i="82" s="1"/>
  <c r="C391" i="82" a="1"/>
  <c r="C391" i="82" s="1"/>
  <c r="C392" i="82" a="1"/>
  <c r="C392" i="82" s="1"/>
  <c r="C555" i="82" a="1"/>
  <c r="C555" i="82" s="1"/>
  <c r="C393" i="82" a="1"/>
  <c r="C393" i="82" s="1"/>
  <c r="C394" i="82" a="1"/>
  <c r="C394" i="82" s="1"/>
  <c r="C395" i="82" a="1"/>
  <c r="C395" i="82" s="1"/>
  <c r="C556" i="82" a="1"/>
  <c r="C556" i="82" s="1"/>
  <c r="C396" i="82" a="1"/>
  <c r="C396" i="82" s="1"/>
  <c r="C397" i="82" a="1"/>
  <c r="C397" i="82" s="1"/>
  <c r="C398" i="82" a="1"/>
  <c r="C398" i="82" s="1"/>
  <c r="C557" i="82" a="1"/>
  <c r="C557" i="82" s="1"/>
  <c r="C399" i="82" a="1"/>
  <c r="C399" i="82" s="1"/>
  <c r="C400" i="82" a="1"/>
  <c r="C400" i="82" s="1"/>
  <c r="C401" i="82" a="1"/>
  <c r="C401" i="82" s="1"/>
  <c r="C558" i="82" a="1"/>
  <c r="C558" i="82" s="1"/>
  <c r="C402" i="82" a="1"/>
  <c r="C402" i="82" s="1"/>
  <c r="C403" i="82" a="1"/>
  <c r="C403" i="82" s="1"/>
  <c r="C404" i="82" a="1"/>
  <c r="C404" i="82" s="1"/>
  <c r="C405" i="82" a="1"/>
  <c r="C405" i="82" s="1"/>
  <c r="C559" i="82" a="1"/>
  <c r="C559" i="82" s="1"/>
  <c r="C406" i="82" a="1"/>
  <c r="C406" i="82" s="1"/>
  <c r="C407" i="82" a="1"/>
  <c r="C407" i="82" s="1"/>
  <c r="C408" i="82" a="1"/>
  <c r="C408" i="82" s="1"/>
  <c r="C560" i="82" a="1"/>
  <c r="C560" i="82" s="1"/>
  <c r="C409" i="82" a="1"/>
  <c r="C409" i="82" s="1"/>
  <c r="C410" i="82" a="1"/>
  <c r="C410" i="82" s="1"/>
  <c r="C411" i="82" a="1"/>
  <c r="C411" i="82" s="1"/>
  <c r="C561" i="82" a="1"/>
  <c r="C561" i="82" s="1"/>
  <c r="C412" i="82" a="1"/>
  <c r="C412" i="82" s="1"/>
  <c r="C413" i="82" a="1"/>
  <c r="C413" i="82" s="1"/>
  <c r="C414" i="82" a="1"/>
  <c r="C414" i="82" s="1"/>
  <c r="C562" i="82" a="1"/>
  <c r="C562" i="82" s="1"/>
  <c r="C415" i="82" a="1"/>
  <c r="C415" i="82" s="1"/>
  <c r="C416" i="82" a="1"/>
  <c r="C416" i="82" s="1"/>
  <c r="C417" i="82" a="1"/>
  <c r="C417" i="82" s="1"/>
  <c r="C418" i="82" a="1"/>
  <c r="C418" i="82" s="1"/>
  <c r="C419" i="82" a="1"/>
  <c r="C419" i="82" s="1"/>
  <c r="C563" i="82" a="1"/>
  <c r="C563" i="82" s="1"/>
  <c r="C420" i="82" a="1"/>
  <c r="C420" i="82" s="1"/>
  <c r="C421" i="82" a="1"/>
  <c r="C421" i="82" s="1"/>
  <c r="C422" i="82" a="1"/>
  <c r="C422" i="82" s="1"/>
  <c r="C564" i="82" a="1"/>
  <c r="C564" i="82" s="1"/>
  <c r="C423" i="82" a="1"/>
  <c r="C423" i="82" s="1"/>
  <c r="C424" i="82" a="1"/>
  <c r="C424" i="82" s="1"/>
  <c r="C425" i="82" a="1"/>
  <c r="C425" i="82" s="1"/>
  <c r="C426" i="82" a="1"/>
  <c r="C426" i="82" s="1"/>
  <c r="C427" i="82" a="1"/>
  <c r="C427" i="82" s="1"/>
  <c r="C428" i="82" a="1"/>
  <c r="C428" i="82" s="1"/>
  <c r="C565" i="82" a="1"/>
  <c r="C565" i="82" s="1"/>
  <c r="C429" i="82" a="1"/>
  <c r="C429" i="82" s="1"/>
  <c r="C430" i="82" a="1"/>
  <c r="C430" i="82" s="1"/>
  <c r="C431" i="82" a="1"/>
  <c r="C431" i="82" s="1"/>
  <c r="C566" i="82" a="1"/>
  <c r="C566" i="82" s="1"/>
  <c r="C432" i="82" a="1"/>
  <c r="C432" i="82" s="1"/>
  <c r="C433" i="82" a="1"/>
  <c r="C433" i="82" s="1"/>
  <c r="C434" i="82" a="1"/>
  <c r="C434" i="82" s="1"/>
  <c r="C435" i="82" a="1"/>
  <c r="C435" i="82" s="1"/>
  <c r="C436" i="82" a="1"/>
  <c r="C436" i="82" s="1"/>
  <c r="C437" i="82" a="1"/>
  <c r="C437" i="82" s="1"/>
  <c r="C438" i="82" a="1"/>
  <c r="C438" i="82" s="1"/>
  <c r="C439" i="82" a="1"/>
  <c r="C439" i="82" s="1"/>
  <c r="C440" i="82" a="1"/>
  <c r="C440" i="82" s="1"/>
  <c r="C441" i="82" a="1"/>
  <c r="C441" i="82" s="1"/>
  <c r="C567" i="82" a="1"/>
  <c r="C567" i="82" s="1"/>
  <c r="C442" i="82" a="1"/>
  <c r="C442" i="82" s="1"/>
  <c r="C443" i="82" a="1"/>
  <c r="C443" i="82" s="1"/>
  <c r="C444" i="82" a="1"/>
  <c r="C444" i="82" s="1"/>
  <c r="C445" i="82" a="1"/>
  <c r="C445" i="82" s="1"/>
  <c r="C446" i="82" a="1"/>
  <c r="C446" i="82" s="1"/>
  <c r="C447" i="82" a="1"/>
  <c r="C447" i="82" s="1"/>
  <c r="C448" i="82" a="1"/>
  <c r="C448" i="82" s="1"/>
  <c r="C461" i="82" a="1"/>
  <c r="C461" i="82" s="1"/>
  <c r="C449" i="82" a="1"/>
  <c r="C449" i="82" s="1"/>
  <c r="C450" i="82" a="1"/>
  <c r="C450" i="82" s="1"/>
  <c r="C451" i="82" a="1"/>
  <c r="C451" i="82" s="1"/>
  <c r="C452" i="82" a="1"/>
  <c r="C452" i="82" s="1"/>
  <c r="C453" i="82" a="1"/>
  <c r="C453" i="82" s="1"/>
  <c r="C454" i="82" a="1"/>
  <c r="C454" i="82" s="1"/>
  <c r="C455" i="82" a="1"/>
  <c r="C455" i="82" s="1"/>
  <c r="C456" i="82" a="1"/>
  <c r="C456" i="82" s="1"/>
  <c r="C457" i="82" a="1"/>
  <c r="C457" i="82" s="1"/>
  <c r="C458" i="82" a="1"/>
  <c r="C458" i="82" s="1"/>
  <c r="C459" i="82" a="1"/>
  <c r="C459" i="82" s="1"/>
  <c r="C460" i="82" a="1"/>
  <c r="C460" i="82" s="1"/>
  <c r="C568" i="82" a="1"/>
  <c r="C568" i="82" s="1"/>
  <c r="C466" i="82" a="1"/>
  <c r="C466" i="82" s="1"/>
  <c r="C467" i="82" a="1"/>
  <c r="C467" i="82" s="1"/>
  <c r="C468" i="82" a="1"/>
  <c r="C468" i="82" s="1"/>
  <c r="C469" i="82" a="1"/>
  <c r="C469" i="82" s="1"/>
  <c r="C569" i="82" a="1"/>
  <c r="C569" i="82" s="1"/>
  <c r="B467" i="82" a="1"/>
  <c r="B467" i="82" s="1"/>
  <c r="B468" i="82" a="1"/>
  <c r="B468" i="82" s="1"/>
  <c r="B469" i="82" a="1"/>
  <c r="B469" i="82" s="1"/>
  <c r="B456" i="82" a="1"/>
  <c r="B456" i="82" s="1"/>
  <c r="B457" i="82" a="1"/>
  <c r="B457" i="82" s="1"/>
  <c r="B458" i="82" a="1"/>
  <c r="B458" i="82" s="1"/>
  <c r="B459" i="82" a="1"/>
  <c r="B459" i="82" s="1"/>
  <c r="B460" i="82" a="1"/>
  <c r="B460" i="82" s="1"/>
  <c r="B437" i="82" a="1"/>
  <c r="B437" i="82" s="1"/>
  <c r="B438" i="82" a="1"/>
  <c r="B438" i="82" s="1"/>
  <c r="B439" i="82" a="1"/>
  <c r="B439" i="82" s="1"/>
  <c r="B440" i="82" a="1"/>
  <c r="B440" i="82" s="1"/>
  <c r="B441" i="82" a="1"/>
  <c r="B441" i="82" s="1"/>
  <c r="B430" i="82" a="1"/>
  <c r="B430" i="82" s="1"/>
  <c r="B431" i="82" a="1"/>
  <c r="B431" i="82" s="1"/>
  <c r="B426" i="82" a="1"/>
  <c r="B426" i="82" s="1"/>
  <c r="B427" i="82" a="1"/>
  <c r="B427" i="82" s="1"/>
  <c r="B428" i="82" a="1"/>
  <c r="B428" i="82" s="1"/>
  <c r="B421" i="82" a="1"/>
  <c r="B421" i="82" s="1"/>
  <c r="B422" i="82" a="1"/>
  <c r="B422" i="82" s="1"/>
  <c r="B417" i="82" a="1"/>
  <c r="B417" i="82" s="1"/>
  <c r="B418" i="82" a="1"/>
  <c r="B418" i="82" s="1"/>
  <c r="B419" i="82" a="1"/>
  <c r="B419" i="82" s="1"/>
  <c r="B413" i="82" a="1"/>
  <c r="B413" i="82" s="1"/>
  <c r="B414" i="82" a="1"/>
  <c r="B414" i="82" s="1"/>
  <c r="B410" i="82" a="1"/>
  <c r="B410" i="82" s="1"/>
  <c r="B411" i="82" a="1"/>
  <c r="B411" i="82" s="1"/>
  <c r="B407" i="82" a="1"/>
  <c r="B407" i="82" s="1"/>
  <c r="B408" i="82" a="1"/>
  <c r="B408" i="82" s="1"/>
  <c r="B404" i="82" a="1"/>
  <c r="B404" i="82" s="1"/>
  <c r="B403" i="82" a="1"/>
  <c r="B403" i="82" s="1"/>
  <c r="B405" i="82" a="1"/>
  <c r="B405" i="82" s="1"/>
  <c r="B400" i="82" a="1"/>
  <c r="B400" i="82" s="1"/>
  <c r="B401" i="82" a="1"/>
  <c r="B401" i="82" s="1"/>
  <c r="B397" i="82" a="1"/>
  <c r="B397" i="82" s="1"/>
  <c r="B398" i="82" a="1"/>
  <c r="B398" i="82" s="1"/>
  <c r="B394" i="82" a="1"/>
  <c r="B394" i="82" s="1"/>
  <c r="B395" i="82" a="1"/>
  <c r="B395" i="82" s="1"/>
  <c r="B391" i="82" a="1"/>
  <c r="B391" i="82" s="1"/>
  <c r="B392" i="82" a="1"/>
  <c r="B392" i="82" s="1"/>
  <c r="B387" i="82" a="1"/>
  <c r="B387" i="82" s="1"/>
  <c r="B388" i="82" a="1"/>
  <c r="B388" i="82" s="1"/>
  <c r="B389" i="82" a="1"/>
  <c r="B389" i="82" s="1"/>
  <c r="B382" i="82" a="1"/>
  <c r="B382" i="82" s="1"/>
  <c r="B383" i="82" a="1"/>
  <c r="B383" i="82" s="1"/>
  <c r="B384" i="82" a="1"/>
  <c r="B384" i="82" s="1"/>
  <c r="B375" i="82" a="1"/>
  <c r="B375" i="82" s="1"/>
  <c r="B379" i="82" a="1"/>
  <c r="B379" i="82" s="1"/>
  <c r="B380" i="82" a="1"/>
  <c r="B380" i="82" s="1"/>
  <c r="B366" i="82" a="1"/>
  <c r="B366" i="82" s="1"/>
  <c r="B367" i="82" a="1"/>
  <c r="B367" i="82" s="1"/>
  <c r="B368" i="82" a="1"/>
  <c r="B368" i="82" s="1"/>
  <c r="B360" i="82" a="1"/>
  <c r="B360" i="82" s="1"/>
  <c r="B361" i="82" a="1"/>
  <c r="B361" i="82" s="1"/>
  <c r="B362" i="82" a="1"/>
  <c r="B362" i="82" s="1"/>
  <c r="B355" i="82" a="1"/>
  <c r="B355" i="82" s="1"/>
  <c r="B356" i="82" a="1"/>
  <c r="B356" i="82" s="1"/>
  <c r="B357" i="82" a="1"/>
  <c r="B357" i="82" s="1"/>
  <c r="B350" i="82" a="1"/>
  <c r="B350" i="82" s="1"/>
  <c r="B351" i="82" a="1"/>
  <c r="B351" i="82" s="1"/>
  <c r="B352" i="82" a="1"/>
  <c r="B352" i="82" s="1"/>
  <c r="B342" i="82" a="1"/>
  <c r="B342" i="82" s="1"/>
  <c r="B343" i="82" a="1"/>
  <c r="B343" i="82" s="1"/>
  <c r="B344" i="82" a="1"/>
  <c r="B344" i="82" s="1"/>
  <c r="B336" i="82" a="1"/>
  <c r="B336" i="82" s="1"/>
  <c r="B337" i="82" a="1"/>
  <c r="B337" i="82" s="1"/>
  <c r="B332" i="82" a="1"/>
  <c r="B332" i="82" s="1"/>
  <c r="B333" i="82" a="1"/>
  <c r="B333" i="82" s="1"/>
  <c r="B334" i="82" a="1"/>
  <c r="B334" i="82" s="1"/>
  <c r="B328" i="82" a="1"/>
  <c r="B328" i="82" s="1"/>
  <c r="B329" i="82" a="1"/>
  <c r="B329" i="82" s="1"/>
  <c r="B330" i="82" a="1"/>
  <c r="B330" i="82" s="1"/>
  <c r="B322" i="82" a="1"/>
  <c r="B322" i="82" s="1"/>
  <c r="B323" i="82" a="1"/>
  <c r="B323" i="82" s="1"/>
  <c r="B324" i="82" a="1"/>
  <c r="B324" i="82" s="1"/>
  <c r="B301" i="82" a="1"/>
  <c r="B301" i="82" s="1"/>
  <c r="B302" i="82" a="1"/>
  <c r="B302" i="82" s="1"/>
  <c r="B303" i="82" a="1"/>
  <c r="B303" i="82" s="1"/>
  <c r="B294" i="82" a="1"/>
  <c r="B294" i="82" s="1"/>
  <c r="B295" i="82" a="1"/>
  <c r="B295" i="82" s="1"/>
  <c r="B296" i="82" a="1"/>
  <c r="B296" i="82" s="1"/>
  <c r="B285" i="82" a="1"/>
  <c r="B285" i="82" s="1"/>
  <c r="B286" i="82" a="1"/>
  <c r="B286" i="82" s="1"/>
  <c r="B287" i="82" a="1"/>
  <c r="B287" i="82" s="1"/>
  <c r="B288" i="82" a="1"/>
  <c r="B288" i="82" s="1"/>
  <c r="B289" i="82" a="1"/>
  <c r="B289" i="82" s="1"/>
  <c r="B265" i="82" a="1"/>
  <c r="B265" i="82" s="1"/>
  <c r="B266" i="82" a="1"/>
  <c r="B266" i="82" s="1"/>
  <c r="B267" i="82" a="1"/>
  <c r="B267" i="82" s="1"/>
  <c r="B268" i="82" a="1"/>
  <c r="B268" i="82" s="1"/>
  <c r="B269" i="82" a="1"/>
  <c r="B269" i="82" s="1"/>
  <c r="B231" i="82" a="1"/>
  <c r="B231" i="82" s="1"/>
  <c r="B232" i="82" a="1"/>
  <c r="B232" i="82" s="1"/>
  <c r="B233" i="82" a="1"/>
  <c r="B233" i="82" s="1"/>
  <c r="B222" i="82" a="1"/>
  <c r="B222" i="82" s="1"/>
  <c r="B223" i="82" a="1"/>
  <c r="B223" i="82" s="1"/>
  <c r="B224" i="82" a="1"/>
  <c r="B224" i="82" s="1"/>
  <c r="B217" i="82" a="1"/>
  <c r="B217" i="82" s="1"/>
  <c r="B218" i="82" a="1"/>
  <c r="B218" i="82" s="1"/>
  <c r="B219" i="82" a="1"/>
  <c r="B219" i="82" s="1"/>
  <c r="B206" i="82" a="1"/>
  <c r="B206" i="82" s="1"/>
  <c r="B207" i="82" a="1"/>
  <c r="B207" i="82" s="1"/>
  <c r="B208" i="82" a="1"/>
  <c r="B208" i="82" s="1"/>
  <c r="B209" i="82" a="1"/>
  <c r="B209" i="82" s="1"/>
  <c r="B210" i="82" a="1"/>
  <c r="B210" i="82" s="1"/>
  <c r="B197" i="82" a="1"/>
  <c r="B197" i="82" s="1"/>
  <c r="B198" i="82" a="1"/>
  <c r="B198" i="82" s="1"/>
  <c r="B199" i="82" a="1"/>
  <c r="B199" i="82" s="1"/>
  <c r="B200" i="82" a="1"/>
  <c r="B200" i="82" s="1"/>
  <c r="B201" i="82" a="1"/>
  <c r="B201" i="82" s="1"/>
  <c r="B187" i="82" a="1"/>
  <c r="B187" i="82" s="1"/>
  <c r="B188" i="82" a="1"/>
  <c r="B188" i="82" s="1"/>
  <c r="B189" i="82" a="1"/>
  <c r="B189" i="82" s="1"/>
  <c r="B190" i="82" a="1"/>
  <c r="B190" i="82" s="1"/>
  <c r="B191" i="82" a="1"/>
  <c r="B191" i="82" s="1"/>
  <c r="B176" i="82" a="1"/>
  <c r="B176" i="82" s="1"/>
  <c r="B177" i="82" a="1"/>
  <c r="B177" i="82" s="1"/>
  <c r="B178" i="82" a="1"/>
  <c r="B178" i="82" s="1"/>
  <c r="B164" i="82" a="1"/>
  <c r="B164" i="82" s="1"/>
  <c r="B165" i="82" a="1"/>
  <c r="B165" i="82" s="1"/>
  <c r="B166" i="82" a="1"/>
  <c r="B166" i="82" s="1"/>
  <c r="B167" i="82" a="1"/>
  <c r="B167" i="82" s="1"/>
  <c r="B168" i="82" a="1"/>
  <c r="B168" i="82" s="1"/>
  <c r="B141" i="82" a="1"/>
  <c r="B141" i="82" s="1"/>
  <c r="B142" i="82" a="1"/>
  <c r="B142" i="82" s="1"/>
  <c r="B143" i="82" a="1"/>
  <c r="B143" i="82" s="1"/>
  <c r="B144" i="82" a="1"/>
  <c r="B144" i="82" s="1"/>
  <c r="B150" i="82" a="1"/>
  <c r="B150" i="82" s="1"/>
  <c r="B128" i="82" a="1"/>
  <c r="B128" i="82" s="1"/>
  <c r="B129" i="82" a="1"/>
  <c r="B129" i="82" s="1"/>
  <c r="B130" i="82" a="1"/>
  <c r="B130" i="82" s="1"/>
  <c r="B131" i="82" a="1"/>
  <c r="B131" i="82" s="1"/>
  <c r="B132" i="82" a="1"/>
  <c r="B132" i="82" s="1"/>
  <c r="B116" i="82" a="1"/>
  <c r="B116" i="82" s="1"/>
  <c r="B117" i="82" a="1"/>
  <c r="B117" i="82" s="1"/>
  <c r="B118" i="82" a="1"/>
  <c r="B118" i="82" s="1"/>
  <c r="B109" i="82" a="1"/>
  <c r="B109" i="82" s="1"/>
  <c r="B110" i="82" a="1"/>
  <c r="B110" i="82" s="1"/>
  <c r="B101" i="82" a="1"/>
  <c r="B101" i="82" s="1"/>
  <c r="B102" i="82" a="1"/>
  <c r="B102" i="82" s="1"/>
  <c r="B103" i="82" a="1"/>
  <c r="B103" i="82" s="1"/>
  <c r="B104" i="82" a="1"/>
  <c r="B104" i="82" s="1"/>
  <c r="B105" i="82" a="1"/>
  <c r="B105" i="82" s="1"/>
  <c r="B91" i="82" a="1"/>
  <c r="B91" i="82" s="1"/>
  <c r="B92" i="82" a="1"/>
  <c r="B92" i="82" s="1"/>
  <c r="B93" i="82" a="1"/>
  <c r="B93" i="82" s="1"/>
  <c r="B80" i="82" a="1"/>
  <c r="B80" i="82" s="1"/>
  <c r="B81" i="82" a="1"/>
  <c r="B81" i="82" s="1"/>
  <c r="B82" i="82" a="1"/>
  <c r="B82" i="82" s="1"/>
  <c r="B66" i="82" a="1"/>
  <c r="B66" i="82" s="1"/>
  <c r="B64" i="82" a="1"/>
  <c r="B64" i="82" s="1"/>
  <c r="B65" i="82" a="1"/>
  <c r="B65" i="82" s="1"/>
  <c r="B35" i="82" a="1"/>
  <c r="B35" i="82" s="1"/>
  <c r="B36" i="82" a="1"/>
  <c r="B36" i="82" s="1"/>
  <c r="B10" i="82" a="1"/>
  <c r="B10" i="82" s="1"/>
  <c r="B11" i="82" a="1"/>
  <c r="B11" i="82" s="1"/>
  <c r="B12" i="82" a="1"/>
  <c r="B12" i="82" s="1"/>
  <c r="B61" i="82" a="1"/>
  <c r="B61" i="82" s="1"/>
  <c r="B62" i="82" a="1"/>
  <c r="B62" i="82" s="1"/>
  <c r="B63" i="82" a="1"/>
  <c r="B63" i="82" s="1"/>
  <c r="B32" i="82" a="1"/>
  <c r="B32" i="82" s="1"/>
  <c r="B40" i="82" a="1"/>
  <c r="B40" i="82" s="1"/>
  <c r="B33" i="82" a="1"/>
  <c r="B33" i="82" s="1"/>
  <c r="B7" i="82" a="1"/>
  <c r="B7" i="82" s="1"/>
  <c r="B8" i="82" a="1"/>
  <c r="B8" i="82" s="1"/>
  <c r="B9" i="82" a="1"/>
  <c r="B9" i="82" s="1"/>
  <c r="AA70" i="82"/>
  <c r="B70" i="82" a="1"/>
  <c r="B70" i="82" s="1"/>
  <c r="AA38" i="82"/>
  <c r="B38" i="82" a="1"/>
  <c r="B38" i="82" s="1"/>
  <c r="B34" i="82" a="1"/>
  <c r="B34" i="82" s="1"/>
  <c r="B568" i="82" l="1" a="1"/>
  <c r="B568" i="82" s="1"/>
  <c r="B56" i="82" l="1" a="1"/>
  <c r="B56" i="82" s="1"/>
  <c r="B13" i="82" a="1"/>
  <c r="B13" i="82" s="1"/>
  <c r="B6" i="82" a="1"/>
  <c r="B6" i="82" s="1"/>
  <c r="B3" i="82" a="1"/>
  <c r="B3" i="82" s="1"/>
  <c r="B5" i="82" a="1"/>
  <c r="B5" i="82" s="1"/>
  <c r="B2" i="82" a="1"/>
  <c r="B2" i="82" s="1"/>
  <c r="B520" i="82" a="1"/>
  <c r="B520" i="82" s="1"/>
  <c r="B14" i="82" a="1"/>
  <c r="B14" i="82" s="1"/>
  <c r="B37" i="82" a="1"/>
  <c r="B37" i="82" s="1"/>
  <c r="B15" i="82" a="1"/>
  <c r="B15" i="82" s="1"/>
  <c r="B16" i="82" a="1"/>
  <c r="B16" i="82" s="1"/>
  <c r="B17" i="82" a="1"/>
  <c r="B17" i="82" s="1"/>
  <c r="B18" i="82" a="1"/>
  <c r="B18" i="82" s="1"/>
  <c r="B19" i="82" a="1"/>
  <c r="B19" i="82" s="1"/>
  <c r="B41" i="82" a="1"/>
  <c r="B41" i="82" s="1"/>
  <c r="B21" i="82" a="1"/>
  <c r="B21" i="82" s="1"/>
  <c r="B22" i="82" a="1"/>
  <c r="B22" i="82" s="1"/>
  <c r="B27" i="82" a="1"/>
  <c r="B27" i="82" s="1"/>
  <c r="B28" i="82" a="1"/>
  <c r="B28" i="82" s="1"/>
  <c r="B29" i="82" a="1"/>
  <c r="B29" i="82" s="1"/>
  <c r="B30" i="82" a="1"/>
  <c r="B30" i="82" s="1"/>
  <c r="B31" i="82" a="1"/>
  <c r="B31" i="82" s="1"/>
  <c r="B521" i="82" a="1"/>
  <c r="B521" i="82" s="1"/>
  <c r="B42" i="82" a="1"/>
  <c r="B42" i="82" s="1"/>
  <c r="B43" i="82" a="1"/>
  <c r="B43" i="82" s="1"/>
  <c r="B44" i="82" a="1"/>
  <c r="B44" i="82" s="1"/>
  <c r="B45" i="82" a="1"/>
  <c r="B45" i="82" s="1"/>
  <c r="B46" i="82" a="1"/>
  <c r="B46" i="82" s="1"/>
  <c r="B47" i="82" a="1"/>
  <c r="B47" i="82" s="1"/>
  <c r="B48" i="82" a="1"/>
  <c r="B48" i="82" s="1"/>
  <c r="B49" i="82" a="1"/>
  <c r="B49" i="82" s="1"/>
  <c r="B50" i="82" a="1"/>
  <c r="B50" i="82" s="1"/>
  <c r="B51" i="82" a="1"/>
  <c r="B51" i="82" s="1"/>
  <c r="B52" i="82" a="1"/>
  <c r="B52" i="82" s="1"/>
  <c r="B53" i="82" a="1"/>
  <c r="B53" i="82" s="1"/>
  <c r="B54" i="82" a="1"/>
  <c r="B54" i="82" s="1"/>
  <c r="B55" i="82" a="1"/>
  <c r="B55" i="82" s="1"/>
  <c r="B74" i="82" a="1"/>
  <c r="B74" i="82" s="1"/>
  <c r="B57" i="82" a="1"/>
  <c r="B57" i="82" s="1"/>
  <c r="B58" i="82" a="1"/>
  <c r="B58" i="82" s="1"/>
  <c r="B59" i="82" a="1"/>
  <c r="B59" i="82" s="1"/>
  <c r="B60" i="82" a="1"/>
  <c r="B60" i="82" s="1"/>
  <c r="B522" i="82" a="1"/>
  <c r="B522" i="82" s="1"/>
  <c r="B75" i="82" a="1"/>
  <c r="B75" i="82" s="1"/>
  <c r="B83" i="82" a="1"/>
  <c r="B83" i="82" s="1"/>
  <c r="B76" i="82" a="1"/>
  <c r="B76" i="82" s="1"/>
  <c r="B77" i="82" a="1"/>
  <c r="B77" i="82" s="1"/>
  <c r="B78" i="82" a="1"/>
  <c r="B78" i="82" s="1"/>
  <c r="B79" i="82" a="1"/>
  <c r="B79" i="82" s="1"/>
  <c r="B523" i="82" a="1"/>
  <c r="B523" i="82" s="1"/>
  <c r="B84" i="82" a="1"/>
  <c r="B84" i="82" s="1"/>
  <c r="B85" i="82" a="1"/>
  <c r="B85" i="82" s="1"/>
  <c r="B86" i="82" a="1"/>
  <c r="B86" i="82" s="1"/>
  <c r="B87" i="82" a="1"/>
  <c r="B87" i="82" s="1"/>
  <c r="B88" i="82" a="1"/>
  <c r="B88" i="82" s="1"/>
  <c r="B89" i="82" a="1"/>
  <c r="B89" i="82" s="1"/>
  <c r="B90" i="82" a="1"/>
  <c r="B90" i="82" s="1"/>
  <c r="B524" i="82" a="1"/>
  <c r="B524" i="82" s="1"/>
  <c r="B94" i="82" a="1"/>
  <c r="B94" i="82" s="1"/>
  <c r="B106" i="82" a="1"/>
  <c r="B106" i="82" s="1"/>
  <c r="B95" i="82" a="1"/>
  <c r="B95" i="82" s="1"/>
  <c r="B96" i="82" a="1"/>
  <c r="B96" i="82" s="1"/>
  <c r="B97" i="82" a="1"/>
  <c r="B97" i="82" s="1"/>
  <c r="B98" i="82" a="1"/>
  <c r="B98" i="82" s="1"/>
  <c r="B99" i="82" a="1"/>
  <c r="B99" i="82" s="1"/>
  <c r="B100" i="82" a="1"/>
  <c r="B100" i="82" s="1"/>
  <c r="B526" i="82" a="1"/>
  <c r="B526" i="82" s="1"/>
  <c r="B107" i="82" a="1"/>
  <c r="B107" i="82" s="1"/>
  <c r="B108" i="82" a="1"/>
  <c r="B108" i="82" s="1"/>
  <c r="B527" i="82" a="1"/>
  <c r="B527" i="82" s="1"/>
  <c r="B111" i="82" a="1"/>
  <c r="B111" i="82" s="1"/>
  <c r="B112" i="82" a="1"/>
  <c r="B112" i="82" s="1"/>
  <c r="B113" i="82" a="1"/>
  <c r="B113" i="82" s="1"/>
  <c r="B114" i="82" a="1"/>
  <c r="B114" i="82" s="1"/>
  <c r="B115" i="82" a="1"/>
  <c r="B115" i="82" s="1"/>
  <c r="B528" i="82" a="1"/>
  <c r="B528" i="82" s="1"/>
  <c r="B119" i="82" a="1"/>
  <c r="B119" i="82" s="1"/>
  <c r="B133" i="82" a="1"/>
  <c r="B133" i="82" s="1"/>
  <c r="B134" i="82" a="1"/>
  <c r="B134" i="82" s="1"/>
  <c r="B135" i="82" a="1"/>
  <c r="B135" i="82" s="1"/>
  <c r="B120" i="82" a="1"/>
  <c r="B120" i="82" s="1"/>
  <c r="B121" i="82" a="1"/>
  <c r="B121" i="82" s="1"/>
  <c r="B122" i="82" a="1"/>
  <c r="B122" i="82" s="1"/>
  <c r="B123" i="82" a="1"/>
  <c r="B123" i="82" s="1"/>
  <c r="B124" i="82" a="1"/>
  <c r="B124" i="82" s="1"/>
  <c r="B136" i="82" a="1"/>
  <c r="B136" i="82" s="1"/>
  <c r="B125" i="82" a="1"/>
  <c r="B125" i="82" s="1"/>
  <c r="B126" i="82" a="1"/>
  <c r="B126" i="82" s="1"/>
  <c r="B127" i="82" a="1"/>
  <c r="B127" i="82" s="1"/>
  <c r="B529" i="82" a="1"/>
  <c r="B529" i="82" s="1"/>
  <c r="B151" i="82" a="1"/>
  <c r="B151" i="82" s="1"/>
  <c r="B152" i="82" a="1"/>
  <c r="B152" i="82" s="1"/>
  <c r="B137" i="82" a="1"/>
  <c r="B137" i="82" s="1"/>
  <c r="B138" i="82" a="1"/>
  <c r="B138" i="82" s="1"/>
  <c r="B139" i="82" a="1"/>
  <c r="B139" i="82" s="1"/>
  <c r="B140" i="82" a="1"/>
  <c r="B140" i="82" s="1"/>
  <c r="B530" i="82" a="1"/>
  <c r="B530" i="82" s="1"/>
  <c r="B153" i="82" a="1"/>
  <c r="B153" i="82" s="1"/>
  <c r="B154" i="82" a="1"/>
  <c r="B154" i="82" s="1"/>
  <c r="B155" i="82" a="1"/>
  <c r="B155" i="82" s="1"/>
  <c r="B156" i="82" a="1"/>
  <c r="B156" i="82" s="1"/>
  <c r="B157" i="82" a="1"/>
  <c r="B157" i="82" s="1"/>
  <c r="B158" i="82" a="1"/>
  <c r="B158" i="82" s="1"/>
  <c r="B159" i="82" a="1"/>
  <c r="B159" i="82" s="1"/>
  <c r="B160" i="82" a="1"/>
  <c r="B160" i="82" s="1"/>
  <c r="B161" i="82" a="1"/>
  <c r="B161" i="82" s="1"/>
  <c r="B162" i="82" a="1"/>
  <c r="B162" i="82" s="1"/>
  <c r="B163" i="82" a="1"/>
  <c r="B163" i="82" s="1"/>
  <c r="B531" i="82" a="1"/>
  <c r="B531" i="82" s="1"/>
  <c r="B169" i="82" a="1"/>
  <c r="B169" i="82" s="1"/>
  <c r="B170" i="82" a="1"/>
  <c r="B170" i="82" s="1"/>
  <c r="B171" i="82" a="1"/>
  <c r="B171" i="82" s="1"/>
  <c r="B172" i="82" a="1"/>
  <c r="B172" i="82" s="1"/>
  <c r="B173" i="82" a="1"/>
  <c r="B173" i="82" s="1"/>
  <c r="B174" i="82" a="1"/>
  <c r="B174" i="82" s="1"/>
  <c r="B175" i="82" a="1"/>
  <c r="B175" i="82" s="1"/>
  <c r="B532" i="82" a="1"/>
  <c r="B532" i="82" s="1"/>
  <c r="B179" i="82" a="1"/>
  <c r="B179" i="82" s="1"/>
  <c r="B180" i="82" a="1"/>
  <c r="B180" i="82" s="1"/>
  <c r="B181" i="82" a="1"/>
  <c r="B181" i="82" s="1"/>
  <c r="B182" i="82" a="1"/>
  <c r="B182" i="82" s="1"/>
  <c r="B183" i="82" a="1"/>
  <c r="B183" i="82" s="1"/>
  <c r="B184" i="82" a="1"/>
  <c r="B184" i="82" s="1"/>
  <c r="B185" i="82" a="1"/>
  <c r="B185" i="82" s="1"/>
  <c r="B186" i="82" a="1"/>
  <c r="B186" i="82" s="1"/>
  <c r="B533" i="82" a="1"/>
  <c r="B533" i="82" s="1"/>
  <c r="B192" i="82" a="1"/>
  <c r="B192" i="82" s="1"/>
  <c r="B193" i="82" a="1"/>
  <c r="B193" i="82" s="1"/>
  <c r="B194" i="82" a="1"/>
  <c r="B194" i="82" s="1"/>
  <c r="B202" i="82" a="1"/>
  <c r="B202" i="82" s="1"/>
  <c r="B195" i="82" a="1"/>
  <c r="B195" i="82" s="1"/>
  <c r="B196" i="82" a="1"/>
  <c r="B196" i="82" s="1"/>
  <c r="B534" i="82" a="1"/>
  <c r="B534" i="82" s="1"/>
  <c r="B203" i="82" a="1"/>
  <c r="B203" i="82" s="1"/>
  <c r="B204" i="82" a="1"/>
  <c r="B204" i="82" s="1"/>
  <c r="B205" i="82" a="1"/>
  <c r="B205" i="82" s="1"/>
  <c r="B535" i="82" a="1"/>
  <c r="B535" i="82" s="1"/>
  <c r="B211" i="82" a="1"/>
  <c r="B211" i="82" s="1"/>
  <c r="B212" i="82" a="1"/>
  <c r="B212" i="82" s="1"/>
  <c r="B213" i="82" a="1"/>
  <c r="B213" i="82" s="1"/>
  <c r="B214" i="82" a="1"/>
  <c r="B214" i="82" s="1"/>
  <c r="B215" i="82" a="1"/>
  <c r="B215" i="82" s="1"/>
  <c r="B216" i="82" a="1"/>
  <c r="B216" i="82" s="1"/>
  <c r="B536" i="82" a="1"/>
  <c r="B536" i="82" s="1"/>
  <c r="B220" i="82" a="1"/>
  <c r="B220" i="82" s="1"/>
  <c r="B221" i="82" a="1"/>
  <c r="B221" i="82" s="1"/>
  <c r="B537" i="82" a="1"/>
  <c r="B537" i="82" s="1"/>
  <c r="B225" i="82" a="1"/>
  <c r="B225" i="82" s="1"/>
  <c r="B226" i="82" a="1"/>
  <c r="B226" i="82" s="1"/>
  <c r="B227" i="82" a="1"/>
  <c r="B227" i="82" s="1"/>
  <c r="B228" i="82" a="1"/>
  <c r="B228" i="82" s="1"/>
  <c r="B229" i="82" a="1"/>
  <c r="B229" i="82" s="1"/>
  <c r="B230" i="82" a="1"/>
  <c r="B230" i="82" s="1"/>
  <c r="B538" i="82" a="1"/>
  <c r="B538" i="82" s="1"/>
  <c r="B234" i="82" a="1"/>
  <c r="B234" i="82" s="1"/>
  <c r="B270" i="82" a="1"/>
  <c r="B270" i="82" s="1"/>
  <c r="B271" i="82" a="1"/>
  <c r="B271" i="82" s="1"/>
  <c r="B272" i="82" a="1"/>
  <c r="B272" i="82" s="1"/>
  <c r="B273" i="82" a="1"/>
  <c r="B273" i="82" s="1"/>
  <c r="B235" i="82" a="1"/>
  <c r="B235" i="82" s="1"/>
  <c r="B236" i="82" a="1"/>
  <c r="B236" i="82" s="1"/>
  <c r="B237" i="82" a="1"/>
  <c r="B237" i="82" s="1"/>
  <c r="B238" i="82" a="1"/>
  <c r="B238" i="82" s="1"/>
  <c r="B239" i="82" a="1"/>
  <c r="B239" i="82" s="1"/>
  <c r="B240" i="82" a="1"/>
  <c r="B240" i="82" s="1"/>
  <c r="B241" i="82" a="1"/>
  <c r="B241" i="82" s="1"/>
  <c r="B242" i="82" a="1"/>
  <c r="B242" i="82" s="1"/>
  <c r="B243" i="82" a="1"/>
  <c r="B243" i="82" s="1"/>
  <c r="B244" i="82" a="1"/>
  <c r="B244" i="82" s="1"/>
  <c r="B245" i="82" a="1"/>
  <c r="B245" i="82" s="1"/>
  <c r="B246" i="82" a="1"/>
  <c r="B246" i="82" s="1"/>
  <c r="B247" i="82" a="1"/>
  <c r="B247" i="82" s="1"/>
  <c r="B248" i="82" a="1"/>
  <c r="B248" i="82" s="1"/>
  <c r="B249" i="82" a="1"/>
  <c r="B249" i="82" s="1"/>
  <c r="B250" i="82" a="1"/>
  <c r="B250" i="82" s="1"/>
  <c r="B251" i="82" a="1"/>
  <c r="B251" i="82" s="1"/>
  <c r="B252" i="82" a="1"/>
  <c r="B252" i="82" s="1"/>
  <c r="B253" i="82" a="1"/>
  <c r="B253" i="82" s="1"/>
  <c r="B254" i="82" a="1"/>
  <c r="B254" i="82" s="1"/>
  <c r="B255" i="82" a="1"/>
  <c r="B255" i="82" s="1"/>
  <c r="B256" i="82" a="1"/>
  <c r="B256" i="82" s="1"/>
  <c r="B257" i="82" a="1"/>
  <c r="B257" i="82" s="1"/>
  <c r="B258" i="82" a="1"/>
  <c r="B258" i="82" s="1"/>
  <c r="B259" i="82" a="1"/>
  <c r="B259" i="82" s="1"/>
  <c r="B260" i="82" a="1"/>
  <c r="B260" i="82" s="1"/>
  <c r="B261" i="82" a="1"/>
  <c r="B261" i="82" s="1"/>
  <c r="B262" i="82" a="1"/>
  <c r="B262" i="82" s="1"/>
  <c r="B263" i="82" a="1"/>
  <c r="B263" i="82" s="1"/>
  <c r="B264" i="82" a="1"/>
  <c r="B264" i="82" s="1"/>
  <c r="B539" i="82" a="1"/>
  <c r="B539" i="82" s="1"/>
  <c r="B274" i="82" a="1"/>
  <c r="B274" i="82" s="1"/>
  <c r="B275" i="82" a="1"/>
  <c r="B275" i="82" s="1"/>
  <c r="B276" i="82" a="1"/>
  <c r="B276" i="82" s="1"/>
  <c r="B277" i="82" a="1"/>
  <c r="B277" i="82" s="1"/>
  <c r="B278" i="82" a="1"/>
  <c r="B278" i="82" s="1"/>
  <c r="B279" i="82" a="1"/>
  <c r="B279" i="82" s="1"/>
  <c r="B280" i="82" a="1"/>
  <c r="B280" i="82" s="1"/>
  <c r="B281" i="82" a="1"/>
  <c r="B281" i="82" s="1"/>
  <c r="B282" i="82" a="1"/>
  <c r="B282" i="82" s="1"/>
  <c r="B283" i="82" a="1"/>
  <c r="B283" i="82" s="1"/>
  <c r="B284" i="82" a="1"/>
  <c r="B284" i="82" s="1"/>
  <c r="B540" i="82" a="1"/>
  <c r="B540" i="82" s="1"/>
  <c r="B290" i="82" a="1"/>
  <c r="B290" i="82" s="1"/>
  <c r="B291" i="82" a="1"/>
  <c r="B291" i="82" s="1"/>
  <c r="B292" i="82" a="1"/>
  <c r="B292" i="82" s="1"/>
  <c r="B293" i="82" a="1"/>
  <c r="B293" i="82" s="1"/>
  <c r="B541" i="82" a="1"/>
  <c r="B541" i="82" s="1"/>
  <c r="B297" i="82" a="1"/>
  <c r="B297" i="82" s="1"/>
  <c r="B298" i="82" a="1"/>
  <c r="B298" i="82" s="1"/>
  <c r="B299" i="82" a="1"/>
  <c r="B299" i="82" s="1"/>
  <c r="B300" i="82" a="1"/>
  <c r="B300" i="82" s="1"/>
  <c r="B542" i="82" a="1"/>
  <c r="B542" i="82" s="1"/>
  <c r="B304" i="82" a="1"/>
  <c r="B304" i="82" s="1"/>
  <c r="B305" i="82" a="1"/>
  <c r="B305" i="82" s="1"/>
  <c r="B306" i="82" a="1"/>
  <c r="B306" i="82" s="1"/>
  <c r="B307" i="82" a="1"/>
  <c r="B307" i="82" s="1"/>
  <c r="B308" i="82" a="1"/>
  <c r="B308" i="82" s="1"/>
  <c r="B309" i="82" a="1"/>
  <c r="B309" i="82" s="1"/>
  <c r="B310" i="82" a="1"/>
  <c r="B310" i="82" s="1"/>
  <c r="B311" i="82" a="1"/>
  <c r="B311" i="82" s="1"/>
  <c r="B312" i="82" a="1"/>
  <c r="B312" i="82" s="1"/>
  <c r="B313" i="82" a="1"/>
  <c r="B313" i="82" s="1"/>
  <c r="B314" i="82" a="1"/>
  <c r="B314" i="82" s="1"/>
  <c r="B315" i="82" a="1"/>
  <c r="B315" i="82" s="1"/>
  <c r="B316" i="82" a="1"/>
  <c r="B316" i="82" s="1"/>
  <c r="B317" i="82" a="1"/>
  <c r="B317" i="82" s="1"/>
  <c r="B318" i="82" a="1"/>
  <c r="B318" i="82" s="1"/>
  <c r="B319" i="82" a="1"/>
  <c r="B319" i="82" s="1"/>
  <c r="B320" i="82" a="1"/>
  <c r="B320" i="82" s="1"/>
  <c r="B321" i="82" a="1"/>
  <c r="B321" i="82" s="1"/>
  <c r="B543" i="82" a="1"/>
  <c r="B543" i="82" s="1"/>
  <c r="B325" i="82" a="1"/>
  <c r="B325" i="82" s="1"/>
  <c r="B326" i="82" a="1"/>
  <c r="B326" i="82" s="1"/>
  <c r="B327" i="82" a="1"/>
  <c r="B327" i="82" s="1"/>
  <c r="B544" i="82" a="1"/>
  <c r="B544" i="82" s="1"/>
  <c r="B331" i="82" a="1"/>
  <c r="B331" i="82" s="1"/>
  <c r="B545" i="82" a="1"/>
  <c r="B545" i="82" s="1"/>
  <c r="B335" i="82" a="1"/>
  <c r="B335" i="82" s="1"/>
  <c r="B546" i="82" a="1"/>
  <c r="B546" i="82" s="1"/>
  <c r="B338" i="82" a="1"/>
  <c r="B338" i="82" s="1"/>
  <c r="B339" i="82" a="1"/>
  <c r="B339" i="82" s="1"/>
  <c r="B340" i="82" a="1"/>
  <c r="B340" i="82" s="1"/>
  <c r="B341" i="82" a="1"/>
  <c r="B341" i="82" s="1"/>
  <c r="B547" i="82" a="1"/>
  <c r="B547" i="82" s="1"/>
  <c r="B345" i="82" a="1"/>
  <c r="B345" i="82" s="1"/>
  <c r="B346" i="82" a="1"/>
  <c r="B346" i="82" s="1"/>
  <c r="B347" i="82" a="1"/>
  <c r="B347" i="82" s="1"/>
  <c r="B348" i="82" a="1"/>
  <c r="B348" i="82" s="1"/>
  <c r="B349" i="82" a="1"/>
  <c r="B349" i="82" s="1"/>
  <c r="B548" i="82" a="1"/>
  <c r="B548" i="82" s="1"/>
  <c r="B353" i="82" a="1"/>
  <c r="B353" i="82" s="1"/>
  <c r="B354" i="82" a="1"/>
  <c r="B354" i="82" s="1"/>
  <c r="B549" i="82" a="1"/>
  <c r="B549" i="82" s="1"/>
  <c r="B358" i="82" a="1"/>
  <c r="B358" i="82" s="1"/>
  <c r="B359" i="82" a="1"/>
  <c r="B359" i="82" s="1"/>
  <c r="B550" i="82" a="1"/>
  <c r="B550" i="82" s="1"/>
  <c r="B363" i="82" a="1"/>
  <c r="B363" i="82" s="1"/>
  <c r="B364" i="82" a="1"/>
  <c r="B364" i="82" s="1"/>
  <c r="B365" i="82" a="1"/>
  <c r="B365" i="82" s="1"/>
  <c r="B551" i="82" a="1"/>
  <c r="B551" i="82" s="1"/>
  <c r="B369" i="82" a="1"/>
  <c r="B369" i="82" s="1"/>
  <c r="B552" i="82" a="1"/>
  <c r="B552" i="82" s="1"/>
  <c r="B381" i="82" a="1"/>
  <c r="B381" i="82" s="1"/>
  <c r="B553" i="82" a="1"/>
  <c r="B553" i="82" s="1"/>
  <c r="B385" i="82" a="1"/>
  <c r="B385" i="82" s="1"/>
  <c r="B386" i="82" a="1"/>
  <c r="B386" i="82" s="1"/>
  <c r="B554" i="82" a="1"/>
  <c r="B554" i="82" s="1"/>
  <c r="B390" i="82" a="1"/>
  <c r="B390" i="82" s="1"/>
  <c r="B555" i="82" a="1"/>
  <c r="B555" i="82" s="1"/>
  <c r="B393" i="82" a="1"/>
  <c r="B393" i="82" s="1"/>
  <c r="B556" i="82" a="1"/>
  <c r="B556" i="82" s="1"/>
  <c r="B396" i="82" a="1"/>
  <c r="B396" i="82" s="1"/>
  <c r="B557" i="82" a="1"/>
  <c r="B557" i="82" s="1"/>
  <c r="B399" i="82" a="1"/>
  <c r="B399" i="82" s="1"/>
  <c r="B558" i="82" a="1"/>
  <c r="B558" i="82" s="1"/>
  <c r="B402" i="82" a="1"/>
  <c r="B402" i="82" s="1"/>
  <c r="B559" i="82" a="1"/>
  <c r="B559" i="82" s="1"/>
  <c r="B406" i="82" a="1"/>
  <c r="B406" i="82" s="1"/>
  <c r="B560" i="82" a="1"/>
  <c r="B560" i="82" s="1"/>
  <c r="B409" i="82" a="1"/>
  <c r="B409" i="82" s="1"/>
  <c r="B561" i="82" a="1"/>
  <c r="B561" i="82" s="1"/>
  <c r="B412" i="82" a="1"/>
  <c r="B412" i="82" s="1"/>
  <c r="B562" i="82" a="1"/>
  <c r="B562" i="82" s="1"/>
  <c r="B415" i="82" a="1"/>
  <c r="B415" i="82" s="1"/>
  <c r="B416" i="82" a="1"/>
  <c r="B416" i="82" s="1"/>
  <c r="B563" i="82" a="1"/>
  <c r="B563" i="82" s="1"/>
  <c r="B420" i="82" a="1"/>
  <c r="B420" i="82" s="1"/>
  <c r="B564" i="82" a="1"/>
  <c r="B564" i="82" s="1"/>
  <c r="B423" i="82" a="1"/>
  <c r="B423" i="82" s="1"/>
  <c r="B424" i="82" a="1"/>
  <c r="B424" i="82" s="1"/>
  <c r="B425" i="82" a="1"/>
  <c r="B425" i="82" s="1"/>
  <c r="B565" i="82" a="1"/>
  <c r="B565" i="82" s="1"/>
  <c r="B429" i="82" a="1"/>
  <c r="B429" i="82" s="1"/>
  <c r="B566" i="82" a="1"/>
  <c r="B566" i="82" s="1"/>
  <c r="B432" i="82" a="1"/>
  <c r="B432" i="82" s="1"/>
  <c r="B433" i="82" a="1"/>
  <c r="B433" i="82" s="1"/>
  <c r="B434" i="82" a="1"/>
  <c r="B434" i="82" s="1"/>
  <c r="B435" i="82" a="1"/>
  <c r="B435" i="82" s="1"/>
  <c r="B436" i="82" a="1"/>
  <c r="B436" i="82" s="1"/>
  <c r="B567" i="82" a="1"/>
  <c r="B567" i="82" s="1"/>
  <c r="B442" i="82" a="1"/>
  <c r="B442" i="82" s="1"/>
  <c r="B443" i="82" a="1"/>
  <c r="B443" i="82" s="1"/>
  <c r="B444" i="82" a="1"/>
  <c r="B444" i="82" s="1"/>
  <c r="B445" i="82" a="1"/>
  <c r="B445" i="82" s="1"/>
  <c r="B446" i="82" a="1"/>
  <c r="B446" i="82" s="1"/>
  <c r="B447" i="82" a="1"/>
  <c r="B447" i="82" s="1"/>
  <c r="B448" i="82" a="1"/>
  <c r="B448" i="82" s="1"/>
  <c r="B461" i="82" a="1"/>
  <c r="B461" i="82" s="1"/>
  <c r="B449" i="82" a="1"/>
  <c r="B449" i="82" s="1"/>
  <c r="B450" i="82" a="1"/>
  <c r="B450" i="82" s="1"/>
  <c r="B451" i="82" a="1"/>
  <c r="B451" i="82" s="1"/>
  <c r="B452" i="82" a="1"/>
  <c r="B452" i="82" s="1"/>
  <c r="B453" i="82" a="1"/>
  <c r="B453" i="82" s="1"/>
  <c r="B454" i="82" a="1"/>
  <c r="B454" i="82" s="1"/>
  <c r="B455" i="82" a="1"/>
  <c r="B455" i="82" s="1"/>
  <c r="B466" i="82" a="1"/>
  <c r="B466" i="82" s="1"/>
  <c r="B569" i="82" a="1"/>
  <c r="B569" i="82" s="1"/>
  <c r="AA14" i="82"/>
  <c r="D291" i="83" l="1" a="1"/>
  <c r="D291" i="83" s="1"/>
  <c r="B291" i="83" a="1"/>
  <c r="B291" i="83" s="1"/>
  <c r="D290" i="83" a="1"/>
  <c r="D290" i="83" s="1"/>
  <c r="B290" i="83" a="1"/>
  <c r="B290" i="83" s="1"/>
  <c r="D289" i="83" a="1"/>
  <c r="D289" i="83" s="1"/>
  <c r="B289" i="83" a="1"/>
  <c r="B289" i="83" s="1"/>
  <c r="D288" i="83" a="1"/>
  <c r="D288" i="83" s="1"/>
  <c r="B288" i="83" a="1"/>
  <c r="B288" i="83" s="1"/>
  <c r="D287" i="83" a="1"/>
  <c r="D287" i="83" s="1"/>
  <c r="B287" i="83" a="1"/>
  <c r="B287" i="83" s="1"/>
  <c r="D286" i="83" a="1"/>
  <c r="D286" i="83" s="1"/>
  <c r="B286" i="83" a="1"/>
  <c r="B286" i="83" s="1"/>
  <c r="D285" i="83" a="1"/>
  <c r="D285" i="83" s="1"/>
  <c r="B285" i="83" a="1"/>
  <c r="B285" i="83" s="1"/>
  <c r="D284" i="83" a="1"/>
  <c r="D284" i="83" s="1"/>
  <c r="B284" i="83" a="1"/>
  <c r="B284" i="83" s="1"/>
  <c r="D283" i="83" a="1"/>
  <c r="D283" i="83" s="1"/>
  <c r="B283" i="83" a="1"/>
  <c r="B283" i="83" s="1"/>
  <c r="D282" i="83" a="1"/>
  <c r="D282" i="83" s="1"/>
  <c r="B282" i="83" a="1"/>
  <c r="B282" i="83" s="1"/>
  <c r="D281" i="83" a="1"/>
  <c r="D281" i="83" s="1"/>
  <c r="B281" i="83" a="1"/>
  <c r="B281" i="83" s="1"/>
  <c r="D280" i="83" a="1"/>
  <c r="D280" i="83" s="1"/>
  <c r="B280" i="83" a="1"/>
  <c r="B280" i="83" s="1"/>
  <c r="D279" i="83" a="1"/>
  <c r="D279" i="83" s="1"/>
  <c r="B279" i="83" a="1"/>
  <c r="B279" i="83" s="1"/>
  <c r="D278" i="83" a="1"/>
  <c r="D278" i="83" s="1"/>
  <c r="B278" i="83" a="1"/>
  <c r="B278" i="83" s="1"/>
  <c r="D277" i="83" a="1"/>
  <c r="D277" i="83" s="1"/>
  <c r="B277" i="83" a="1"/>
  <c r="B277" i="83" s="1"/>
  <c r="D276" i="83" a="1"/>
  <c r="D276" i="83" s="1"/>
  <c r="B276" i="83" a="1"/>
  <c r="B276" i="83" s="1"/>
  <c r="D275" i="83" a="1"/>
  <c r="D275" i="83" s="1"/>
  <c r="B275" i="83" a="1"/>
  <c r="B275" i="83" s="1"/>
  <c r="D274" i="83" a="1"/>
  <c r="D274" i="83" s="1"/>
  <c r="B274" i="83" a="1"/>
  <c r="B274" i="83" s="1"/>
  <c r="D273" i="83" a="1"/>
  <c r="D273" i="83" s="1"/>
  <c r="B273" i="83" a="1"/>
  <c r="B273" i="83" s="1"/>
  <c r="D272" i="83" a="1"/>
  <c r="D272" i="83" s="1"/>
  <c r="B272" i="83" a="1"/>
  <c r="B272" i="83" s="1"/>
  <c r="D271" i="83" a="1"/>
  <c r="D271" i="83" s="1"/>
  <c r="B271" i="83" a="1"/>
  <c r="B271" i="83" s="1"/>
  <c r="D270" i="83" a="1"/>
  <c r="D270" i="83" s="1"/>
  <c r="B270" i="83" a="1"/>
  <c r="B270" i="83" s="1"/>
  <c r="D269" i="83" a="1"/>
  <c r="D269" i="83" s="1"/>
  <c r="B269" i="83" a="1"/>
  <c r="B269" i="83" s="1"/>
  <c r="D268" i="83" a="1"/>
  <c r="D268" i="83" s="1"/>
  <c r="B268" i="83" a="1"/>
  <c r="B268" i="83" s="1"/>
  <c r="D267" i="83" a="1"/>
  <c r="D267" i="83" s="1"/>
  <c r="B267" i="83" a="1"/>
  <c r="B267" i="83" s="1"/>
  <c r="D266" i="83" a="1"/>
  <c r="D266" i="83" s="1"/>
  <c r="B266" i="83" a="1"/>
  <c r="B266" i="83" s="1"/>
  <c r="D265" i="83" a="1"/>
  <c r="D265" i="83" s="1"/>
  <c r="B265" i="83" a="1"/>
  <c r="B265" i="83" s="1"/>
  <c r="D264" i="83" a="1"/>
  <c r="D264" i="83" s="1"/>
  <c r="B264" i="83" a="1"/>
  <c r="B264" i="83" s="1"/>
  <c r="D263" i="83" a="1"/>
  <c r="D263" i="83" s="1"/>
  <c r="B263" i="83" a="1"/>
  <c r="B263" i="83" s="1"/>
  <c r="D262" i="83" a="1"/>
  <c r="D262" i="83" s="1"/>
  <c r="B262" i="83" a="1"/>
  <c r="B262" i="83" s="1"/>
  <c r="D261" i="83" a="1"/>
  <c r="D261" i="83" s="1"/>
  <c r="B261" i="83" a="1"/>
  <c r="B261" i="83" s="1"/>
  <c r="D260" i="83" a="1"/>
  <c r="D260" i="83" s="1"/>
  <c r="B260" i="83" a="1"/>
  <c r="B260" i="83" s="1"/>
  <c r="D259" i="83" a="1"/>
  <c r="D259" i="83" s="1"/>
  <c r="B259" i="83" a="1"/>
  <c r="B259" i="83" s="1"/>
  <c r="D258" i="83" a="1"/>
  <c r="D258" i="83" s="1"/>
  <c r="B258" i="83" a="1"/>
  <c r="B258" i="83" s="1"/>
  <c r="D257" i="83" a="1"/>
  <c r="D257" i="83" s="1"/>
  <c r="B257" i="83" a="1"/>
  <c r="B257" i="83" s="1"/>
  <c r="D256" i="83" a="1"/>
  <c r="D256" i="83" s="1"/>
  <c r="B256" i="83" a="1"/>
  <c r="B256" i="83" s="1"/>
  <c r="D255" i="83" a="1"/>
  <c r="D255" i="83" s="1"/>
  <c r="B255" i="83" a="1"/>
  <c r="B255" i="83" s="1"/>
  <c r="D254" i="83" a="1"/>
  <c r="D254" i="83" s="1"/>
  <c r="B254" i="83" a="1"/>
  <c r="B254" i="83" s="1"/>
  <c r="D253" i="83" a="1"/>
  <c r="D253" i="83" s="1"/>
  <c r="B253" i="83" a="1"/>
  <c r="B253" i="83" s="1"/>
  <c r="D252" i="83" a="1"/>
  <c r="D252" i="83" s="1"/>
  <c r="B252" i="83" a="1"/>
  <c r="B252" i="83" s="1"/>
  <c r="D251" i="83" a="1"/>
  <c r="D251" i="83" s="1"/>
  <c r="B251" i="83" a="1"/>
  <c r="B251" i="83" s="1"/>
  <c r="D250" i="83" a="1"/>
  <c r="D250" i="83" s="1"/>
  <c r="B250" i="83" a="1"/>
  <c r="B250" i="83" s="1"/>
  <c r="D249" i="83" a="1"/>
  <c r="D249" i="83" s="1"/>
  <c r="B249" i="83" a="1"/>
  <c r="B249" i="83" s="1"/>
  <c r="D248" i="83" a="1"/>
  <c r="D248" i="83" s="1"/>
  <c r="B248" i="83" a="1"/>
  <c r="B248" i="83" s="1"/>
  <c r="D247" i="83" a="1"/>
  <c r="D247" i="83" s="1"/>
  <c r="B247" i="83" a="1"/>
  <c r="B247" i="83" s="1"/>
  <c r="D246" i="83" a="1"/>
  <c r="D246" i="83" s="1"/>
  <c r="B246" i="83" a="1"/>
  <c r="B246" i="83" s="1"/>
  <c r="D245" i="83" a="1"/>
  <c r="D245" i="83" s="1"/>
  <c r="B245" i="83" a="1"/>
  <c r="B245" i="83" s="1"/>
  <c r="D244" i="83" a="1"/>
  <c r="D244" i="83" s="1"/>
  <c r="B244" i="83" a="1"/>
  <c r="B244" i="83" s="1"/>
  <c r="D243" i="83" a="1"/>
  <c r="D243" i="83" s="1"/>
  <c r="B243" i="83" a="1"/>
  <c r="B243" i="83" s="1"/>
  <c r="D242" i="83" a="1"/>
  <c r="D242" i="83" s="1"/>
  <c r="B242" i="83" a="1"/>
  <c r="B242" i="83" s="1"/>
  <c r="D241" i="83" a="1"/>
  <c r="D241" i="83" s="1"/>
  <c r="B241" i="83" a="1"/>
  <c r="B241" i="83" s="1"/>
  <c r="D240" i="83" a="1"/>
  <c r="D240" i="83" s="1"/>
  <c r="B240" i="83" a="1"/>
  <c r="B240" i="83" s="1"/>
  <c r="D239" i="83" a="1"/>
  <c r="D239" i="83" s="1"/>
  <c r="B239" i="83" a="1"/>
  <c r="B239" i="83" s="1"/>
  <c r="D238" i="83" a="1"/>
  <c r="D238" i="83" s="1"/>
  <c r="B238" i="83" a="1"/>
  <c r="B238" i="83" s="1"/>
  <c r="D237" i="83" a="1"/>
  <c r="D237" i="83" s="1"/>
  <c r="B237" i="83" a="1"/>
  <c r="B237" i="83" s="1"/>
  <c r="D236" i="83" a="1"/>
  <c r="D236" i="83" s="1"/>
  <c r="B236" i="83" a="1"/>
  <c r="B236" i="83" s="1"/>
  <c r="D235" i="83" a="1"/>
  <c r="D235" i="83" s="1"/>
  <c r="B235" i="83" a="1"/>
  <c r="B235" i="83" s="1"/>
  <c r="D234" i="83" a="1"/>
  <c r="D234" i="83" s="1"/>
  <c r="B234" i="83" a="1"/>
  <c r="B234" i="83" s="1"/>
  <c r="D233" i="83" a="1"/>
  <c r="D233" i="83" s="1"/>
  <c r="B233" i="83" a="1"/>
  <c r="B233" i="83" s="1"/>
  <c r="D232" i="83" a="1"/>
  <c r="D232" i="83" s="1"/>
  <c r="B232" i="83" a="1"/>
  <c r="B232" i="83" s="1"/>
  <c r="D231" i="83" a="1"/>
  <c r="D231" i="83" s="1"/>
  <c r="B231" i="83" a="1"/>
  <c r="B231" i="83" s="1"/>
  <c r="D230" i="83" a="1"/>
  <c r="D230" i="83" s="1"/>
  <c r="B230" i="83" a="1"/>
  <c r="B230" i="83" s="1"/>
  <c r="D229" i="83" a="1"/>
  <c r="D229" i="83" s="1"/>
  <c r="B229" i="83" a="1"/>
  <c r="B229" i="83" s="1"/>
  <c r="D228" i="83" a="1"/>
  <c r="D228" i="83" s="1"/>
  <c r="B228" i="83" a="1"/>
  <c r="B228" i="83" s="1"/>
  <c r="D227" i="83" a="1"/>
  <c r="D227" i="83" s="1"/>
  <c r="B227" i="83" a="1"/>
  <c r="B227" i="83" s="1"/>
  <c r="D226" i="83" a="1"/>
  <c r="D226" i="83" s="1"/>
  <c r="B226" i="83" a="1"/>
  <c r="B226" i="83" s="1"/>
  <c r="D225" i="83" a="1"/>
  <c r="D225" i="83" s="1"/>
  <c r="B225" i="83" a="1"/>
  <c r="B225" i="83" s="1"/>
  <c r="D224" i="83" a="1"/>
  <c r="D224" i="83" s="1"/>
  <c r="B224" i="83" a="1"/>
  <c r="B224" i="83" s="1"/>
  <c r="D223" i="83" a="1"/>
  <c r="D223" i="83" s="1"/>
  <c r="B223" i="83" a="1"/>
  <c r="B223" i="83" s="1"/>
  <c r="D222" i="83" a="1"/>
  <c r="D222" i="83" s="1"/>
  <c r="B222" i="83" a="1"/>
  <c r="B222" i="83" s="1"/>
  <c r="D221" i="83" a="1"/>
  <c r="D221" i="83" s="1"/>
  <c r="B221" i="83" a="1"/>
  <c r="B221" i="83" s="1"/>
  <c r="D220" i="83" a="1"/>
  <c r="D220" i="83" s="1"/>
  <c r="B220" i="83" a="1"/>
  <c r="B220" i="83" s="1"/>
  <c r="D219" i="83" a="1"/>
  <c r="D219" i="83" s="1"/>
  <c r="B219" i="83" a="1"/>
  <c r="B219" i="83" s="1"/>
  <c r="D218" i="83" a="1"/>
  <c r="D218" i="83" s="1"/>
  <c r="B218" i="83" a="1"/>
  <c r="B218" i="83" s="1"/>
  <c r="D217" i="83" a="1"/>
  <c r="D217" i="83" s="1"/>
  <c r="B217" i="83" a="1"/>
  <c r="B217" i="83" s="1"/>
  <c r="D216" i="83" a="1"/>
  <c r="D216" i="83" s="1"/>
  <c r="B216" i="83" a="1"/>
  <c r="B216" i="83" s="1"/>
  <c r="D215" i="83" a="1"/>
  <c r="D215" i="83" s="1"/>
  <c r="B215" i="83" a="1"/>
  <c r="B215" i="83" s="1"/>
  <c r="D214" i="83" a="1"/>
  <c r="D214" i="83" s="1"/>
  <c r="B214" i="83" a="1"/>
  <c r="B214" i="83" s="1"/>
  <c r="D213" i="83" a="1"/>
  <c r="D213" i="83" s="1"/>
  <c r="B213" i="83" a="1"/>
  <c r="B213" i="83" s="1"/>
  <c r="D212" i="83" a="1"/>
  <c r="D212" i="83" s="1"/>
  <c r="B212" i="83" a="1"/>
  <c r="B212" i="83" s="1"/>
  <c r="D211" i="83" a="1"/>
  <c r="D211" i="83" s="1"/>
  <c r="B211" i="83" a="1"/>
  <c r="B211" i="83" s="1"/>
  <c r="D210" i="83" a="1"/>
  <c r="D210" i="83" s="1"/>
  <c r="B210" i="83" a="1"/>
  <c r="B210" i="83" s="1"/>
  <c r="D209" i="83" a="1"/>
  <c r="D209" i="83" s="1"/>
  <c r="B209" i="83" a="1"/>
  <c r="B209" i="83" s="1"/>
  <c r="D208" i="83" a="1"/>
  <c r="D208" i="83" s="1"/>
  <c r="B208" i="83" a="1"/>
  <c r="B208" i="83" s="1"/>
  <c r="D207" i="83" a="1"/>
  <c r="D207" i="83" s="1"/>
  <c r="B207" i="83" a="1"/>
  <c r="B207" i="83" s="1"/>
  <c r="D206" i="83" a="1"/>
  <c r="D206" i="83" s="1"/>
  <c r="B206" i="83" a="1"/>
  <c r="B206" i="83" s="1"/>
  <c r="D205" i="83" a="1"/>
  <c r="D205" i="83" s="1"/>
  <c r="B205" i="83" a="1"/>
  <c r="B205" i="83" s="1"/>
  <c r="D204" i="83" a="1"/>
  <c r="D204" i="83" s="1"/>
  <c r="B204" i="83" a="1"/>
  <c r="B204" i="83" s="1"/>
  <c r="D203" i="83" a="1"/>
  <c r="D203" i="83" s="1"/>
  <c r="B203" i="83" a="1"/>
  <c r="B203" i="83" s="1"/>
  <c r="D202" i="83" a="1"/>
  <c r="D202" i="83" s="1"/>
  <c r="B202" i="83" a="1"/>
  <c r="B202" i="83" s="1"/>
  <c r="D201" i="83" a="1"/>
  <c r="D201" i="83" s="1"/>
  <c r="B201" i="83" a="1"/>
  <c r="B201" i="83" s="1"/>
  <c r="D200" i="83" a="1"/>
  <c r="D200" i="83" s="1"/>
  <c r="B200" i="83" a="1"/>
  <c r="B200" i="83" s="1"/>
  <c r="D199" i="83" a="1"/>
  <c r="D199" i="83" s="1"/>
  <c r="B199" i="83" a="1"/>
  <c r="B199" i="83" s="1"/>
  <c r="D198" i="83" a="1"/>
  <c r="D198" i="83" s="1"/>
  <c r="B198" i="83" a="1"/>
  <c r="B198" i="83" s="1"/>
  <c r="D197" i="83" a="1"/>
  <c r="D197" i="83" s="1"/>
  <c r="B197" i="83" a="1"/>
  <c r="B197" i="83" s="1"/>
  <c r="D196" i="83" a="1"/>
  <c r="D196" i="83" s="1"/>
  <c r="B196" i="83" a="1"/>
  <c r="B196" i="83" s="1"/>
  <c r="D195" i="83" a="1"/>
  <c r="D195" i="83" s="1"/>
  <c r="B195" i="83" a="1"/>
  <c r="B195" i="83" s="1"/>
  <c r="D194" i="83" a="1"/>
  <c r="D194" i="83" s="1"/>
  <c r="B194" i="83" a="1"/>
  <c r="B194" i="83" s="1"/>
  <c r="D193" i="83" a="1"/>
  <c r="D193" i="83" s="1"/>
  <c r="B193" i="83" a="1"/>
  <c r="B193" i="83" s="1"/>
  <c r="D192" i="83" a="1"/>
  <c r="D192" i="83" s="1"/>
  <c r="B192" i="83" a="1"/>
  <c r="B192" i="83" s="1"/>
  <c r="D191" i="83" a="1"/>
  <c r="D191" i="83" s="1"/>
  <c r="B191" i="83" a="1"/>
  <c r="B191" i="83" s="1"/>
  <c r="D190" i="83" a="1"/>
  <c r="D190" i="83" s="1"/>
  <c r="B190" i="83" a="1"/>
  <c r="B190" i="83" s="1"/>
  <c r="D189" i="83" a="1"/>
  <c r="D189" i="83" s="1"/>
  <c r="B189" i="83" a="1"/>
  <c r="B189" i="83" s="1"/>
  <c r="D188" i="83" a="1"/>
  <c r="D188" i="83" s="1"/>
  <c r="B188" i="83" a="1"/>
  <c r="B188" i="83" s="1"/>
  <c r="D187" i="83" a="1"/>
  <c r="D187" i="83" s="1"/>
  <c r="B187" i="83" a="1"/>
  <c r="B187" i="83" s="1"/>
  <c r="D186" i="83" a="1"/>
  <c r="D186" i="83" s="1"/>
  <c r="B186" i="83" a="1"/>
  <c r="B186" i="83" s="1"/>
  <c r="D185" i="83" a="1"/>
  <c r="D185" i="83" s="1"/>
  <c r="B185" i="83" a="1"/>
  <c r="B185" i="83" s="1"/>
  <c r="D184" i="83" a="1"/>
  <c r="D184" i="83" s="1"/>
  <c r="B184" i="83" a="1"/>
  <c r="B184" i="83" s="1"/>
  <c r="D183" i="83" a="1"/>
  <c r="D183" i="83" s="1"/>
  <c r="B183" i="83" a="1"/>
  <c r="B183" i="83" s="1"/>
  <c r="D182" i="83" a="1"/>
  <c r="D182" i="83" s="1"/>
  <c r="B182" i="83" a="1"/>
  <c r="B182" i="83" s="1"/>
  <c r="D181" i="83" a="1"/>
  <c r="D181" i="83" s="1"/>
  <c r="B181" i="83" a="1"/>
  <c r="B181" i="83" s="1"/>
  <c r="D180" i="83" a="1"/>
  <c r="D180" i="83" s="1"/>
  <c r="B180" i="83" a="1"/>
  <c r="B180" i="83" s="1"/>
  <c r="D179" i="83" a="1"/>
  <c r="D179" i="83" s="1"/>
  <c r="B179" i="83" a="1"/>
  <c r="B179" i="83" s="1"/>
  <c r="D178" i="83" a="1"/>
  <c r="D178" i="83" s="1"/>
  <c r="B178" i="83" a="1"/>
  <c r="B178" i="83" s="1"/>
  <c r="D177" i="83" a="1"/>
  <c r="D177" i="83" s="1"/>
  <c r="B177" i="83" a="1"/>
  <c r="B177" i="83" s="1"/>
  <c r="D176" i="83" a="1"/>
  <c r="D176" i="83" s="1"/>
  <c r="B176" i="83" a="1"/>
  <c r="B176" i="83" s="1"/>
  <c r="D175" i="83" a="1"/>
  <c r="D175" i="83" s="1"/>
  <c r="B175" i="83" a="1"/>
  <c r="B175" i="83" s="1"/>
  <c r="D174" i="83" a="1"/>
  <c r="D174" i="83" s="1"/>
  <c r="B174" i="83" a="1"/>
  <c r="B174" i="83" s="1"/>
  <c r="D173" i="83" a="1"/>
  <c r="D173" i="83" s="1"/>
  <c r="B173" i="83" a="1"/>
  <c r="B173" i="83" s="1"/>
  <c r="D172" i="83" a="1"/>
  <c r="D172" i="83" s="1"/>
  <c r="B172" i="83" a="1"/>
  <c r="B172" i="83" s="1"/>
  <c r="D171" i="83" a="1"/>
  <c r="D171" i="83" s="1"/>
  <c r="B171" i="83" a="1"/>
  <c r="B171" i="83" s="1"/>
  <c r="D170" i="83" a="1"/>
  <c r="D170" i="83" s="1"/>
  <c r="B170" i="83" a="1"/>
  <c r="B170" i="83" s="1"/>
  <c r="D169" i="83" a="1"/>
  <c r="D169" i="83" s="1"/>
  <c r="B169" i="83" a="1"/>
  <c r="B169" i="83" s="1"/>
  <c r="D168" i="83" a="1"/>
  <c r="D168" i="83" s="1"/>
  <c r="B168" i="83" a="1"/>
  <c r="B168" i="83" s="1"/>
  <c r="D167" i="83" a="1"/>
  <c r="D167" i="83" s="1"/>
  <c r="B167" i="83" a="1"/>
  <c r="B167" i="83" s="1"/>
  <c r="D166" i="83" a="1"/>
  <c r="D166" i="83" s="1"/>
  <c r="B166" i="83" a="1"/>
  <c r="B166" i="83" s="1"/>
  <c r="D165" i="83" a="1"/>
  <c r="D165" i="83" s="1"/>
  <c r="B165" i="83" a="1"/>
  <c r="B165" i="83" s="1"/>
  <c r="D164" i="83" a="1"/>
  <c r="D164" i="83" s="1"/>
  <c r="B164" i="83" a="1"/>
  <c r="B164" i="83" s="1"/>
  <c r="D163" i="83" a="1"/>
  <c r="D163" i="83" s="1"/>
  <c r="B163" i="83" a="1"/>
  <c r="B163" i="83" s="1"/>
  <c r="D162" i="83" a="1"/>
  <c r="D162" i="83" s="1"/>
  <c r="B162" i="83" a="1"/>
  <c r="B162" i="83" s="1"/>
  <c r="D161" i="83" a="1"/>
  <c r="D161" i="83" s="1"/>
  <c r="B161" i="83" a="1"/>
  <c r="B161" i="83" s="1"/>
  <c r="D160" i="83" a="1"/>
  <c r="D160" i="83" s="1"/>
  <c r="B160" i="83" a="1"/>
  <c r="B160" i="83" s="1"/>
  <c r="D159" i="83" a="1"/>
  <c r="D159" i="83" s="1"/>
  <c r="B159" i="83" a="1"/>
  <c r="B159" i="83" s="1"/>
  <c r="D158" i="83" a="1"/>
  <c r="D158" i="83" s="1"/>
  <c r="B158" i="83" a="1"/>
  <c r="B158" i="83" s="1"/>
  <c r="D157" i="83" a="1"/>
  <c r="D157" i="83" s="1"/>
  <c r="B157" i="83" a="1"/>
  <c r="B157" i="83" s="1"/>
  <c r="D156" i="83" a="1"/>
  <c r="D156" i="83" s="1"/>
  <c r="B156" i="83" a="1"/>
  <c r="B156" i="83" s="1"/>
  <c r="D155" i="83" a="1"/>
  <c r="D155" i="83" s="1"/>
  <c r="B155" i="83" a="1"/>
  <c r="B155" i="83" s="1"/>
  <c r="D154" i="83" a="1"/>
  <c r="D154" i="83" s="1"/>
  <c r="B154" i="83" a="1"/>
  <c r="B154" i="83" s="1"/>
  <c r="D153" i="83" a="1"/>
  <c r="D153" i="83" s="1"/>
  <c r="B153" i="83" a="1"/>
  <c r="B153" i="83" s="1"/>
  <c r="D152" i="83" a="1"/>
  <c r="D152" i="83" s="1"/>
  <c r="B152" i="83" a="1"/>
  <c r="B152" i="83" s="1"/>
  <c r="D151" i="83" a="1"/>
  <c r="D151" i="83" s="1"/>
  <c r="B151" i="83" a="1"/>
  <c r="B151" i="83" s="1"/>
  <c r="D150" i="83" a="1"/>
  <c r="D150" i="83" s="1"/>
  <c r="B150" i="83" a="1"/>
  <c r="B150" i="83" s="1"/>
  <c r="D149" i="83" a="1"/>
  <c r="D149" i="83" s="1"/>
  <c r="B149" i="83" a="1"/>
  <c r="B149" i="83" s="1"/>
  <c r="D148" i="83" a="1"/>
  <c r="D148" i="83" s="1"/>
  <c r="B148" i="83" a="1"/>
  <c r="B148" i="83" s="1"/>
  <c r="D147" i="83" a="1"/>
  <c r="D147" i="83" s="1"/>
  <c r="B147" i="83" a="1"/>
  <c r="B147" i="83" s="1"/>
  <c r="D146" i="83" a="1"/>
  <c r="D146" i="83" s="1"/>
  <c r="B146" i="83" a="1"/>
  <c r="B146" i="83" s="1"/>
  <c r="D145" i="83" a="1"/>
  <c r="D145" i="83" s="1"/>
  <c r="B145" i="83" a="1"/>
  <c r="B145" i="83" s="1"/>
  <c r="D144" i="83" a="1"/>
  <c r="D144" i="83" s="1"/>
  <c r="B144" i="83" a="1"/>
  <c r="B144" i="83" s="1"/>
  <c r="D143" i="83" a="1"/>
  <c r="D143" i="83" s="1"/>
  <c r="B143" i="83" a="1"/>
  <c r="B143" i="83" s="1"/>
  <c r="D142" i="83" a="1"/>
  <c r="D142" i="83" s="1"/>
  <c r="B142" i="83" a="1"/>
  <c r="B142" i="83" s="1"/>
  <c r="D141" i="83" a="1"/>
  <c r="D141" i="83" s="1"/>
  <c r="B141" i="83" a="1"/>
  <c r="B141" i="83" s="1"/>
  <c r="D140" i="83" a="1"/>
  <c r="D140" i="83" s="1"/>
  <c r="B140" i="83" a="1"/>
  <c r="B140" i="83" s="1"/>
  <c r="D139" i="83" a="1"/>
  <c r="D139" i="83" s="1"/>
  <c r="B139" i="83" a="1"/>
  <c r="B139" i="83" s="1"/>
  <c r="D138" i="83" a="1"/>
  <c r="D138" i="83" s="1"/>
  <c r="B138" i="83" a="1"/>
  <c r="B138" i="83" s="1"/>
  <c r="D137" i="83" a="1"/>
  <c r="D137" i="83" s="1"/>
  <c r="B137" i="83" a="1"/>
  <c r="B137" i="83" s="1"/>
  <c r="D136" i="83" a="1"/>
  <c r="D136" i="83" s="1"/>
  <c r="B136" i="83" a="1"/>
  <c r="B136" i="83" s="1"/>
  <c r="D135" i="83" a="1"/>
  <c r="D135" i="83" s="1"/>
  <c r="B135" i="83" a="1"/>
  <c r="B135" i="83" s="1"/>
  <c r="D134" i="83" a="1"/>
  <c r="D134" i="83" s="1"/>
  <c r="B134" i="83" a="1"/>
  <c r="B134" i="83" s="1"/>
  <c r="D133" i="83" a="1"/>
  <c r="D133" i="83" s="1"/>
  <c r="B133" i="83" a="1"/>
  <c r="B133" i="83" s="1"/>
  <c r="D132" i="83" a="1"/>
  <c r="D132" i="83" s="1"/>
  <c r="B132" i="83" a="1"/>
  <c r="B132" i="83" s="1"/>
  <c r="D131" i="83" a="1"/>
  <c r="D131" i="83" s="1"/>
  <c r="B131" i="83" a="1"/>
  <c r="B131" i="83" s="1"/>
  <c r="D130" i="83" a="1"/>
  <c r="D130" i="83" s="1"/>
  <c r="B130" i="83" a="1"/>
  <c r="B130" i="83" s="1"/>
  <c r="D129" i="83" a="1"/>
  <c r="D129" i="83" s="1"/>
  <c r="B129" i="83" a="1"/>
  <c r="B129" i="83" s="1"/>
  <c r="D128" i="83" a="1"/>
  <c r="D128" i="83" s="1"/>
  <c r="B128" i="83" a="1"/>
  <c r="B128" i="83" s="1"/>
  <c r="D127" i="83" a="1"/>
  <c r="D127" i="83" s="1"/>
  <c r="B127" i="83" a="1"/>
  <c r="B127" i="83" s="1"/>
  <c r="D126" i="83" a="1"/>
  <c r="D126" i="83" s="1"/>
  <c r="B126" i="83" a="1"/>
  <c r="B126" i="83" s="1"/>
  <c r="D125" i="83" a="1"/>
  <c r="D125" i="83" s="1"/>
  <c r="B125" i="83" a="1"/>
  <c r="B125" i="83" s="1"/>
  <c r="D124" i="83" a="1"/>
  <c r="D124" i="83" s="1"/>
  <c r="B124" i="83" a="1"/>
  <c r="B124" i="83" s="1"/>
  <c r="D123" i="83" a="1"/>
  <c r="D123" i="83" s="1"/>
  <c r="B123" i="83" a="1"/>
  <c r="B123" i="83" s="1"/>
  <c r="D122" i="83" a="1"/>
  <c r="D122" i="83" s="1"/>
  <c r="B122" i="83" a="1"/>
  <c r="B122" i="83" s="1"/>
  <c r="D121" i="83" a="1"/>
  <c r="D121" i="83" s="1"/>
  <c r="B121" i="83" a="1"/>
  <c r="B121" i="83" s="1"/>
  <c r="D120" i="83" a="1"/>
  <c r="D120" i="83" s="1"/>
  <c r="B120" i="83" a="1"/>
  <c r="B120" i="83" s="1"/>
  <c r="D119" i="83" a="1"/>
  <c r="D119" i="83" s="1"/>
  <c r="B119" i="83" a="1"/>
  <c r="B119" i="83" s="1"/>
  <c r="D118" i="83" a="1"/>
  <c r="D118" i="83" s="1"/>
  <c r="B118" i="83" a="1"/>
  <c r="B118" i="83" s="1"/>
  <c r="D117" i="83" a="1"/>
  <c r="D117" i="83" s="1"/>
  <c r="B117" i="83" a="1"/>
  <c r="B117" i="83" s="1"/>
  <c r="D116" i="83" a="1"/>
  <c r="D116" i="83" s="1"/>
  <c r="B116" i="83" a="1"/>
  <c r="B116" i="83" s="1"/>
  <c r="D115" i="83" a="1"/>
  <c r="D115" i="83" s="1"/>
  <c r="B115" i="83" a="1"/>
  <c r="B115" i="83" s="1"/>
  <c r="D114" i="83" a="1"/>
  <c r="D114" i="83" s="1"/>
  <c r="B114" i="83" a="1"/>
  <c r="B114" i="83" s="1"/>
  <c r="D113" i="83" a="1"/>
  <c r="D113" i="83" s="1"/>
  <c r="B113" i="83" a="1"/>
  <c r="B113" i="83" s="1"/>
  <c r="D112" i="83" a="1"/>
  <c r="D112" i="83" s="1"/>
  <c r="B112" i="83" a="1"/>
  <c r="B112" i="83" s="1"/>
  <c r="D111" i="83" a="1"/>
  <c r="D111" i="83" s="1"/>
  <c r="B111" i="83" a="1"/>
  <c r="B111" i="83" s="1"/>
  <c r="D110" i="83" a="1"/>
  <c r="D110" i="83" s="1"/>
  <c r="B110" i="83" a="1"/>
  <c r="B110" i="83" s="1"/>
  <c r="D109" i="83" a="1"/>
  <c r="D109" i="83" s="1"/>
  <c r="B109" i="83" a="1"/>
  <c r="B109" i="83" s="1"/>
  <c r="D108" i="83" a="1"/>
  <c r="D108" i="83" s="1"/>
  <c r="B108" i="83" a="1"/>
  <c r="B108" i="83" s="1"/>
  <c r="D107" i="83" a="1"/>
  <c r="D107" i="83" s="1"/>
  <c r="B107" i="83" a="1"/>
  <c r="B107" i="83" s="1"/>
  <c r="D106" i="83" a="1"/>
  <c r="D106" i="83" s="1"/>
  <c r="B106" i="83" a="1"/>
  <c r="B106" i="83" s="1"/>
  <c r="D105" i="83" a="1"/>
  <c r="D105" i="83" s="1"/>
  <c r="B105" i="83" a="1"/>
  <c r="B105" i="83" s="1"/>
  <c r="D104" i="83" a="1"/>
  <c r="D104" i="83" s="1"/>
  <c r="B104" i="83" a="1"/>
  <c r="B104" i="83" s="1"/>
  <c r="D103" i="83" a="1"/>
  <c r="D103" i="83" s="1"/>
  <c r="B103" i="83" a="1"/>
  <c r="B103" i="83" s="1"/>
  <c r="D102" i="83" a="1"/>
  <c r="D102" i="83" s="1"/>
  <c r="B102" i="83" a="1"/>
  <c r="B102" i="83" s="1"/>
  <c r="D101" i="83" a="1"/>
  <c r="D101" i="83" s="1"/>
  <c r="B101" i="83" a="1"/>
  <c r="B101" i="83" s="1"/>
  <c r="D100" i="83" a="1"/>
  <c r="D100" i="83" s="1"/>
  <c r="B100" i="83" a="1"/>
  <c r="B100" i="83" s="1"/>
  <c r="D99" i="83" a="1"/>
  <c r="D99" i="83" s="1"/>
  <c r="B99" i="83" a="1"/>
  <c r="B99" i="83" s="1"/>
  <c r="D98" i="83" a="1"/>
  <c r="D98" i="83" s="1"/>
  <c r="B98" i="83" a="1"/>
  <c r="B98" i="83" s="1"/>
  <c r="D97" i="83" a="1"/>
  <c r="D97" i="83" s="1"/>
  <c r="B97" i="83" a="1"/>
  <c r="B97" i="83" s="1"/>
  <c r="D96" i="83" a="1"/>
  <c r="D96" i="83" s="1"/>
  <c r="B96" i="83" a="1"/>
  <c r="B96" i="83" s="1"/>
  <c r="D95" i="83" a="1"/>
  <c r="D95" i="83" s="1"/>
  <c r="B95" i="83" a="1"/>
  <c r="B95" i="83" s="1"/>
  <c r="D94" i="83" a="1"/>
  <c r="D94" i="83" s="1"/>
  <c r="B94" i="83" a="1"/>
  <c r="B94" i="83" s="1"/>
  <c r="D93" i="83" a="1"/>
  <c r="D93" i="83" s="1"/>
  <c r="B93" i="83" a="1"/>
  <c r="B93" i="83" s="1"/>
  <c r="D92" i="83" a="1"/>
  <c r="D92" i="83" s="1"/>
  <c r="B92" i="83" a="1"/>
  <c r="B92" i="83" s="1"/>
  <c r="D91" i="83" a="1"/>
  <c r="D91" i="83" s="1"/>
  <c r="B91" i="83" a="1"/>
  <c r="B91" i="83" s="1"/>
  <c r="D90" i="83" a="1"/>
  <c r="D90" i="83" s="1"/>
  <c r="B90" i="83" a="1"/>
  <c r="B90" i="83" s="1"/>
  <c r="D89" i="83" a="1"/>
  <c r="D89" i="83" s="1"/>
  <c r="B89" i="83" a="1"/>
  <c r="B89" i="83" s="1"/>
  <c r="D88" i="83" a="1"/>
  <c r="D88" i="83" s="1"/>
  <c r="B88" i="83" a="1"/>
  <c r="B88" i="83" s="1"/>
  <c r="D87" i="83" a="1"/>
  <c r="D87" i="83" s="1"/>
  <c r="B87" i="83" a="1"/>
  <c r="B87" i="83" s="1"/>
  <c r="D86" i="83" a="1"/>
  <c r="D86" i="83" s="1"/>
  <c r="B86" i="83" a="1"/>
  <c r="B86" i="83" s="1"/>
  <c r="D85" i="83" a="1"/>
  <c r="D85" i="83" s="1"/>
  <c r="B85" i="83" a="1"/>
  <c r="B85" i="83" s="1"/>
  <c r="D84" i="83" a="1"/>
  <c r="D84" i="83" s="1"/>
  <c r="B84" i="83" a="1"/>
  <c r="B84" i="83" s="1"/>
  <c r="D83" i="83" a="1"/>
  <c r="D83" i="83" s="1"/>
  <c r="B83" i="83" a="1"/>
  <c r="B83" i="83" s="1"/>
  <c r="D82" i="83" a="1"/>
  <c r="D82" i="83" s="1"/>
  <c r="B82" i="83" a="1"/>
  <c r="B82" i="83" s="1"/>
  <c r="D81" i="83" a="1"/>
  <c r="D81" i="83" s="1"/>
  <c r="B81" i="83" a="1"/>
  <c r="B81" i="83" s="1"/>
  <c r="D80" i="83" a="1"/>
  <c r="D80" i="83" s="1"/>
  <c r="B80" i="83" a="1"/>
  <c r="B80" i="83" s="1"/>
  <c r="D79" i="83" a="1"/>
  <c r="D79" i="83" s="1"/>
  <c r="B79" i="83" a="1"/>
  <c r="B79" i="83" s="1"/>
  <c r="D78" i="83" a="1"/>
  <c r="D78" i="83" s="1"/>
  <c r="B78" i="83" a="1"/>
  <c r="B78" i="83" s="1"/>
  <c r="D77" i="83" a="1"/>
  <c r="D77" i="83" s="1"/>
  <c r="B77" i="83" a="1"/>
  <c r="B77" i="83" s="1"/>
  <c r="D76" i="83" a="1"/>
  <c r="D76" i="83" s="1"/>
  <c r="B76" i="83" a="1"/>
  <c r="B76" i="83" s="1"/>
  <c r="D75" i="83" a="1"/>
  <c r="D75" i="83" s="1"/>
  <c r="B75" i="83" a="1"/>
  <c r="B75" i="83" s="1"/>
  <c r="D74" i="83" a="1"/>
  <c r="D74" i="83" s="1"/>
  <c r="B74" i="83" a="1"/>
  <c r="B74" i="83" s="1"/>
  <c r="D73" i="83" a="1"/>
  <c r="D73" i="83" s="1"/>
  <c r="B73" i="83" a="1"/>
  <c r="B73" i="83" s="1"/>
  <c r="D72" i="83" a="1"/>
  <c r="D72" i="83" s="1"/>
  <c r="B72" i="83" a="1"/>
  <c r="B72" i="83" s="1"/>
  <c r="D71" i="83" a="1"/>
  <c r="D71" i="83" s="1"/>
  <c r="B71" i="83" a="1"/>
  <c r="B71" i="83" s="1"/>
  <c r="D70" i="83" a="1"/>
  <c r="D70" i="83" s="1"/>
  <c r="B70" i="83" a="1"/>
  <c r="B70" i="83" s="1"/>
  <c r="D69" i="83" a="1"/>
  <c r="D69" i="83" s="1"/>
  <c r="B69" i="83" a="1"/>
  <c r="B69" i="83" s="1"/>
  <c r="D68" i="83" a="1"/>
  <c r="D68" i="83" s="1"/>
  <c r="B68" i="83" a="1"/>
  <c r="B68" i="83" s="1"/>
  <c r="D67" i="83" a="1"/>
  <c r="D67" i="83" s="1"/>
  <c r="B67" i="83" a="1"/>
  <c r="B67" i="83" s="1"/>
  <c r="D66" i="83" a="1"/>
  <c r="D66" i="83" s="1"/>
  <c r="B66" i="83" a="1"/>
  <c r="B66" i="83" s="1"/>
  <c r="D65" i="83" a="1"/>
  <c r="D65" i="83" s="1"/>
  <c r="B65" i="83" a="1"/>
  <c r="B65" i="83" s="1"/>
  <c r="D64" i="83" a="1"/>
  <c r="D64" i="83" s="1"/>
  <c r="B64" i="83" a="1"/>
  <c r="B64" i="83" s="1"/>
  <c r="D63" i="83" a="1"/>
  <c r="D63" i="83" s="1"/>
  <c r="B63" i="83" a="1"/>
  <c r="B63" i="83" s="1"/>
  <c r="D62" i="83" a="1"/>
  <c r="D62" i="83" s="1"/>
  <c r="B62" i="83" a="1"/>
  <c r="B62" i="83" s="1"/>
  <c r="D61" i="83" a="1"/>
  <c r="D61" i="83" s="1"/>
  <c r="B61" i="83" a="1"/>
  <c r="B61" i="83" s="1"/>
  <c r="D60" i="83" a="1"/>
  <c r="D60" i="83" s="1"/>
  <c r="B60" i="83" a="1"/>
  <c r="B60" i="83" s="1"/>
  <c r="D59" i="83" a="1"/>
  <c r="D59" i="83" s="1"/>
  <c r="B59" i="83" a="1"/>
  <c r="B59" i="83" s="1"/>
  <c r="D58" i="83" a="1"/>
  <c r="D58" i="83" s="1"/>
  <c r="B58" i="83" a="1"/>
  <c r="B58" i="83" s="1"/>
  <c r="D57" i="83" a="1"/>
  <c r="D57" i="83" s="1"/>
  <c r="B57" i="83" a="1"/>
  <c r="B57" i="83" s="1"/>
  <c r="D56" i="83" a="1"/>
  <c r="D56" i="83" s="1"/>
  <c r="B56" i="83" a="1"/>
  <c r="B56" i="83" s="1"/>
  <c r="D55" i="83" a="1"/>
  <c r="D55" i="83" s="1"/>
  <c r="B55" i="83" a="1"/>
  <c r="B55" i="83" s="1"/>
  <c r="D54" i="83" a="1"/>
  <c r="D54" i="83" s="1"/>
  <c r="B54" i="83" a="1"/>
  <c r="B54" i="83" s="1"/>
  <c r="D53" i="83" a="1"/>
  <c r="D53" i="83" s="1"/>
  <c r="B53" i="83" a="1"/>
  <c r="B53" i="83" s="1"/>
  <c r="D52" i="83" a="1"/>
  <c r="D52" i="83" s="1"/>
  <c r="B52" i="83" a="1"/>
  <c r="B52" i="83" s="1"/>
  <c r="D51" i="83" a="1"/>
  <c r="D51" i="83" s="1"/>
  <c r="B51" i="83" a="1"/>
  <c r="B51" i="83" s="1"/>
  <c r="D50" i="83" a="1"/>
  <c r="D50" i="83" s="1"/>
  <c r="B50" i="83" a="1"/>
  <c r="B50" i="83" s="1"/>
  <c r="D49" i="83" a="1"/>
  <c r="D49" i="83" s="1"/>
  <c r="B49" i="83" a="1"/>
  <c r="B49" i="83" s="1"/>
  <c r="D48" i="83" a="1"/>
  <c r="D48" i="83" s="1"/>
  <c r="B48" i="83" a="1"/>
  <c r="B48" i="83" s="1"/>
  <c r="D47" i="83" a="1"/>
  <c r="D47" i="83" s="1"/>
  <c r="B47" i="83" a="1"/>
  <c r="B47" i="83" s="1"/>
  <c r="D46" i="83" a="1"/>
  <c r="D46" i="83" s="1"/>
  <c r="B46" i="83" a="1"/>
  <c r="B46" i="83" s="1"/>
  <c r="D45" i="83" a="1"/>
  <c r="D45" i="83" s="1"/>
  <c r="B45" i="83" a="1"/>
  <c r="B45" i="83" s="1"/>
  <c r="D44" i="83" a="1"/>
  <c r="D44" i="83" s="1"/>
  <c r="B44" i="83" a="1"/>
  <c r="B44" i="83" s="1"/>
  <c r="D43" i="83" a="1"/>
  <c r="D43" i="83" s="1"/>
  <c r="B43" i="83" a="1"/>
  <c r="B43" i="83" s="1"/>
  <c r="D42" i="83" a="1"/>
  <c r="D42" i="83" s="1"/>
  <c r="B42" i="83" a="1"/>
  <c r="B42" i="83" s="1"/>
  <c r="D41" i="83" a="1"/>
  <c r="D41" i="83" s="1"/>
  <c r="B41" i="83" a="1"/>
  <c r="B41" i="83" s="1"/>
  <c r="D40" i="83" a="1"/>
  <c r="D40" i="83" s="1"/>
  <c r="B40" i="83" a="1"/>
  <c r="B40" i="83" s="1"/>
  <c r="D39" i="83" a="1"/>
  <c r="D39" i="83" s="1"/>
  <c r="B39" i="83" a="1"/>
  <c r="B39" i="83" s="1"/>
  <c r="D38" i="83" a="1"/>
  <c r="D38" i="83" s="1"/>
  <c r="B38" i="83" a="1"/>
  <c r="B38" i="83" s="1"/>
  <c r="D37" i="83" a="1"/>
  <c r="D37" i="83" s="1"/>
  <c r="B37" i="83" a="1"/>
  <c r="B37" i="83" s="1"/>
  <c r="D36" i="83" a="1"/>
  <c r="D36" i="83" s="1"/>
  <c r="B36" i="83" a="1"/>
  <c r="B36" i="83" s="1"/>
  <c r="D35" i="83" a="1"/>
  <c r="D35" i="83" s="1"/>
  <c r="B35" i="83" a="1"/>
  <c r="B35" i="83" s="1"/>
  <c r="D34" i="83" a="1"/>
  <c r="D34" i="83" s="1"/>
  <c r="B34" i="83" a="1"/>
  <c r="B34" i="83" s="1"/>
  <c r="D33" i="83" a="1"/>
  <c r="D33" i="83" s="1"/>
  <c r="B33" i="83" a="1"/>
  <c r="B33" i="83" s="1"/>
  <c r="D32" i="83" a="1"/>
  <c r="D32" i="83" s="1"/>
  <c r="B32" i="83" a="1"/>
  <c r="B32" i="83" s="1"/>
  <c r="D31" i="83" a="1"/>
  <c r="D31" i="83" s="1"/>
  <c r="B31" i="83" a="1"/>
  <c r="B31" i="83" s="1"/>
  <c r="D30" i="83" a="1"/>
  <c r="D30" i="83" s="1"/>
  <c r="B30" i="83" a="1"/>
  <c r="B30" i="83" s="1"/>
  <c r="D29" i="83" a="1"/>
  <c r="D29" i="83" s="1"/>
  <c r="B29" i="83" a="1"/>
  <c r="B29" i="83" s="1"/>
  <c r="D28" i="83" a="1"/>
  <c r="D28" i="83" s="1"/>
  <c r="B28" i="83" a="1"/>
  <c r="B28" i="83" s="1"/>
  <c r="D27" i="83" a="1"/>
  <c r="D27" i="83" s="1"/>
  <c r="B27" i="83" a="1"/>
  <c r="B27" i="83" s="1"/>
  <c r="D26" i="83" a="1"/>
  <c r="D26" i="83" s="1"/>
  <c r="B26" i="83" a="1"/>
  <c r="B26" i="83" s="1"/>
  <c r="D25" i="83" a="1"/>
  <c r="D25" i="83" s="1"/>
  <c r="B25" i="83" a="1"/>
  <c r="B25" i="83" s="1"/>
  <c r="D24" i="83" a="1"/>
  <c r="D24" i="83" s="1"/>
  <c r="B24" i="83" a="1"/>
  <c r="B24" i="83" s="1"/>
  <c r="D23" i="83" a="1"/>
  <c r="D23" i="83" s="1"/>
  <c r="B23" i="83" a="1"/>
  <c r="B23" i="83" s="1"/>
  <c r="D22" i="83" a="1"/>
  <c r="D22" i="83" s="1"/>
  <c r="B22" i="83" a="1"/>
  <c r="B22" i="83" s="1"/>
  <c r="D21" i="83" a="1"/>
  <c r="D21" i="83" s="1"/>
  <c r="B21" i="83" a="1"/>
  <c r="B21" i="83" s="1"/>
  <c r="D20" i="83" a="1"/>
  <c r="D20" i="83" s="1"/>
  <c r="B20" i="83" a="1"/>
  <c r="B20" i="83" s="1"/>
  <c r="D19" i="83" a="1"/>
  <c r="D19" i="83" s="1"/>
  <c r="B19" i="83" a="1"/>
  <c r="B19" i="83" s="1"/>
  <c r="D18" i="83" a="1"/>
  <c r="D18" i="83" s="1"/>
  <c r="B18" i="83" a="1"/>
  <c r="B18" i="83" s="1"/>
  <c r="D17" i="83" a="1"/>
  <c r="D17" i="83" s="1"/>
  <c r="B17" i="83" a="1"/>
  <c r="B17" i="83" s="1"/>
  <c r="D16" i="83" a="1"/>
  <c r="D16" i="83" s="1"/>
  <c r="B16" i="83" a="1"/>
  <c r="B16" i="83" s="1"/>
  <c r="D15" i="83" a="1"/>
  <c r="D15" i="83" s="1"/>
  <c r="B15" i="83" a="1"/>
  <c r="B15" i="83" s="1"/>
  <c r="D14" i="83" a="1"/>
  <c r="D14" i="83" s="1"/>
  <c r="B14" i="83" a="1"/>
  <c r="B14" i="83" s="1"/>
  <c r="D13" i="83" a="1"/>
  <c r="D13" i="83" s="1"/>
  <c r="B13" i="83" a="1"/>
  <c r="B13" i="83" s="1"/>
  <c r="D12" i="83" a="1"/>
  <c r="D12" i="83" s="1"/>
  <c r="B12" i="83" a="1"/>
  <c r="B12" i="83" s="1"/>
  <c r="D11" i="83" a="1"/>
  <c r="D11" i="83" s="1"/>
  <c r="B11" i="83" a="1"/>
  <c r="B11" i="83" s="1"/>
  <c r="D10" i="83" a="1"/>
  <c r="D10" i="83" s="1"/>
  <c r="B10" i="83" a="1"/>
  <c r="B10" i="83" s="1"/>
  <c r="D9" i="83" a="1"/>
  <c r="D9" i="83" s="1"/>
  <c r="B9" i="83" a="1"/>
  <c r="B9" i="83" s="1"/>
  <c r="D8" i="83" a="1"/>
  <c r="D8" i="83" s="1"/>
  <c r="B8" i="83" a="1"/>
  <c r="B8" i="83" s="1"/>
  <c r="D7" i="83" a="1"/>
  <c r="D7" i="83" s="1"/>
  <c r="B7" i="83" a="1"/>
  <c r="B7" i="83" s="1"/>
  <c r="D6" i="83" a="1"/>
  <c r="D6" i="83" s="1"/>
  <c r="B6" i="83" a="1"/>
  <c r="B6" i="83" s="1"/>
  <c r="D5" i="83" a="1"/>
  <c r="D5" i="83" s="1"/>
  <c r="B5" i="83" a="1"/>
  <c r="B5" i="83" s="1"/>
  <c r="D4" i="83" a="1"/>
  <c r="D4" i="83" s="1"/>
  <c r="B4" i="83" a="1"/>
  <c r="B4" i="83" s="1"/>
  <c r="D3" i="83" a="1"/>
  <c r="D3" i="83" s="1"/>
  <c r="B3" i="83" a="1"/>
  <c r="B3" i="83" s="1"/>
  <c r="D2" i="83" a="1"/>
  <c r="D2" i="83" s="1"/>
  <c r="B2" i="83" a="1"/>
  <c r="B2" i="83" s="1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4" i="1"/>
  <c r="AF325" i="1"/>
  <c r="AF326" i="1"/>
  <c r="AF327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A569" i="82"/>
  <c r="AA274" i="82"/>
  <c r="AA275" i="82"/>
  <c r="AA276" i="82"/>
  <c r="AA277" i="82"/>
  <c r="AA196" i="82"/>
  <c r="AA279" i="82"/>
  <c r="AA280" i="82"/>
  <c r="AA281" i="82"/>
  <c r="AA282" i="82"/>
  <c r="AA283" i="82"/>
  <c r="AA284" i="82"/>
  <c r="AA540" i="82"/>
  <c r="AA290" i="82"/>
  <c r="AA291" i="82"/>
  <c r="AA292" i="82"/>
  <c r="AA293" i="82"/>
  <c r="AA541" i="82"/>
  <c r="AA297" i="82"/>
  <c r="AA298" i="82"/>
  <c r="AA299" i="82"/>
  <c r="AA542" i="82"/>
  <c r="AA304" i="82"/>
  <c r="AA305" i="82"/>
  <c r="AA306" i="82"/>
  <c r="AA307" i="82"/>
  <c r="AA308" i="82"/>
  <c r="AA309" i="82"/>
  <c r="AA310" i="82"/>
  <c r="AA311" i="82"/>
  <c r="AA312" i="82"/>
  <c r="AA313" i="82"/>
  <c r="AA314" i="82"/>
  <c r="AA315" i="82"/>
  <c r="AA316" i="82"/>
  <c r="AA317" i="82"/>
  <c r="AA318" i="82"/>
  <c r="AA319" i="82"/>
  <c r="AA320" i="82"/>
  <c r="AA321" i="82"/>
  <c r="AA543" i="82"/>
  <c r="AA325" i="82"/>
  <c r="AA326" i="82"/>
  <c r="AA327" i="82"/>
  <c r="AA544" i="82"/>
  <c r="AA331" i="82"/>
  <c r="AA545" i="82"/>
  <c r="AA335" i="82"/>
  <c r="AA546" i="82"/>
  <c r="AA338" i="82"/>
  <c r="AA339" i="82"/>
  <c r="AA340" i="82"/>
  <c r="AA341" i="82"/>
  <c r="AA547" i="82"/>
  <c r="AA345" i="82"/>
  <c r="AA346" i="82"/>
  <c r="AA347" i="82"/>
  <c r="AA348" i="82"/>
  <c r="AA349" i="82"/>
  <c r="AA548" i="82"/>
  <c r="AA353" i="82"/>
  <c r="AA354" i="82"/>
  <c r="AA549" i="82"/>
  <c r="AA358" i="82"/>
  <c r="AA359" i="82"/>
  <c r="AA550" i="82"/>
  <c r="AA363" i="82"/>
  <c r="AA364" i="82"/>
  <c r="AA365" i="82"/>
  <c r="AA551" i="82"/>
  <c r="AA369" i="82"/>
  <c r="AA552" i="82"/>
  <c r="AA78" i="82"/>
  <c r="AA553" i="82"/>
  <c r="AA385" i="82"/>
  <c r="AA386" i="82"/>
  <c r="AA554" i="82"/>
  <c r="AA390" i="82"/>
  <c r="AA555" i="82"/>
  <c r="AA393" i="82"/>
  <c r="AA556" i="82"/>
  <c r="AA396" i="82"/>
  <c r="AA557" i="82"/>
  <c r="AA399" i="82"/>
  <c r="AA558" i="82"/>
  <c r="AA402" i="82"/>
  <c r="AA559" i="82"/>
  <c r="AA406" i="82"/>
  <c r="AA560" i="82"/>
  <c r="AA409" i="82"/>
  <c r="AA561" i="82"/>
  <c r="AA412" i="82"/>
  <c r="AA562" i="82"/>
  <c r="AA415" i="82"/>
  <c r="AA416" i="82"/>
  <c r="AA563" i="82"/>
  <c r="AA420" i="82"/>
  <c r="AA564" i="82"/>
  <c r="AA423" i="82"/>
  <c r="AA424" i="82"/>
  <c r="AA425" i="82"/>
  <c r="AA565" i="82"/>
  <c r="AA429" i="82"/>
  <c r="AA566" i="82"/>
  <c r="AA432" i="82"/>
  <c r="AA433" i="82"/>
  <c r="AA434" i="82"/>
  <c r="AA435" i="82"/>
  <c r="AA436" i="82"/>
  <c r="AA567" i="82"/>
  <c r="AA442" i="82"/>
  <c r="AA443" i="82"/>
  <c r="AA444" i="82"/>
  <c r="AA445" i="82"/>
  <c r="AA446" i="82"/>
  <c r="AA447" i="82"/>
  <c r="AA448" i="82"/>
  <c r="AA461" i="82"/>
  <c r="AA449" i="82"/>
  <c r="AA450" i="82"/>
  <c r="AA451" i="82"/>
  <c r="AA452" i="82"/>
  <c r="AA453" i="82"/>
  <c r="AA454" i="82"/>
  <c r="AA455" i="82"/>
  <c r="AA466" i="82"/>
  <c r="AA203" i="82"/>
  <c r="AA204" i="82"/>
  <c r="AA205" i="82"/>
  <c r="AA535" i="82"/>
  <c r="AA211" i="82"/>
  <c r="AA212" i="82"/>
  <c r="AA213" i="82"/>
  <c r="AA214" i="82"/>
  <c r="AA215" i="82"/>
  <c r="AA216" i="82"/>
  <c r="AA536" i="82"/>
  <c r="AA220" i="82"/>
  <c r="AA221" i="82"/>
  <c r="AA537" i="82"/>
  <c r="AA225" i="82"/>
  <c r="AA226" i="82"/>
  <c r="AA227" i="82"/>
  <c r="AA228" i="82"/>
  <c r="AA229" i="82"/>
  <c r="AA230" i="82"/>
  <c r="AA538" i="82"/>
  <c r="AA234" i="82"/>
  <c r="AA270" i="82"/>
  <c r="AA271" i="82"/>
  <c r="AA272" i="82"/>
  <c r="AA273" i="82"/>
  <c r="AA235" i="82"/>
  <c r="AA236" i="82"/>
  <c r="AA237" i="82"/>
  <c r="AA238" i="82"/>
  <c r="AA239" i="82"/>
  <c r="AA240" i="82"/>
  <c r="AA241" i="82"/>
  <c r="AA242" i="82"/>
  <c r="AA243" i="82"/>
  <c r="AA244" i="82"/>
  <c r="AA245" i="82"/>
  <c r="AA246" i="82"/>
  <c r="AA247" i="82"/>
  <c r="AA248" i="82"/>
  <c r="AA249" i="82"/>
  <c r="AA250" i="82"/>
  <c r="AA251" i="82"/>
  <c r="AA252" i="82"/>
  <c r="AA253" i="82"/>
  <c r="AA254" i="82"/>
  <c r="AA255" i="82"/>
  <c r="AA256" i="82"/>
  <c r="AA257" i="82"/>
  <c r="AA258" i="82"/>
  <c r="AA259" i="82"/>
  <c r="AA260" i="82"/>
  <c r="AA261" i="82"/>
  <c r="AA262" i="82"/>
  <c r="AA263" i="82"/>
  <c r="AA264" i="82"/>
  <c r="AA539" i="82"/>
  <c r="AA179" i="82"/>
  <c r="AA180" i="82"/>
  <c r="AA181" i="82"/>
  <c r="AA182" i="82"/>
  <c r="AA183" i="82"/>
  <c r="AA184" i="82"/>
  <c r="AA185" i="82"/>
  <c r="AA186" i="82"/>
  <c r="AA533" i="82"/>
  <c r="AA192" i="82"/>
  <c r="AA193" i="82"/>
  <c r="AA194" i="82"/>
  <c r="AA202" i="82"/>
  <c r="AA381" i="82"/>
  <c r="AA195" i="82"/>
  <c r="AA534" i="82"/>
  <c r="AA169" i="82"/>
  <c r="AA170" i="82"/>
  <c r="AA171" i="82"/>
  <c r="AA172" i="82"/>
  <c r="AA173" i="82"/>
  <c r="AA174" i="82"/>
  <c r="AA532" i="82"/>
  <c r="AA151" i="82"/>
  <c r="AA152" i="82"/>
  <c r="AA137" i="82"/>
  <c r="AA530" i="82"/>
  <c r="AA153" i="82"/>
  <c r="AA154" i="82"/>
  <c r="AA155" i="82"/>
  <c r="AA156" i="82"/>
  <c r="AA157" i="82"/>
  <c r="AA158" i="82"/>
  <c r="AA159" i="82"/>
  <c r="AA160" i="82"/>
  <c r="AA161" i="82"/>
  <c r="AA162" i="82"/>
  <c r="AA163" i="82"/>
  <c r="AA531" i="82"/>
  <c r="AA111" i="82"/>
  <c r="AA112" i="82"/>
  <c r="AA113" i="82"/>
  <c r="AA114" i="82"/>
  <c r="AA115" i="82"/>
  <c r="AA528" i="82"/>
  <c r="AA119" i="82"/>
  <c r="AA133" i="82"/>
  <c r="AA134" i="82"/>
  <c r="AA135" i="82"/>
  <c r="AA120" i="82"/>
  <c r="AA121" i="82"/>
  <c r="AA122" i="82"/>
  <c r="AA123" i="82"/>
  <c r="AA124" i="82"/>
  <c r="AA136" i="82"/>
  <c r="AA125" i="82"/>
  <c r="AA126" i="82"/>
  <c r="AA127" i="82"/>
  <c r="AA529" i="82"/>
  <c r="AA94" i="82"/>
  <c r="AA106" i="82"/>
  <c r="AA95" i="82"/>
  <c r="AA96" i="82"/>
  <c r="AA97" i="82"/>
  <c r="AA98" i="82"/>
  <c r="AA99" i="82"/>
  <c r="AA100" i="82"/>
  <c r="AA526" i="82"/>
  <c r="AA107" i="82"/>
  <c r="AA108" i="82"/>
  <c r="AA527" i="82"/>
  <c r="AA524" i="82"/>
  <c r="AA90" i="82"/>
  <c r="AA89" i="82"/>
  <c r="AA87" i="82"/>
  <c r="AA86" i="82"/>
  <c r="AA85" i="82"/>
  <c r="AA84" i="82"/>
  <c r="AA523" i="82"/>
  <c r="AA79" i="82"/>
  <c r="AA77" i="82"/>
  <c r="AA76" i="82"/>
  <c r="AA83" i="82"/>
  <c r="AA75" i="82"/>
  <c r="AA522" i="82"/>
  <c r="AA43" i="82"/>
  <c r="AA44" i="82"/>
  <c r="AA45" i="82"/>
  <c r="AA46" i="82"/>
  <c r="AA47" i="82"/>
  <c r="AA48" i="82"/>
  <c r="AA49" i="82"/>
  <c r="AA50" i="82"/>
  <c r="AA51" i="82"/>
  <c r="AA52" i="82"/>
  <c r="AA53" i="82"/>
  <c r="AA54" i="82"/>
  <c r="AA55" i="82"/>
  <c r="AA74" i="82"/>
  <c r="AA57" i="82"/>
  <c r="AA58" i="82"/>
  <c r="AA59" i="82"/>
  <c r="AA60" i="82"/>
  <c r="AA42" i="82"/>
  <c r="AA31" i="82"/>
  <c r="AA30" i="82"/>
  <c r="AA29" i="82"/>
  <c r="AA28" i="82"/>
  <c r="AA27" i="82"/>
  <c r="AA22" i="82"/>
  <c r="AA21" i="82"/>
  <c r="AA41" i="82"/>
  <c r="AA19" i="82"/>
  <c r="AA18" i="82"/>
  <c r="AA17" i="82"/>
  <c r="AA15" i="82"/>
  <c r="AA37" i="82"/>
  <c r="AA278" i="82"/>
  <c r="V121" i="1" l="1"/>
  <c r="AH10" i="1"/>
  <c r="AH2" i="1"/>
  <c r="AH3" i="1"/>
  <c r="AH4" i="1"/>
  <c r="AH5" i="1"/>
  <c r="AH6" i="1"/>
  <c r="AH7" i="1"/>
  <c r="AH8" i="1"/>
  <c r="AH9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4" i="1"/>
  <c r="AH325" i="1"/>
  <c r="AH326" i="1"/>
  <c r="AH327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E10" i="1"/>
  <c r="AE2" i="1"/>
  <c r="AE3" i="1"/>
  <c r="AE4" i="1"/>
  <c r="AE5" i="1"/>
  <c r="AE6" i="1"/>
  <c r="AE7" i="1"/>
  <c r="AE8" i="1"/>
  <c r="AE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4" i="1"/>
  <c r="AE325" i="1"/>
  <c r="AE326" i="1"/>
  <c r="AE327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D10" i="1"/>
  <c r="AD2" i="1"/>
  <c r="AD3" i="1"/>
  <c r="AD4" i="1"/>
  <c r="AD5" i="1"/>
  <c r="AD6" i="1"/>
  <c r="AD7" i="1"/>
  <c r="AD8" i="1"/>
  <c r="AD9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4" i="1"/>
  <c r="AD325" i="1"/>
  <c r="AD326" i="1"/>
  <c r="AD327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C10" i="1"/>
  <c r="AC2" i="1"/>
  <c r="AC3" i="1"/>
  <c r="AC4" i="1"/>
  <c r="AC5" i="1"/>
  <c r="AC6" i="1"/>
  <c r="AC7" i="1"/>
  <c r="AC8" i="1"/>
  <c r="AC9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4" i="1"/>
  <c r="AC325" i="1"/>
  <c r="AC326" i="1"/>
  <c r="AC327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4" i="1"/>
  <c r="X325" i="1"/>
  <c r="X326" i="1"/>
  <c r="X327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4" i="1"/>
  <c r="W325" i="1"/>
  <c r="W326" i="1"/>
  <c r="W327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4" i="1"/>
  <c r="V325" i="1"/>
  <c r="V326" i="1"/>
  <c r="V327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U2" i="1"/>
  <c r="U3" i="1"/>
  <c r="U4" i="1"/>
  <c r="U5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4" i="1"/>
  <c r="U325" i="1"/>
  <c r="U326" i="1"/>
  <c r="U327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4" i="1"/>
  <c r="T325" i="1"/>
  <c r="T326" i="1"/>
  <c r="T327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S2" i="1"/>
  <c r="S3" i="1"/>
  <c r="S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4" i="1"/>
  <c r="S325" i="1"/>
  <c r="S326" i="1"/>
  <c r="S327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K129" i="7" l="1"/>
  <c r="K124" i="7"/>
  <c r="K119" i="7"/>
  <c r="K114" i="7"/>
  <c r="K109" i="7"/>
  <c r="K104" i="7"/>
  <c r="K99" i="7"/>
  <c r="K94" i="7"/>
  <c r="K89" i="7"/>
  <c r="K84" i="7"/>
  <c r="K79" i="7"/>
  <c r="K74" i="7"/>
  <c r="K69" i="7"/>
  <c r="K65" i="7"/>
  <c r="K60" i="7"/>
  <c r="K55" i="7"/>
  <c r="K50" i="7"/>
  <c r="K45" i="7"/>
  <c r="K42" i="7"/>
  <c r="K37" i="7"/>
  <c r="K28" i="7"/>
  <c r="K18" i="7"/>
  <c r="K15" i="7"/>
  <c r="K12" i="7"/>
  <c r="K10" i="7"/>
  <c r="K8" i="7"/>
  <c r="K6" i="7"/>
  <c r="K4" i="7"/>
  <c r="K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tc={B4AB8605-5353-4E71-9C36-0845048A334C}</author>
    <author>tc={6E648B75-AC13-413C-81E8-27770CF243AE}</author>
    <author>tc={D5ED6C81-054A-4605-AA5E-542CD31B7B1F}</author>
    <author>tc={32D76542-D0BC-4340-A7FF-2BAB1764FB89}</author>
    <author>tc={24E52F2D-E455-4A77-B4F3-578984558493}</author>
    <author>tc={2FA54D81-E39B-4B2A-9D1E-03329C83B995}</author>
    <author>tc={28FB0F71-09BA-4CF6-A2A0-6C16F3F5AD65}</author>
    <author>tc={6F888E04-C02E-41F4-B07B-0E8E91763C15}</author>
    <author>tc={0798061F-532B-4F76-83E5-A78BE97D9C05}</author>
    <author>tc={24E52F2D-E455-4A78-B4F3-578984558493}</author>
    <author>tc={0EEE3932-8505-45D1-8784-7AA8520EE835}</author>
    <author>tc={41711495-1FC4-4326-91B1-6D2F8224488B}</author>
    <author>tc={96C98886-6CEA-4327-94E3-45B8C4BF95C2}</author>
  </authors>
  <commentList>
    <comment ref="F1" authorId="0" shapeId="0" xr:uid="{B4AB8605-5353-4E71-9C36-0845048A334C}">
      <text>
        <t>[Threaded comment]
Your version of Excel allows you to read this threaded comment; however, any edits to it will get removed if the file is opened in a newer version of Excel. Learn more: https://go.microsoft.com/fwlink/?linkid=870924
Comment:
    SSM=site-saturated mutanesis
2SSM=double site- SSM, etc
SDM =site-directed muraneesis
2SDM=double site- SDM, etc</t>
      </text>
    </comment>
    <comment ref="N1" authorId="1" shapeId="0" xr:uid="{6E648B75-AC13-413C-81E8-27770CF243AE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Constructs advance to lower numbers
0=published, sent to Addgene
1=on a poster or in a grant or paper
2 measured in cells
3=discussed at group meetings
4=during evolution, sequenced</t>
      </text>
    </comment>
    <comment ref="J9" authorId="2" shapeId="0" xr:uid="{00000000-0006-0000-0000-000009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v.7 -&gt; v.7.1 -&gt; v.7.1.2 -&gt; v.8 -&gt; v.9</t>
      </text>
    </comment>
    <comment ref="J10" authorId="3" shapeId="0" xr:uid="{00000000-0006-0000-0000-00000A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= v.9 TV43Y, FF391W, (L1)FPEP</t>
      </text>
    </comment>
    <comment ref="J11" authorId="4" shapeId="0" xr:uid="{00000000-0006-0000-0000-00000B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-V9 E111S EV43P</t>
      </text>
    </comment>
    <comment ref="J13" authorId="5" shapeId="0" xr:uid="{00000000-0006-0000-0000-00000C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= CC90 Y357G</t>
      </text>
    </comment>
    <comment ref="J17" authorId="6" shapeId="0" xr:uid="{00000000-0006-0000-0000-000010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"SHS" = V9 EF391H KG395S FW436S</t>
      </text>
    </comment>
    <comment ref="J23" authorId="7" shapeId="0" xr:uid="{00000000-0006-0000-0000-00001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v.9</t>
      </text>
    </comment>
    <comment ref="J56" authorId="8" shapeId="0" xr:uid="{00000000-0006-0000-0000-000014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Begun at V7.1.  SSM1 result is V7.1 AT360G</t>
      </text>
    </comment>
    <comment ref="J121" authorId="9" shapeId="0" xr:uid="{00000000-0006-0000-0000-000015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-V9 E111S EV43P</t>
      </text>
    </comment>
    <comment ref="J263" authorId="10" shapeId="0" xr:uid="{00000000-0006-0000-0000-00000F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= AK1 10A 395A</t>
      </text>
    </comment>
    <comment ref="J301" authorId="11" shapeId="0" xr:uid="{00000000-0006-0000-0000-00000D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= AK1 H68T = CC90 TH68T Y357G</t>
      </text>
    </comment>
    <comment ref="J302" authorId="12" shapeId="0" xr:uid="{00000000-0006-0000-0000-00000E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= scop1 I10F = CC90 NN10F TH68T Y357G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9F70C8-034C-4C91-9621-962EF9A693E5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6DEAB39-2737-4F6E-89AC-2C925431976F}" name="WorksheetConnection_iSnFRBase0709.xlsm!Experiments" type="102" refreshedVersion="7" minRefreshableVersion="5">
    <extLst>
      <ext xmlns:x15="http://schemas.microsoft.com/office/spreadsheetml/2010/11/main" uri="{DE250136-89BD-433C-8126-D09CA5730AF9}">
        <x15:connection id="Experiments">
          <x15:rangePr sourceName="_xlcn.WorksheetConnection_iSnFRBase0709.xlsmExperiments"/>
        </x15:connection>
      </ext>
    </extLst>
  </connection>
  <connection id="3" xr16:uid="{686193DE-3724-4332-9701-F7E86E0D722A}" name="WorksheetConnection_iSnFRBase0709.xlsm!Ligands_names_and_links" type="102" refreshedVersion="7" minRefreshableVersion="5">
    <extLst>
      <ext xmlns:x15="http://schemas.microsoft.com/office/spreadsheetml/2010/11/main" uri="{DE250136-89BD-433C-8126-D09CA5730AF9}">
        <x15:connection id="Ligands_names_and_links">
          <x15:rangePr sourceName="_xlcn.WorksheetConnection_iSnFRBase0709.xlsmLigands_names_and_links"/>
        </x15:connection>
      </ext>
    </extLst>
  </connection>
  <connection id="4" xr16:uid="{A5463423-E634-4A88-AA9C-F968CA79E188}" name="WorksheetConnection_iSnFRBase0709.xlsm!pH_dependence" type="102" refreshedVersion="7" minRefreshableVersion="5">
    <extLst>
      <ext xmlns:x15="http://schemas.microsoft.com/office/spreadsheetml/2010/11/main" uri="{DE250136-89BD-433C-8126-D09CA5730AF9}">
        <x15:connection id="pH_dependence">
          <x15:rangePr sourceName="_xlcn.WorksheetConnection_iSnFRBase0709.xlsmpH_dependence"/>
        </x15:connection>
      </ext>
    </extLst>
  </connection>
  <connection id="5" xr16:uid="{8134680C-E5A7-48EE-83E5-3E1BC96B8B5F}" name="WorksheetConnection_iSnFRBase0709.xlsm!Sensors_OpuBC_cpXFP" type="102" refreshedVersion="7" minRefreshableVersion="5">
    <extLst>
      <ext xmlns:x15="http://schemas.microsoft.com/office/spreadsheetml/2010/11/main" uri="{DE250136-89BD-433C-8126-D09CA5730AF9}">
        <x15:connection id="Sensors_OpuBC_cpXFP">
          <x15:rangePr sourceName="_xlcn.WorksheetConnection_iSnFRBase0709.xlsmSensors_OpuBC_cpXFP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<sst xmlns="http://schemas.openxmlformats.org/spreadsheetml/2006/main" count="6358" uniqueCount="1311">
  <si>
    <t>Sensor_Number</t>
  </si>
  <si>
    <t xml:space="preserve">     Scientist</t>
  </si>
  <si>
    <t xml:space="preserve">     Scientist2</t>
  </si>
  <si>
    <t>Drug goal(s)</t>
  </si>
  <si>
    <t>data_mutagenesis</t>
  </si>
  <si>
    <t>type_mutagenesis</t>
  </si>
  <si>
    <t>published name(s)</t>
  </si>
  <si>
    <t>Nickame</t>
  </si>
  <si>
    <t>Addgene #</t>
  </si>
  <si>
    <t>Pedigree</t>
  </si>
  <si>
    <t>sort-order_user</t>
  </si>
  <si>
    <t>sort-order_requested</t>
  </si>
  <si>
    <t>sort-order_order_admin</t>
  </si>
  <si>
    <t>production level</t>
  </si>
  <si>
    <t>publication</t>
  </si>
  <si>
    <t>Zebrafish construct</t>
  </si>
  <si>
    <t>cpXFP</t>
  </si>
  <si>
    <t xml:space="preserve">sequence.full_1_522 </t>
  </si>
  <si>
    <t>sequence.PBP.Nterm_1_75</t>
  </si>
  <si>
    <t>sequence.linker1_76-79</t>
  </si>
  <si>
    <t>sequence.cpGFP_80_320</t>
  </si>
  <si>
    <t>sequence.chromophore</t>
  </si>
  <si>
    <t>sequence.linker2_321-324</t>
  </si>
  <si>
    <t>sequence.PBP.Cterm_325-522</t>
  </si>
  <si>
    <t>sequence.temp1</t>
  </si>
  <si>
    <t>sequence.temp2</t>
  </si>
  <si>
    <t>sequence.temp3</t>
  </si>
  <si>
    <t>sequence.temp4</t>
  </si>
  <si>
    <t>010 changeable</t>
  </si>
  <si>
    <t>068 changeable</t>
  </si>
  <si>
    <t>351 changeable</t>
  </si>
  <si>
    <t>Count of Ligand_Number</t>
  </si>
  <si>
    <t>Column Labels</t>
  </si>
  <si>
    <t>S001</t>
  </si>
  <si>
    <r>
      <t>OpuBC</t>
    </r>
    <r>
      <rPr>
        <i/>
        <sz val="10"/>
        <color theme="1"/>
        <rFont val="Calibri"/>
        <family val="2"/>
        <scheme val="minor"/>
      </rPr>
      <t xml:space="preserve"> T. sp513</t>
    </r>
  </si>
  <si>
    <t>Row Labels</t>
  </si>
  <si>
    <t xml:space="preserve"> </t>
  </si>
  <si>
    <t>2R_6R_HNK</t>
  </si>
  <si>
    <t>2S_6S_HNK</t>
  </si>
  <si>
    <t>5I_A_85380</t>
  </si>
  <si>
    <t>ACh</t>
  </si>
  <si>
    <t>APO</t>
  </si>
  <si>
    <t>BRL52537</t>
  </si>
  <si>
    <t>Butorphanol</t>
  </si>
  <si>
    <t>Choline</t>
  </si>
  <si>
    <t>Codeine</t>
  </si>
  <si>
    <t>Cytisine</t>
  </si>
  <si>
    <t>Cytisine Et</t>
  </si>
  <si>
    <t>Cytisine Et_Br</t>
  </si>
  <si>
    <t>Cytisine F</t>
  </si>
  <si>
    <t>Cytisine H2N_Br</t>
  </si>
  <si>
    <t>Cytisine Me</t>
  </si>
  <si>
    <t>Dianicline</t>
  </si>
  <si>
    <t>Duloxetine</t>
  </si>
  <si>
    <t>Escitalopram</t>
  </si>
  <si>
    <t>Fentanyl</t>
  </si>
  <si>
    <t>Fluoxetine</t>
  </si>
  <si>
    <t>Hydrocodone</t>
  </si>
  <si>
    <t>Hydromorphone</t>
  </si>
  <si>
    <t>Levorphanol</t>
  </si>
  <si>
    <t>Lofexidine</t>
  </si>
  <si>
    <t>Methoxetamine</t>
  </si>
  <si>
    <t>Morphine</t>
  </si>
  <si>
    <t>N_methyl_escitalopram</t>
  </si>
  <si>
    <t>N_methyl_fluoxetine</t>
  </si>
  <si>
    <t>N_methylscopolamine</t>
  </si>
  <si>
    <t>Nalmefene</t>
  </si>
  <si>
    <t>Naltrexone</t>
  </si>
  <si>
    <t>Nicotine</t>
  </si>
  <si>
    <t>Norfluoxetine</t>
  </si>
  <si>
    <t>Paroxetine</t>
  </si>
  <si>
    <t>R_citalopram</t>
  </si>
  <si>
    <t>R_ketamine</t>
  </si>
  <si>
    <t>R_methadone</t>
  </si>
  <si>
    <t>R_S_methadone</t>
  </si>
  <si>
    <t>Rac_tramadol</t>
  </si>
  <si>
    <t>Radafaxine</t>
  </si>
  <si>
    <t>S_ketamine</t>
  </si>
  <si>
    <t>S_methadone</t>
  </si>
  <si>
    <t>Scopolamine</t>
  </si>
  <si>
    <t>Sertraline</t>
  </si>
  <si>
    <t>Sufentanil</t>
  </si>
  <si>
    <t>Tapentadol</t>
  </si>
  <si>
    <t>Tiotropium</t>
  </si>
  <si>
    <t>Varenicline</t>
  </si>
  <si>
    <t>Venlafaxine</t>
  </si>
  <si>
    <t>Grand Total</t>
  </si>
  <si>
    <t>S002</t>
  </si>
  <si>
    <t>Phil</t>
  </si>
  <si>
    <t>Amol</t>
  </si>
  <si>
    <t xml:space="preserve">iNIcSnFR1 </t>
  </si>
  <si>
    <t>V4.6, CC47</t>
  </si>
  <si>
    <t>Shivange 19</t>
  </si>
  <si>
    <t>cpGFP</t>
  </si>
  <si>
    <t>andtvvvgsinfteqiivanmvaemieahtdlkvvrklnlggtnvnfeaikrgganngidiyveytgtglvdilgfpepnvyitadkqkngikanfkirhnvedgsvqladhyqqntpigdgpvllpdnhylstqsvlskdpnekrdhmvllefvtaagitlgmdelykggtggsmskgeelftgvvpilveldgdvnghkfsvrgegegdatngkltlkficttgklpvpwptlvttltygvqcfsrypdhmkqhdffksampegyvqertisfkddgtyktraevkfegdtlvnrielkgidfkedgnilghkleynfppppstdpegayetvkkeykrkwnivwlkplgfnntytlavkdelakqynlktfsdlakisdklilgatmfflekpdgypglqklynfkfkhtksmdmgirytaidnnevqvidafatdgllvshklkileddkhffppyyaapiirqdvldkhpelkdvlnklanqisdeemqklnykvdgegqdpakvakeflkekglil</t>
  </si>
  <si>
    <t>S003</t>
  </si>
  <si>
    <t xml:space="preserve">iNicSnFR1 </t>
  </si>
  <si>
    <t>S004</t>
  </si>
  <si>
    <t>V6</t>
  </si>
  <si>
    <t>andtvvvgsinfteqiivanmvaemieahtdlkvvrklnlggt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gstdpegayetvkkeykrkwnivwlkplgfnntytlavkdelakqynlktfsdlakisdklilgatmfflekpdgypglqklynfkfkhtksmdmgirytaidnnevqvidawatdgllvshklkileddkaffppyyaapiirqdvldkhpelkdvlnklanqisleemqklnykvdgegqdpakvakeflkekglil</t>
  </si>
  <si>
    <t>S005</t>
  </si>
  <si>
    <t>iNicSnFR2</t>
  </si>
  <si>
    <t>CC90</t>
  </si>
  <si>
    <t>andtvvvgsinftegiivanmvaemieahtdlkvvrklnlgge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ytltvkdelakqynlktfsdlakisdklilgatmfflegpdgypglqklynfkfkhtksmdmgirytaidnnevqvidawatdgllvshklkileddkaffppyyaapiirqdvldkhpelkdvlnklanqisleemqklnykvdgegqdpakvakeflkekglil</t>
  </si>
  <si>
    <t>S006</t>
  </si>
  <si>
    <t>iNicSnFR3a</t>
  </si>
  <si>
    <t>CC93</t>
  </si>
  <si>
    <t>andtvvvgsinftegiivanmvaemieahtdlkvvrklnlgge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watdgllvshklkileddkaffppyyaapiirqdvldkhpelkdvlnklanqisleemqklnykvdgegqdpakvakeflkekglil</t>
  </si>
  <si>
    <t>S007</t>
  </si>
  <si>
    <t>iNicSnFR3b</t>
  </si>
  <si>
    <t>V7</t>
  </si>
  <si>
    <t>andtvvvgsieftegiivanmvaemieahtdlkvvrklnlgge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ytltvkdelakqynlktfsdlakisdklilgatmfflegpdgypglqklynfkfkhtksmdmgirytaidnnevqvidawatdgllvshklkileddkaffppyyaapiirqdvldkhpelkdvlnklanqisleemqklnykvdgegqdpakvakeflkekglil</t>
  </si>
  <si>
    <t>S008</t>
  </si>
  <si>
    <t>iAChSnFR</t>
  </si>
  <si>
    <t>V9, iNicSnFR5</t>
  </si>
  <si>
    <t>v.7 -&gt; v.7.1 -&gt; v.7.1.2 -&gt; v.8 -&gt; v.9</t>
  </si>
  <si>
    <t>Nichols 2022 eLife</t>
  </si>
  <si>
    <t>andtvvvgsiiftegiivanmvaemieahtdlkvvrklnlggv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astdpegayetvkkeykrkwnivwlkplgfnntytltvkdelakqynlktfsdlakisdklilgatmfflegpdgypglqklynfkfkhtksmdmgirytaidnnevqvidawatdgllvshklkileddkaffppyyaapiirqdvldkhpelkdvlnklanqisleemqklnykvdgegqdpakvakeflkekglil</t>
  </si>
  <si>
    <t>S009</t>
  </si>
  <si>
    <t>Aaron</t>
  </si>
  <si>
    <t>Laura</t>
  </si>
  <si>
    <t>iCytSnFR</t>
  </si>
  <si>
    <t>andtvvvgsiiftegiivanmvaemieahtdlkvvrklnlggynvnfeaikrgganngidiyveytghglvdilgfpepnvyitadkqkngikanfkirhnmedgsvqladhyqqntpigdgpvllpdnhylstqsvlskdpnekrdhmvllefvtaagitlgmdelykggtggsmskgeelftgvvpilveldgdvnghkfsvrgegegdatngkltlkficttgklpvpwptlvttltygvqcfsrypdhmkqhdffksampegyvqertisfkddgtyktraevkfegdtlvnrielkgidfkedgnilghkleynfpppastdpegayetvkkeykrkwnivwlkplgfnntytltvkdelakqynlktfsdlakisdklilgatmwflegpdgypglqklynfkfkhtksmdmgirytaidnnevqvidawatdgllvshklkileddkaffppyyaapiirqdvldkhpelkdvlnklanqisleemqklnykvdgegqdpakvakeflkekglil</t>
  </si>
  <si>
    <t>S010</t>
  </si>
  <si>
    <t>5_Iodo_A85380</t>
  </si>
  <si>
    <t>iA853SnFR1</t>
  </si>
  <si>
    <t>andtvvvgsiaftegiivanmvaemieahtdlkvvrklnlggp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lynfkfkhtksmdmgirytaidnnevqvidawatdgllvshklkileddkaffppyyaapiirqdvldkhpelkdvlnklanqisleemqklnykvdgegqdpakvakeflkekglil</t>
  </si>
  <si>
    <t>S011</t>
  </si>
  <si>
    <t>iDianiclineSnFR1</t>
  </si>
  <si>
    <t>andtvvvgsidftegiivanmvaemieahtdlkvvrklnlggrnvnfeaikrgganngidiyveytgsglvdilgfpepnvyitadkqkngikanfkirhnmedgsvqladhyqqntpigdgpvllpdnhylstqsvlskdpnekrdhmvllefvtaagitlgmdelykggtggsmskgeelftgvvpilveldggvnghkfsvrgegegdatngkltlkficttgklpvpwptlvttltygvqcfsrypdhmkqhdffksampegyvqertisfkddgtyktraevkfegdtlvnrielkgidfkedgnilghkleynfpppnstdpegayetvkkeykrkwnivwlkplgfnntytlgvkdelakqynlktfsdlakisdklilgatmfflenpdgypglqklynfkfkhtksmdmgirytaidnnevqvidawatdgllvshklkileddkaffppyyaapiirqdvldkhpelkdvlnklanqisleemqklnykvdgegqdpakvakeflkekglil</t>
  </si>
  <si>
    <t>S012</t>
  </si>
  <si>
    <t>Kallol</t>
  </si>
  <si>
    <t>AK1</t>
  </si>
  <si>
    <t>S013</t>
  </si>
  <si>
    <t>RK3</t>
  </si>
  <si>
    <t>S019</t>
  </si>
  <si>
    <t>S014</t>
  </si>
  <si>
    <t>SHNK2</t>
  </si>
  <si>
    <t>andtvvvgsynftegiivanmvaemieahtdlkvvrklnlgge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kpdgypglqklynfkfkhtksmdmgirytaidnnevqvidgwatdgllvshklkileddkafrppyyaapiirqdvldkhpelkdvlnklanqisleemqklnykvdgegqdpakvakeflkekglil</t>
  </si>
  <si>
    <t>S020</t>
  </si>
  <si>
    <t>S015</t>
  </si>
  <si>
    <t>Liz Unger</t>
  </si>
  <si>
    <t>Lin Tian</t>
  </si>
  <si>
    <t>L121G4</t>
  </si>
  <si>
    <t>andtvvvgsinhteqiivanmvaemieahtdlkvvrklnlggvnvnfeaikrgganngidiyleyvgyglvdilgypepnvyiiadkqkngikanfkirynvedgsvqladhyqqntpigdgsvllldnhylstqsvlskdpnekrdhmvllefvtaagitlgmdelykggtggsmskgeelftgvvpilveldggvnghkfsvrgegegdatngkltlkficttgklpvpwptlvttltygvqcfsrypdhmkqhdffksampegyvqertisfkddgtyktraevkfegdtlvnrielkgidfkedgnilghkleynfpppgatdpegayetvkkeykrkwnivwlkplgfnasyvlavkdelakqynlktfsdlakisdklilganmmflenpdgypglqklynfkfkhtksmdagipytaidnnevqvidatatdgllvshklkileddkaffppyyaapiirqdvldkhpelkdvlnklanqisleemqklnykrdgegqdpakvakeflkekgli</t>
  </si>
  <si>
    <t>S032</t>
  </si>
  <si>
    <t>iFluoexetineSnFR</t>
  </si>
  <si>
    <t>andtvvvgsiifteg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hflespdgypglqklynfkfkhtksmdmgirytaidnnevqvidasatdgllvshklkileddkaffppyyaapiirqdvldkhpelkdvlnklanqisleemqklnykvdgegqdpakvakeflkekglil</t>
  </si>
  <si>
    <t>S033</t>
  </si>
  <si>
    <t>Anand</t>
  </si>
  <si>
    <t>andtvvvgsie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watdgllvshklkileddkaffppyyaapiirqdvldkhpelkdvlnklanqisleemqklnykvdgegqdpakvakeflkekglil</t>
  </si>
  <si>
    <t>S034</t>
  </si>
  <si>
    <t>S021</t>
  </si>
  <si>
    <t>S035</t>
  </si>
  <si>
    <t>S022</t>
  </si>
  <si>
    <t>S036</t>
  </si>
  <si>
    <t>S023</t>
  </si>
  <si>
    <t>Naloxone</t>
  </si>
  <si>
    <t>S040</t>
  </si>
  <si>
    <t>S024</t>
  </si>
  <si>
    <t>SSM1</t>
  </si>
  <si>
    <t>S055</t>
  </si>
  <si>
    <t>S025</t>
  </si>
  <si>
    <t>andtvvvgsiifteg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lynfkfkhtksmdmgirytaidnnevqvidawatdgllvshklkileddkaffppyyaapiirqdvldkhpelkdvlnklanqisleemqklnykvdgegqdpakvakeflkekglil</t>
  </si>
  <si>
    <t>S056</t>
  </si>
  <si>
    <t>S026</t>
  </si>
  <si>
    <t>SSM2</t>
  </si>
  <si>
    <t>S057</t>
  </si>
  <si>
    <t>S027</t>
  </si>
  <si>
    <t>SSM3</t>
  </si>
  <si>
    <t>S058</t>
  </si>
  <si>
    <t>S028</t>
  </si>
  <si>
    <t>SSM4</t>
  </si>
  <si>
    <t>S059</t>
  </si>
  <si>
    <t>S029</t>
  </si>
  <si>
    <t>SSM5</t>
  </si>
  <si>
    <t>S062</t>
  </si>
  <si>
    <t>S030</t>
  </si>
  <si>
    <t>SSM6</t>
  </si>
  <si>
    <t>S063</t>
  </si>
  <si>
    <t>S031</t>
  </si>
  <si>
    <t>SSM7</t>
  </si>
  <si>
    <t>S064</t>
  </si>
  <si>
    <t>SSM8</t>
  </si>
  <si>
    <t>andtvvvgsiifteg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lynfkfkhtksmdmgirytaidnnevqvidagatdgllvshklkileddkaffppyyaapiirqdvldkhpelkdvlnklanqisleemqklnykvdgegqdpakvakeflkekglil</t>
  </si>
  <si>
    <t>S065</t>
  </si>
  <si>
    <t>andtvvvgsiifteg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lynfkfkhtksmdmgirytaidnnevqvidasatdgllvshklkileddkaffppyyaapiirqdvldkhpelkdvlnklanqisleemqklnykvdgegqdpakvakeflkekglil</t>
  </si>
  <si>
    <t>S066</t>
  </si>
  <si>
    <t>SSM9</t>
  </si>
  <si>
    <t>andtvvvgsiifteg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hflegpdgypglqklynfkfkhtksmdmgirytaidnnevqvidasatdgllvshklkileddkaffppyyaapiirqdvldkhpelkdvlnklanqisleemqklnykvdgegqdpakvakeflkekglil</t>
  </si>
  <si>
    <t>S073</t>
  </si>
  <si>
    <t>andtvvvgsiifteg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vflegpdgypglqklynfkfkhtksmdmgirytaidnnevqvidasatdgllvshklkileddkaffppyyaapiirqdvldkhpelkdvlnklanqisleemqklnykvdgegqdpakvakeflkekglil</t>
  </si>
  <si>
    <t>S074</t>
  </si>
  <si>
    <t>andtvvvgsiifteg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wflegpdgypglqklynfkfkhtksmdmgirytaidnnevqvidasatdgllvshklkileddkaffppyyaapiirqdvldkhpelkdvlnklanqisleemqklnykvdgegqdpakvakeflkekglil</t>
  </si>
  <si>
    <t>S075</t>
  </si>
  <si>
    <t>S037</t>
  </si>
  <si>
    <t>SSM10</t>
  </si>
  <si>
    <t>v9 SH</t>
  </si>
  <si>
    <t>S076</t>
  </si>
  <si>
    <t>S038</t>
  </si>
  <si>
    <t>SSM11</t>
  </si>
  <si>
    <t>S077</t>
  </si>
  <si>
    <t>S039</t>
  </si>
  <si>
    <t>SSM12</t>
  </si>
  <si>
    <t>S081</t>
  </si>
  <si>
    <t>SSM13</t>
  </si>
  <si>
    <t>S082</t>
  </si>
  <si>
    <t>S041</t>
  </si>
  <si>
    <t>SSM14</t>
  </si>
  <si>
    <t>S083</t>
  </si>
  <si>
    <t>S042</t>
  </si>
  <si>
    <t>SSM15</t>
  </si>
  <si>
    <t>S084</t>
  </si>
  <si>
    <t>S043</t>
  </si>
  <si>
    <t>SSM16</t>
  </si>
  <si>
    <t>S086</t>
  </si>
  <si>
    <t>S044</t>
  </si>
  <si>
    <t>SSM17</t>
  </si>
  <si>
    <t>S087</t>
  </si>
  <si>
    <t>S045</t>
  </si>
  <si>
    <t>SSM18</t>
  </si>
  <si>
    <t>S088</t>
  </si>
  <si>
    <t>S046</t>
  </si>
  <si>
    <t>SSM19</t>
  </si>
  <si>
    <t>S089</t>
  </si>
  <si>
    <t>S047</t>
  </si>
  <si>
    <t>S090</t>
  </si>
  <si>
    <t>S048</t>
  </si>
  <si>
    <t>S091</t>
  </si>
  <si>
    <t>S049</t>
  </si>
  <si>
    <t>S092</t>
  </si>
  <si>
    <t>S050</t>
  </si>
  <si>
    <t>S093</t>
  </si>
  <si>
    <t>S051</t>
  </si>
  <si>
    <t>S094</t>
  </si>
  <si>
    <t>S052</t>
  </si>
  <si>
    <t>andtvvvgsiiftegiivanmvaemieahtdlkvvrklnlggy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lynfkfkhtksmdmgirytaidnnevqvidawatdgllvshklkileddkaffppyyaapiirqdvldkhpelkdvlnklanqisleemqklnykvdgegqdpakvakeflkekglil</t>
  </si>
  <si>
    <t>S095</t>
  </si>
  <si>
    <t>S053</t>
  </si>
  <si>
    <t>S096</t>
  </si>
  <si>
    <t>S054</t>
  </si>
  <si>
    <t>S097</t>
  </si>
  <si>
    <t>andtvvvgsiiftegiivanmvaemieahtdlkvvrklnlggy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Wflegpdgypglqklynfkfkhtksmdmgirytaidnnevqvidawatdgllvshklkileddkaffppyyaapiirqdvldkhpelkdvlnklanqisleemqklnykvdgegqdpakvakeflkekglil</t>
  </si>
  <si>
    <t>S098</t>
  </si>
  <si>
    <t>S099</t>
  </si>
  <si>
    <t>S120</t>
  </si>
  <si>
    <t>andtvvvgsiefteg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gvkdelakqynlktfsdlakisdklilgatmfflegpdgypglqklynfkfkhtksmdmgirytaidnnevqvidawatdgllvshklkileddkaffppyyaapiirqdvldkhpelkdvlnklanqisleemqklnykvdgegqdpakvakeflkekglil</t>
  </si>
  <si>
    <t>S121</t>
  </si>
  <si>
    <t>andtvvvgsiefteg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svkdelakqynlktfsdlakisdklilgatmfflegpdgypglqklynfkfkhtksmdmgirytaidnnevqvidawatdgllvshklkileddkaffppyyaapiirqdvldkhpelkdvlnklanqisleemqklnykvdgegqdpakvakeflkekglil</t>
  </si>
  <si>
    <t>S122</t>
  </si>
  <si>
    <t>S060</t>
  </si>
  <si>
    <t>S123</t>
  </si>
  <si>
    <t>S061</t>
  </si>
  <si>
    <t>S124</t>
  </si>
  <si>
    <t>andtvvvgsieftegiivanmvaemieahtdlkvvrklnlggvnvnfeaikrgganngidiyveytgt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gvkdelakqynlktfsdlakisdklilgatmfflegpdgypglqklynfkfkhtksmdmgirytaidnnevqvidawatdgllvshklkileddkaffppyyaapiirqdvldkhpelkdvlnklanqisleemqklnykvdgegqdpakvakeflkekglil</t>
  </si>
  <si>
    <t>S125</t>
  </si>
  <si>
    <t>andtvvvgsieftegiivanmvaemieahtdlkvvrklnlggvnvnfeaikrgganngidiyveytgs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gvkdelakqynlktfsdlakisdklilgatmfflegpdgypglqklynfkfkhtksmdmgirytaidnnevqvidawatdgllvshklkileddkaffppyyaapiirqdvldkhpelkdvlnklanqisleemqklnykvdgegqdpakvakeflkekglil</t>
  </si>
  <si>
    <t>S126</t>
  </si>
  <si>
    <t>andtvvvgsieftegiivanmvaemieahtdlkvvrklnlggvnvnfeaikrgganngidiyveytgs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svkdelakqynlktfsdlakisdklilgatmfflegpdgypglqklynfkfkhtksmdmgirytaidnnevqvidawatdgllvshklkileddkaffppyyaapiirqdvldkhpelkdvlnklanqisleemqklnykvdgegqdpakvakeflkekglil</t>
  </si>
  <si>
    <t>S127</t>
  </si>
  <si>
    <t>andtvvvgsieftegiivanmvaemieahtdlkvvrklnlggvnvnfeaikrgganngidiyveytgsglvdilgfpepnvyitadkqkngikanfkirhnmedgsvqladhyqqntpigdgpvllpdnhylstqsvlskdpnekrdhmvllefvtaagitlgmdelykggtggsmskgeelftgvvpilveldggvnghkfsvrgegegdatngkltlkficttgklpvpwptlvttltygvqcfsrypdhmkqhdffksampegyvqertisfkddgtyktraevkfegdtlvnrielkgidfkedgnilghkleynfpppnstdpegayetvkkeykrkwnivwlkplgfnntytlgvkdelakqynlktfsdlakisdklilgatmfflegpdgypglqklynfkfkhtksmdmgirytaidnnevqvidawatdgllvshklkileddkaffppyyaapiirqdvldkhpelkdvlnklanqisleemqklnykvdgegqdpakvakeflkekglil</t>
  </si>
  <si>
    <t>S128</t>
  </si>
  <si>
    <t>andtvvvgsieftegiivanmvaemieahtdlkvvrklnlggvnvnfeaikrgganngidiyveytgsglvdilgfpepnvyitadkqkngikanfkirhnmedgsvqladhyqqntpigdgpvllpdnhylstqsvlskdpnekrdhmvllefvtaagitlgmdelykggtggsmskgeelftgvvpilveldggvnghkfsvrgegegdatngkltlkficttgklpvpwptlvttltygvqcfsrypdhmkqhdffksampegyvqertisfkddgtyktraevkfegdtlvnrielkgidfkedgnilghkleynfpppqstdpegayetvkkeykrkwnivwlkplgfnntytlgvkdelakqynlktfsdlakisdklilgatmfflegpdgypglqklynfkfkhtksmdmgirytaidnnevqvidawatdgllvshklkileddkaffppyyaapiirqdvldkhpelkdvlnklanqisleemqklnykvdgegqdpakvakeflkekglil</t>
  </si>
  <si>
    <t>S129</t>
  </si>
  <si>
    <t>S067</t>
  </si>
  <si>
    <t>S130</t>
  </si>
  <si>
    <t>S068</t>
  </si>
  <si>
    <t>S131</t>
  </si>
  <si>
    <t>S069</t>
  </si>
  <si>
    <t>S132</t>
  </si>
  <si>
    <t>S070</t>
  </si>
  <si>
    <t>S133</t>
  </si>
  <si>
    <t>S071</t>
  </si>
  <si>
    <t>S134</t>
  </si>
  <si>
    <t>S072</t>
  </si>
  <si>
    <t>S135</t>
  </si>
  <si>
    <t>andtvvvgsieftegiivanmvaemieahtdlkvvrklnlggvnvnfeaikrgganngidiyveytgsglvdilgfpepnvyitadkqkngikanfkirhnmedgsvqladhyqqntpigdgpvllpdnhylstqsvlskdpnekrdhmvllefvtaagitlgmdelykggtggsmskgeelftgvvpilveldggvnghkfsvrgegegdatngkltlkficttgklpvpwptlvttltygvqcfsrypdhmkqhdffksampegyvqertisfkddgtyktraevkfegdtlvnrielkgidfkedgnilghkleynfpppnstdpegayetvkkeykrkwnivwlkplgfnntytlgvkdelakqynlktfsdlakisdklilgatmfflenpdgypglqklynfkfkhtksmdmgirytaidnnevqvidawatdgllvshklkileddkaffppyyaapiirqdvldkhpelkdvlnklanqisleemqklnykvdgegqdpakvakeflkekglil</t>
  </si>
  <si>
    <t>S136</t>
  </si>
  <si>
    <t>andtvvvgsieftegiivanmvaemieahtdlkvvrklnlggpnvnfeaikrgganngidiyveytgsglvdilgfpepnvyitadkqkngikanfkirhnmedgsvqladhyqqntpigdgpvllpdnhylstqsvlskdpnekrdhmvllefvtaagitlgmdelykggtggsmskgeelftgvvpilveldggvnghkfsvrgegegdatngkltlkficttgklpvpwptlvttltygvqcfsrypdhmkqhdffksampegyvqertisfkddgtyktraevkfegdtlvnrielkgidfkedgnilghkleynfpppnstdpegayetvkkeykrkwnivwlkplgfnntytlgvkdelakqynlktfsdlakisdklilgatmfflegpdgypglqklynfkfkhtksmdmgirytaidnnevqvidawatdgllvshklkileddkaffppyyaapiirqdvldkhpelkdvlnklanqisleemqklnykvdgegqdpakvakeflkekglil</t>
  </si>
  <si>
    <t>S137</t>
  </si>
  <si>
    <t>andtvvvgsieftegiivanmvaemieahtdlkvvrklnlggrnvnfeaikrgganngidiyveytgsglvdilgfpepnvyitadkqkngikanfkirhnmedgsvqladhyqqntpigdgpvllpdnhylstqsvlskdpnekrdhmvllefvtaagitlgmdelykggtggsmskgeelftgvvpilveldggvnghkfsvrgegegdatngkltlkficttgklpvpwptlvttltygvqcfsrypdhmkqhdffksampegyvqertisfkddgtyktraevkfegdtlvnrielkgidfkedgnilghkleynfpppnstdpegayetvkkeykrkwnivwlkplgfnntytlgvkdelakqynlktfsdlakisdklilgatmfflegpdgypglqklynfkfkhtksmdmgirytaidnnevqvidawatdgllvshklkileddkaffppyyaapiirqdvldkhpelkdvlnklanqisleemqklnykvdgegqdpakvakeflkekglil</t>
  </si>
  <si>
    <t>S138</t>
  </si>
  <si>
    <t>andtvvvgsieftegiivanmvaemieahtdlkvvrklnlggpnvnfeaikrgganngidiyveytgsglvdilgfpepnvyitadkqkngikanfkirhnmedgsvqladhyqqntpigdgpvllpdnhylstqsvlskdpnekrdhmvllefvtaagitlgmdelykggtggsmskgeelftgvvpilveldggvnghkfsvrgegegdatngkltlkficttgklpvpwptlvttltygvqcfsrypdhmkqhdffksampegyvqertisfkddgtyktraevkfegdtlvnrielkgidfkedgnilghkleynfpppnstdpegayetvkkeykrkwnivwlkplgfnntytlgvkdelakqynlktfsdlakisdklilgatmfflenpdgypglqklynfkfkhtksmdmgirytaidnnevqvidawatdgllvshklkileddkaffppyyaapiirqdvldkhpelkdvlnklanqisleemqklnykvdgegqdpakvakeflkekglil</t>
  </si>
  <si>
    <t>S148</t>
  </si>
  <si>
    <t>andtvvvgsieftegiivanmvaemieahtdlkvvrklnlggrnvnfeaikrgganngidiyveytgsglvdilgfpepnvyitadkqkngikanfkirhnmedgsvqladhyqqntpigdgpvllpdnhylstqsvlskdpnekrdhmvllefvtaagitlgmdelykggtggsmskgeelftgvvpilveldggvnghkfsvrgegegdatngkltlkficttgklpvpwptlvttltygvqcfsrypdhmkqhdffksampegyvqertisfkddgtyktraevkfegdtlvnrielkgidfkedgnilghkleynfpppnstdpegayetvkkeykrkwnivwlkplgfnntytlgvkdelakqynlktfsdlakisdklilgatmfflenpdgypglqklynfkfkhtksmdmgirytaidnnevqvidawatdgllvshklkileddkaffppyyaapiirqdvldkhpelkdvlnklanqisleemqklnykvdgegqdpakvakeflkekglil</t>
  </si>
  <si>
    <t>S149</t>
  </si>
  <si>
    <t>S078</t>
  </si>
  <si>
    <t>S150</t>
  </si>
  <si>
    <t>S079</t>
  </si>
  <si>
    <t>S151</t>
  </si>
  <si>
    <t>S080</t>
  </si>
  <si>
    <t>SSM 13</t>
  </si>
  <si>
    <t>S153</t>
  </si>
  <si>
    <t>SSM 14</t>
  </si>
  <si>
    <t>S165</t>
  </si>
  <si>
    <t>andtvvvgsinftegiivanmvaemieahtdlkvvrklnlggrnvnfeaikrgganngidiyveytgsglvdilgfpepnvyitadkqkngikanfkirhnmedgsvqladhyqqntpigdgpvllpdnhylstqsvlskdpnekrdhmvllefvtaagitlgmdelykggtggsmskgeelftgvvpilveldggvnghkfsvrgegegdatngkltlkficttgklpvpwptlvttltygvqcfsrypdhmkqhdffksampegyvqertisfkddgtyktraevkfegdtlvnrielkgidfkedgnilghkleynfpppnstdpegayetvkkeykrkwnivwlkplgfnntytlgvkdelakqynlktfsdlakisdklilgatmfflenpdgypglqklynfkfkhtksmdmgirytaidnnevqvidawatdgllvshklkileddkaffppyyaapiirqdvldkhpelkdvlnklanqisleemqklnykvdgegqdpakvakeflkekglil</t>
  </si>
  <si>
    <t>S166</t>
  </si>
  <si>
    <t>andtvvvgsitftegiivanmvaemieahtdlkvvrklnlggpnvnfeaikrgganngidiyveytgsglvdilgfpepnvyitadkqkngikanfkirhnmedgsvqladhyqqntpigdgpvllpdnhylstqsvlskdpnekrdhmvllefvtaagitlgmdelykggtggsmskgeelftgvvpilveldggvnghkfsvrgegegdatngkltlkficttgklpvpwptlvttltygvqcfsrypdhmkqhdffksampegyvqertisfkddgtyktraevkfegdtlvnrielkgidfkedgnilghkleynfpppnstdpegayetvkkeykrkwnivwlkplgfnntytlgvkdelakqynlktfsdlakisdklilgatmfflenpdgypglqklynfkfkhtksmdmgirytaidnnevqvidawatdgllvshklkileddkaffppyyaapiirqdvldkhpelkdvlnklanqisleemqklnykvdgegqdpakvakeflkekglil</t>
  </si>
  <si>
    <t>S167</t>
  </si>
  <si>
    <t>andtvvvgsivftegiivanmvaemieahtdlkvvrklnlggpnvnfeaikrgganngidiyveytgsglvdilgfpepnvyitadkqkngikanfkirhnmedgsvqladhyqqntpigdgpvllpdnhylstqsvlskdpnekrdhmvllefvtaagitlgmdelykggtggsmskgeelftgvvpilveldggvnghkfsvrgegegdatngkltlkficttgklpvpwptlvttltygvqcfsrypdhmkqhdffksampegyvqertisfkddgtyktraevkfegdtlvnrielkgidfkedgnilghkleynfpppnstdpegayetvkkeykrkwnivwlkplgfnntytlgvkdelakqynlktfsdlakisdklilgatmfflenpdgypglqklynfkfkhtksmdmgirytaidnnevqvidawatdgllvshklkileddkaffppyyaapiirqdvldkhpelkdvlnklanqisleemqklnykvdgegqdpakvakeflkekglil</t>
  </si>
  <si>
    <t>S168</t>
  </si>
  <si>
    <t>S085</t>
  </si>
  <si>
    <t>SDM</t>
  </si>
  <si>
    <t>V7.1</t>
  </si>
  <si>
    <t>andtvvvgsiefteg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watdgllvshklkileddkaffppyyaapiirqdvldkhpelkdvlnklanqisleemqklnykvdgegqdpakvakeflkekglil</t>
  </si>
  <si>
    <t>S169</t>
  </si>
  <si>
    <t>V7.1.2</t>
  </si>
  <si>
    <t>andtvvvgsieftegiivanmvaemieahtdlkvvrklnlggvnvnfeaikrgganngidiyveytgt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watdgllvshklkileddkaffppyyaapiirqdvldkhpelkdvlnklanqisleemqklnykvdgegqdpakvakeflkekglil</t>
  </si>
  <si>
    <t>S170</t>
  </si>
  <si>
    <t>CC81</t>
  </si>
  <si>
    <t>andtvvvgsinfteqiivanmvaemieahtdlkvvrklnlgge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pstdpegayetvkkeykrkwnivwlkplgfnntytltvkdelakqynlktfsdlakisdklilgatmfflekpdgypglqklynfkfkhtksmdmgirytaidnnevqvidafatdgllvshklkileddkaffppyyaapiirqdvldkhpelkdvlnklanqisdeemqklnykvdgegqdpakvakeflkekglil</t>
  </si>
  <si>
    <t>S175</t>
  </si>
  <si>
    <t>Cytisine_F</t>
  </si>
  <si>
    <t>SSM</t>
  </si>
  <si>
    <t>andtvvvgsiiftegiivanmvaemieahtdlkvvrklnlggngvnfeaikrgganngidiyveytghglvdilgfpepnvyitadkqkngikanfkirhnvedgsvqladhyqqntpigdgpvllpdnhylstqsvlskdpnekrdhmvllefvtaagitlgmdelykggtggsmskgeelftgvvpilveldgdvnghkfsvrgegegdatngkltlkficttgklpvpwptlvttltygvqcfsrypdhmkqhdffksampegyvqertisfkddgtyktraevkfegdtlvnrielkgidfkedgnilghkleynfpppattdpegayetvkkeykrkwnivwlkplgfnntytltvkdelakqynlktfsdlakisdklilgatmwflegpdgypglqklynfkfkhtksmdmgirytaidnnevqvidawatdgllvshklkileddkaffppyyaapiirqdvldkhpelkdvlnklanqisleemqklnykvdgegqdpakvakeflkekglil</t>
  </si>
  <si>
    <t>S176</t>
  </si>
  <si>
    <t>S177</t>
  </si>
  <si>
    <t>Cytisine_Br_Et</t>
  </si>
  <si>
    <t>andtvvvgsiiftegiivanmvaemieahtdlkvvrklnlggqgvnfeaikrgganngidiyveytghglvdilgfpepnvyitadkqkngikanfkirhnvedgsvqladhyqqntpigdgpvllpdnhylstqsvlskdpnekrdhmvllefvtaagitlgmdelykggtggsmskgeelftgvvpilveldgdvnghkfsvrgegegdatngkltlkficttgklpvpwptlvttltygvqcfsrypdhmkqhdffksampegyvqertisfkddgtyktraevkfegdtlvnrielkgidfkedgnilghkleynfpppattdpegayetvkkeykrkwnivwlkplgfnntytltvkdelakqynlktfsdlakisdklilgatmwflegpdgypglqklynfkfkhtksmdmgirytaidnnevqvidawatdgllvshklkileddkaffppyyaapiirqdvldkhpelkdvlnklanqisleemqklnykvdgegqdpakvakeflkekglil</t>
  </si>
  <si>
    <t>S178</t>
  </si>
  <si>
    <t>Shan</t>
  </si>
  <si>
    <t>iNicSnFR11</t>
  </si>
  <si>
    <t>andtvvvgsie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avidawatdgllvshklkileddkaffppyyaapiisqdvldkhpelkdvlnklanqisleemqklnykvdgegqdpakvakeflkekglil</t>
  </si>
  <si>
    <t>S179</t>
  </si>
  <si>
    <t>andtvvvgsi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watdgllvshklkileddkaffppyyaapiirqdvldkhpelkdvlnklanqisleemqklnykvdgegqdpakvakeflkekglilqvd</t>
  </si>
  <si>
    <t>S180</t>
  </si>
  <si>
    <t>mhhhhhhgaqparsandtvvvgsinftegiivanmvaemieahtdlkvvrklnlggenvnfeaikrgganngidiyveytghglvdilgfpsstdpegayetvkkeykrkwnivwlkplgfnntytltvkdelakqynlktfsdlakisdklilgatmfflegpdgypglqklynfkfkhtksmdmgirytaidnnevqvidawatdgllvshklkileddkaffppyyaapiirqdvldkhpelkdvlnklanqisleemqklnykvdgegqdpakvakeflkekglilqvd</t>
  </si>
  <si>
    <t>S181</t>
  </si>
  <si>
    <t>iNicSnFR4, V9YW(F)</t>
  </si>
  <si>
    <t>mhhhhhhgaqparsandtvvvgsiiftegiivanmvaemieahtdlkvvrklnlggynvnfeaikrgganngidiyveytghglvdilgfpattdpegayetvkkeykrkwnivwlkplgfnntytltvkdelakqynlktfsdlakisdklilgatmwflegpdgypglqklynfkfkhtksmdmgirytaidnnevqvidawatdgllvshklkileddkaffppyyaapiirqdvldkhpelkdvlnklanqisleemqklnykvdgegqdpakvakeflkekglilqvd</t>
  </si>
  <si>
    <t>S182</t>
  </si>
  <si>
    <t>mhhhhhhgaqparsandtvvvgsiiftegiivanmvaemieahtdlkvvrklnlggvnvnfeaikrgganngidiyveytghglvdilgfpattdpegayetvkkeykrkwnivwlkplgfnntytltvkdelakqynlktfsdlakisdklilgatmfflegpdgypglqklynfkfkhtksmdmgirytaidnnevqvidawatdgllvshklkileddkaffppyyaapiirqdvldkhpelkdvlnklanqisleemqklnykvdgegqdpakvakeflkekglilqvd</t>
  </si>
  <si>
    <t>S188</t>
  </si>
  <si>
    <t>S189</t>
  </si>
  <si>
    <t>serotonin</t>
  </si>
  <si>
    <t>iSeroSnFR</t>
  </si>
  <si>
    <t>L194D1</t>
  </si>
  <si>
    <t>Unger 2020</t>
  </si>
  <si>
    <t>andtvvvgsinhteqiivanmlaemieahtdlkvvrklnlggvnvnfeaikrgganngidiyleyvgyglvdilgypepnvyiiadkqkngikanfkirynvedgsvqladhyqqntpigdgpvllpdnhylstqsvlskdpnekrdhmvllefvtaagitlgmdelykggtggsmskgeelftgvvpilveldggvnghkfsvrgegegdatngkltlkficttgklpvpwptlvttltygvqcfsrypdhmkqhdffksampegyvqertisfkddgtyktraevkfegdtlvnrielkgidfkedgnilghkleynfpppgatdpegayetvkkeykrkwnivwlkplgfnasyvlavkdelakqynlktfsdlakisdklilganmmflenpdgypglqklynfkfkhtksmdagipytaidnnevqvidatatdgllvshklkileddkaffppyyaapiirqdvldkhpelkdvlnklanqisleemqklnykrdgegqdpakvakeflkekgli</t>
  </si>
  <si>
    <t>S193</t>
  </si>
  <si>
    <t>V7.1.3 , V8</t>
  </si>
  <si>
    <t>andtvvvgsiifteg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watdgllvshklkileddkaffppyyaapiirqdvldkhpelkdvlnklanqisleemqklnykvdgegqdpakvakeflkekglil</t>
  </si>
  <si>
    <t>S194</t>
  </si>
  <si>
    <t>V4.8.1.2</t>
  </si>
  <si>
    <t>andtvvvgsinfteqiivanmvaemieahtdlkvvrklnlggtnvnfeaikrgganngidiyveytgtglvdilgypepnvyitadkqkngikanfkirhnvedgsvqladhyqqntpigdgpvllpdnhylstqsvlskdpnekrdhmvllefvtaagitlgmdelykggtggsmskgeelftgvvpilveldggvnghkfsvrgegegdatngkltlkficttgklpvpwptlvttltygvqcfsrypdhmkqhdffksampegyvqertisfkddgtyktraevkfegdtlvnrielkgidfkedgnilghkleynfpppgstdpegayetvkkeykrkwnivwlkplgfnntytlavkdelakqynlktfsdlakisdklilgatmfflekpdgypglqklynfkfkhtksmdmgirytaidnnevqvidafatdgllvshklkileddkaffppyyaapiirqdvldkhpelkdvlnklanqisleemqklnykrdgegqdpakvakeflkekglil</t>
  </si>
  <si>
    <t>S195</t>
  </si>
  <si>
    <t>AK2 = SKetSnFR1</t>
  </si>
  <si>
    <t>andtvvvgsinftegiivanmvaemieahtdlkvvrklnlgge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gpdgypglqklynfkfkhtksmdmgirytaidnnevqvidawatdgllvshklkileddkafrppyyaapiirqdvldkhpelkdvlnklanqisleemqklnykvdgegqdpakvakeflkekglil</t>
  </si>
  <si>
    <t>S196</t>
  </si>
  <si>
    <t>AK3</t>
  </si>
  <si>
    <t>S197</t>
  </si>
  <si>
    <t>AK4</t>
  </si>
  <si>
    <t>S217</t>
  </si>
  <si>
    <t>AK5</t>
  </si>
  <si>
    <t>S218</t>
  </si>
  <si>
    <t>AK3.1</t>
  </si>
  <si>
    <t>S219</t>
  </si>
  <si>
    <t>AK5.1</t>
  </si>
  <si>
    <t>S220</t>
  </si>
  <si>
    <t>AK6</t>
  </si>
  <si>
    <t>S221</t>
  </si>
  <si>
    <t>AK7</t>
  </si>
  <si>
    <t>S222</t>
  </si>
  <si>
    <t>AK8 = SKetSnFR2</t>
  </si>
  <si>
    <t>andtvvvgsmnftegiivanmvaemieahtdlkvvrklnlgge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kpdgypglqklynfkfkhtksmdmgirytaidnnevqvidawatdgllvshklkileddkafrppyyaapiirqdvldkhpelkdvlnklanqisleemqklnykvdgegqdpakvakeflkekglil</t>
  </si>
  <si>
    <t>S224</t>
  </si>
  <si>
    <t>AK9</t>
  </si>
  <si>
    <t>andtvvvgsmnftegiivanmvaemieahtdlkvvrklnlgge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npdgypglqklynfkfkhtksmdmgirytaidnnevqvidawatdgllvshklkileddkafrppyyaapiirqdvldkhpelkdvlnklanqisleemqklnykvdgegqdpakvakeflkekglil</t>
  </si>
  <si>
    <t>S225</t>
  </si>
  <si>
    <t>RK1</t>
  </si>
  <si>
    <t>S226</t>
  </si>
  <si>
    <t>RK2</t>
  </si>
  <si>
    <t>S227</t>
  </si>
  <si>
    <t>SHNK1</t>
  </si>
  <si>
    <t>S228</t>
  </si>
  <si>
    <t>Scop1</t>
  </si>
  <si>
    <t>S232</t>
  </si>
  <si>
    <t>Scop2</t>
  </si>
  <si>
    <t>S233</t>
  </si>
  <si>
    <t>Scop3</t>
  </si>
  <si>
    <t>andtvvvgsinhtegiivanmvaemieahtdlkvvrklnlggenvnfeaikrgganngidiyveytgtglvdilgfpepnvyitadkqkngikanfkirhnvedgsvqladhyqqntpigdgpvllpdnhylstqsvlskdpnekrdhmvllefvtaagitlgmdelykggtggsmskgeelftgvvpilveldggvnghkfsvrgegegdatngkltlkficttgklpvpwptlvttltygvqcfsrypdhmkqhdffksampegyvqertisfkddgtyktraevkfegdtlvnrielkgidfkedgnilghkleynfpppcstdpegayetvkkeykrkwnivwlkplgfnntgtltvkdelakqynlktfsdlakisdklilgatmfflegpdgypglqklynfkfkhtksmdmgirytaidnnevqlvshklkileddkaffppyyaapiirqdvldkhpelkdvlnklanqisleemqklnykvdgegqdpakvakeflkekglil</t>
  </si>
  <si>
    <t>S234</t>
  </si>
  <si>
    <t>Scop4</t>
  </si>
  <si>
    <t>S235</t>
  </si>
  <si>
    <t>Scop5</t>
  </si>
  <si>
    <t>S236</t>
  </si>
  <si>
    <t>Scop6</t>
  </si>
  <si>
    <t>S237</t>
  </si>
  <si>
    <t>S139</t>
  </si>
  <si>
    <t>RK4</t>
  </si>
  <si>
    <t>S238</t>
  </si>
  <si>
    <t>S140</t>
  </si>
  <si>
    <t>SSM 11</t>
  </si>
  <si>
    <t>S239</t>
  </si>
  <si>
    <t>S141</t>
  </si>
  <si>
    <t>SSM 12</t>
  </si>
  <si>
    <t>S240</t>
  </si>
  <si>
    <t>S142</t>
  </si>
  <si>
    <t>S243</t>
  </si>
  <si>
    <t>S143</t>
  </si>
  <si>
    <t>S246</t>
  </si>
  <si>
    <t>S144</t>
  </si>
  <si>
    <t>S247</t>
  </si>
  <si>
    <t>S145</t>
  </si>
  <si>
    <t>S249</t>
  </si>
  <si>
    <t>S146</t>
  </si>
  <si>
    <t>S250</t>
  </si>
  <si>
    <t>S147</t>
  </si>
  <si>
    <t>S251</t>
  </si>
  <si>
    <t>andtvvvgsiafteg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lynfkfkhtksmdmgirytaidnnevqvidawatdgllvshklkileddkaffppyyaapiirqdvldkhpelkdvlnklanqisleemqklnykvdgegqdpakvakeflkekglil</t>
  </si>
  <si>
    <t>S255</t>
  </si>
  <si>
    <t>andtvvvgsipfteg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lynfkfkhtksmdmgirytaidnnevqvidawatdgllvshklkileddkaffppyyaapiirqdvldkhpelkdvlnklanqisleemqklnykvdgegqdpakvakeflkekglil</t>
  </si>
  <si>
    <t>S258</t>
  </si>
  <si>
    <t>andtvvvgsisfteg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lynfkfkhtksmdmgirytaidnnevqvidawatdgllvshklkileddkaffppyyaapiirqdvldkhpelkdvlnklanqisleemqklnykvdgegqdpakvakeflkekglil</t>
  </si>
  <si>
    <t>S259</t>
  </si>
  <si>
    <t>S260</t>
  </si>
  <si>
    <t>S152</t>
  </si>
  <si>
    <t>S261</t>
  </si>
  <si>
    <t>andtvvvgsisftegiivanmvaemieahtdlkvvrklnlggp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lynfkfkhtksmdmgirytaidnnevqvidawatdgllvshklkileddkaffppyyaapiirqdvldkhpelkdvlnklanqisleemqklnykvdgegqdpakvakeflkekglil</t>
  </si>
  <si>
    <t>S263</t>
  </si>
  <si>
    <t>S154</t>
  </si>
  <si>
    <t>andtvvvgsiiftegiivanmvaemieahtdlkvvrklnlggy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wflegpdgypglqklynfkfkhtksmdmgirytaidnnevqvidawatdgllvshklkileddkaffppyyaapiirqdvldkhpelkdvlnklanqisleemqklnykvdgegqdpakvakeflkekglil</t>
  </si>
  <si>
    <t>S264</t>
  </si>
  <si>
    <t>S155</t>
  </si>
  <si>
    <t>S265</t>
  </si>
  <si>
    <t>S156</t>
  </si>
  <si>
    <t>S266</t>
  </si>
  <si>
    <t>S157</t>
  </si>
  <si>
    <t>S268</t>
  </si>
  <si>
    <t>S158</t>
  </si>
  <si>
    <t>S269</t>
  </si>
  <si>
    <t>S159</t>
  </si>
  <si>
    <t>S270</t>
  </si>
  <si>
    <t>S160</t>
  </si>
  <si>
    <t>andtvvvgsiiftegiivanmvaemieahtdlkvvrklnlggn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wflegpdgypglqklynfkfkhtksmdmgirytaidnnevqvidawatdgllvshklkileddkaffppyyaapiirqdvldkhpelkdvlnklanqisleemqklnykvdgegqdpakvakeflkekglil</t>
  </si>
  <si>
    <t>S271</t>
  </si>
  <si>
    <t>S161</t>
  </si>
  <si>
    <t>S274</t>
  </si>
  <si>
    <t>S162</t>
  </si>
  <si>
    <t>S275</t>
  </si>
  <si>
    <t>S163</t>
  </si>
  <si>
    <t>andtvvvgsiiftegiivanmvaemieahtdlkvvrklnlggnh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wflegpdgypglqklynfkfkhtksmdmgirytaidnnevqvidawatdgllvshklkileddkaffppyyaapiirqdvldkhpelkdvlnklanqisleemqklnykvdgegqdpakvakeflkekglil</t>
  </si>
  <si>
    <t>S276</t>
  </si>
  <si>
    <t>S164</t>
  </si>
  <si>
    <t>andtvvvgsiiftegiivanmvaemieahtdlkvvrklnlggng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wflegpdgypglqklynfkfkhtksmdmgirytaidnnevqvidawatdgllvshklkileddkaffppyyaapiirqdvldkhpelkdvlnklanqisleemqklnykvdgegqdpakvakeflkekglil</t>
  </si>
  <si>
    <t>S277</t>
  </si>
  <si>
    <t>N-methyl_escitalopram</t>
  </si>
  <si>
    <t>iEscSnFR</t>
  </si>
  <si>
    <t>andtvvvgsie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svkdelakqynlktfsdlakisdklilgatmfflegpdgypglqklynfkfkhtksmdmgirytaidnnevqvidawatdgllvshklkileddkaffppyyaapiirqdvldkhpelkdvlnklanqisleemqklnykvdgegqdpakvakeflkekglil</t>
  </si>
  <si>
    <t>S279</t>
  </si>
  <si>
    <t>iFluoxSnFR </t>
  </si>
  <si>
    <t>S284</t>
  </si>
  <si>
    <t>V9.1</t>
  </si>
  <si>
    <t>andtvvvgsiifteg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lynfkfkhtksmdmgirytaidnnevqvidawatdgllvshklkileddkaffppyyaapiirqdvldkhpelkdvlnklanqisleemqklnykrdgegqdpakvakeflkekglil</t>
  </si>
  <si>
    <t>S285</t>
  </si>
  <si>
    <t>V9.2</t>
  </si>
  <si>
    <t>andtvvvgsiifteg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pynfkfkhtksmdmgirytaidnnevqvidawatdgllvshklkileddkaffppyyaapiirqdvldkhpelkdvlnklanqisleemqklnykrdgegqdpakvakeflkekglil</t>
  </si>
  <si>
    <t>S286</t>
  </si>
  <si>
    <t>V9.3</t>
  </si>
  <si>
    <t>andtvvvgsieftel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pynfkfkhtksmdmgirytaidnnevqvidawatdgllvshklkileddkaffppyyaapiirqdvldkhpelkdvlnklanqisleemqklnykrdgegqdpakvakeflkekglil</t>
  </si>
  <si>
    <t>S287</t>
  </si>
  <si>
    <t>V9.4</t>
  </si>
  <si>
    <t>andtvvvgsiifteg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qvkdelakqynlktfsdlakisdklilgatmfflegpdgypglqkpynfkfkhtksmdmgirytaidnnevqvidawatdgllvshklkileddkaffppyyaapiirqdvldkhpelkdvlnklanqisleemqklnykrdgegqdpakvakeflkekglil</t>
  </si>
  <si>
    <t>S288</t>
  </si>
  <si>
    <t>S171</t>
  </si>
  <si>
    <t>RK4.2</t>
  </si>
  <si>
    <t>andtvvvgslnwtegiivanmvaemieahtdlkvvrklnlggvnvnfeaikrgganngidiyveytgq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gtlgvkdelakqynlktfsdlakisdklilgatmfflegpdgypglqklynfkfkhtksmdmgirytaidnnevqvidvwatdgllvshklkileddkaffppyyaapiirqdvldkhpelkdvlnklanqisleemqklnykvdgegqdpakvakeflkekglil</t>
  </si>
  <si>
    <t>S289</t>
  </si>
  <si>
    <t>S172</t>
  </si>
  <si>
    <t>S290</t>
  </si>
  <si>
    <t>S173</t>
  </si>
  <si>
    <t>SHNK3</t>
  </si>
  <si>
    <t>S291</t>
  </si>
  <si>
    <t>S174</t>
  </si>
  <si>
    <t>SHNK4</t>
  </si>
  <si>
    <t>S292</t>
  </si>
  <si>
    <t>2S_3S_HB</t>
  </si>
  <si>
    <t>HB1</t>
  </si>
  <si>
    <t>andtvvvgsinftegiivanmvaemieahtdlkvvrklnlgganvnfeaikrgganngidiyveytgq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gpdgypglqklynfkfkhtksmdmgirytaidnnevqlvshklkileddkaffppyyaapiirqdvldkhpelkdvlnklanqisleemqklnykvdgegqdpakvakeflkekglil</t>
  </si>
  <si>
    <t>S293</t>
  </si>
  <si>
    <t>HB2</t>
  </si>
  <si>
    <t>andtvvvgslnftegiivanmvaemieahtdlkvvrklnlggvnvnfeaikrgganngidiyveytgq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ftltvkdelakqynlktfsdlakisdklilgatmfflegpdgypglqklynfkfkhtksmdmgirytaidnnevqvidvwatdgllvshklkileddkaffppyyaapiirqdvldkhpelkdvlnklanqisleemqklnykvdgegqdpakvakeflkekglil</t>
  </si>
  <si>
    <t>S294</t>
  </si>
  <si>
    <t>HB3</t>
  </si>
  <si>
    <t>andtvvvgsfnftegiivanmvaemieahtdlkvvrklnlggvnvnfeaikrgganngidiyveytgq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ftltvkdelakqynlktfsdlakisdklilgatmfflegpdgypglqklynfkfkhtksmdmgirytaidnnevqvidvwatdgllvshklkileddkaffppyyaapiirqdvldkhpelkdvlnklanqisleemqklnykvdgegqdpakvakeflkekglil</t>
  </si>
  <si>
    <t>S295</t>
  </si>
  <si>
    <t>HB4</t>
  </si>
  <si>
    <t>andtvvvgsfnftegiivanmvaemieahtdlkvvrklnlggvnvnfeaikrgganngidiyveytgqglvdilgfpepnvyitadkqkngikanfkirhnvedgsvqladhyqqntpigdgpvllpdnhylstqsvlskdpnekrdhmvllefvtaagitlgmdelykggtggsmskgeelftgvvpilveldggvnghkfsvrgegegdatngkltlkficttgklpvpwptlvttltygvqcfsrypdhmkqhdffksampegyvqertisfkddgtyktraevkfegdtlvnrielkgidfkedgnilghkleynfpppvstdpegayetvkkeykrkwnivwlkplgfnntftltvkdelakqynlktfsdlakisdklilgatmfflegpdgypglqklynfkfkhtksmdmgirytaidnnevqvidvwatdgllvshklkileddkaffppyyaapiirqdvldkhpelkdvlnklanqisleemqklnykvdgegqdpakvakeflkekglil</t>
  </si>
  <si>
    <t>S296</t>
  </si>
  <si>
    <t>HB5</t>
  </si>
  <si>
    <t>andtvvvgsfnftegiivanmvaemieahtdlkvvrklnlggvnvnfeaikrgganngidiyveytgqglvdilgfpepnvyitadkqkngikanfkirhnvedgsvqladhyqqntpigdgpvllpdnhylstqsvlskdpnekrdhmvllefvtaagitlgmdelykggtggsmskgeelftgvvpilveldggvnghkfsvrgegegdatngkltlkficttgklpvpwptlvttltygvqcfsrypdhmkqhdffksampegyvqertisfkddgtyktraevkfegdtlvnrielkgidfkedgnilghkleynfpppvstdpegayetvkkeykrkwnivwlkplgfnntftltvkdelakqynlktfsdlakisdklilgatmfflegpdgypglqklynfkfkhtksmdmgirytaidnnevqvidvwatdgllvshklkileddkaffppyyavpiirqdvldkhpelkdvlnklanqisleemqklnykvdgegqdpakvakeflkekglil</t>
  </si>
  <si>
    <t>S297</t>
  </si>
  <si>
    <t>HB6</t>
  </si>
  <si>
    <t>andtvvvgsfnftegiivanmvaemieahtdlkvvrklnlggvnvnfeaikrgganngidiyveytgqglvdilgfpepnvyitadkqkngikanfkirhnvedgsvqladhyqqntpigdgpvllpdnhylstqsvlskdpnekrdhmvllefvtaagitlgmdelykggtggsmskgeelftgvvpilveldggvnghkfsvrgegegdatngkltlkficttgklpvpwptlvttltygvqcfsrypdhmkqhdffksampegyvqertisfkddgtyktraevkfegdtlvnrielkgidfkedgnilghkleynfpppvstdpegayetvkkeykrkwnivwlkplgfnntftltvkdelakqynlktfsdlakisdklilgatmfflegpdgypglqklynfkfkhtksmdmgirytaidnnevqvidvwatdgllvshklkileddkaffppyyavpiirqdvldkhpelkdvlnkmanqisleemqklnykvdgegqdpakvakeflkekglil</t>
  </si>
  <si>
    <t>S298</t>
  </si>
  <si>
    <t>HB7</t>
  </si>
  <si>
    <t>andtvvvgsfnftegiivanmvaemieahtdlkvvrklnlggvnvnfeaikrgganngidiyveytgqglvdilgfpepnvyitadkqkngikanfkirhnvedgsvqladhyqqntpigdgpvllpdnhylstqsvlskdpnekrdhmvllefvtaagitlgmdelykggtggsmskgeelftgvvpilveldggvnghkfsvrgegegdatngkltlkficttgklpvpwptlvttltygvqcfsrypdhmkqhdffksampegyvqertisfkddgtyktraevkfegdtlvnrielkgidfkedgnilghkleynfpppvstdpegayetvkkeykrkwnivwlkplgfnntftltvkdelakqynlktfsdlakisdklilgatmfflegpdgypglqklynfkfkhtksmdmgirytaidnnevqvtdvwatdgllvshklkileddkaffppyyavpiirqdvldkhpelkdvlnkmanqisleemqklnykvdgegqdpakvakeflkekglil</t>
  </si>
  <si>
    <t>S302</t>
  </si>
  <si>
    <t>HB8</t>
  </si>
  <si>
    <t>S303</t>
  </si>
  <si>
    <t>S183</t>
  </si>
  <si>
    <t>SHNK4.1</t>
  </si>
  <si>
    <t>S304</t>
  </si>
  <si>
    <t>S184</t>
  </si>
  <si>
    <t>S305</t>
  </si>
  <si>
    <t>S185</t>
  </si>
  <si>
    <t>SHNK5</t>
  </si>
  <si>
    <t>S306</t>
  </si>
  <si>
    <t>S186</t>
  </si>
  <si>
    <t>SHNK6</t>
  </si>
  <si>
    <t>S308</t>
  </si>
  <si>
    <t>S187</t>
  </si>
  <si>
    <t>SHNK7 = i-SHNKSnFR1</t>
  </si>
  <si>
    <t>andtvvvgsymftegiivanmvaemieahtdlkvvrklnlggv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gtmavkdelakqynlktfsdlakisdklilgatmfflekpdgypglqklynfkfkhtksmdmgirytaidnnevqvidgwatdgllvshklkileddkafrppyyaapiirqdvldkhpelkdvlnklanqisleemqklnykvdgegqdpakvakeflkekglil</t>
  </si>
  <si>
    <t>S309</t>
  </si>
  <si>
    <t>AK11</t>
  </si>
  <si>
    <t>S310</t>
  </si>
  <si>
    <t>AK12 = iSKetSnFR3</t>
  </si>
  <si>
    <t>andtvvvgsmnftegiivanmvaemieahtdlkvvrklnlgge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gtmavkdelakqynlktfsdlakisdklilgatmfflekpdgypglqklynfkfkhtksmdmgirytaidnnevqvidawatdgllvshklkileddkafrppyyaapiirqdvldkhpelkdvlnklanqisleemqklnykvdgegqdpakvakeflkekglil</t>
  </si>
  <si>
    <t>S311</t>
  </si>
  <si>
    <t>S190</t>
  </si>
  <si>
    <t>Scopolamine / Methylscopolamine</t>
  </si>
  <si>
    <t>iScopSnFR1.0</t>
  </si>
  <si>
    <t>Scop9</t>
  </si>
  <si>
    <t>S313</t>
  </si>
  <si>
    <t>S191</t>
  </si>
  <si>
    <t>RK6</t>
  </si>
  <si>
    <t>S314</t>
  </si>
  <si>
    <t>S192</t>
  </si>
  <si>
    <t>RK7 = iRKetSnFR2</t>
  </si>
  <si>
    <t>andtvvvgslnwtegiivanmvaemieahtdlkvvrklnlggvnvnfeaikrgganngidiyveytgqglvdilgfphpnvyitadkqkngikanfkirhnvedgsvqladhyqqntpigdgpvllpdnhylstqtvlskdpnekrdhmvllefvtaagitlgmdelykggtggsmskgeelftgvvpilveldggvnghkfsvrgegegdatngkltlkficttgklpvpwptlvttltygvqcfsrypdhmkqhdffksampegyvqertisfkddgtyktraevkfegdtlvnrielkgidfkedgnilghkleynfppppstdpegayetvkkeykrkwnivwlkplgfnntgtfmvkdelakqynlktfsdlakisdklilgatmfflegpdgypglqklynfkfkhtksmdmgirytaidnnevqvidvwatdgllvshklkileddkaffppyyaapiirqdvldkhpelkdvlnklanqisleemqklnykvdgegqdpakvakeflkekglil</t>
  </si>
  <si>
    <t>S316</t>
  </si>
  <si>
    <t>MXE1</t>
  </si>
  <si>
    <t>S317</t>
  </si>
  <si>
    <t>MXE2</t>
  </si>
  <si>
    <t>andtvvvgslnwtegiivanmlaemieahtdlkvvrklnlggvnvnfeaikrgganngidiyveytgq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gtlgvkdelakqynlktfsdlakisdklilgatmfflegpdgypglqklynfkfkhtksmdmgirytaidnnevqvidvwatdgllvshklkfleddkaffppyyaapiirqdvldkhpelkdvlnklanqisleemqklnykvdgegqdpakvakeflkekglil</t>
  </si>
  <si>
    <t>S318</t>
  </si>
  <si>
    <t>MXE3</t>
  </si>
  <si>
    <t>S320</t>
  </si>
  <si>
    <t>MXE4</t>
  </si>
  <si>
    <t>S321</t>
  </si>
  <si>
    <t>MXE6 = iMXESnFR1</t>
  </si>
  <si>
    <t>MXE6</t>
  </si>
  <si>
    <t>S322</t>
  </si>
  <si>
    <t>S198</t>
  </si>
  <si>
    <t>S323</t>
  </si>
  <si>
    <t>S199</t>
  </si>
  <si>
    <t>S324</t>
  </si>
  <si>
    <t>S325</t>
  </si>
  <si>
    <t>S326</t>
  </si>
  <si>
    <t>S327</t>
  </si>
  <si>
    <t>andtvvvgsiiftegiivanmvaemieahtdlkvvrklnlggvnvnfeaikrgganngidiyveytgt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watdgllvshklkileddkaffppyyaapiirqdvldkhpelkdvlnklanqisleemqklnykvdgegqdpakvakeflkekglil</t>
  </si>
  <si>
    <t>S328</t>
  </si>
  <si>
    <t>andtvvvgsie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aatdgllvshklkileddkaffppyyaapiirqdvldkhpelkdvlnklanqisleemqklnykvdgegqdpakvakeflkekglil</t>
  </si>
  <si>
    <t>S329</t>
  </si>
  <si>
    <t>andtvvvgsie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catdgllvshklkileddkaffppyyaapiirqdvldkhpelkdvlnklanqisleemqklnykvdgegqdpakvakeflkekglil</t>
  </si>
  <si>
    <t>S330</t>
  </si>
  <si>
    <t>S223</t>
  </si>
  <si>
    <t>S333</t>
  </si>
  <si>
    <t>S334</t>
  </si>
  <si>
    <t>S336</t>
  </si>
  <si>
    <t>andtvvvgsiiftegiivanmvaemieahtdlkvvrklnlggv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lynfkfkhtksmdmgirytaidnnevqvidawatdgllvshklkileddkaffppyyaapiirqdvldkhpelkdvlnklanqisleemqklnykvdgegqdpakvakeflkekglil</t>
  </si>
  <si>
    <t>S337</t>
  </si>
  <si>
    <t>andtvvvgsie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lynfkfkhtksmdmgirytaidnnevqvidawatdgllvshklkileddkaffppyyaapiirqdvldkhpelkdvlnklanqisleemqklnykvdgegqdpakvakeflkekglil</t>
  </si>
  <si>
    <t>S338</t>
  </si>
  <si>
    <t>S339</t>
  </si>
  <si>
    <t>S229</t>
  </si>
  <si>
    <t>S341</t>
  </si>
  <si>
    <t>S230</t>
  </si>
  <si>
    <t>S342</t>
  </si>
  <si>
    <t>S231</t>
  </si>
  <si>
    <t>S343</t>
  </si>
  <si>
    <t>S344</t>
  </si>
  <si>
    <t>S345</t>
  </si>
  <si>
    <t>S346</t>
  </si>
  <si>
    <t>naltrexone</t>
  </si>
  <si>
    <t>S347</t>
  </si>
  <si>
    <t>S348</t>
  </si>
  <si>
    <t>S350</t>
  </si>
  <si>
    <t>andtvvvgsie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ytltvkdelakqynlktfsdlakisdklilgatmffleapdgypglqklynfkfkhtksmdmgirytaidnnevqvidawatdgllvshklkileddkaffppyyaapiirqdvldkhpelkdvlnklanqisleemqklnykvdgegqdpakvakeflkekglil</t>
  </si>
  <si>
    <t>S351</t>
  </si>
  <si>
    <t>andtvvvgsie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ytltvkdelakqynlktfsdlakisdklilgatmfflempdgypglqklynfkfkhtksmdmgirytaidnnevqvidawatdgllvshklkileddkaffppyyaapiirqdvldkhpelkdvlnklanqisleemqklnykvdgegqdpakvakeflkekglil</t>
  </si>
  <si>
    <t>S352</t>
  </si>
  <si>
    <t>andtvvvgsie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ytltvkdelakqynlktfsdlakisdklilgatmffleipdgypglqklynfkfkhtksmdmgirytaidnnevqvidawatdgllvshklkileddkaffppyyaapiirqdvldkhpelkdvlnklanqisleemqklnykvdgegqdpakvakeflkekglil</t>
  </si>
  <si>
    <t>S353</t>
  </si>
  <si>
    <t>S241</t>
  </si>
  <si>
    <t>andtvvvgsie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ytltvkdelakqynlktfsdlakisdklilgatmfflegpdgypglqklynfkfkhtksmdmgirytaidnnevqvidawatdgllvshklkileddkafrppyyaapiirqdvldkhpelkdvlnklanqisleemqklnykvdgegqdpakvakeflkekglil</t>
  </si>
  <si>
    <t>S354</t>
  </si>
  <si>
    <t>S242</t>
  </si>
  <si>
    <t>andtvvvgsie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gpdgypglqklynfkfkhtksmdmgirytaidnnevqvidawatdgllvshklkileddkaffppyyaapiirqdvldkhpelkdvlnklanqisleemqklnykvdgegqdpakvakeflkekglil</t>
  </si>
  <si>
    <t>S355</t>
  </si>
  <si>
    <t>S356</t>
  </si>
  <si>
    <t>S244</t>
  </si>
  <si>
    <t>S357</t>
  </si>
  <si>
    <t>S245</t>
  </si>
  <si>
    <t>S358</t>
  </si>
  <si>
    <t>S359</t>
  </si>
  <si>
    <t>S360</t>
  </si>
  <si>
    <t>S248</t>
  </si>
  <si>
    <t>(blank)</t>
  </si>
  <si>
    <t>andtvvvgsieftegiivanmvaemieahtdlkvvrklnlggvnvnfeaikrgganngidiyveytgt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stltvkdelakqynlktfsdlakisdklilgatmfflegpdgypglqklynfkfkhtksmdmgirytaidnnevqvidawatdgllvshklkileddkafwppyyaapiirqdvldkhpelkdvlnklanqisleemqklnykvdgegqdpakvakeflkekglil</t>
  </si>
  <si>
    <t>andtvvvgsiiftegiivanmvaemieahtdlkvvrklnlggv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astdpegayetvkkeykrkwnivwlkplgfnntttltvkdelakqynlktfsdlakisdklilgatmfflegpdgypglqklynfkfkhtksmdmgirytaidnnevqvidawatdgllvshklkileddkafwppyyaapiirqdvldkhpelkdvlnklanqisleemqklnykvdgegqdpakvakeflkekglil</t>
  </si>
  <si>
    <t>S252</t>
  </si>
  <si>
    <t>S253</t>
  </si>
  <si>
    <t>S254</t>
  </si>
  <si>
    <t>S256</t>
  </si>
  <si>
    <t>S257</t>
  </si>
  <si>
    <t>andtvvvgsifftegiivanmvaemieahtdlkvvrklnlggv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astdpegayetvkkeykrkwnivwlkplgfnntttltvkdelakqynlktfsdlakisdklilgatmfflegpdgypglqklynfkfkhtksmdmgirytaidnnevqvidawatdgllvshklkileddkafwppyyaapiirqdvldkhpelkdvlnklanqisleemqklnykvdgegqdpakvakeflkekglil</t>
  </si>
  <si>
    <t>andtvvvgsilftegiivanmvaemieahtdlkvvrklnlggv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astdpegayetvkkeykrkwnivwlkplgfnntttltvkdelakqynlktfsdlakisdklilgatmfflegpdgypglqklynfkfkhtksmdmgirytaidnnevqvidawatdgllvshklkileddkafwppyyaapiirqdvldkhpelkdvlnklanqisleemqklnykvdgegqdpakvakeflkekglil</t>
  </si>
  <si>
    <t>andtvvvgsipftegiivanmvaemieahtdlkvvrklnlggv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astdpegayetvkkeykrkwnivwlkplgfnntttltvkdelakqynlktfsdlakisdklilgatmfflegpdgypglqklynfkfkhtksmdmgirytaidnnevqvidawatdgllvshklkileddkafwppyyaapiirqdvldkhpelkdvlnklanqisleemqklnykvdgegqdpakvakeflkekglil</t>
  </si>
  <si>
    <t>S262</t>
  </si>
  <si>
    <t>andtvvvgsidftegiivanmvaemieahtdlkvvrklnlggv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astdpegayetvkkeykrkwnivwlkplgfnntttltvkdelakqynlktfsdlakisdklilgatmfflegpdgypglqklynfkfkhtksmdmgirytaidnnevqvidawatdgllvshklkileddkafwppyyaapiirqdvldkhpelkdvlnklanqisleemqklnykvdgegqdpakvakeflkekglil</t>
  </si>
  <si>
    <t>andtvvvgsiiftegiivanmvaemieahtdlkvvrklnlggv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astdpegayetvkkeykrkwnivwlkplgfnntttltvkdelakqynlktfsdlakisdklilgatmfflegpdgypglqklynfkfkhtksmdmgirytaidnnevqvidawatdgllvshklkileddkafyppyyaapiirqdvldkhpelkdvlnklanqisleemqklnykvdgegqdpakvakeflkekglil</t>
  </si>
  <si>
    <t>S267</t>
  </si>
  <si>
    <t>andtvvvgsifftegiivanmvaemieahtdlkvvrklnlggv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lynfkfkhtksmdmgirytaidnnevqvidawatdgllvshklkileddkaffppyyaapiirqdvldkhpelkdvlnklanqisleemqklnykvdgegqdpakvakeflkekglil</t>
  </si>
  <si>
    <t>andtvvvgsidftegiivanmvaemieahtdlkvvrklnlgge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sttdpegayetvkkeykrkwnivwlkplgfnntytltvkdelakqynlktfsdlakisdklilgatmfflegpdgypglqklynfkfkhtksmdmgirytaidnnevqvidawatdgllvshklkileddkaffppyyaapiirqdvldkhpelkdvlnklanqisleemqklnykvdgegqdpakvakeflkekglil</t>
  </si>
  <si>
    <t>andtvvvgsie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tatdgllvshklkileddkaffppyyaapiirqdvldkhpelkdvlnklanqisleemqklnykvdgegqdpakvakeflkekglil</t>
  </si>
  <si>
    <t>S272</t>
  </si>
  <si>
    <t>S273</t>
  </si>
  <si>
    <t>v7 436F</t>
  </si>
  <si>
    <t>andtvvvgsie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fatdgllvshklkileddkaffppyyaapiirqdvldkhpelkdvlnklanqisleemqklnykvdgegqdpakvakeflkekglil</t>
  </si>
  <si>
    <t>v7</t>
  </si>
  <si>
    <t>v7.1</t>
  </si>
  <si>
    <t>cc90</t>
  </si>
  <si>
    <t>andtvvvgsi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ytltvkdelakqynlktfsdlakisdklilgatmfflegpdgypglqklynfkfkhtksmdmgirytaidnnevqvidawatdgllvshklkileddkaffppyyaapiirqdvldkhpelkdvlnklanqisleemqklnykvdgegqdpakvakeflkekglil</t>
  </si>
  <si>
    <t>S278</t>
  </si>
  <si>
    <t>cc93</t>
  </si>
  <si>
    <t>andtvvvgsi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watdgllvshklkileddkaffppyyaapiirqdvldkhpelkdvlnklanqisleemqklnykvdgegqdpakvakeflkekglil</t>
  </si>
  <si>
    <t>v9</t>
  </si>
  <si>
    <t>S280</t>
  </si>
  <si>
    <t>v7 436A</t>
  </si>
  <si>
    <t>S281</t>
  </si>
  <si>
    <t>andtvvvgsi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gpdgypglqklynfkfkhtksmdmgirytaidnnevqvidawatdgllvshklkileddkaffppyyaapiirqdvldkhpelkdvlnklanqisleemqklnykvdgegqdpakvakeflkekglil</t>
  </si>
  <si>
    <t>S282</t>
  </si>
  <si>
    <t>AK2</t>
  </si>
  <si>
    <t>S283</t>
  </si>
  <si>
    <t>andtvvvgsanftegiivanmvaemieahtdlkvvrklnlggg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istdpegayetvkkeykrkwnivwlkplgfnntgtltvkdelakqynlktfsdlakisdklilgatmffleapdgypglqklynfkfkhtksmdmgirytaidnnevqvidawatdgllvshklkileddkaffppyyaapiirqdvldkhpelkdvlnklanqisgeemqklnykvdgegqdpakvakeflkekglil</t>
  </si>
  <si>
    <t>andtvvvgsi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fatdgllvshklkileddkaffppyyaapiirqdvldkhpelkdvlnklanqisleemqklnykvdgegqdpakvakeflkekglil</t>
  </si>
  <si>
    <t>andtvvvgsinftegiivanmvaemieahtdlkvvrklnlggv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watdgllvshklkileddkaffppyyaapiirqdvldkhpelkdvlnklanqisleemqklnykvdgegqdpakvakeflkekglil</t>
  </si>
  <si>
    <t>v7 436F 11L</t>
  </si>
  <si>
    <t>andtvvvgsil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fatdgllvshklkileddkaffppyyaapiirqdvldkhpelkdvlnklanqisleemqklnykvdgegqdpakvakeflkekglil</t>
  </si>
  <si>
    <t>v7 436F 11V</t>
  </si>
  <si>
    <t>andtvvvgsiv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fatdgllvshklkileddkaffppyyaapiirqdvldkhpelkdvlnklanqisleemqklnykvdgegqdpakvakeflkekglil</t>
  </si>
  <si>
    <t>v7 436F 11I</t>
  </si>
  <si>
    <t>andtvvvgsii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fatdgllvshklkileddkaffppyyaapiirqdvldkhpelkdvlnklanqisleemqklnykvdgegqdpakvakeflkekglil</t>
  </si>
  <si>
    <t>iS-methadoneSnFR1.0</t>
  </si>
  <si>
    <t>cc93 11V 436F 490A</t>
  </si>
  <si>
    <t>andtvvvgsiv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fatdgllvshklkileddkaffppyyaapiirqdvldkhpelkdvlnklanqisaeemqklnykvdgegqdpakvakeflkekglil</t>
  </si>
  <si>
    <t>S299</t>
  </si>
  <si>
    <t>S300</t>
  </si>
  <si>
    <t>S301</t>
  </si>
  <si>
    <t>iFentanylSnFR1</t>
  </si>
  <si>
    <t>AK1 AG</t>
  </si>
  <si>
    <t>andtvvvgsa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apdgypglqklynfkfkhtksmdmgirytaidnnevqvidawatdgllvshklkileddkaffppyyaapiirqdvldkhpelkdvlnklanqisleemqklnykvdgegqdpakvakeflkekglil</t>
  </si>
  <si>
    <t>andtvvvgsi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apdgypglqklynfkfkhtksmdmgirytaidnnevqvidawatdgllvshklkileddkaffppyyaapiirqdvldkhpelkdvlnklanqisleemqklnykvdgegqdpakvakeflkekglil</t>
  </si>
  <si>
    <t>andtvvvgsi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spdgypglqklynfkfkhtksmdmgirytaidnnevqvidawatdgllvshklkileddkaffppyyaapiirqdvldkhpelkdvlnklanqisleemqklnykvdgegqdpakvakeflkekglil</t>
  </si>
  <si>
    <t>andtvvvgsi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fpdgypglqklynfkfkhtksmdmgirytaidnnevqvidawatdgllvshklkileddkaffppyyaapiirqdvldkhpelkdvlnklanqisleemqklnykvdgegqdpakvakeflkekglil</t>
  </si>
  <si>
    <t>andtvvvgsi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epdgypglqklynfkfkhtksmdmgirytaidnnevqvidawatdgllvshklkileddkafrppyyaapiirqdvldkhpelkdvlnklanqisleemqklnykvdgegqdpakvakeflkekglil</t>
  </si>
  <si>
    <t>S307</t>
  </si>
  <si>
    <t>andtvvvgsinw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gpdgypglqklynfkfkhtksmdmgirytaidnnevqvidawatdgllvshklkileddkaffppyyaapiirqdvldkhpelkdvlnklanqisleemqklnykvdgegqdpakvakeflkekglil</t>
  </si>
  <si>
    <t>andtvvvgsiny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gpdgypglqklynfkfkhtksmdmgirytaidnnevqvidawatdgllvshklkileddkaffppyyaapiirqdvldkhpelkdvlnklanqisleemqklnykvdgegqdpakvakeflkekglil</t>
  </si>
  <si>
    <t>andtvvvgsi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cstdpegayetvkkeykrkwnivwlkplgfnntgtltvkdelakqynlktfsdlakisdklilgatmfflegpdgypglqklynfkfkhtksmdmgirytaidnnevqvidawatdgllvshklkileddkaffppyyaapiirqdvldkhpelkdvlnklanqisleemqklnykvdgegqdpakvakeflkekglil</t>
  </si>
  <si>
    <t>andtvvvgsi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vstdpegayetvkkeykrkwnivwlkplgfnntgtltvkdelakqynlktfsdlakisdklilgatmfflegpdgypglqklynfkfkhtksmdmgirytaidnnevqvidawatdgllvshklkileddkaffppyyaapiirqdvldkhpelkdvlnklanqisleemqklnykvdgegqdpakvakeflkekglil</t>
  </si>
  <si>
    <t>S312</t>
  </si>
  <si>
    <t>andtvvvgsi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yflegpdgypglqklynfkfkhtksmdmgirytaidnnevqvidawatdgllvshklkileddkaffppyyaapiirqdvldkhpelkdvlnklanqisleemqklnykvdgegqdpakvakeflkekglil</t>
  </si>
  <si>
    <t>S315</t>
  </si>
  <si>
    <t>andtvvvgsi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gpdgypglqklynfkfkhtksmdmgirytaidnnevqvidawatdgllvshklkileddkgffppyyaapiirqdvldkhpelkdvlnklanqisleemqklnykvdgegqdpakvakeflkekglil</t>
  </si>
  <si>
    <t>andtvvvgsi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gpdgypglqklynfkfkhtksmdmgirytaidnnevqvidawatdgllvshklkileddkqffppyyaapiirqdvldkhpelkdvlnklanqisleemqklnykvdgegqdpakvakeflkekglil</t>
  </si>
  <si>
    <t>andtvvvgsinftegiivanmvaemieahtdlkvvrklnlggenvnfeaikrgganngidiyveytgt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gpdgypglqklynfkfkhtksmdmgirytaidnnevqvidawatdgllvshklkileddkaffppyyaapiirqdvldkhpelkdvlnklanqisleemqklnykvdgegqdpakvakeflkekglil</t>
  </si>
  <si>
    <t>S319</t>
  </si>
  <si>
    <t>Theo</t>
  </si>
  <si>
    <t>andtvvvgsi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dstdpegayetvkkeykrkwnivwlkplgfnntgtltvkdelakqynlktfsdlakisdklilgatmffleapdgypglqklynfkfkhtksmdmgirytaidnnevqvidawatdgllvshklkileddkaffppyyaapiirqdvldkhpelkdvlnklanqisleemqklnykvdgegqdpakvakeflkekglil</t>
  </si>
  <si>
    <t>351x!</t>
  </si>
  <si>
    <t>andtvvvgsv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apdgypglqklynfkfkhtksmdmgirytaidnnevqvidawatdgllvshklkileddkaffppyyaapiirqdvldkhpelkdvlnklanqisleemqklnykvdgegqdpakvakeflkekglil</t>
  </si>
  <si>
    <t>andtvvvgsv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kpstdpegayetvkkeykrkwnivwlkplgfnntgtltvkdelakqynlktfsdlakisdklilgatmffleapdgypglqklynfkfkhtksmdmgirytaidnnevqvidawatdgllvshklkileddkaffppyyaapiirqdvldkhpelkdvlnklanqisleemqklnykvdgegqdpakvakeflkekglil</t>
  </si>
  <si>
    <t>andtvvvgsv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rpstdpegayetvkkeykrkwnivwlkplgfnntgtltvkdelakqynlktfsdlakisdklilgatmffleapdgypglqklynfkfkhtksmdmgirytaidnnevqvidawatdgllvshklkileddkaffppyyaapiirqdvldkhpelkdvlnklanqisleemqklnykvdgegqdpakvakeflkekglil</t>
  </si>
  <si>
    <t>andtvvvgsa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cstdpegayetvkkeykrkwnivwlkplgfnntgtltvkdelakqynlktfsdlakisdklilgatmffleapdgypglqklynfkfkhtksmdmgirytaidnnevqvidawatdgllvshklkileddkaffppyyaapiirqdvldkhpelkdvlnklanqisleemqklnykvdgegqdpakvakeflkekglil</t>
  </si>
  <si>
    <t>andtvvvgsa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istdpegayetvkkeykrkwnivwlkplgfnntgtltvkdelakqynlktfsdlakisdklilgatmffleapdgypglqklynfkfkhtksmdmgirytaidnnevqvidawatdgllvshklkileddkaffppyyaapiirqdvldkhpelkdvlnklanqisleemqklnykvdgegqdpakvakeflkekglil</t>
  </si>
  <si>
    <t>andtvvvgsa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vstdpegayetvkkeykrkwnivwlkplgfnntgtltvkdelakqynlktfsdlakisdklilgatmffleapdgypglqklynfkfkhtksmdmgirytaidnnevqvidawatdgllvshklkileddkaffppyyaapiirqdvldkhpelkdvlnklanqisleemqklnykvdgegqdpakvakeflkekglil</t>
  </si>
  <si>
    <t>andtvvvgsa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mstdpegayetvkkeykrkwnivwlkplgfnntgtltvkdelakqynlktfsdlakisdklilgatmffleapdgypglqklynfkfkhtksmdmgirytaidnnevqvidawatdgllvshklkileddkaffppyyaapiirqdvldkhpelkdvlnklanqisleemqklnykvdgegqdpakvakeflkekglil</t>
  </si>
  <si>
    <t>andtvvvgsa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atdpegayetvkkeykrkwnivwlkplgfnntgtltvkdelakqynlktfsdlakisdklilgatmffleapdgypglqklynfkfkhtksmdmgirytaidnnevqvidawatdgllvshklkileddkaffppyyaapiirqdvldkhpelkdvlnklanqisleemqklnykvdgegqdpakvakeflkekglil</t>
  </si>
  <si>
    <t>S331</t>
  </si>
  <si>
    <t>S332</t>
  </si>
  <si>
    <t>SSM20</t>
  </si>
  <si>
    <t>andtvvvgsv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vstdpegayetvkkeykrkwnivwlkplgfnntgtltvkdelakqynlktfsdlakisdklilgatmffleapdgypglqklynfkfkhtksmdmgirytaidnnevqvidawatdgllvshklkileddkaffppyyaapiirqdvldkhpelkdvlnklanqisleemqklnykvdgegqdpakvakeflkekglil</t>
  </si>
  <si>
    <t>andtvvvgsvn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istdpegayetvkkeykrkwnivwlkplgfnntgtltvkdelakqynlktfsdlakisdklilgatmffleapdgypglqklynfkfkhtksmdmgirytaidnnevqvidawatdgllvshklkileddkaffppyyaapiirqdvldkhpelkdvlnklanqisleemqklnykvdgegqdpakvakeflkekglil</t>
  </si>
  <si>
    <t>S335</t>
  </si>
  <si>
    <t>SSM21</t>
  </si>
  <si>
    <t>S340</t>
  </si>
  <si>
    <t>v9 15T</t>
  </si>
  <si>
    <t>andtvvvgsiiftetiivanmvaemieahtdlkvvrklnlggv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lynfkfkhtksmdmgirytaidnnevqvidawatdgllvshklkileddkaffppyyaapiirqdvldkhpelkdvlnklanqisleemqklnykvdgegqdpakvakeflkekglil</t>
  </si>
  <si>
    <t>v9 15C</t>
  </si>
  <si>
    <t>andtvvvgsiifteciivanmvaemieahtdlkvvrklnlggv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lynfkfkhtksmdmgirytaidnnevqvidawatdgllvshklkileddkaffppyyaapiirqdvldkhpelkdvlnklanqisleemqklnykvdgegqdpakvakeflkekglil</t>
  </si>
  <si>
    <t>v9 341D</t>
  </si>
  <si>
    <t>andtvvvgsiiftegiivanmvaemieahtdlkvvrklnlggv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attdpegayetvkkeykckwnivwlkplgfnntytltvkdelakqynlktfsdlakisdklilgatmfflegpdgypglqklynfkfkhtksmdmgirytaidnnevqvidawatdgllvshklkileddkaffppyyaapiirqdvldkhpelkdvlnklanqisleemqklnykvdgegqdpakvakeflkekglil</t>
  </si>
  <si>
    <t>v9 455G</t>
  </si>
  <si>
    <t>andtvvvgsiiftegiivanmvaemieahtdlkvvrklnlggv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lynfkfkhtksmdmgirytaidnnevqvidawatdgllvshklkileddkgffppyyaapiirqdvldkhpelkdvlnklanqisleemqklnykvdgegqdpakvakeflkekglil</t>
  </si>
  <si>
    <t>v9 15T 455G</t>
  </si>
  <si>
    <t>andtvvvgsiiftetiivanmvaemieahtdlkvvrklnlggv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lynfkfkhtksmdmgirytaidnnevqvidawatdgllvshklkileddkgffppyyaapiirqdvldkhpelkdvlnklanqisleemqklnykvdgegqdpakvakeflkekglil</t>
  </si>
  <si>
    <t>v9 15T 455M</t>
  </si>
  <si>
    <t>andtvvvgsiiftetiivanmvaemieahtdlkvvrklnlggv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lynfkfkhtksmdmgirytaidnnevqvidawatdgllvshklkileddkmffppyyaapiirqdvldkhpelkdvlnklanqisleemqklnykvdgegqdpakvakeflkekglil</t>
  </si>
  <si>
    <t>v9 15T 455P</t>
  </si>
  <si>
    <t>andtvvvgsiiftetiivanmvaemieahtdlkvvrklnlggv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lynfkfkhtksmdmgirytaidnnevqvidawatdgllvshklkileddkpffppyyaapiirqdvldkhpelkdvlnklanqisleemqklnykvdgegqdpakvakeflkekglil</t>
  </si>
  <si>
    <t>v9 15T 455W</t>
  </si>
  <si>
    <t>andtvvvgsiiftetiivanmvaemieahtdlkvvrklnlggv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attdpegayetvkkeykrkwnivwlkplgfnntytltvkdelakqynlktfsdlakisdklilgatmfflegpdgypglqklynfkfkhtksmdmgirytaidnnevqvidawatdgllvshklkileddkwffppyyaapiirqdvldkhpelkdvlnklanqisleemqklnykvdgegqdpakvakeflkekglil</t>
  </si>
  <si>
    <t>S349</t>
  </si>
  <si>
    <t>R-HNK1</t>
  </si>
  <si>
    <t>andtvvvgslnwtegiivanmlaemieahtdlkvvrklnlggvnvnfeaikrgganngidiyveytgq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gtlgvkdelakqynlktfsdlakisdklilgatmfflegpdgypglqklynfkfkhtksmdmgirytaidnnevqvidvwatdgllvshklkileddkaffppyyaapiirqdvldkhpelkdvlnklanqisleemqklnykvdgegqdpakvakeflkekglil</t>
  </si>
  <si>
    <t>R-HNK1.1</t>
  </si>
  <si>
    <t>R-HNK1.2</t>
  </si>
  <si>
    <t>andtvvvgslnwtegiivanmlaemieahtdlkvvrklnlggvnvnfeaikrgganngidiyveytgq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gtlgvkdelakqynlktfsdlakisdklilgatmfflegpdgypglqklynfkfkhtksmdmgirytaidnnevqvidvwatdgllvshklkfleddkaffppymaapiirqdvldkhpelkdvlnklanqisleemqklnykvdgegqdpakvakeflkekglil</t>
  </si>
  <si>
    <t>R-HNK2</t>
  </si>
  <si>
    <t>andtvvvgslnwtegiivanmlaemieahtdlkvvrklnlggvnvnfeaikrgganngidiyveytgq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gtlgvkdelakqynlktfsdlakisdklilgatmfflegpdgypglqklynfkfkhtksmdmgikytaidnnevqvidvwatdgllvshklkfleddkaffppymaapiirqdvldkhpelkdvlnklanqisleemqklnykvdgegqdpakvakeflkekglil</t>
  </si>
  <si>
    <t>R-HNK3</t>
  </si>
  <si>
    <t>andtvvvgslnwtegiivanmlaemieahtdlkvvrklnlggvnvnfeaikrgganngidiyveytgq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gtlgvkdelakqynlktfsdlakisdklilgatifflegpdgypglqklynfkfkhtksmdmgikytaidnnevqvidvwatdgllvshklkfleddkaffppymaapiirqdvldkhpelkdvlnklanqisleemqklnykvdgegqdpakvakeflkekglil</t>
  </si>
  <si>
    <t>R-HNK4</t>
  </si>
  <si>
    <t>R-HNK5</t>
  </si>
  <si>
    <t>andtvvvgslnwtegiivanmlaemieahtdlkvvrklnlggvnvnfeaikrgganngidiyveytgq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gtlgvkdelakqynlktfsdlakisdklilgatifflegpdgypglqklynfkfkhtksmdigikytaidnnevqvidvwatdgllvshklkfleddkaffppymaapiirqdvldkhpelkdvlnklanqisleemqklnykvdgegqdpakvakeflkekglil</t>
  </si>
  <si>
    <t>R-HNK6</t>
  </si>
  <si>
    <t>andtvvvgslnwtegiivanmlaemieahtdlkvvrklnlggvnvnfeaikrgganngidiyveytgq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gtlgvkdelakqynlktfsdlakisdklilgatifflegpdgypglqklynfkfkhtksmdigikytaidnnevqvidvwatdgllvshklkfleddkaffpaymaapiirqdvldkhpelkdvlnklanqisleemqklnykvdgegqdpakvakeflkekglil</t>
  </si>
  <si>
    <t>R-HNK7</t>
  </si>
  <si>
    <t>andtvvvgslnwtegiivanmlaemieahtdlkvvrklnlggvnvnfeaikrgganngidiyveytgq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gtlgvkdelakqynlktfsdlakisdklilgatifflegpdgypglqklynfkfkhtksmdigikytaidnnevqvidvwatdgllvshklkfleddkfffpaymaapiirqdvldkhpelkdvlnklanqisleemqklnykvdgegqdpakvakeflkekglil</t>
  </si>
  <si>
    <t>R-HNK8</t>
  </si>
  <si>
    <t>andtvvvgslnwtegiivanmlaemieahtdlkvvrklnlggvnvnfeaikrgganngidiyveytgqglvdilgfpepnvyitadkqkngikanfkirhnvedgsvqladhyqqntpigdgpvllpdnhylstqsvlskdpnekrdhmvllefvtaagitlgmdelykggtggsmskgeelftgvvpilveldggvnghkfsvrgegegdatngkltlkficttgklpvpwptlvttltygvqcfsrypdhmkqhdffksampegyvqertisfkddgtyktraevkfegdtlvnrielkgidfkedgnilghkleynfppppstdpegayetvkkeykrkwnivwlkplgfnntgtlgvkdelakqynlktfsdlakisdklilgatifflegpdgypglqklynfkfkhtkvmdigikytaidnnevqvidvwatdgllvshklkfleddkfffpaymaapiirqdvldkhpelkdvlnklanqisleemqklnykvdgegqdpakvakeflkekglil</t>
  </si>
  <si>
    <t>R-HNK9</t>
  </si>
  <si>
    <t>S361</t>
  </si>
  <si>
    <t>2SSM</t>
  </si>
  <si>
    <t>iNicSnFR12</t>
  </si>
  <si>
    <t xml:space="preserve">iNicSnFR11_A431D_E476K </t>
  </si>
  <si>
    <t>andtvvvgsieftegiivanmvaemieahtdlkvvrklnlgge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dvidawatdgllvshklkileddkaffppyyaapiisqdvldkhpklkdvlnklanqisleemqklnykvdgegqdpakvakeflkekglil</t>
  </si>
  <si>
    <t>S362</t>
  </si>
  <si>
    <t>S363</t>
  </si>
  <si>
    <t>S364</t>
  </si>
  <si>
    <t>cc70</t>
  </si>
  <si>
    <t>andtvvvgsinfteqiivanmvaemieahtdlkvvrklnlggtnvnfeaikrgganngidiyveytgh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ytltvkdelakqynlktfsdlakisdklilgatmfflerpdgypglqklynfkfkhtksmdmgirytaidnnevqvidafatdgllvshklkileddkaffppyyaapiirqdvldkhpelkdvlnklanqisleemqklnykvdgegqdpakvakeflkekglil</t>
  </si>
  <si>
    <t>S365</t>
  </si>
  <si>
    <t>S366</t>
  </si>
  <si>
    <t>L94D11</t>
  </si>
  <si>
    <t>andtvvvgsinhteqiivanmvaemieahtdlkvvrklnlggvnvnfeaikrgganngidiyleyvgyglvdilgypepnvyitadkqkngikanfkirynvedgsvqladhyqqntpigdgsvllldnhylstqsvlskdpnekrdhmvllefvtaagitlgmdelykggtggsmskgeelftgvvpilveldgdvnghkfsvrgegegdatngkltlkficttgklpvpwptlvttltygvqcfsrypdhmkqhdffksampegyvqertisfkddgtyktraevkfegdtlvnrielkgidfkedgnilghkleynfpppgatdpegayetvkkeykrkwnivwlkplgfnasyvlavkdelakqynlktfsdlakisdklilganmmflekpdgypglqklynfkfkhtksmdagimytaidnnevqvidatatdgllvshklkileddkaffppyyaapiirqdvldkhpelkdvlnklanqisleemqklnykrdgegqdpakvakeflkekgli</t>
  </si>
  <si>
    <t>N, nicotinic; O, opioid; R, RAAD; S,SSRI; M, muscarinic; C, cannabinoid</t>
  </si>
  <si>
    <t>Ligand_Number</t>
  </si>
  <si>
    <t>Ligand name</t>
  </si>
  <si>
    <t>ZINC15 URL</t>
  </si>
  <si>
    <t>PubChem URL</t>
  </si>
  <si>
    <t>PDBQ URL</t>
  </si>
  <si>
    <t>Scientist(s)</t>
  </si>
  <si>
    <t>Class_1</t>
  </si>
  <si>
    <t>Class_2</t>
  </si>
  <si>
    <t>L02</t>
  </si>
  <si>
    <t>Nobody</t>
  </si>
  <si>
    <t>L03</t>
  </si>
  <si>
    <t>Zinc</t>
  </si>
  <si>
    <t>PubChem</t>
  </si>
  <si>
    <t>N</t>
  </si>
  <si>
    <t>M</t>
  </si>
  <si>
    <t>L04</t>
  </si>
  <si>
    <t>L05</t>
  </si>
  <si>
    <t>L06</t>
  </si>
  <si>
    <t>L07</t>
  </si>
  <si>
    <t>HAL</t>
  </si>
  <si>
    <t>L08</t>
  </si>
  <si>
    <t>S</t>
  </si>
  <si>
    <t>L09</t>
  </si>
  <si>
    <t>L10</t>
  </si>
  <si>
    <t>R</t>
  </si>
  <si>
    <t>L11</t>
  </si>
  <si>
    <t>L12</t>
  </si>
  <si>
    <t>Pub chem</t>
  </si>
  <si>
    <t>L13</t>
  </si>
  <si>
    <t>L14</t>
  </si>
  <si>
    <t>L15</t>
  </si>
  <si>
    <t>L16</t>
  </si>
  <si>
    <t>O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</si>
  <si>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</si>
  <si>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</si>
  <si>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</si>
  <si>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</si>
  <si>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</si>
  <si>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</si>
  <si>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</si>
  <si>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</si>
  <si>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</si>
  <si>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</si>
  <si>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</si>
  <si>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</si>
  <si>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??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</si>
  <si>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</si>
  <si>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</si>
  <si>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</si>
  <si>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</si>
  <si>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</si>
  <si>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</si>
  <si>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</si>
  <si>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</si>
  <si>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</si>
  <si>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</si>
  <si>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</si>
  <si>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</si>
  <si>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Paul Walton</t>
  </si>
  <si>
    <t>L41</t>
  </si>
  <si>
    <t>L42</t>
  </si>
  <si>
    <t>Hailey</t>
  </si>
  <si>
    <t>L43</t>
  </si>
  <si>
    <t>L44</t>
  </si>
  <si>
    <t>L45</t>
  </si>
  <si>
    <t>L46</t>
  </si>
  <si>
    <t>L47</t>
  </si>
  <si>
    <t>L48</t>
  </si>
  <si>
    <t>L49</t>
  </si>
  <si>
    <t>L50</t>
  </si>
  <si>
    <t>Zoe Beatty</t>
  </si>
  <si>
    <t>L51</t>
  </si>
  <si>
    <t>Steve Grant</t>
  </si>
  <si>
    <t>L52</t>
  </si>
  <si>
    <t>L53</t>
  </si>
  <si>
    <t>L54</t>
  </si>
  <si>
    <t>SLV 319 (+/-)</t>
  </si>
  <si>
    <t>L55</t>
  </si>
  <si>
    <t>AM 6545</t>
  </si>
  <si>
    <t>L56</t>
  </si>
  <si>
    <t>NIDA-41020</t>
  </si>
  <si>
    <t>L57</t>
  </si>
  <si>
    <t>Rimonabant</t>
  </si>
  <si>
    <t>L58</t>
  </si>
  <si>
    <t>Win 55,212-2</t>
  </si>
  <si>
    <t>L59</t>
  </si>
  <si>
    <t>PSNCBAM-1</t>
  </si>
  <si>
    <t>L60</t>
  </si>
  <si>
    <t>Ligand_l</t>
  </si>
  <si>
    <t>L61</t>
  </si>
  <si>
    <t>Ligand_m</t>
  </si>
  <si>
    <t>L62</t>
  </si>
  <si>
    <t>Ligand_n</t>
  </si>
  <si>
    <t>L63</t>
  </si>
  <si>
    <t>Ligand_o</t>
  </si>
  <si>
    <t>L64</t>
  </si>
  <si>
    <t>Ligand_p</t>
  </si>
  <si>
    <t>Sensor_Name</t>
  </si>
  <si>
    <t>Nickname</t>
  </si>
  <si>
    <t>Ligand_Name</t>
  </si>
  <si>
    <t>PDB_name</t>
  </si>
  <si>
    <t>ligandedPDB file_PBP-only</t>
  </si>
  <si>
    <t>ligandedPDB file_full-sensor</t>
  </si>
  <si>
    <t>Reference</t>
  </si>
  <si>
    <t>liganded_PBP_comments</t>
  </si>
  <si>
    <t>Single-point_Screen-date</t>
  </si>
  <si>
    <t>Single-point_Screen-conc</t>
  </si>
  <si>
    <t>Single-point_Screen_ΔF/F0</t>
  </si>
  <si>
    <t>Single-point_Screen_comments</t>
  </si>
  <si>
    <t>DR_date</t>
  </si>
  <si>
    <t>DR_P_ pur_L_lys</t>
  </si>
  <si>
    <t>DR_Instrument</t>
  </si>
  <si>
    <t>DR_ΔFmax/F0</t>
  </si>
  <si>
    <t>DR_ΔFmax/F0.error</t>
  </si>
  <si>
    <t>DR_ΔFmax/F0.greaterthan</t>
  </si>
  <si>
    <r>
      <t>DR_EC</t>
    </r>
    <r>
      <rPr>
        <b/>
        <vertAlign val="subscript"/>
        <sz val="10"/>
        <rFont val="Calibri"/>
        <family val="2"/>
        <scheme val="minor"/>
      </rPr>
      <t>50</t>
    </r>
  </si>
  <si>
    <r>
      <t>DR_EC</t>
    </r>
    <r>
      <rPr>
        <b/>
        <vertAlign val="subscript"/>
        <sz val="10"/>
        <rFont val="Calibri"/>
        <family val="2"/>
        <scheme val="minor"/>
      </rPr>
      <t>50</t>
    </r>
    <r>
      <rPr>
        <b/>
        <sz val="10"/>
        <rFont val="Calibri"/>
        <family val="2"/>
        <scheme val="minor"/>
      </rPr>
      <t>.error</t>
    </r>
  </si>
  <si>
    <r>
      <t>DR_EC</t>
    </r>
    <r>
      <rPr>
        <b/>
        <vertAlign val="subscript"/>
        <sz val="10"/>
        <rFont val="Calibri"/>
        <family val="2"/>
        <scheme val="minor"/>
      </rPr>
      <t>50</t>
    </r>
    <r>
      <rPr>
        <b/>
        <sz val="10"/>
        <rFont val="Calibri"/>
        <family val="2"/>
        <scheme val="minor"/>
      </rPr>
      <t>.greaterthan</t>
    </r>
  </si>
  <si>
    <t>DR_Hill-coeff</t>
  </si>
  <si>
    <t>DR_Hill-coeff.error</t>
  </si>
  <si>
    <t>DR_N=</t>
  </si>
  <si>
    <t>DR_S-slope, μM^(-1)</t>
  </si>
  <si>
    <t>DR_S-slope.error</t>
  </si>
  <si>
    <t>DR_S-slope_comments</t>
  </si>
  <si>
    <t>Stopped-flow_Date</t>
  </si>
  <si>
    <t>Stopped-flow_instrument</t>
  </si>
  <si>
    <t>stopped-flow_koff</t>
  </si>
  <si>
    <t>stopped-flow_koff.error</t>
  </si>
  <si>
    <t>stopped-flow_kon</t>
  </si>
  <si>
    <t>stopped-flow_kon.error</t>
  </si>
  <si>
    <t>stopped-flow_Kd</t>
  </si>
  <si>
    <t>stopped-flow_Kd.error</t>
  </si>
  <si>
    <t>stopped-flow_N=</t>
  </si>
  <si>
    <t>stopped_flow_comments</t>
  </si>
  <si>
    <t>ITC_Date</t>
  </si>
  <si>
    <t>ITC-Instrument</t>
  </si>
  <si>
    <t>ITC_Kd</t>
  </si>
  <si>
    <t>ITC_Kd.error</t>
  </si>
  <si>
    <t>ITC_n</t>
  </si>
  <si>
    <t>ITC_n.error</t>
  </si>
  <si>
    <t>ITC_N=</t>
  </si>
  <si>
    <t>ITC_comments</t>
  </si>
  <si>
    <t>6EFR</t>
  </si>
  <si>
    <t>yes</t>
  </si>
  <si>
    <t>Shivange 2019</t>
  </si>
  <si>
    <t>7S7V</t>
  </si>
  <si>
    <t>Nichols 2021 BioRxiv</t>
  </si>
  <si>
    <t>7S7W</t>
  </si>
  <si>
    <t>7S7Y</t>
  </si>
  <si>
    <t>7S80</t>
  </si>
  <si>
    <t>Borden 2019 BioRxiv</t>
  </si>
  <si>
    <t>198 µM</t>
  </si>
  <si>
    <t>P</t>
  </si>
  <si>
    <t/>
  </si>
  <si>
    <t>L</t>
  </si>
  <si>
    <t>not fittable</t>
  </si>
  <si>
    <t>7S7Z</t>
  </si>
  <si>
    <t>7S7T</t>
  </si>
  <si>
    <t>7S7U</t>
  </si>
  <si>
    <t>7S7X</t>
  </si>
  <si>
    <t>TBD</t>
  </si>
  <si>
    <t>6PER</t>
  </si>
  <si>
    <t>pH4_pH_exact</t>
  </si>
  <si>
    <t>ph4__ΔFmax/F0</t>
  </si>
  <si>
    <t>pH4_ΔFmax/F0.error</t>
  </si>
  <si>
    <t>pH4_ΔFmax/F0.greaterthan</t>
  </si>
  <si>
    <r>
      <t>pH4__EC</t>
    </r>
    <r>
      <rPr>
        <b/>
        <vertAlign val="subscript"/>
        <sz val="10"/>
        <rFont val="Calibri"/>
        <family val="2"/>
        <scheme val="minor"/>
      </rPr>
      <t>50</t>
    </r>
  </si>
  <si>
    <r>
      <t>pH4_EC</t>
    </r>
    <r>
      <rPr>
        <b/>
        <vertAlign val="subscript"/>
        <sz val="10"/>
        <rFont val="Calibri"/>
        <family val="2"/>
        <scheme val="minor"/>
      </rPr>
      <t>50</t>
    </r>
    <r>
      <rPr>
        <b/>
        <sz val="10"/>
        <rFont val="Calibri"/>
        <family val="2"/>
        <scheme val="minor"/>
      </rPr>
      <t>.error</t>
    </r>
  </si>
  <si>
    <r>
      <t>pH4__EC</t>
    </r>
    <r>
      <rPr>
        <b/>
        <vertAlign val="subscript"/>
        <sz val="10"/>
        <rFont val="Calibri"/>
        <family val="2"/>
        <scheme val="minor"/>
      </rPr>
      <t>50</t>
    </r>
    <r>
      <rPr>
        <b/>
        <sz val="10"/>
        <rFont val="Calibri"/>
        <family val="2"/>
        <scheme val="minor"/>
      </rPr>
      <t>.greaterthan</t>
    </r>
  </si>
  <si>
    <t>pH4_Hill-coeff</t>
  </si>
  <si>
    <t>pH4_Hill-coeff.error</t>
  </si>
  <si>
    <t>pH4_N=</t>
  </si>
  <si>
    <t>pH4_S-slope</t>
  </si>
  <si>
    <t>pH4_S-slope.error</t>
  </si>
  <si>
    <t>pH4_S-slope.lessthan</t>
  </si>
  <si>
    <t>pH4.5_pH_exact</t>
  </si>
  <si>
    <t>ph4.5__ΔFmax/F0</t>
  </si>
  <si>
    <t>pH4.5_ΔFmax/F0.error</t>
  </si>
  <si>
    <t>pH4.5_ΔFmax/F0.greaterthan</t>
  </si>
  <si>
    <t>pH4.5__EC50</t>
  </si>
  <si>
    <t>pH4.5_EC50.error</t>
  </si>
  <si>
    <t>pH4.5__EC50.greaterthan</t>
  </si>
  <si>
    <t>pH4.5_Hill-coeff</t>
  </si>
  <si>
    <t>pH4.5_Hill-coeff.error</t>
  </si>
  <si>
    <t>pH4.5_N=</t>
  </si>
  <si>
    <t>pH4.5_S-slope</t>
  </si>
  <si>
    <t>pH4.5_S-slope.error</t>
  </si>
  <si>
    <t>pH4.5_S-slope.lessthan</t>
  </si>
  <si>
    <t>pH5_pH_exact</t>
  </si>
  <si>
    <t>ph5__ΔFmax/F0</t>
  </si>
  <si>
    <t>pH5_ΔFmax/F0.error</t>
  </si>
  <si>
    <t>pH5_ΔFmax/F0.greaterthan</t>
  </si>
  <si>
    <t>pH5__EC50</t>
  </si>
  <si>
    <t>pH5_EC50.error</t>
  </si>
  <si>
    <t>pH5__EC50.greaterthan</t>
  </si>
  <si>
    <t>pH5_Hill-coeff</t>
  </si>
  <si>
    <t>pH5_Hill-coeff.error</t>
  </si>
  <si>
    <t>pH5_N=</t>
  </si>
  <si>
    <t>pH5_S-slope</t>
  </si>
  <si>
    <t>pH5_S-slope.error</t>
  </si>
  <si>
    <t>pH5_S-slope.lessthan</t>
  </si>
  <si>
    <t>pH5.5_pH_exact</t>
  </si>
  <si>
    <t>ph5.5__ΔFmax/F0</t>
  </si>
  <si>
    <t>pH5.5_ΔFmax/F0.error</t>
  </si>
  <si>
    <t>pH5.5_ΔFmax/F0.greaterthan</t>
  </si>
  <si>
    <t>pH5.5__EC507</t>
  </si>
  <si>
    <t>pH5.5_EC50.error</t>
  </si>
  <si>
    <t>pH5.5__EC50.greaterthan9</t>
  </si>
  <si>
    <t>pH5.5_Hill-coeff2</t>
  </si>
  <si>
    <t>pH5.5_Hill-coeff.error11</t>
  </si>
  <si>
    <t>pH5.5_N=</t>
  </si>
  <si>
    <t>pH5.5_S-slope</t>
  </si>
  <si>
    <t>pH5.5_S-slope.error</t>
  </si>
  <si>
    <t>pH5.5_S-slope.lessthan</t>
  </si>
  <si>
    <t>pH6_pH_exact</t>
  </si>
  <si>
    <t>ph6__ΔFmax/F0</t>
  </si>
  <si>
    <t>pH6_ΔFmax/F0.error</t>
  </si>
  <si>
    <t>pH6_ΔFmax/F0.greaterthan</t>
  </si>
  <si>
    <t>pH6__EC50</t>
  </si>
  <si>
    <t>pH6_EC50.error</t>
  </si>
  <si>
    <t>pH6__EC50.greaterthan</t>
  </si>
  <si>
    <t>pH6_Hill-coeff</t>
  </si>
  <si>
    <t>pH6_Hill-coeff.error</t>
  </si>
  <si>
    <t>pH6_N=</t>
  </si>
  <si>
    <t>pH6_S-slope</t>
  </si>
  <si>
    <t>pH6_S-slope.error</t>
  </si>
  <si>
    <t>pH6_S-slope.lessthan</t>
  </si>
  <si>
    <t>pH6.5_pH_exact</t>
  </si>
  <si>
    <t>ph6.5__ΔFmax/F0</t>
  </si>
  <si>
    <t>pH6.5_ΔFmax/F0.error</t>
  </si>
  <si>
    <t>pH6.5_ΔFmax/F0.greaterthan</t>
  </si>
  <si>
    <t>pH6.5__EC50</t>
  </si>
  <si>
    <t>pH6.5_EC50.error</t>
  </si>
  <si>
    <t>pH6.5__EC50.greaterthan</t>
  </si>
  <si>
    <t>pH6.5_Hill-coeff</t>
  </si>
  <si>
    <t>pH6.5_Hill-coeff.error</t>
  </si>
  <si>
    <t>pH6.5_N=</t>
  </si>
  <si>
    <t>pH6.5_S-slope</t>
  </si>
  <si>
    <t>pH6.5_S-slope.error</t>
  </si>
  <si>
    <t>pH6.5_S-slope.lessthan</t>
  </si>
  <si>
    <t>pH7_pH_exact</t>
  </si>
  <si>
    <t>ph7__ΔFmax/F0</t>
  </si>
  <si>
    <t>pH7_ΔFmax/F0.error</t>
  </si>
  <si>
    <t>pH7_ΔFmax/F0.greaterthan</t>
  </si>
  <si>
    <t>pH7__EC50</t>
  </si>
  <si>
    <t>pH7_EC50.error</t>
  </si>
  <si>
    <t>pH7__EC50.greaterthan</t>
  </si>
  <si>
    <t>pH7_Hill-coeff</t>
  </si>
  <si>
    <t>pH7_Hill-coeff.error</t>
  </si>
  <si>
    <t>pH7_N=</t>
  </si>
  <si>
    <t>pH7_S-slope</t>
  </si>
  <si>
    <t>pH7_S-slope.error</t>
  </si>
  <si>
    <t>pH7_S-slope.lessthan</t>
  </si>
  <si>
    <t>pH7.5_pH_exact</t>
  </si>
  <si>
    <t>ph7.5__ΔFmax/F0</t>
  </si>
  <si>
    <t>pH7.5_ΔFmax/F0.error</t>
  </si>
  <si>
    <t>pH7.5_ΔFmax/F0.greaterthan</t>
  </si>
  <si>
    <t>pH7.5__EC50</t>
  </si>
  <si>
    <t>pH7.5_EC50.error</t>
  </si>
  <si>
    <t>pH7.5__EC50.greaterthan</t>
  </si>
  <si>
    <t>pH7.5_Hill-coeff</t>
  </si>
  <si>
    <t>pH7.5_Hill-coeff.error</t>
  </si>
  <si>
    <t>pH7.5_N=</t>
  </si>
  <si>
    <t>pH7.5_S-slope</t>
  </si>
  <si>
    <t>pH7.5_S-slope.error</t>
  </si>
  <si>
    <t>pH7.5_S-slope.lessthan</t>
  </si>
  <si>
    <t>pH8_pH_exact</t>
  </si>
  <si>
    <t>ph8__ΔFmax/F0</t>
  </si>
  <si>
    <t>pH8_ΔFmax/F0.error</t>
  </si>
  <si>
    <t>pH8_ΔFmax/F0.greaterthan</t>
  </si>
  <si>
    <t>pH8__EC50</t>
  </si>
  <si>
    <t>pH8_EC50.error</t>
  </si>
  <si>
    <t>pH8__EC50.greaterthan</t>
  </si>
  <si>
    <t>pH8_Hill-coeff</t>
  </si>
  <si>
    <t>pH8_Hill-coeff.error</t>
  </si>
  <si>
    <t>pH8_N=</t>
  </si>
  <si>
    <t>pH8_S-slope</t>
  </si>
  <si>
    <t>pH8_S-slope.error</t>
  </si>
  <si>
    <t>pH8_S-slope.lessthan</t>
  </si>
  <si>
    <t>pH8.5_pH_exact</t>
  </si>
  <si>
    <t>ph8.5__ΔFmax/F0</t>
  </si>
  <si>
    <t>pH8.5_ΔFmax/F0.error</t>
  </si>
  <si>
    <t>pH8.5_ΔFmax/F0.greaterthan</t>
  </si>
  <si>
    <t>pH8.5__EC50</t>
  </si>
  <si>
    <t>pH8.5_EC50.error</t>
  </si>
  <si>
    <t>pH8.5__EC50.greaterthan</t>
  </si>
  <si>
    <t>pH8.5_Hill-coeff</t>
  </si>
  <si>
    <t>pH8.5_Hill-coeff.error</t>
  </si>
  <si>
    <t>pH8.5_N=</t>
  </si>
  <si>
    <t>pH8.5_S-slope</t>
  </si>
  <si>
    <t>pH8.5_S-slope.error</t>
  </si>
  <si>
    <t>pH8.5_S-slope.lessthan</t>
  </si>
  <si>
    <t>Residue</t>
  </si>
  <si>
    <t>RGB</t>
  </si>
  <si>
    <t>Hex</t>
  </si>
  <si>
    <t>Ala</t>
  </si>
  <si>
    <t>A</t>
  </si>
  <si>
    <t>[140,255,140]</t>
  </si>
  <si>
    <t>8CFF8C</t>
  </si>
  <si>
    <t>  </t>
  </si>
  <si>
    <t>Arg</t>
  </si>
  <si>
    <t>[183,183,255]</t>
  </si>
  <si>
    <t>Asn</t>
  </si>
  <si>
    <t>[255,124,112]</t>
  </si>
  <si>
    <t>FF7C70</t>
  </si>
  <si>
    <t>Asp</t>
  </si>
  <si>
    <t>D</t>
  </si>
  <si>
    <t>[160,0,66]</t>
  </si>
  <si>
    <t>A00042</t>
  </si>
  <si>
    <t>Cys</t>
  </si>
  <si>
    <t>C</t>
  </si>
  <si>
    <t>[255,255,112]</t>
  </si>
  <si>
    <t>FFFF70</t>
  </si>
  <si>
    <t>Gln</t>
  </si>
  <si>
    <t>Q</t>
  </si>
  <si>
    <t>[255,76,76]</t>
  </si>
  <si>
    <t>FF4C4C</t>
  </si>
  <si>
    <t>Glu</t>
  </si>
  <si>
    <t>E</t>
  </si>
  <si>
    <t>[102,0,0]</t>
  </si>
  <si>
    <t>Gly</t>
  </si>
  <si>
    <t>G</t>
  </si>
  <si>
    <t>[255,255,255]</t>
  </si>
  <si>
    <t>FFFFFF</t>
  </si>
  <si>
    <t>His</t>
  </si>
  <si>
    <t>H</t>
  </si>
  <si>
    <t>[112,112,255]</t>
  </si>
  <si>
    <t>7070FF</t>
  </si>
  <si>
    <t>Ile</t>
  </si>
  <si>
    <t>I</t>
  </si>
  <si>
    <t>[0,76,0]</t>
  </si>
  <si>
    <t>004C00</t>
  </si>
  <si>
    <t>Leu</t>
  </si>
  <si>
    <t>[69,94,69]</t>
  </si>
  <si>
    <t>Lys</t>
  </si>
  <si>
    <t>K</t>
  </si>
  <si>
    <t>[71,71,184]</t>
  </si>
  <si>
    <t>4747B8</t>
  </si>
  <si>
    <t>Met</t>
  </si>
  <si>
    <t>[184,160,66]</t>
  </si>
  <si>
    <t>B8A042</t>
  </si>
  <si>
    <t>Phe</t>
  </si>
  <si>
    <t>F</t>
  </si>
  <si>
    <t>[83,76,82]</t>
  </si>
  <si>
    <t>534C52</t>
  </si>
  <si>
    <t>[113,106,112]</t>
  </si>
  <si>
    <t>Pro</t>
  </si>
  <si>
    <t>[82,82,82]</t>
  </si>
  <si>
    <t>Ser</t>
  </si>
  <si>
    <t>[255,112,66]</t>
  </si>
  <si>
    <t>FF7042</t>
  </si>
  <si>
    <t>Thr</t>
  </si>
  <si>
    <t>T</t>
  </si>
  <si>
    <t>[184,76,0]</t>
  </si>
  <si>
    <t>B84C00</t>
  </si>
  <si>
    <t>Trp</t>
  </si>
  <si>
    <t>W</t>
  </si>
  <si>
    <t>[79,70,0]</t>
  </si>
  <si>
    <t>4F4600</t>
  </si>
  <si>
    <t>Tyr</t>
  </si>
  <si>
    <t>Y</t>
  </si>
  <si>
    <t>[140,112,76]</t>
  </si>
  <si>
    <t>8C704C</t>
  </si>
  <si>
    <t>Val</t>
  </si>
  <si>
    <t>V</t>
  </si>
  <si>
    <t>[255,140,255]</t>
  </si>
  <si>
    <t>FF8CFF</t>
  </si>
  <si>
    <t>other</t>
  </si>
  <si>
    <t>[255,0,255]</t>
  </si>
  <si>
    <t>FF00FF</t>
  </si>
  <si>
    <t>Version</t>
  </si>
  <si>
    <t>Linker mutations</t>
  </si>
  <si>
    <t>Binding site mutations</t>
  </si>
  <si>
    <t>Hinge mutations</t>
  </si>
  <si>
    <t>Interface mutations</t>
  </si>
  <si>
    <t>"Second shell" mutations</t>
  </si>
  <si>
    <t>EC50</t>
  </si>
  <si>
    <t>dF/F0</t>
  </si>
  <si>
    <t>Selectivity</t>
  </si>
  <si>
    <t>F0 Brightness</t>
  </si>
  <si>
    <t>L2PPP</t>
  </si>
  <si>
    <t>L1PEP</t>
  </si>
  <si>
    <t>L1FPEP</t>
  </si>
  <si>
    <t>K10I</t>
  </si>
  <si>
    <t>R395K</t>
  </si>
  <si>
    <t>D490L</t>
  </si>
  <si>
    <t>4.1.1</t>
  </si>
  <si>
    <t>E391F</t>
  </si>
  <si>
    <t>4.1.2</t>
  </si>
  <si>
    <t>H455A</t>
  </si>
  <si>
    <t>T325S</t>
  </si>
  <si>
    <t>K330G</t>
  </si>
  <si>
    <t>D341R</t>
  </si>
  <si>
    <t>V405L</t>
  </si>
  <si>
    <t>V500R</t>
  </si>
  <si>
    <t>4.8.1</t>
  </si>
  <si>
    <r>
      <t>L1</t>
    </r>
    <r>
      <rPr>
        <sz val="16"/>
        <color rgb="FFFF0000"/>
        <rFont val="Arial"/>
        <family val="2"/>
      </rPr>
      <t>Y</t>
    </r>
    <r>
      <rPr>
        <sz val="16"/>
        <color rgb="FF000000"/>
        <rFont val="Arial"/>
        <family val="2"/>
      </rPr>
      <t>PEP</t>
    </r>
  </si>
  <si>
    <t>4.8.2</t>
  </si>
  <si>
    <r>
      <t>L1F</t>
    </r>
    <r>
      <rPr>
        <sz val="16"/>
        <color rgb="FFFF0000"/>
        <rFont val="Arial"/>
        <family val="2"/>
      </rPr>
      <t>S</t>
    </r>
    <r>
      <rPr>
        <sz val="16"/>
        <color rgb="FF000000"/>
        <rFont val="Arial"/>
        <family val="2"/>
      </rPr>
      <t>EP</t>
    </r>
  </si>
  <si>
    <t>4.8.3</t>
  </si>
  <si>
    <r>
      <t>L2</t>
    </r>
    <r>
      <rPr>
        <sz val="16"/>
        <color rgb="FFFF0000"/>
        <rFont val="Arial"/>
        <family val="2"/>
      </rPr>
      <t>R</t>
    </r>
    <r>
      <rPr>
        <sz val="16"/>
        <color rgb="FF000000"/>
        <rFont val="Arial"/>
        <family val="2"/>
      </rPr>
      <t>PP</t>
    </r>
  </si>
  <si>
    <t>4.8.4</t>
  </si>
  <si>
    <r>
      <t>L2PPP</t>
    </r>
    <r>
      <rPr>
        <sz val="16"/>
        <color rgb="FFFF0000"/>
        <rFont val="Arial"/>
        <family val="2"/>
      </rPr>
      <t>G</t>
    </r>
  </si>
  <si>
    <t>V5.1</t>
  </si>
  <si>
    <t>N11I</t>
  </si>
  <si>
    <t>4.8.2.1</t>
  </si>
  <si>
    <r>
      <t>L1</t>
    </r>
    <r>
      <rPr>
        <sz val="16"/>
        <color rgb="FFFF0000"/>
        <rFont val="Arial"/>
        <family val="2"/>
      </rPr>
      <t>YS</t>
    </r>
    <r>
      <rPr>
        <sz val="16"/>
        <color rgb="FF000000"/>
        <rFont val="Arial"/>
        <family val="2"/>
      </rPr>
      <t>EP</t>
    </r>
  </si>
  <si>
    <t>4.8.1.1</t>
  </si>
  <si>
    <r>
      <t>L1</t>
    </r>
    <r>
      <rPr>
        <sz val="16"/>
        <rFont val="Arial"/>
        <family val="2"/>
      </rPr>
      <t>Y</t>
    </r>
    <r>
      <rPr>
        <sz val="16"/>
        <color rgb="FF000000"/>
        <rFont val="Arial"/>
        <family val="2"/>
      </rPr>
      <t>PEP</t>
    </r>
  </si>
  <si>
    <t>4.8.1.2</t>
  </si>
  <si>
    <t>4.8.1.3</t>
  </si>
  <si>
    <r>
      <t>L2PPP</t>
    </r>
    <r>
      <rPr>
        <sz val="16"/>
        <rFont val="Arial"/>
        <family val="2"/>
      </rPr>
      <t>G</t>
    </r>
  </si>
  <si>
    <t>Q15G</t>
  </si>
  <si>
    <r>
      <t>L2PPP</t>
    </r>
    <r>
      <rPr>
        <sz val="16"/>
        <color rgb="FFFF0000"/>
        <rFont val="Arial"/>
        <family val="2"/>
      </rPr>
      <t>S</t>
    </r>
  </si>
  <si>
    <t>R395G</t>
  </si>
  <si>
    <t>T43E</t>
  </si>
  <si>
    <t>T68H</t>
  </si>
  <si>
    <t>N11E</t>
  </si>
  <si>
    <t>F436W</t>
  </si>
  <si>
    <t>A360T</t>
  </si>
  <si>
    <t>L2PPPS</t>
  </si>
  <si>
    <t>T43V</t>
  </si>
  <si>
    <t>T68T</t>
  </si>
  <si>
    <t>V7.1.3</t>
  </si>
  <si>
    <t>V8</t>
  </si>
  <si>
    <t>V9</t>
  </si>
  <si>
    <r>
      <t>L2PPP</t>
    </r>
    <r>
      <rPr>
        <sz val="16"/>
        <color rgb="FFFF0000"/>
        <rFont val="Arial"/>
        <family val="2"/>
      </rPr>
      <t>A</t>
    </r>
  </si>
  <si>
    <t>T325T</t>
  </si>
  <si>
    <t>L2PPPA</t>
  </si>
  <si>
    <t>V405P</t>
  </si>
  <si>
    <t>Q15L</t>
  </si>
  <si>
    <t>A360Q</t>
  </si>
  <si>
    <t>Linker</t>
  </si>
  <si>
    <t>Binding site</t>
  </si>
  <si>
    <t>Accidental</t>
  </si>
  <si>
    <t>N-terminus</t>
  </si>
  <si>
    <t>Hinge</t>
  </si>
  <si>
    <t>Interface</t>
  </si>
  <si>
    <t>Amol's</t>
  </si>
  <si>
    <t>cation pi</t>
  </si>
  <si>
    <t>cpFP</t>
  </si>
  <si>
    <t>dF/F0 
Max</t>
  </si>
  <si>
    <t>dF/F0
1 uM</t>
  </si>
  <si>
    <t>dF/F0
Max</t>
  </si>
  <si>
    <t>Comments</t>
  </si>
  <si>
    <t>AN #</t>
  </si>
  <si>
    <t>240-242</t>
  </si>
  <si>
    <r>
      <t>Lysate</t>
    </r>
    <r>
      <rPr>
        <sz val="11"/>
        <color rgb="FF0000FF"/>
        <rFont val="Calibri"/>
        <family val="2"/>
        <scheme val="minor"/>
      </rPr>
      <t xml:space="preserve"> / Purified protein </t>
    </r>
  </si>
  <si>
    <t>Phil #</t>
  </si>
  <si>
    <t>L1XPEP</t>
  </si>
  <si>
    <t>65-67</t>
  </si>
  <si>
    <t>L2PPPX</t>
  </si>
  <si>
    <t>v.9</t>
  </si>
  <si>
    <t>E11I</t>
  </si>
  <si>
    <t>E43V</t>
  </si>
  <si>
    <t>M (was V)</t>
  </si>
  <si>
    <t>G (was D)</t>
  </si>
  <si>
    <t>TYG</t>
  </si>
  <si>
    <t>S326T</t>
  </si>
  <si>
    <t>Y357Y</t>
  </si>
  <si>
    <t>K395G</t>
  </si>
  <si>
    <t>D397D</t>
  </si>
  <si>
    <t>F457F</t>
  </si>
  <si>
    <t>Y460Y</t>
  </si>
  <si>
    <t>Evolution: v.7 -&gt; v.7.1 -&gt; v.7.1.2 -&gt; v.8 -&gt; v.9</t>
  </si>
  <si>
    <t>fluoxetine</t>
  </si>
  <si>
    <t>-</t>
  </si>
  <si>
    <t>Wt = best match</t>
  </si>
  <si>
    <t>&lt; 1</t>
  </si>
  <si>
    <t>Position breaks sensor for fluoxetine.</t>
  </si>
  <si>
    <t>SSM 15</t>
  </si>
  <si>
    <t>SSM 16</t>
  </si>
  <si>
    <t>SSM 17</t>
  </si>
  <si>
    <t>Of Best 3, 2 were wt, one was G, but had same df/Fo and was ignored</t>
  </si>
  <si>
    <t>SSM 18</t>
  </si>
  <si>
    <t>C best residue, but ignored</t>
  </si>
  <si>
    <t>SSM 19</t>
  </si>
  <si>
    <t>A,I. I appeared slightly worse in EC50, A wouldn't express (weirdly).</t>
  </si>
  <si>
    <t>cytisine</t>
  </si>
  <si>
    <t>Y = best match in SSM, but no difference in EC50 curve - both wt and Y residue continued</t>
  </si>
  <si>
    <t>Wt = best match, but TV43Y performed better in SSM</t>
  </si>
  <si>
    <t>dianicline</t>
  </si>
  <si>
    <t>Two hits were initially found: T360G and T360S. It is not possible to make a decision based on the EC50 curve.</t>
  </si>
  <si>
    <r>
      <t>1.03</t>
    </r>
    <r>
      <rPr>
        <sz val="11"/>
        <color rgb="FF0000FF"/>
        <rFont val="Calibri"/>
        <family val="2"/>
        <scheme val="minor"/>
      </rPr>
      <t>/1.36</t>
    </r>
  </si>
  <si>
    <r>
      <t>0.62</t>
    </r>
    <r>
      <rPr>
        <sz val="11"/>
        <color rgb="FF0000FF"/>
        <rFont val="Calibri"/>
        <family val="2"/>
        <scheme val="minor"/>
      </rPr>
      <t>/0.98</t>
    </r>
  </si>
  <si>
    <t>High affinity and dF/F0 for choline activates sensor in ER, thus no detection of dianicline in ER possible.</t>
  </si>
  <si>
    <t>Two hits were initially found: L2PPPN and L2PPPQ. It is not possible to make a decision based on the EC50 curve.</t>
  </si>
  <si>
    <t>This mutation breaks the biosensor for choline, but also for dianicline.</t>
  </si>
  <si>
    <t>Y seemed possible, but was worse</t>
  </si>
  <si>
    <t>Some potential improvements, but increased choline as well</t>
  </si>
  <si>
    <t>SSM9/10</t>
  </si>
  <si>
    <t>x</t>
  </si>
  <si>
    <t>R/P</t>
  </si>
  <si>
    <t>We tried 65 for kicks and giggles, it didn't work</t>
  </si>
  <si>
    <t>NF</t>
  </si>
  <si>
    <t>Decided this would be what we would move forward with</t>
  </si>
  <si>
    <t>Insert the parent sequence, and type the wanted codon and amino acid, the new sequence will be generated automatically.</t>
  </si>
  <si>
    <t>Construct Name:</t>
  </si>
  <si>
    <t>Parent sequence:</t>
  </si>
  <si>
    <t>Point Mutation:</t>
  </si>
  <si>
    <t>New amino acid:</t>
  </si>
  <si>
    <t>v</t>
  </si>
  <si>
    <t>New sequence:</t>
  </si>
  <si>
    <t>Confirmation</t>
  </si>
  <si>
    <r>
      <rPr>
        <b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>: To extract the new sequence as string, paste it as text.</t>
    </r>
  </si>
  <si>
    <t>Ondansetron</t>
  </si>
  <si>
    <t>Tropisetron</t>
  </si>
  <si>
    <t>Palanosetron</t>
  </si>
  <si>
    <t>andtvvvgsinftegiivanmvaemieahtdlkvvrklnlggenvnfeaikrgganngidiyveytgq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tvkdelakqynlktfsdlakisdklilgatmfflegpdgypglqklynfkfkhtksmdmgirytaidnnevqvidawatdgllvshklkileddkaffppyyaapiirqdvldkhpelkdvlnklanqisleemqklnykvdgegqdpakvakeflkekglil</t>
  </si>
  <si>
    <t>andtvvvgsinftegiivanmvaemieahtdlkvvrklnlggvnvnfeaikrgganngidiyveytgq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tvkdelakqynlktfsdlakisdklilgatmfflegpdgypglqklynfkfkhtksmdmgirytaidnnevqvidawatdgllvshklkileddkaffppyyaapiirqdvldkhpelkdvlnklanqisleemqklnykvdgegqdpakvakeflkekglil</t>
  </si>
  <si>
    <t>andtvvvgslnwtegiivanmvaemieahtdlkvvrklnlggvnvnfeaikrgganngidiyveytgq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mvkdelakqynlktfsdlakisdklilgatmfflegpdgypglqklynfkfkhtksmdmgirytaidnnevqvidvwatdgllvshklkileddkaffppyyaapiirqdvldkhpelkdvlnklanqisleemqklnykvdgegqdpakvakeflkekglil</t>
  </si>
  <si>
    <t>andtvvvgslnwtegiivanmvaemieahtdlkvvrklnlggvnvnfeaikrgganngidiyveytgqglvdilgfpepnvyitadkqkngikanfkirhnvedgsvqladhyqqntpigdgpvllpdnhylstqsvlskdpnekrdhmvllefvtaagitlgmdelykggtggsmskgeelftgvvpilveldgdvnghkfsvrgegegdatngkltlkficttgklpvpwptlvttltygvqcfsrypdhmkqhdffksampegyvqertisfkddgtyktraevkfegdtlvnrielkgidfkedgnilghkleynfpppgstdpegayetvkkeykrkwnivwlkplgfnntgtlmvkdelakqynlktfsdlakisdklilgatmfflegpdgypglqklynfkfkhtksmdmgirytaidnnevqvidvwatdgllvshklkileddkaffppyyaapiirqdvldkhpelkdvlnklanqisleemqklnykvdgegqdpakvakeflkekglil</t>
  </si>
  <si>
    <t>S367</t>
  </si>
  <si>
    <t>S368</t>
  </si>
  <si>
    <t>S369</t>
  </si>
  <si>
    <t>RK2.1</t>
  </si>
  <si>
    <t>andtvvvgslnftegiivanmvaemieahtdlkvvrklnlggvnvnfeaikrgganngidiyveytgq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tvkdelakqynlktfsdlakisdklilgatmfflegpdgypglqklynfkfkhtksmdmgirytaidnnevqvidawatdgllvshklkileddkaffppyyaapiirqdvldkhpelkdvlnklanqisleemqklnykvdgegqdpakvakeflkekglil</t>
  </si>
  <si>
    <t>RK2.2</t>
  </si>
  <si>
    <t>andtvvvgslnftegiivanmvaemieahtdlkvvrklnlggvnvnfeaikrgganngidiyveytgq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tvkdelakqynlktfsdlakisdklilgatmfflegpdgypglqklynfkfkhtksmdmgirytaidnnevqvidvwatdgllvshklkileddkaffppyyaapiirqdvldkhpelkdvlnklanqisleemqklnykvdgegqdpakvakeflkekglil</t>
  </si>
  <si>
    <t>andtvvvgslnwtegiivanmvaemieahtdlkvvrklnlggvnvnfeaikrgganngidiyveytgq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tvkdelakqynlktfsdlakisdklilgatmfflegpdgypglqklynfkfkhtksmdmgirytaidnnevqvidvwatdgllvshklkileddkaffppyyaapiirqdvldkhpelkdvlnklanqisleemqklnykvdgegqdpakvakeflkekglil</t>
  </si>
  <si>
    <t>S370</t>
  </si>
  <si>
    <t>S371</t>
  </si>
  <si>
    <t>S372</t>
  </si>
  <si>
    <t>S373</t>
  </si>
  <si>
    <t>S374</t>
  </si>
  <si>
    <t>S375</t>
  </si>
  <si>
    <t>S376</t>
  </si>
  <si>
    <t>RK5</t>
  </si>
  <si>
    <t>andtvvvgslnwtegiivanmvaemieahtdlkvvrklnlggvnvnfeaikrgganngidiyveytgq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gvkdelakqynlktfsdlakisdklilgatmfflegpdgypglqklynfkfkhtksmdmgirytaidnnevqvidvwatdgllvshklkileddkaffppyyaapiirqdvldkhpelkdvlnklanqisleemqklnykvdgegqdpakvakeflkekglil</t>
  </si>
  <si>
    <t>AK8</t>
  </si>
  <si>
    <t>andtvvvgsmnftegiivanmvaemieahtdlkvvrklnlgge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tvkdelakqynlktfsdlakisdklilgatmfflekpdgypglqklynfkfkhtksmdmgirytaidnnevqvidawatdgllvshklkileddkafrppyyaapiirqdvldkhpelkdvlnklanqisleemqklnykvdgegqdpakvakeflkekglil</t>
  </si>
  <si>
    <t>Scop7</t>
  </si>
  <si>
    <t>andtvvvgsfnftegiivanmvaemieahtdlkvvrklnlggfnvnfeaikrgganngidiyveytgt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tvkdelakqynlktfsdlakisdklilgatmfflegpdgypglqklynfkfkhtksmdmgirytaidnnevqvidawatdgllvshklkileddkaffppyyaapiirqdvldkhpelkdvlnklanqisleemqklnykvdgegqdpakvakeflkekglil</t>
  </si>
  <si>
    <t>Scop8</t>
  </si>
  <si>
    <t>andtvvvgsfnftegiivanmvaemieahtdlkvvrklnlggfnvnfeaikrgganngidiyveytgt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avkdelakqynlktfsdlakisdklilgatmfflegpdgypglqklynfkfkhtksmdmgirytaidnnevqvidawatdgllvshklkileddkaffppyyaapiirqdvldkhpelkdvlnklanqisleemqklnykvdgegqdpakvakeflkekglil</t>
  </si>
  <si>
    <t>andtvvvgsinftegiivanmvaemieahtdlkvvrklnlgge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cstdpegayetvkkeykrkwnivwlkplgfnntgtltvkdelakqynlktfsdlakisdklilgatmfflegpdgypglqklynfkfkhtksmdmgirytaidnnevqvidawatdgllvshklkileddkafrppyyaapiirqdvldkhpelkdvlnklanqisleemqklnykvdgegqdpakvakeflkekglil</t>
  </si>
  <si>
    <t>andtvvvgsinftegiivanmvaemieahtdlkvvrklnlgge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tvkdelakqynlktfsdlakisdklilgatmfflekpdgypglqklynfkfkhtksmdmgirytaidnnevqvidawatdgllvshklkileddkafrppyyaapiirqdvldkhpelkdvlnklanqisleemqklnykvdgegqdpakvakeflkekglil</t>
  </si>
  <si>
    <t>andtvvvgsinytegiivanmvaemieahtdlkvvrklnlgge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tvkdelakqynlktfsdlakisdklilgatmfflekpdgypglqklynfkfkhtksmdmgirytaidnnevqvidawatdgllvshklkileddkafrppyyaapiirqdvldkhpelkdvlnklanqisleemqklnykvdgegqdpakvakeflkekglil</t>
  </si>
  <si>
    <t>andtvvvgsinftegiivanmvaemieahtdlkvvrklnlggvnvnfeaikrgganngidiyveytgq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gtltvkdelakqynlktfsdlakisdklilgatmfflenpdgypglqklynfkfkhtksmdmgirytaidnnevqvidawatdgllvshklkileddkaffppyyaapiirqdvldkhpelkdvlnklanqisleemqklnykvdgegqdpakvakeflkekglil</t>
  </si>
  <si>
    <t>andtvvvgslnytegiivanmvaemieahtdlkvvrklnlggvnvnfeaikrgganngidiyveytgqglvdilgfpepnvyitadkqkngikanfkirhnmedgsvqladhyqqntpigdgpvllpdnhylstqsvlskdpnekrdhmvllefvtaagitlgmdelykggtggsmskgeelftgvvpilveldggvnghkfsvrgegegdatngkltlkficttgklpvpwptlvttltygvqcfsrypdhmkqhdffksampegyvqertisfkddgtyktraevkfegdtlvnrielkgidfkedgnilghkleynfppppstdpegayetvkkeykrkwnivwlkplgfnntgtlgvkdelakqynlktfsdlakisdklilgatmfflegpdgypglqklynfkfkhtksmdmgirytaidnnevqvidvwatdgllvshklkileddkaffppyyaapiirqdvldkhpelkdvlnklanqisleemqklnykvdgegqdpakvakeflkekglil</t>
  </si>
  <si>
    <t>andtvvvgsinftegiivanmvaemieahtdlkvvrklnlgge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tvkdelakqynlktfsdlakisdklilgatmfflehpdgypglqklynfkfkhtksmdmgirytaidnnevqvidawatdgllvshklkileddkafrppyyaapiirqdvldkhpelkdvlnklanqisleemqklnykvdgegqdpakvakeflkekglil</t>
  </si>
  <si>
    <t>andtvvvgsinftegiivanmvaemieahtdlkvvrklnlgge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cstdpegayetvkkeykrkwnivwlkplgfnntgtltvkdelakqynlktfsdlakisdklilgatmfflekpdgypglqklynfkfkhtksmdmgirytaidnnevqvidawatdgllvshklkileddkafrppyyaapiirqdvldkhpelkdvlnklanqisleemqklnykvdgegqdpakvakeflkekglil</t>
  </si>
  <si>
    <t>andtvvvgsmnftegiivanmvaemieahtdlkvvrklnlgge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avkdelakqynlktfsdlakisdklilgatmfflekpdgypglqklynfkfkhtksmdmgirytaidnnevqvidawatdgllvshklkileddkafrppyyaapiirqdvldkhpelkdvlnklanqisleemqklnykvdgegqdpakvakeflkekglil</t>
  </si>
  <si>
    <t>andtvvvgsinftegiivanmvaemieahtdlkvvrklnlggenvnfeaikrgganngidiyveytgt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tvkdelakqynlktfsdlakisdklilgatmfflegpdgypglqklynfkfkhtksmdmgirytaidnnevqvidawatdgllvshklkileddkaffppyyaapiirqdvldkhpelkdvlnklanqisleemqklnykvdgegqdpakvakeflkekglil</t>
  </si>
  <si>
    <t>andtvvvgsinhtegiivanmvaemieahtdlkvvrklnlgge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tvkdelakqynlktfsdlakisdklilgatmfflegpdgypglqklynfkfkhtksmdmgirytaidnnevqvidawatdgllvshklkileddkaffppyyaapiirqdvldkhpelkdvlnklanqisleemqklnykvdgegqdpakvakeflkekglil</t>
  </si>
  <si>
    <t>andtvvvgsfnftegiivanmvaemieahtdlkvvrklnlgge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tvkdelakqynlktfsdlakisdklilgatmfflegpdgypglqklynfkfkhtksmdmgirytaidnnevqvidawatdgllvshklkileddkaffppyyaapiirqdvldkhpelkdvlnklanqisleemqklnykvdgegqdpakvakeflkekglil</t>
  </si>
  <si>
    <t>andtvvvgsenftegiivanmvaemieahtdlkvvrklnlggenvnfeaikrgganngidiyveytgt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ytltvkdelakqynlktfsdlakisdklilgatmfflegpdgypglqklynfkfkhtksmdmgirytaidnnevqvidawatdgllvshklkileddkaffppyyaapiirqdvldkhpelkdvlnklanqisleemqklnykvdgegqdpakvakeflkekglil</t>
  </si>
  <si>
    <t>andtvvvgsfnftegiivanmvaemieahtdlkvvrklnlggfnvnfeaikrgganngidiyveytgt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mavkdelakqynlktfsdlakisdklilgatmfflegpdgypglqklynfkfkhtksmdmgirytaidnnevqvidawatdgllvshklkileddkaffppyyaapiirqdvldkhpelkdvlnklanqisleemqklnykvdgegqdpakvakeflkekglil</t>
  </si>
  <si>
    <t>andtvvvgsynftegiivanmvaemieahtdlkvvrklnlgge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tvkdelakqynlktfsdlakisdklilgatmfflekpdgypglqklynfkfkhtksmdmgirytaidnnevqvidawatdgllvshklkileddkafrppyyaapiirqdvldkhpelkdvlnklanqisleemqklnykvdgegqdpakvakeflkekglil</t>
  </si>
  <si>
    <t>andtvvvgsynftegiivanmvaemieahtdlkvvrklnlggv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tvkdelakqynlktfsdlakisdklilgatmfflekpdgypglqklynfkfkhtksmdmgirytaidnnevqvidgwatdgllvshklkileddkafrppyyaapiirqdvldkhpelkdvlnklanqisleemqklnykvdgegqdpakvakeflkekglil</t>
  </si>
  <si>
    <t>andtvvvgsymftegiivanmvaemieahtdlkvvrklnlggv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tvkdelakqynlktfsdlakisdklilgatmfflekpdgypglqklynfkfkhtksmdmgirytaidnnevqvidgwatdgllvshklkileddkafrppyyaapiirqdvldkhpelkdvlnklanqisleemqklnykvdgegqdpakvakeflkekglil</t>
  </si>
  <si>
    <t>andtvvvgsymftegiivanmvaemieahtdlkvvrklnlggv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tvkdelakqynlktfsdlakisdklilgatmfflekpdgypglqklynfkfkhtksmdmgirytaidnnevqvmdgwatdgllvshklkileddkafrppyyaapiirqdvldkhpelkdvlnklanqisleemqklnykvdgegqdpakvakeflkekglil</t>
  </si>
  <si>
    <t>andtvvvgsymftegiivanmvaemieahtdlkvvrklnlggv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pvkdelakqynlktfsdlakisdklilgatmfflekpdgypglqklynfkfkhtksmdmgirytaidnnevqvmdgwatdgllvshklkileddkafrppyyaapiirqdvldkhpelkdvlnklanqisleemqklnykvdgegqdpakvakeflkekglil</t>
  </si>
  <si>
    <t>andtvvvgsymftegiivanmvaemieahtdlkvvrklnlggv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avkdelakqynlktfsdlakisdklilgatmfflekpdgypglqklynfkfkhtksmdmgirytaidnnevqvidgwatdgllvshklkileddkafrppyyaapiirqdvldkhpelkdvlnklanqisleemqklnykvdgegqdpakvakeflkekglil</t>
  </si>
  <si>
    <t>andtvvvgsynftegiivanmvaemieahtdlkvvrklnlggenvnfeaikrgganngidiyveytghglvdilgfpepnvyitadkqkngikanfkirhnvedgsvqladhyqqntpigdgpvllpdnhylstqsvlskdpnekrdhmvllefvtaagitlgmdelykggtggsmskgeelftgvvpilveldgdvnghkfsvrgegegdatngkltlkficttgklpvpwptlvttltygvqcfsrypdhmkqhdffksampegyvqertisfkddgtyktraevkfegdtlvnrielkgidfkedgnilghkleynfpppsstdpegayetvkkeykrkwnivwlkplgfnntgtltvkdelakqynlktfsdlakisdklilgatmfflekpdgypglqklynfkfkhtksmdmgirytaidnnevqvidgwatdgllvshklkileddkafrppyyaapiirqdvldkhpelkdvlnklanqisleemqklnykvdgegqdpakvakeflkekglil</t>
  </si>
  <si>
    <t>andtvvvgslnwtegiivanmlaemieahtdlkvvrklnlggvnvnfeaikrgganngidiyveytgqglvdilgfpepnvyitadkqkngikanfkirhnvedgsvqladyyqqntpigdgpvllpdnhylstqsvlskdpnekrdhmvllefvtaagitlgmdelykggtggsmskgeelftgvvpilveldgdvnghkfsvrgegegdatngkltlkficttgklpvpwptlvttltygvqcfsrypdhmkqhdffksampegyvqertisfkddgtyktraevkfegdtlvnrielkgidfkedgnilghkleynfpppsstdpegayetvkkeykrkwnivwlkplgfnntgtlgvkdelakqynlktfsdlakisdklilgatmfflegpdgypglqklynfkfkhtksmdmgirytaidnnevqvidvwatdgllvshklkileddkaffppyyaapiirqdvldkhpelkdvlnklanqisleemqklnykvdgegqdpakvakeflkekglil</t>
  </si>
  <si>
    <t>andtvvvgslnwtegiivanmlaemieahtdlkvvrklnlggvnvnfeaikrgganngidiyveytgqglvdilgfpepnvyitadkqkngikanfkirhnvedgsvqladyyqqntpigdgpvllpdnhylstqsvlskdpnekrdhmvllefvtaagitlgmdelykggtggsmskgeelftgvvpilveldgdvnghkfsvrgegegdatngkltlkficttgklpvpwptlvttltygvqcfsrypdhmkqhdffksampegyvqertisfkddgtyktraevkfegdtlvnrielkgidfkedgnilghkleynfpppsstdpegayetvkkeykrkwnivwlkplgfnntgtlgvkdelakqynlktfsdlakisdklilgatmfflegpdgypglqklynfkfkhtksmdmgirytaidnnevqvidvwatdgllvshklkfleddkaffppyyaapiirqdvldkhpelkdvlnklanqisleemqklnykvdgegqdpakvakeflkekglil</t>
  </si>
  <si>
    <t>andtvvvgslnwtegiivanmlaemieahtdlkvvrklnlggvnvnfeaikrgganngidiyveytgqglvdilgfpepnvyitadkqkngikanfkirhnvedgsvqladyyqqntpigdgpvllpdnhylstqsvlskdpnekrdhmvllefvtaagitlgmdelykggtggsmskgeelftgvvpilveldgdvnghkfsvrgegegdatngkltlkficttgklpvpwptlvttltygvqcfsrypdhmkqhdffksampegyvqertisfkddgtyktraevkfegdtlvnrielkgidfkedgnilghkleynfpppsstdpegayetvkkeykrkwnivwlkplgfnntgtlgvkdelakqynlktfsdlakisdklilgatmfflegpdgypglqklynfkfkhtksmdmgikytaidnnevqvidvwatdgllvshklkfleddkaffppyyaapiirqdvldkhpelkdvlnklanqisleemqklnykvdgegqdpakvakeflkekglil</t>
  </si>
  <si>
    <t>andtvvvgslnwtetiivanmlaemieahtdlkvvrklnlggvnvnfeaikrgganngidiyveytgqglvdilgfpepnvyitadkqkngikanfkirhnvedgsvqladyyqqntpigdgpvllpdnhylstqsvlskdpnekrdhmvllefvtaagitlgmdelykggtggsmskgeelftgvvpilveldgdvnghkfsvrgegegdatngkltlkficttgklpvpwptlvttltygvqcfsrypdhmkqhdffksampegyvqertisfkddgtyktraevkfegdtlvnrielkgidfkedgnilghkleynfpppsstdpegayetvkkeykrkwnivwlkplgfnntgtlgvsdelakqynlktfsdlakisdklilgatmfflegpdgypglqklynfkfkhtksmdmgikytaidnnevqvidvwatdgllvshklkfleddkaffppyyaapiirqdvldkhpelkdvlnklanqisleemqklnykvdgegqdpakvakeflkekglil</t>
  </si>
  <si>
    <t>S377</t>
  </si>
  <si>
    <t>S378</t>
  </si>
  <si>
    <t>S379</t>
  </si>
  <si>
    <t>S380</t>
  </si>
  <si>
    <t>S381</t>
  </si>
  <si>
    <t>S382</t>
  </si>
  <si>
    <t>MXE5</t>
  </si>
  <si>
    <t>andtvvvgslnwtegiivanmlaemieahtdlkvvrklnlggvnvnfeaikrgganngidiyveytgqglvdilgfpepnvyitadkqkngikanfkirhnvedgsvqladyyqqntpigdgpvllpdnhylstqsvlskdpnekrdhmvllefvtaagitlgmdelykggtggsmskgeelftgvvpilveldgdvnghkfsvrgegegdatngkltlkficttgklpvpwptlvttltygvqcfsrypdhmkqhdffksampegyvqertisfkddgtyktraevkfegdtlvnrielkgidfkedgnilghkleynfpppsstdpegayetvkkeykrkwnivwlkplgfnntgtlgvsdelakqynlktfsdlakisdklilgatmfflegpdgypglqklynfkfkhtksmdmgikytaidnnevqvidvwatdgllvshklkfleddkaffppyyaapiirqdvldkhpelkdvlnklanqisleemqklnykvdgegqdpakvakeflkekglil</t>
  </si>
  <si>
    <t>043 changeable</t>
  </si>
  <si>
    <t>360 changeable</t>
  </si>
  <si>
    <t>461 changeable</t>
  </si>
  <si>
    <t>iFentanylSnFR2.0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</si>
</sst>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43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theme="1"/>
      <name val="Courier New"/>
      <family val="3"/>
    </font>
    <font>
      <b/>
      <sz val="11"/>
      <color theme="1"/>
      <name val="Courier New"/>
      <family val="3"/>
    </font>
    <font>
      <sz val="10"/>
      <color theme="1"/>
      <name val="Arial Unicode MS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Docs-Calibri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434343"/>
      <name val="Calibri"/>
      <family val="2"/>
      <scheme val="minor"/>
    </font>
    <font>
      <sz val="11"/>
      <color rgb="FFFF00FF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FF"/>
      <name val="Calibri"/>
      <family val="2"/>
      <scheme val="minor"/>
    </font>
    <font>
      <sz val="11"/>
      <color rgb="FF000000"/>
      <name val="Courier New"/>
      <family val="3"/>
    </font>
    <font>
      <b/>
      <sz val="11"/>
      <color rgb="FFFF0000"/>
      <name val="Courier New"/>
      <family val="3"/>
    </font>
    <font>
      <b/>
      <sz val="11"/>
      <color rgb="FFFF00FF"/>
      <name val="Courier New"/>
      <family val="3"/>
    </font>
    <font>
      <sz val="11"/>
      <color rgb="FFFF00FF"/>
      <name val="Courier New"/>
      <family val="3"/>
    </font>
    <font>
      <sz val="16"/>
      <color rgb="FF000000"/>
      <name val="Arial"/>
      <family val="2"/>
    </font>
    <font>
      <b/>
      <sz val="16"/>
      <color rgb="FF000000"/>
      <name val="Arial"/>
      <family val="2"/>
    </font>
    <font>
      <sz val="16"/>
      <color rgb="FFFF0000"/>
      <name val="Arial"/>
      <family val="2"/>
    </font>
    <font>
      <sz val="16"/>
      <name val="Arial"/>
      <family val="2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name val="Calibri"/>
      <family val="2"/>
    </font>
    <font>
      <b/>
      <vertAlign val="subscript"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i/>
      <sz val="1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rgb="FF000000"/>
      <name val="Roboto"/>
    </font>
    <font>
      <sz val="10"/>
      <color theme="1"/>
      <name val="Calibri"/>
      <family val="2"/>
    </font>
    <font>
      <sz val="11"/>
      <color rgb="FF000000"/>
      <name val="Calibri"/>
      <family val="2"/>
    </font>
    <font>
      <u/>
      <sz val="11"/>
      <color theme="4"/>
      <name val="Calibri"/>
      <family val="2"/>
      <scheme val="minor"/>
    </font>
    <font>
      <sz val="10"/>
      <color theme="1"/>
      <name val="Calibri"/>
      <scheme val="minor"/>
    </font>
  </fonts>
  <fills count="5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8CFF8C"/>
        <bgColor indexed="64"/>
      </patternFill>
    </fill>
    <fill>
      <patternFill patternType="solid">
        <fgColor rgb="FFFF7C70"/>
        <bgColor indexed="64"/>
      </patternFill>
    </fill>
    <fill>
      <patternFill patternType="solid">
        <fgColor rgb="FFA00042"/>
        <bgColor indexed="64"/>
      </patternFill>
    </fill>
    <fill>
      <patternFill patternType="solid">
        <fgColor rgb="FFFFFF70"/>
        <bgColor indexed="64"/>
      </patternFill>
    </fill>
    <fill>
      <patternFill patternType="solid">
        <fgColor rgb="FFFF4C4C"/>
        <bgColor indexed="64"/>
      </patternFill>
    </fill>
    <fill>
      <patternFill patternType="solid">
        <fgColor rgb="FF66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070FF"/>
        <bgColor indexed="64"/>
      </patternFill>
    </fill>
    <fill>
      <patternFill patternType="solid">
        <fgColor rgb="FF004C00"/>
        <bgColor indexed="64"/>
      </patternFill>
    </fill>
    <fill>
      <patternFill patternType="solid">
        <fgColor rgb="FF455E45"/>
        <bgColor indexed="64"/>
      </patternFill>
    </fill>
    <fill>
      <patternFill patternType="solid">
        <fgColor rgb="FF4747B8"/>
        <bgColor indexed="64"/>
      </patternFill>
    </fill>
    <fill>
      <patternFill patternType="solid">
        <fgColor rgb="FFB8A042"/>
        <bgColor indexed="64"/>
      </patternFill>
    </fill>
    <fill>
      <patternFill patternType="solid">
        <fgColor rgb="FF534C52"/>
        <bgColor indexed="64"/>
      </patternFill>
    </fill>
    <fill>
      <patternFill patternType="solid">
        <fgColor rgb="FF525252"/>
        <bgColor indexed="64"/>
      </patternFill>
    </fill>
    <fill>
      <patternFill patternType="solid">
        <fgColor rgb="FFFF7042"/>
        <bgColor indexed="64"/>
      </patternFill>
    </fill>
    <fill>
      <patternFill patternType="solid">
        <fgColor rgb="FFB84C00"/>
        <bgColor indexed="64"/>
      </patternFill>
    </fill>
    <fill>
      <patternFill patternType="solid">
        <fgColor rgb="FF4F4600"/>
        <bgColor indexed="64"/>
      </patternFill>
    </fill>
    <fill>
      <patternFill patternType="solid">
        <fgColor rgb="FF8C704C"/>
        <bgColor indexed="64"/>
      </patternFill>
    </fill>
    <fill>
      <patternFill patternType="solid">
        <fgColor rgb="FFFF8C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716A70"/>
        <bgColor indexed="64"/>
      </patternFill>
    </fill>
    <fill>
      <patternFill patternType="gray125">
        <bgColor rgb="FF99CCFF"/>
      </patternFill>
    </fill>
    <fill>
      <patternFill patternType="solid">
        <fgColor rgb="FFFFE598"/>
        <bgColor indexed="64"/>
      </patternFill>
    </fill>
    <fill>
      <patternFill patternType="solid">
        <fgColor rgb="FFC5E0B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61C00"/>
        <bgColor indexed="64"/>
      </patternFill>
    </fill>
    <fill>
      <patternFill patternType="solid">
        <fgColor rgb="FFF7CAAC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DADADA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B7B7FF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9FF99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E2EFDA"/>
        <bgColor rgb="FFE2EFDA"/>
      </patternFill>
    </fill>
    <fill>
      <patternFill patternType="solid">
        <fgColor rgb="FF4472C4"/>
        <bgColor rgb="FF4472C4"/>
      </patternFill>
    </fill>
    <fill>
      <patternFill patternType="solid">
        <fgColor rgb="FFFFFFCC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lightGray">
        <bgColor rgb="FFFF99FF"/>
      </patternFill>
    </fill>
    <fill>
      <patternFill patternType="lightGray">
        <bgColor rgb="FFFFFFCC"/>
      </patternFill>
    </fill>
    <fill>
      <patternFill patternType="lightGray">
        <bgColor rgb="FF99FF99"/>
      </patternFill>
    </fill>
    <fill>
      <patternFill patternType="solid">
        <fgColor rgb="FFFFFFCC"/>
        <bgColor theme="7" tint="-0.24994659260841701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31">
    <border>
      <left/>
      <right/>
      <top/>
      <bottom/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indexed="64"/>
      </right>
      <top style="thick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/>
      <top style="thin">
        <color rgb="FFA9D08E"/>
      </top>
      <bottom/>
      <diagonal/>
    </border>
    <border>
      <left/>
      <right style="hair">
        <color indexed="64"/>
      </right>
      <top/>
      <bottom style="thin">
        <color theme="9" tint="0.39997558519241921"/>
      </bottom>
      <diagonal/>
    </border>
    <border>
      <left style="hair">
        <color indexed="64"/>
      </left>
      <right style="hair">
        <color indexed="64"/>
      </right>
      <top/>
      <bottom style="thin">
        <color theme="9" tint="0.3999755851924192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hair">
        <color auto="1"/>
      </left>
      <right style="thick">
        <color auto="1"/>
      </right>
      <top/>
      <bottom/>
      <diagonal/>
    </border>
    <border>
      <left style="thin">
        <color theme="4" tint="0.39997558519241921"/>
      </left>
      <right style="thin">
        <color indexed="64"/>
      </right>
      <top style="thin">
        <color theme="4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 style="hair">
        <color auto="1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theme="9" tint="0.39997558519241921"/>
      </bottom>
      <diagonal/>
    </border>
    <border>
      <left style="thin">
        <color indexed="64"/>
      </left>
      <right/>
      <top/>
      <bottom/>
      <diagonal/>
    </border>
    <border>
      <left style="thin">
        <color theme="4" tint="0.39997558519241921"/>
      </left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76">
    <xf numFmtId="0" fontId="0" fillId="0" borderId="0" xfId="0"/>
    <xf numFmtId="0" fontId="0" fillId="0" borderId="0" xfId="0" applyAlignment="1">
      <alignment vertical="center" wrapText="1"/>
    </xf>
    <xf numFmtId="0" fontId="6" fillId="0" borderId="0" xfId="0" applyFont="1" applyAlignment="1">
      <alignment vertical="center" wrapText="1"/>
    </xf>
    <xf numFmtId="0" fontId="0" fillId="3" borderId="0" xfId="0" applyFill="1" applyAlignment="1">
      <alignment vertical="center" wrapText="1"/>
    </xf>
    <xf numFmtId="0" fontId="0" fillId="4" borderId="0" xfId="0" applyFill="1" applyAlignment="1">
      <alignment vertical="center" wrapText="1"/>
    </xf>
    <xf numFmtId="0" fontId="0" fillId="5" borderId="0" xfId="0" applyFill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7" borderId="0" xfId="0" applyFill="1" applyAlignment="1">
      <alignment vertical="center" wrapText="1"/>
    </xf>
    <xf numFmtId="0" fontId="0" fillId="8" borderId="0" xfId="0" applyFill="1" applyAlignment="1">
      <alignment vertical="center" wrapText="1"/>
    </xf>
    <xf numFmtId="0" fontId="0" fillId="9" borderId="0" xfId="0" applyFill="1" applyAlignment="1">
      <alignment vertical="center" wrapText="1"/>
    </xf>
    <xf numFmtId="0" fontId="0" fillId="10" borderId="0" xfId="0" applyFill="1" applyAlignment="1">
      <alignment vertical="center" wrapText="1"/>
    </xf>
    <xf numFmtId="0" fontId="0" fillId="11" borderId="0" xfId="0" applyFill="1" applyAlignment="1">
      <alignment vertical="center" wrapText="1"/>
    </xf>
    <xf numFmtId="11" fontId="0" fillId="0" borderId="0" xfId="0" applyNumberFormat="1" applyAlignment="1">
      <alignment vertical="center" wrapText="1"/>
    </xf>
    <xf numFmtId="0" fontId="0" fillId="12" borderId="0" xfId="0" applyFill="1" applyAlignment="1">
      <alignment vertical="center" wrapText="1"/>
    </xf>
    <xf numFmtId="0" fontId="0" fillId="13" borderId="0" xfId="0" applyFill="1" applyAlignment="1">
      <alignment vertical="center" wrapText="1"/>
    </xf>
    <xf numFmtId="0" fontId="0" fillId="14" borderId="0" xfId="0" applyFill="1" applyAlignment="1">
      <alignment vertical="center" wrapText="1"/>
    </xf>
    <xf numFmtId="0" fontId="0" fillId="15" borderId="0" xfId="0" applyFill="1" applyAlignment="1">
      <alignment vertical="center" wrapText="1"/>
    </xf>
    <xf numFmtId="0" fontId="0" fillId="16" borderId="0" xfId="0" applyFill="1" applyAlignment="1">
      <alignment vertical="center" wrapText="1"/>
    </xf>
    <xf numFmtId="0" fontId="0" fillId="17" borderId="0" xfId="0" applyFill="1" applyAlignment="1">
      <alignment vertical="center" wrapText="1"/>
    </xf>
    <xf numFmtId="0" fontId="0" fillId="18" borderId="0" xfId="0" applyFill="1" applyAlignment="1">
      <alignment vertical="center" wrapText="1"/>
    </xf>
    <xf numFmtId="0" fontId="0" fillId="19" borderId="0" xfId="0" applyFill="1" applyAlignment="1">
      <alignment vertical="center" wrapText="1"/>
    </xf>
    <xf numFmtId="0" fontId="0" fillId="20" borderId="0" xfId="0" applyFill="1" applyAlignment="1">
      <alignment vertical="center" wrapText="1"/>
    </xf>
    <xf numFmtId="0" fontId="0" fillId="21" borderId="0" xfId="0" applyFill="1" applyAlignment="1">
      <alignment vertical="center" wrapText="1"/>
    </xf>
    <xf numFmtId="0" fontId="0" fillId="22" borderId="0" xfId="0" applyFill="1" applyAlignment="1">
      <alignment vertical="center" wrapText="1"/>
    </xf>
    <xf numFmtId="0" fontId="5" fillId="23" borderId="0" xfId="0" applyFont="1" applyFill="1" applyAlignment="1">
      <alignment horizontal="center" vertical="center"/>
    </xf>
    <xf numFmtId="0" fontId="0" fillId="0" borderId="0" xfId="0" applyAlignment="1">
      <alignment wrapText="1"/>
    </xf>
    <xf numFmtId="0" fontId="2" fillId="0" borderId="0" xfId="0" applyFont="1" applyAlignment="1" applyProtection="1">
      <alignment wrapText="1"/>
      <protection locked="0"/>
    </xf>
    <xf numFmtId="0" fontId="5" fillId="0" borderId="0" xfId="0" applyFont="1" applyAlignment="1" applyProtection="1">
      <alignment horizontal="center" vertical="center" wrapText="1"/>
      <protection locked="0"/>
    </xf>
    <xf numFmtId="0" fontId="9" fillId="25" borderId="0" xfId="0" applyFont="1" applyFill="1" applyAlignment="1">
      <alignment vertical="center"/>
    </xf>
    <xf numFmtId="0" fontId="0" fillId="25" borderId="0" xfId="0" applyFill="1" applyAlignment="1">
      <alignment wrapText="1"/>
    </xf>
    <xf numFmtId="0" fontId="9" fillId="26" borderId="0" xfId="0" applyFont="1" applyFill="1" applyAlignment="1">
      <alignment vertical="center"/>
    </xf>
    <xf numFmtId="0" fontId="0" fillId="26" borderId="0" xfId="0" applyFill="1" applyAlignment="1">
      <alignment wrapText="1"/>
    </xf>
    <xf numFmtId="0" fontId="9" fillId="27" borderId="0" xfId="0" applyFont="1" applyFill="1" applyAlignment="1">
      <alignment vertical="center"/>
    </xf>
    <xf numFmtId="0" fontId="0" fillId="27" borderId="0" xfId="0" applyFill="1" applyAlignment="1">
      <alignment wrapText="1"/>
    </xf>
    <xf numFmtId="0" fontId="9" fillId="28" borderId="0" xfId="0" applyFont="1" applyFill="1" applyAlignment="1">
      <alignment vertical="center"/>
    </xf>
    <xf numFmtId="0" fontId="9" fillId="28" borderId="0" xfId="0" applyFont="1" applyFill="1" applyAlignment="1">
      <alignment wrapText="1"/>
    </xf>
    <xf numFmtId="0" fontId="9" fillId="29" borderId="0" xfId="0" applyFont="1" applyFill="1" applyAlignment="1">
      <alignment vertical="center"/>
    </xf>
    <xf numFmtId="0" fontId="0" fillId="29" borderId="0" xfId="0" applyFill="1" applyAlignment="1">
      <alignment wrapText="1"/>
    </xf>
    <xf numFmtId="0" fontId="9" fillId="30" borderId="0" xfId="0" applyFont="1" applyFill="1" applyAlignment="1">
      <alignment vertical="center"/>
    </xf>
    <xf numFmtId="0" fontId="0" fillId="30" borderId="0" xfId="0" applyFill="1" applyAlignment="1">
      <alignment wrapText="1"/>
    </xf>
    <xf numFmtId="0" fontId="9" fillId="31" borderId="0" xfId="0" applyFont="1" applyFill="1" applyAlignment="1">
      <alignment vertical="center"/>
    </xf>
    <xf numFmtId="0" fontId="0" fillId="31" borderId="0" xfId="0" applyFill="1" applyAlignment="1">
      <alignment wrapText="1"/>
    </xf>
    <xf numFmtId="0" fontId="0" fillId="0" borderId="0" xfId="0" applyAlignment="1">
      <alignment vertical="center"/>
    </xf>
    <xf numFmtId="0" fontId="0" fillId="32" borderId="0" xfId="0" applyFill="1" applyAlignment="1">
      <alignment wrapText="1"/>
    </xf>
    <xf numFmtId="0" fontId="0" fillId="0" borderId="0" xfId="0" applyAlignment="1">
      <alignment horizontal="center" wrapText="1"/>
    </xf>
    <xf numFmtId="0" fontId="9" fillId="26" borderId="0" xfId="0" applyFont="1" applyFill="1" applyAlignment="1">
      <alignment horizontal="center" wrapText="1"/>
    </xf>
    <xf numFmtId="0" fontId="9" fillId="31" borderId="0" xfId="0" applyFont="1" applyFill="1" applyAlignment="1">
      <alignment horizontal="center" wrapText="1"/>
    </xf>
    <xf numFmtId="0" fontId="9" fillId="26" borderId="0" xfId="0" applyFont="1" applyFill="1" applyAlignment="1">
      <alignment wrapText="1"/>
    </xf>
    <xf numFmtId="0" fontId="9" fillId="25" borderId="0" xfId="0" applyFont="1" applyFill="1" applyAlignment="1">
      <alignment horizontal="center" wrapText="1"/>
    </xf>
    <xf numFmtId="0" fontId="9" fillId="27" borderId="0" xfId="0" applyFont="1" applyFill="1" applyAlignment="1">
      <alignment horizontal="center" wrapText="1"/>
    </xf>
    <xf numFmtId="0" fontId="9" fillId="28" borderId="0" xfId="0" applyFont="1" applyFill="1" applyAlignment="1">
      <alignment horizontal="center" wrapText="1"/>
    </xf>
    <xf numFmtId="0" fontId="9" fillId="32" borderId="0" xfId="0" applyFont="1" applyFill="1" applyAlignment="1">
      <alignment horizontal="center" wrapText="1"/>
    </xf>
    <xf numFmtId="0" fontId="11" fillId="25" borderId="0" xfId="0" applyFont="1" applyFill="1" applyAlignment="1">
      <alignment horizontal="center" wrapText="1"/>
    </xf>
    <xf numFmtId="0" fontId="9" fillId="30" borderId="0" xfId="0" applyFont="1" applyFill="1" applyAlignment="1">
      <alignment horizontal="center" wrapText="1"/>
    </xf>
    <xf numFmtId="0" fontId="9" fillId="29" borderId="0" xfId="0" applyFont="1" applyFill="1" applyAlignment="1">
      <alignment horizontal="center" wrapText="1"/>
    </xf>
    <xf numFmtId="0" fontId="9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9" fillId="0" borderId="0" xfId="0" applyFont="1" applyAlignment="1">
      <alignment horizontal="center" wrapText="1"/>
    </xf>
    <xf numFmtId="0" fontId="8" fillId="0" borderId="0" xfId="0" applyFont="1" applyAlignment="1">
      <alignment horizontal="center" wrapText="1"/>
    </xf>
    <xf numFmtId="0" fontId="12" fillId="0" borderId="0" xfId="0" applyFont="1" applyAlignment="1">
      <alignment horizontal="center" wrapText="1"/>
    </xf>
    <xf numFmtId="0" fontId="13" fillId="0" borderId="0" xfId="0" applyFont="1" applyAlignment="1">
      <alignment horizontal="center" wrapText="1"/>
    </xf>
    <xf numFmtId="0" fontId="14" fillId="0" borderId="0" xfId="0" applyFont="1" applyAlignment="1">
      <alignment horizontal="center" wrapText="1"/>
    </xf>
    <xf numFmtId="0" fontId="0" fillId="0" borderId="0" xfId="0" applyAlignment="1">
      <alignment horizontal="center" vertical="center"/>
    </xf>
    <xf numFmtId="0" fontId="15" fillId="0" borderId="0" xfId="0" applyFont="1" applyAlignment="1">
      <alignment horizontal="center" wrapText="1"/>
    </xf>
    <xf numFmtId="0" fontId="0" fillId="0" borderId="0" xfId="0" applyProtection="1">
      <protection locked="0"/>
    </xf>
    <xf numFmtId="0" fontId="2" fillId="0" borderId="0" xfId="0" applyFont="1" applyProtection="1">
      <protection locked="0"/>
    </xf>
    <xf numFmtId="0" fontId="5" fillId="0" borderId="0" xfId="0" applyFont="1" applyProtection="1">
      <protection locked="0"/>
    </xf>
    <xf numFmtId="0" fontId="0" fillId="0" borderId="0" xfId="0" applyAlignment="1" applyProtection="1">
      <alignment wrapText="1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2" fontId="2" fillId="0" borderId="0" xfId="0" applyNumberFormat="1" applyFont="1" applyProtection="1">
      <protection locked="0"/>
    </xf>
    <xf numFmtId="0" fontId="0" fillId="27" borderId="0" xfId="0" applyFill="1" applyProtection="1">
      <protection locked="0"/>
    </xf>
    <xf numFmtId="0" fontId="5" fillId="0" borderId="0" xfId="0" applyFont="1" applyAlignment="1" applyProtection="1">
      <alignment wrapText="1"/>
      <protection locked="0"/>
    </xf>
    <xf numFmtId="0" fontId="17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right" wrapText="1"/>
    </xf>
    <xf numFmtId="0" fontId="18" fillId="0" borderId="0" xfId="0" applyFont="1" applyAlignment="1">
      <alignment horizontal="center" wrapText="1"/>
    </xf>
    <xf numFmtId="0" fontId="19" fillId="0" borderId="0" xfId="0" applyFont="1" applyAlignment="1">
      <alignment horizontal="center" wrapText="1"/>
    </xf>
    <xf numFmtId="0" fontId="20" fillId="0" borderId="0" xfId="0" applyFont="1" applyAlignment="1">
      <alignment horizontal="center" wrapText="1"/>
    </xf>
    <xf numFmtId="0" fontId="21" fillId="0" borderId="0" xfId="0" applyFont="1" applyAlignment="1">
      <alignment horizontal="center" wrapText="1"/>
    </xf>
    <xf numFmtId="0" fontId="18" fillId="9" borderId="0" xfId="0" applyFont="1" applyFill="1" applyAlignment="1">
      <alignment horizontal="center" wrapText="1"/>
    </xf>
    <xf numFmtId="0" fontId="22" fillId="0" borderId="0" xfId="0" applyFont="1"/>
    <xf numFmtId="164" fontId="22" fillId="0" borderId="0" xfId="0" applyNumberFormat="1" applyFont="1"/>
    <xf numFmtId="1" fontId="22" fillId="0" borderId="0" xfId="0" applyNumberFormat="1" applyFont="1"/>
    <xf numFmtId="0" fontId="23" fillId="0" borderId="2" xfId="0" applyFont="1" applyBorder="1"/>
    <xf numFmtId="164" fontId="23" fillId="0" borderId="2" xfId="0" applyNumberFormat="1" applyFont="1" applyBorder="1"/>
    <xf numFmtId="1" fontId="23" fillId="0" borderId="3" xfId="0" applyNumberFormat="1" applyFont="1" applyBorder="1"/>
    <xf numFmtId="164" fontId="22" fillId="0" borderId="4" xfId="0" applyNumberFormat="1" applyFont="1" applyBorder="1" applyAlignment="1">
      <alignment horizontal="right"/>
    </xf>
    <xf numFmtId="0" fontId="22" fillId="0" borderId="4" xfId="0" applyFont="1" applyBorder="1"/>
    <xf numFmtId="0" fontId="22" fillId="34" borderId="4" xfId="0" applyFont="1" applyFill="1" applyBorder="1"/>
    <xf numFmtId="0" fontId="22" fillId="0" borderId="4" xfId="0" applyFont="1" applyBorder="1" applyAlignment="1">
      <alignment horizontal="center" vertical="center"/>
    </xf>
    <xf numFmtId="164" fontId="22" fillId="0" borderId="4" xfId="0" applyNumberFormat="1" applyFont="1" applyBorder="1" applyAlignment="1">
      <alignment horizontal="center" vertical="center"/>
    </xf>
    <xf numFmtId="1" fontId="22" fillId="0" borderId="5" xfId="0" applyNumberFormat="1" applyFont="1" applyBorder="1" applyAlignment="1">
      <alignment horizontal="center" vertical="center"/>
    </xf>
    <xf numFmtId="164" fontId="22" fillId="0" borderId="6" xfId="0" applyNumberFormat="1" applyFont="1" applyBorder="1" applyAlignment="1">
      <alignment horizontal="right"/>
    </xf>
    <xf numFmtId="0" fontId="24" fillId="0" borderId="6" xfId="0" applyFont="1" applyBorder="1"/>
    <xf numFmtId="0" fontId="22" fillId="34" borderId="6" xfId="0" applyFont="1" applyFill="1" applyBorder="1"/>
    <xf numFmtId="1" fontId="22" fillId="0" borderId="7" xfId="0" applyNumberFormat="1" applyFont="1" applyBorder="1" applyAlignment="1">
      <alignment horizontal="center" vertical="center"/>
    </xf>
    <xf numFmtId="164" fontId="22" fillId="0" borderId="5" xfId="0" applyNumberFormat="1" applyFont="1" applyBorder="1" applyAlignment="1">
      <alignment horizontal="right"/>
    </xf>
    <xf numFmtId="0" fontId="22" fillId="0" borderId="5" xfId="0" applyFont="1" applyBorder="1"/>
    <xf numFmtId="0" fontId="22" fillId="34" borderId="5" xfId="0" applyFont="1" applyFill="1" applyBorder="1"/>
    <xf numFmtId="0" fontId="22" fillId="0" borderId="6" xfId="0" applyFont="1" applyBorder="1"/>
    <xf numFmtId="0" fontId="24" fillId="0" borderId="5" xfId="0" applyFont="1" applyBorder="1"/>
    <xf numFmtId="0" fontId="22" fillId="0" borderId="6" xfId="0" applyFont="1" applyBorder="1" applyAlignment="1">
      <alignment horizontal="right"/>
    </xf>
    <xf numFmtId="0" fontId="22" fillId="0" borderId="5" xfId="0" applyFont="1" applyBorder="1" applyAlignment="1">
      <alignment horizontal="right"/>
    </xf>
    <xf numFmtId="1" fontId="22" fillId="0" borderId="6" xfId="0" applyNumberFormat="1" applyFont="1" applyBorder="1" applyAlignment="1">
      <alignment horizontal="center" vertical="center"/>
    </xf>
    <xf numFmtId="0" fontId="25" fillId="0" borderId="5" xfId="0" applyFont="1" applyBorder="1"/>
    <xf numFmtId="0" fontId="25" fillId="0" borderId="6" xfId="0" applyFont="1" applyBorder="1"/>
    <xf numFmtId="0" fontId="23" fillId="0" borderId="0" xfId="0" applyFont="1" applyAlignment="1">
      <alignment horizontal="right"/>
    </xf>
    <xf numFmtId="0" fontId="23" fillId="0" borderId="8" xfId="0" applyFont="1" applyBorder="1" applyAlignment="1">
      <alignment horizontal="right"/>
    </xf>
    <xf numFmtId="0" fontId="22" fillId="0" borderId="7" xfId="0" applyFont="1" applyBorder="1"/>
    <xf numFmtId="0" fontId="24" fillId="0" borderId="7" xfId="0" applyFont="1" applyBorder="1"/>
    <xf numFmtId="0" fontId="22" fillId="0" borderId="9" xfId="0" applyFont="1" applyBorder="1"/>
    <xf numFmtId="0" fontId="22" fillId="0" borderId="8" xfId="0" applyFont="1" applyBorder="1" applyAlignment="1">
      <alignment horizontal="right"/>
    </xf>
    <xf numFmtId="0" fontId="23" fillId="0" borderId="6" xfId="0" applyFont="1" applyBorder="1" applyAlignment="1">
      <alignment horizontal="right"/>
    </xf>
    <xf numFmtId="0" fontId="25" fillId="0" borderId="7" xfId="0" applyFont="1" applyBorder="1"/>
    <xf numFmtId="0" fontId="0" fillId="35" borderId="0" xfId="0" applyFill="1" applyAlignment="1">
      <alignment vertical="center" wrapText="1"/>
    </xf>
    <xf numFmtId="0" fontId="5" fillId="36" borderId="10" xfId="0" applyFont="1" applyFill="1" applyBorder="1" applyAlignment="1">
      <alignment horizontal="center" vertical="center" wrapText="1"/>
    </xf>
    <xf numFmtId="0" fontId="2" fillId="0" borderId="0" xfId="0" applyFont="1" applyAlignment="1" applyProtection="1">
      <alignment horizontal="left" vertical="top" wrapText="1"/>
      <protection locked="0"/>
    </xf>
    <xf numFmtId="165" fontId="2" fillId="0" borderId="0" xfId="0" applyNumberFormat="1" applyFont="1" applyProtection="1">
      <protection locked="0"/>
    </xf>
    <xf numFmtId="0" fontId="2" fillId="2" borderId="0" xfId="0" applyFont="1" applyFill="1" applyProtection="1">
      <protection locked="0"/>
    </xf>
    <xf numFmtId="0" fontId="26" fillId="0" borderId="0" xfId="0" applyFont="1" applyProtection="1">
      <protection locked="0"/>
    </xf>
    <xf numFmtId="0" fontId="2" fillId="38" borderId="0" xfId="0" applyFont="1" applyFill="1" applyAlignment="1" applyProtection="1">
      <alignment horizontal="center" wrapText="1"/>
      <protection locked="0"/>
    </xf>
    <xf numFmtId="0" fontId="2" fillId="38" borderId="0" xfId="0" applyFont="1" applyFill="1" applyAlignment="1" applyProtection="1">
      <alignment wrapText="1"/>
      <protection locked="0"/>
    </xf>
    <xf numFmtId="0" fontId="2" fillId="38" borderId="0" xfId="0" applyFont="1" applyFill="1" applyProtection="1">
      <protection locked="0"/>
    </xf>
    <xf numFmtId="0" fontId="0" fillId="38" borderId="0" xfId="0" applyFill="1" applyProtection="1">
      <protection locked="0"/>
    </xf>
    <xf numFmtId="0" fontId="0" fillId="38" borderId="0" xfId="0" applyFill="1" applyAlignment="1" applyProtection="1">
      <alignment horizontal="left" vertical="center"/>
      <protection locked="0"/>
    </xf>
    <xf numFmtId="0" fontId="26" fillId="38" borderId="0" xfId="0" applyFont="1" applyFill="1" applyProtection="1">
      <protection locked="0"/>
    </xf>
    <xf numFmtId="165" fontId="2" fillId="0" borderId="0" xfId="0" applyNumberFormat="1" applyFont="1" applyAlignment="1" applyProtection="1">
      <alignment wrapText="1"/>
      <protection locked="0"/>
    </xf>
    <xf numFmtId="165" fontId="0" fillId="0" borderId="0" xfId="0" applyNumberFormat="1" applyProtection="1">
      <protection locked="0"/>
    </xf>
    <xf numFmtId="165" fontId="26" fillId="0" borderId="0" xfId="0" applyNumberFormat="1" applyFont="1" applyProtection="1">
      <protection locked="0"/>
    </xf>
    <xf numFmtId="0" fontId="2" fillId="0" borderId="0" xfId="0" applyFont="1" applyAlignment="1" applyProtection="1">
      <alignment horizontal="center" vertical="center" wrapText="1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13" xfId="0" applyBorder="1"/>
    <xf numFmtId="165" fontId="2" fillId="0" borderId="0" xfId="0" applyNumberFormat="1" applyFont="1" applyAlignment="1" applyProtection="1">
      <alignment horizont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0" fontId="0" fillId="38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2" fillId="0" borderId="0" xfId="0" applyFont="1" applyAlignment="1" applyProtection="1">
      <alignment horizontal="center" wrapText="1"/>
      <protection locked="0"/>
    </xf>
    <xf numFmtId="0" fontId="2" fillId="0" borderId="0" xfId="0" applyFont="1" applyAlignment="1" applyProtection="1">
      <alignment horizontal="left"/>
      <protection locked="0"/>
    </xf>
    <xf numFmtId="0" fontId="2" fillId="0" borderId="0" xfId="0" applyFont="1" applyAlignment="1" applyProtection="1">
      <alignment horizontal="left" wrapText="1"/>
      <protection locked="0"/>
    </xf>
    <xf numFmtId="0" fontId="0" fillId="0" borderId="0" xfId="0" applyAlignment="1" applyProtection="1">
      <alignment horizontal="left" wrapText="1"/>
      <protection locked="0"/>
    </xf>
    <xf numFmtId="0" fontId="0" fillId="0" borderId="0" xfId="0" applyAlignment="1" applyProtection="1">
      <alignment horizontal="left"/>
      <protection locked="0"/>
    </xf>
    <xf numFmtId="0" fontId="2" fillId="0" borderId="0" xfId="0" applyFont="1" applyAlignment="1" applyProtection="1">
      <alignment horizontal="center"/>
      <protection locked="0"/>
    </xf>
    <xf numFmtId="0" fontId="0" fillId="2" borderId="0" xfId="0" applyFill="1" applyProtection="1">
      <protection locked="0"/>
    </xf>
    <xf numFmtId="0" fontId="27" fillId="2" borderId="0" xfId="0" applyFont="1" applyFill="1" applyAlignment="1" applyProtection="1">
      <alignment horizontal="left" vertical="top" textRotation="90" wrapText="1"/>
      <protection locked="0"/>
    </xf>
    <xf numFmtId="0" fontId="4" fillId="2" borderId="0" xfId="0" applyFont="1" applyFill="1" applyAlignment="1" applyProtection="1">
      <alignment wrapText="1"/>
      <protection locked="0"/>
    </xf>
    <xf numFmtId="0" fontId="0" fillId="2" borderId="0" xfId="0" applyFill="1" applyAlignment="1" applyProtection="1">
      <alignment wrapText="1"/>
      <protection locked="0"/>
    </xf>
    <xf numFmtId="2" fontId="0" fillId="0" borderId="0" xfId="0" applyNumberFormat="1"/>
    <xf numFmtId="164" fontId="0" fillId="0" borderId="0" xfId="0" applyNumberFormat="1"/>
    <xf numFmtId="0" fontId="30" fillId="33" borderId="17" xfId="0" applyFont="1" applyFill="1" applyBorder="1" applyAlignment="1">
      <alignment horizontal="center" vertical="center" textRotation="90" wrapText="1"/>
    </xf>
    <xf numFmtId="0" fontId="30" fillId="42" borderId="17" xfId="0" applyFont="1" applyFill="1" applyBorder="1" applyAlignment="1">
      <alignment horizontal="center" vertical="center" textRotation="90" wrapText="1"/>
    </xf>
    <xf numFmtId="0" fontId="30" fillId="33" borderId="18" xfId="0" applyFont="1" applyFill="1" applyBorder="1" applyAlignment="1">
      <alignment horizontal="center" vertical="center" textRotation="90" wrapText="1"/>
    </xf>
    <xf numFmtId="0" fontId="30" fillId="42" borderId="0" xfId="0" applyFont="1" applyFill="1" applyAlignment="1">
      <alignment horizontal="center" vertical="center" textRotation="90" wrapText="1"/>
    </xf>
    <xf numFmtId="0" fontId="0" fillId="42" borderId="0" xfId="0" applyFill="1" applyAlignment="1">
      <alignment horizontal="center"/>
    </xf>
    <xf numFmtId="0" fontId="2" fillId="4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0" fillId="33" borderId="0" xfId="0" applyFill="1" applyAlignment="1">
      <alignment horizontal="center"/>
    </xf>
    <xf numFmtId="0" fontId="0" fillId="0" borderId="19" xfId="0" applyBorder="1"/>
    <xf numFmtId="0" fontId="35" fillId="0" borderId="19" xfId="0" applyFont="1" applyBorder="1"/>
    <xf numFmtId="0" fontId="30" fillId="43" borderId="1" xfId="0" applyFont="1" applyFill="1" applyBorder="1" applyAlignment="1">
      <alignment horizontal="left" vertical="center" textRotation="90" wrapText="1"/>
    </xf>
    <xf numFmtId="0" fontId="30" fillId="43" borderId="15" xfId="0" applyFont="1" applyFill="1" applyBorder="1" applyAlignment="1">
      <alignment horizontal="left" vertical="center" textRotation="90" wrapText="1"/>
    </xf>
    <xf numFmtId="0" fontId="29" fillId="43" borderId="15" xfId="0" applyFont="1" applyFill="1" applyBorder="1" applyAlignment="1">
      <alignment horizontal="left" vertical="center" textRotation="90" wrapText="1"/>
    </xf>
    <xf numFmtId="0" fontId="30" fillId="43" borderId="0" xfId="0" applyFont="1" applyFill="1" applyAlignment="1">
      <alignment horizontal="left" vertical="center" textRotation="90" wrapText="1"/>
    </xf>
    <xf numFmtId="0" fontId="30" fillId="43" borderId="21" xfId="0" applyFont="1" applyFill="1" applyBorder="1" applyAlignment="1">
      <alignment horizontal="left" vertical="center" textRotation="90" wrapText="1"/>
    </xf>
    <xf numFmtId="0" fontId="30" fillId="43" borderId="21" xfId="0" applyFont="1" applyFill="1" applyBorder="1" applyAlignment="1">
      <alignment horizontal="center" vertical="center" textRotation="90"/>
    </xf>
    <xf numFmtId="0" fontId="30" fillId="43" borderId="0" xfId="0" applyFont="1" applyFill="1" applyAlignment="1">
      <alignment horizontal="center" vertical="center" textRotation="90"/>
    </xf>
    <xf numFmtId="0" fontId="30" fillId="43" borderId="15" xfId="0" applyFont="1" applyFill="1" applyBorder="1" applyAlignment="1">
      <alignment horizontal="center" vertical="center" textRotation="90"/>
    </xf>
    <xf numFmtId="0" fontId="29" fillId="43" borderId="15" xfId="0" applyFont="1" applyFill="1" applyBorder="1" applyAlignment="1">
      <alignment horizontal="center" vertical="center" textRotation="90"/>
    </xf>
    <xf numFmtId="0" fontId="30" fillId="43" borderId="1" xfId="0" applyFont="1" applyFill="1" applyBorder="1" applyAlignment="1">
      <alignment horizontal="center" vertical="center" textRotation="90"/>
    </xf>
    <xf numFmtId="0" fontId="0" fillId="33" borderId="0" xfId="0" applyFill="1"/>
    <xf numFmtId="0" fontId="0" fillId="42" borderId="0" xfId="0" applyFill="1"/>
    <xf numFmtId="0" fontId="0" fillId="0" borderId="1" xfId="0" applyBorder="1"/>
    <xf numFmtId="0" fontId="7" fillId="33" borderId="23" xfId="0" applyFont="1" applyFill="1" applyBorder="1" applyAlignment="1" applyProtection="1">
      <alignment horizontal="right" wrapText="1"/>
      <protection locked="0"/>
    </xf>
    <xf numFmtId="0" fontId="7" fillId="33" borderId="23" xfId="0" applyFont="1" applyFill="1" applyBorder="1" applyAlignment="1" applyProtection="1">
      <alignment horizontal="right"/>
      <protection locked="0"/>
    </xf>
    <xf numFmtId="0" fontId="7" fillId="0" borderId="23" xfId="0" applyFont="1" applyBorder="1" applyAlignment="1" applyProtection="1">
      <alignment horizontal="right" wrapText="1"/>
      <protection locked="0"/>
    </xf>
    <xf numFmtId="0" fontId="7" fillId="0" borderId="23" xfId="0" applyFont="1" applyBorder="1" applyAlignment="1" applyProtection="1">
      <alignment horizontal="right"/>
      <protection locked="0"/>
    </xf>
    <xf numFmtId="0" fontId="0" fillId="0" borderId="23" xfId="0" applyBorder="1" applyAlignment="1" applyProtection="1">
      <alignment horizontal="center" vertical="center"/>
      <protection locked="0"/>
    </xf>
    <xf numFmtId="165" fontId="2" fillId="0" borderId="0" xfId="0" applyNumberFormat="1" applyFont="1" applyAlignment="1" applyProtection="1">
      <alignment horizontal="left" wrapText="1"/>
      <protection locked="0"/>
    </xf>
    <xf numFmtId="0" fontId="2" fillId="0" borderId="23" xfId="0" applyFont="1" applyBorder="1" applyAlignment="1" applyProtection="1">
      <alignment horizontal="left" wrapText="1"/>
      <protection locked="0"/>
    </xf>
    <xf numFmtId="0" fontId="2" fillId="38" borderId="0" xfId="0" applyFont="1" applyFill="1" applyAlignment="1" applyProtection="1">
      <alignment horizontal="left" wrapText="1"/>
      <protection locked="0"/>
    </xf>
    <xf numFmtId="0" fontId="2" fillId="0" borderId="23" xfId="0" applyFont="1" applyBorder="1" applyProtection="1">
      <protection locked="0"/>
    </xf>
    <xf numFmtId="0" fontId="0" fillId="0" borderId="23" xfId="0" applyBorder="1" applyProtection="1">
      <protection locked="0"/>
    </xf>
    <xf numFmtId="0" fontId="27" fillId="0" borderId="0" xfId="0" applyFont="1" applyAlignment="1" applyProtection="1">
      <alignment horizontal="center"/>
      <protection locked="0"/>
    </xf>
    <xf numFmtId="165" fontId="28" fillId="0" borderId="0" xfId="0" applyNumberFormat="1" applyFont="1" applyProtection="1">
      <protection locked="0"/>
    </xf>
    <xf numFmtId="0" fontId="28" fillId="0" borderId="0" xfId="0" applyFont="1" applyAlignment="1" applyProtection="1">
      <alignment horizontal="left" wrapText="1"/>
      <protection locked="0"/>
    </xf>
    <xf numFmtId="0" fontId="2" fillId="0" borderId="0" xfId="0" applyFont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23" xfId="0" applyBorder="1" applyAlignment="1" applyProtection="1">
      <alignment horizontal="center" vertical="center"/>
      <protection hidden="1"/>
    </xf>
    <xf numFmtId="0" fontId="0" fillId="13" borderId="0" xfId="0" applyFill="1" applyAlignment="1" applyProtection="1">
      <alignment horizontal="center" vertical="center" wrapText="1"/>
      <protection hidden="1"/>
    </xf>
    <xf numFmtId="0" fontId="0" fillId="13" borderId="23" xfId="0" applyFill="1" applyBorder="1" applyAlignment="1" applyProtection="1">
      <alignment horizontal="center" vertical="center" wrapText="1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23" xfId="0" applyFont="1" applyBorder="1" applyAlignment="1" applyProtection="1">
      <alignment horizontal="center" vertical="center" wrapText="1"/>
      <protection hidden="1"/>
    </xf>
    <xf numFmtId="0" fontId="2" fillId="0" borderId="23" xfId="0" applyFont="1" applyBorder="1" applyAlignment="1" applyProtection="1">
      <alignment horizontal="center" vertical="center"/>
      <protection hidden="1"/>
    </xf>
    <xf numFmtId="0" fontId="2" fillId="2" borderId="0" xfId="0" applyFont="1" applyFill="1" applyAlignment="1" applyProtection="1">
      <alignment horizontal="center" vertical="center"/>
      <protection hidden="1"/>
    </xf>
    <xf numFmtId="0" fontId="2" fillId="2" borderId="23" xfId="0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vertical="center"/>
      <protection hidden="1"/>
    </xf>
    <xf numFmtId="0" fontId="0" fillId="0" borderId="0" xfId="0" applyProtection="1">
      <protection hidden="1"/>
    </xf>
    <xf numFmtId="0" fontId="2" fillId="0" borderId="29" xfId="0" applyFont="1" applyBorder="1" applyProtection="1">
      <protection locked="0"/>
    </xf>
    <xf numFmtId="0" fontId="2" fillId="0" borderId="29" xfId="0" applyFont="1" applyBorder="1" applyAlignment="1" applyProtection="1">
      <alignment vertical="top" wrapText="1"/>
      <protection locked="0"/>
    </xf>
    <xf numFmtId="0" fontId="2" fillId="0" borderId="29" xfId="0" applyFont="1" applyBorder="1" applyAlignment="1" applyProtection="1">
      <alignment wrapText="1"/>
      <protection locked="0"/>
    </xf>
    <xf numFmtId="0" fontId="2" fillId="0" borderId="29" xfId="0" applyFont="1" applyBorder="1" applyAlignment="1" applyProtection="1">
      <alignment horizontal="left" vertical="top" wrapText="1"/>
      <protection locked="0"/>
    </xf>
    <xf numFmtId="0" fontId="2" fillId="0" borderId="29" xfId="0" applyFont="1" applyBorder="1" applyAlignment="1" applyProtection="1">
      <alignment horizontal="left" wrapText="1"/>
      <protection locked="0"/>
    </xf>
    <xf numFmtId="0" fontId="2" fillId="2" borderId="29" xfId="0" applyFont="1" applyFill="1" applyBorder="1" applyProtection="1">
      <protection locked="0"/>
    </xf>
    <xf numFmtId="0" fontId="0" fillId="0" borderId="29" xfId="0" applyBorder="1" applyProtection="1">
      <protection locked="0"/>
    </xf>
    <xf numFmtId="0" fontId="5" fillId="0" borderId="0" xfId="0" applyFont="1" applyAlignment="1" applyProtection="1">
      <alignment horizontal="center"/>
      <protection locked="0"/>
    </xf>
    <xf numFmtId="0" fontId="33" fillId="41" borderId="10" xfId="0" applyFont="1" applyFill="1" applyBorder="1" applyAlignment="1">
      <alignment vertical="top" wrapText="1"/>
    </xf>
    <xf numFmtId="0" fontId="32" fillId="47" borderId="11" xfId="0" applyFont="1" applyFill="1" applyBorder="1" applyAlignment="1" applyProtection="1">
      <alignment horizontal="center" vertical="center" textRotation="90"/>
      <protection locked="0"/>
    </xf>
    <xf numFmtId="0" fontId="9" fillId="40" borderId="11" xfId="0" applyFont="1" applyFill="1" applyBorder="1" applyAlignment="1" applyProtection="1">
      <alignment horizontal="center"/>
      <protection locked="0"/>
    </xf>
    <xf numFmtId="0" fontId="1" fillId="36" borderId="11" xfId="1" applyFill="1" applyBorder="1" applyAlignment="1" applyProtection="1">
      <alignment horizontal="center"/>
      <protection locked="0"/>
    </xf>
    <xf numFmtId="0" fontId="9" fillId="36" borderId="11" xfId="0" applyFont="1" applyFill="1" applyBorder="1" applyAlignment="1" applyProtection="1">
      <alignment horizontal="center"/>
      <protection locked="0"/>
    </xf>
    <xf numFmtId="0" fontId="1" fillId="40" borderId="11" xfId="1" applyFill="1" applyBorder="1" applyAlignment="1" applyProtection="1">
      <alignment horizontal="center"/>
      <protection locked="0"/>
    </xf>
    <xf numFmtId="0" fontId="1" fillId="36" borderId="16" xfId="1" applyFill="1" applyBorder="1" applyAlignment="1" applyProtection="1">
      <alignment horizontal="center"/>
      <protection locked="0"/>
    </xf>
    <xf numFmtId="0" fontId="1" fillId="40" borderId="16" xfId="1" applyFill="1" applyBorder="1" applyAlignment="1" applyProtection="1">
      <alignment horizontal="center"/>
      <protection locked="0"/>
    </xf>
    <xf numFmtId="0" fontId="1" fillId="40" borderId="11" xfId="1" applyFill="1" applyBorder="1" applyAlignment="1" applyProtection="1">
      <alignment horizontal="center" wrapText="1"/>
      <protection locked="0"/>
    </xf>
    <xf numFmtId="0" fontId="9" fillId="40" borderId="11" xfId="0" applyFont="1" applyFill="1" applyBorder="1" applyAlignment="1">
      <alignment horizontal="center"/>
    </xf>
    <xf numFmtId="0" fontId="33" fillId="41" borderId="11" xfId="0" applyFont="1" applyFill="1" applyBorder="1" applyAlignment="1">
      <alignment vertical="top" wrapText="1"/>
    </xf>
    <xf numFmtId="0" fontId="33" fillId="41" borderId="11" xfId="0" applyFont="1" applyFill="1" applyBorder="1" applyAlignment="1">
      <alignment horizontal="left" vertical="top" wrapText="1"/>
    </xf>
    <xf numFmtId="0" fontId="30" fillId="44" borderId="17" xfId="0" applyFont="1" applyFill="1" applyBorder="1" applyAlignment="1" applyProtection="1">
      <alignment horizontal="center" vertical="center" textRotation="90" wrapText="1"/>
      <protection locked="0"/>
    </xf>
    <xf numFmtId="0" fontId="30" fillId="33" borderId="18" xfId="0" applyFont="1" applyFill="1" applyBorder="1" applyAlignment="1" applyProtection="1">
      <alignment horizontal="center" vertical="center" textRotation="90" wrapText="1"/>
      <protection locked="0"/>
    </xf>
    <xf numFmtId="0" fontId="30" fillId="33" borderId="28" xfId="0" applyFont="1" applyFill="1" applyBorder="1" applyAlignment="1" applyProtection="1">
      <alignment horizontal="center" vertical="center" textRotation="90" wrapText="1"/>
      <protection locked="0"/>
    </xf>
    <xf numFmtId="0" fontId="30" fillId="45" borderId="17" xfId="0" applyFont="1" applyFill="1" applyBorder="1" applyAlignment="1" applyProtection="1">
      <alignment horizontal="center" vertical="center" textRotation="90" wrapText="1"/>
      <protection locked="0"/>
    </xf>
    <xf numFmtId="0" fontId="30" fillId="42" borderId="23" xfId="0" applyFont="1" applyFill="1" applyBorder="1" applyAlignment="1" applyProtection="1">
      <alignment horizontal="center" vertical="center" textRotation="90" wrapText="1"/>
      <protection locked="0"/>
    </xf>
    <xf numFmtId="0" fontId="30" fillId="46" borderId="0" xfId="0" applyFont="1" applyFill="1" applyAlignment="1" applyProtection="1">
      <alignment horizontal="center" vertical="center" textRotation="90" wrapText="1"/>
      <protection locked="0"/>
    </xf>
    <xf numFmtId="0" fontId="30" fillId="46" borderId="15" xfId="0" applyFont="1" applyFill="1" applyBorder="1" applyAlignment="1" applyProtection="1">
      <alignment horizontal="center" vertical="center" textRotation="90" wrapText="1"/>
      <protection locked="0"/>
    </xf>
    <xf numFmtId="0" fontId="30" fillId="46" borderId="25" xfId="0" applyFont="1" applyFill="1" applyBorder="1" applyAlignment="1" applyProtection="1">
      <alignment horizontal="center" vertical="center" textRotation="90" wrapText="1"/>
      <protection locked="0"/>
    </xf>
    <xf numFmtId="0" fontId="29" fillId="46" borderId="15" xfId="0" applyFont="1" applyFill="1" applyBorder="1" applyAlignment="1" applyProtection="1">
      <alignment horizontal="center" vertical="center" textRotation="90" wrapText="1"/>
      <protection locked="0"/>
    </xf>
    <xf numFmtId="0" fontId="30" fillId="37" borderId="15" xfId="0" applyFont="1" applyFill="1" applyBorder="1" applyAlignment="1" applyProtection="1">
      <alignment horizontal="center" vertical="center" textRotation="90" wrapText="1"/>
      <protection locked="0"/>
    </xf>
    <xf numFmtId="0" fontId="0" fillId="33" borderId="0" xfId="0" applyFill="1" applyAlignment="1" applyProtection="1">
      <alignment horizontal="right"/>
      <protection locked="0"/>
    </xf>
    <xf numFmtId="0" fontId="0" fillId="42" borderId="0" xfId="0" applyFill="1" applyAlignment="1" applyProtection="1">
      <alignment horizontal="right"/>
      <protection locked="0"/>
    </xf>
    <xf numFmtId="164" fontId="28" fillId="0" borderId="0" xfId="0" applyNumberFormat="1" applyFont="1" applyProtection="1">
      <protection locked="0"/>
    </xf>
    <xf numFmtId="0" fontId="28" fillId="0" borderId="0" xfId="0" applyFont="1" applyProtection="1">
      <protection locked="0"/>
    </xf>
    <xf numFmtId="2" fontId="28" fillId="0" borderId="0" xfId="0" applyNumberFormat="1" applyFont="1" applyProtection="1">
      <protection locked="0"/>
    </xf>
    <xf numFmtId="2" fontId="0" fillId="0" borderId="0" xfId="0" applyNumberFormat="1" applyProtection="1">
      <protection locked="0"/>
    </xf>
    <xf numFmtId="0" fontId="0" fillId="33" borderId="19" xfId="0" applyFill="1" applyBorder="1" applyAlignment="1" applyProtection="1">
      <alignment horizontal="right"/>
      <protection locked="0"/>
    </xf>
    <xf numFmtId="0" fontId="0" fillId="42" borderId="19" xfId="0" applyFill="1" applyBorder="1" applyAlignment="1" applyProtection="1">
      <alignment horizontal="right"/>
      <protection locked="0"/>
    </xf>
    <xf numFmtId="0" fontId="0" fillId="0" borderId="19" xfId="0" applyBorder="1" applyAlignment="1" applyProtection="1">
      <alignment horizontal="center"/>
      <protection locked="0"/>
    </xf>
    <xf numFmtId="0" fontId="0" fillId="0" borderId="19" xfId="0" applyBorder="1" applyAlignment="1" applyProtection="1">
      <alignment horizontal="left"/>
      <protection locked="0"/>
    </xf>
    <xf numFmtId="0" fontId="0" fillId="0" borderId="19" xfId="0" applyBorder="1" applyProtection="1">
      <protection locked="0"/>
    </xf>
    <xf numFmtId="0" fontId="0" fillId="0" borderId="26" xfId="0" applyBorder="1" applyProtection="1">
      <protection locked="0"/>
    </xf>
    <xf numFmtId="164" fontId="28" fillId="0" borderId="19" xfId="0" applyNumberFormat="1" applyFont="1" applyBorder="1" applyProtection="1">
      <protection locked="0"/>
    </xf>
    <xf numFmtId="0" fontId="28" fillId="0" borderId="19" xfId="0" applyFont="1" applyBorder="1" applyProtection="1">
      <protection locked="0"/>
    </xf>
    <xf numFmtId="2" fontId="28" fillId="0" borderId="19" xfId="0" applyNumberFormat="1" applyFont="1" applyBorder="1" applyProtection="1">
      <protection locked="0"/>
    </xf>
    <xf numFmtId="2" fontId="0" fillId="0" borderId="19" xfId="0" applyNumberFormat="1" applyBorder="1" applyProtection="1">
      <protection locked="0"/>
    </xf>
    <xf numFmtId="164" fontId="0" fillId="0" borderId="0" xfId="0" applyNumberFormat="1" applyProtection="1">
      <protection locked="0"/>
    </xf>
    <xf numFmtId="164" fontId="0" fillId="0" borderId="19" xfId="0" applyNumberFormat="1" applyBorder="1" applyProtection="1">
      <protection locked="0"/>
    </xf>
    <xf numFmtId="164" fontId="8" fillId="0" borderId="0" xfId="0" applyNumberFormat="1" applyFont="1" applyProtection="1">
      <protection locked="0"/>
    </xf>
    <xf numFmtId="0" fontId="8" fillId="0" borderId="0" xfId="0" applyFont="1" applyProtection="1">
      <protection locked="0"/>
    </xf>
    <xf numFmtId="2" fontId="8" fillId="0" borderId="0" xfId="0" applyNumberFormat="1" applyFont="1" applyProtection="1">
      <protection locked="0"/>
    </xf>
    <xf numFmtId="0" fontId="0" fillId="33" borderId="20" xfId="0" applyFill="1" applyBorder="1" applyAlignment="1" applyProtection="1">
      <alignment horizontal="right"/>
      <protection locked="0"/>
    </xf>
    <xf numFmtId="0" fontId="0" fillId="42" borderId="20" xfId="0" applyFill="1" applyBorder="1" applyAlignment="1" applyProtection="1">
      <alignment horizontal="right"/>
      <protection locked="0"/>
    </xf>
    <xf numFmtId="0" fontId="0" fillId="0" borderId="20" xfId="0" applyBorder="1" applyAlignment="1" applyProtection="1">
      <alignment horizontal="center"/>
      <protection locked="0"/>
    </xf>
    <xf numFmtId="0" fontId="0" fillId="0" borderId="20" xfId="0" applyBorder="1" applyAlignment="1" applyProtection="1">
      <alignment horizontal="left"/>
      <protection locked="0"/>
    </xf>
    <xf numFmtId="0" fontId="0" fillId="0" borderId="20" xfId="0" applyBorder="1" applyProtection="1">
      <protection locked="0"/>
    </xf>
    <xf numFmtId="0" fontId="0" fillId="0" borderId="27" xfId="0" applyBorder="1" applyProtection="1">
      <protection locked="0"/>
    </xf>
    <xf numFmtId="164" fontId="0" fillId="0" borderId="20" xfId="0" applyNumberFormat="1" applyBorder="1" applyProtection="1">
      <protection locked="0"/>
    </xf>
    <xf numFmtId="2" fontId="0" fillId="0" borderId="20" xfId="0" applyNumberFormat="1" applyBorder="1" applyProtection="1">
      <protection locked="0"/>
    </xf>
    <xf numFmtId="164" fontId="0" fillId="0" borderId="0" xfId="0" applyNumberFormat="1" applyAlignment="1" applyProtection="1">
      <alignment horizontal="right" vertical="center" wrapText="1"/>
      <protection locked="0"/>
    </xf>
    <xf numFmtId="2" fontId="0" fillId="0" borderId="0" xfId="0" applyNumberFormat="1" applyAlignment="1" applyProtection="1">
      <alignment horizontal="right" vertical="center" wrapText="1"/>
      <protection locked="0"/>
    </xf>
    <xf numFmtId="0" fontId="37" fillId="33" borderId="0" xfId="0" applyFont="1" applyFill="1" applyAlignment="1" applyProtection="1">
      <alignment horizontal="right"/>
      <protection locked="0"/>
    </xf>
    <xf numFmtId="0" fontId="37" fillId="0" borderId="0" xfId="0" applyFont="1" applyAlignment="1" applyProtection="1">
      <alignment horizontal="center"/>
      <protection locked="0"/>
    </xf>
    <xf numFmtId="0" fontId="37" fillId="0" borderId="0" xfId="0" applyFont="1" applyAlignment="1" applyProtection="1">
      <alignment horizontal="left"/>
      <protection locked="0"/>
    </xf>
    <xf numFmtId="0" fontId="37" fillId="0" borderId="0" xfId="0" applyFont="1" applyProtection="1">
      <protection locked="0"/>
    </xf>
    <xf numFmtId="0" fontId="37" fillId="0" borderId="23" xfId="0" applyFont="1" applyBorder="1" applyProtection="1">
      <protection locked="0"/>
    </xf>
    <xf numFmtId="164" fontId="37" fillId="0" borderId="0" xfId="0" applyNumberFormat="1" applyFont="1" applyAlignment="1" applyProtection="1">
      <alignment horizontal="right" vertical="center" wrapText="1"/>
      <protection locked="0"/>
    </xf>
    <xf numFmtId="2" fontId="37" fillId="0" borderId="0" xfId="0" applyNumberFormat="1" applyFont="1" applyAlignment="1" applyProtection="1">
      <alignment horizontal="right" vertical="center" wrapText="1"/>
      <protection locked="0"/>
    </xf>
    <xf numFmtId="2" fontId="37" fillId="0" borderId="0" xfId="0" applyNumberFormat="1" applyFont="1" applyProtection="1">
      <protection locked="0"/>
    </xf>
    <xf numFmtId="0" fontId="35" fillId="0" borderId="19" xfId="0" applyFont="1" applyBorder="1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0" borderId="23" xfId="0" applyBorder="1" applyAlignment="1" applyProtection="1">
      <alignment horizontal="center"/>
      <protection locked="0"/>
    </xf>
    <xf numFmtId="0" fontId="2" fillId="0" borderId="23" xfId="0" applyFont="1" applyBorder="1" applyAlignment="1" applyProtection="1">
      <alignment horizontal="center"/>
      <protection locked="0"/>
    </xf>
    <xf numFmtId="0" fontId="0" fillId="42" borderId="0" xfId="0" applyFill="1" applyAlignment="1" applyProtection="1">
      <alignment horizontal="center"/>
      <protection locked="0"/>
    </xf>
    <xf numFmtId="0" fontId="0" fillId="42" borderId="23" xfId="0" applyFill="1" applyBorder="1" applyAlignment="1" applyProtection="1">
      <alignment horizontal="center"/>
      <protection locked="0"/>
    </xf>
    <xf numFmtId="0" fontId="9" fillId="36" borderId="11" xfId="0" applyFont="1" applyFill="1" applyBorder="1" applyAlignment="1">
      <alignment horizontal="center"/>
    </xf>
    <xf numFmtId="0" fontId="2" fillId="0" borderId="0" xfId="0" pivotButton="1" applyFont="1" applyAlignment="1" applyProtection="1">
      <alignment horizontal="center"/>
      <protection locked="0"/>
    </xf>
    <xf numFmtId="0" fontId="28" fillId="39" borderId="14" xfId="0" applyFont="1" applyFill="1" applyBorder="1" applyAlignment="1" applyProtection="1">
      <alignment horizontal="center" vertical="top" textRotation="90" wrapText="1"/>
      <protection locked="0"/>
    </xf>
    <xf numFmtId="0" fontId="28" fillId="24" borderId="0" xfId="0" applyFont="1" applyFill="1" applyAlignment="1" applyProtection="1">
      <alignment horizontal="center" vertical="top" textRotation="90" wrapText="1"/>
      <protection locked="0"/>
    </xf>
    <xf numFmtId="0" fontId="28" fillId="24" borderId="13" xfId="0" applyFont="1" applyFill="1" applyBorder="1" applyAlignment="1" applyProtection="1">
      <alignment horizontal="center" vertical="top" textRotation="90" wrapText="1"/>
      <protection locked="0"/>
    </xf>
    <xf numFmtId="0" fontId="28" fillId="39" borderId="0" xfId="0" applyFont="1" applyFill="1" applyAlignment="1" applyProtection="1">
      <alignment horizontal="center" vertical="top" textRotation="90" wrapText="1"/>
      <protection locked="0"/>
    </xf>
    <xf numFmtId="0" fontId="28" fillId="39" borderId="13" xfId="0" applyFont="1" applyFill="1" applyBorder="1" applyAlignment="1" applyProtection="1">
      <alignment horizontal="center" vertical="top" textRotation="90" wrapText="1"/>
      <protection locked="0"/>
    </xf>
    <xf numFmtId="0" fontId="2" fillId="36" borderId="0" xfId="0" applyFont="1" applyFill="1" applyAlignment="1" applyProtection="1">
      <alignment horizontal="left" textRotation="90" wrapText="1"/>
      <protection locked="0"/>
    </xf>
    <xf numFmtId="0" fontId="2" fillId="36" borderId="29" xfId="0" applyFont="1" applyFill="1" applyBorder="1" applyAlignment="1" applyProtection="1">
      <alignment horizontal="center" wrapText="1"/>
      <protection locked="0"/>
    </xf>
    <xf numFmtId="0" fontId="2" fillId="36" borderId="0" xfId="0" applyFont="1" applyFill="1" applyAlignment="1" applyProtection="1">
      <alignment horizontal="center" wrapText="1"/>
      <protection locked="0"/>
    </xf>
    <xf numFmtId="0" fontId="0" fillId="0" borderId="0" xfId="0" applyAlignment="1" applyProtection="1">
      <alignment vertical="center"/>
      <protection locked="0"/>
    </xf>
    <xf numFmtId="0" fontId="2" fillId="0" borderId="29" xfId="0" applyFont="1" applyBorder="1" applyAlignment="1" applyProtection="1">
      <alignment horizontal="center"/>
      <protection locked="0"/>
    </xf>
    <xf numFmtId="0" fontId="3" fillId="0" borderId="0" xfId="0" applyFont="1" applyProtection="1">
      <protection locked="0"/>
    </xf>
    <xf numFmtId="0" fontId="3" fillId="0" borderId="29" xfId="0" applyFont="1" applyBorder="1" applyProtection="1">
      <protection locked="0"/>
    </xf>
    <xf numFmtId="0" fontId="0" fillId="0" borderId="0" xfId="0" applyAlignment="1" applyProtection="1">
      <alignment horizontal="center"/>
      <protection hidden="1"/>
    </xf>
    <xf numFmtId="0" fontId="2" fillId="38" borderId="0" xfId="0" applyFont="1" applyFill="1" applyAlignment="1" applyProtection="1">
      <alignment horizontal="center" wrapText="1"/>
      <protection hidden="1"/>
    </xf>
    <xf numFmtId="0" fontId="2" fillId="38" borderId="0" xfId="0" applyFont="1" applyFill="1" applyAlignment="1" applyProtection="1">
      <alignment horizontal="center"/>
      <protection hidden="1"/>
    </xf>
    <xf numFmtId="0" fontId="2" fillId="38" borderId="0" xfId="0" applyFont="1" applyFill="1" applyAlignment="1" applyProtection="1">
      <alignment horizontal="left" wrapText="1"/>
      <protection hidden="1"/>
    </xf>
    <xf numFmtId="0" fontId="0" fillId="38" borderId="0" xfId="0" applyFill="1" applyAlignment="1" applyProtection="1">
      <alignment horizontal="center"/>
      <protection hidden="1"/>
    </xf>
    <xf numFmtId="0" fontId="2" fillId="38" borderId="0" xfId="0" applyFont="1" applyFill="1" applyAlignment="1" applyProtection="1">
      <alignment wrapText="1"/>
      <protection hidden="1"/>
    </xf>
    <xf numFmtId="0" fontId="2" fillId="38" borderId="0" xfId="0" applyFont="1" applyFill="1" applyProtection="1">
      <protection hidden="1"/>
    </xf>
    <xf numFmtId="0" fontId="0" fillId="38" borderId="0" xfId="0" applyFill="1" applyProtection="1">
      <protection hidden="1"/>
    </xf>
    <xf numFmtId="0" fontId="0" fillId="33" borderId="0" xfId="0" applyFill="1" applyAlignment="1" applyProtection="1">
      <alignment horizontal="center"/>
      <protection hidden="1"/>
    </xf>
    <xf numFmtId="0" fontId="0" fillId="33" borderId="23" xfId="0" applyFill="1" applyBorder="1" applyAlignment="1" applyProtection="1">
      <alignment horizontal="center"/>
      <protection hidden="1"/>
    </xf>
    <xf numFmtId="0" fontId="0" fillId="33" borderId="19" xfId="0" applyFill="1" applyBorder="1" applyAlignment="1" applyProtection="1">
      <alignment horizontal="center"/>
      <protection hidden="1"/>
    </xf>
    <xf numFmtId="0" fontId="0" fillId="33" borderId="26" xfId="0" applyFill="1" applyBorder="1" applyAlignment="1" applyProtection="1">
      <alignment horizontal="center"/>
      <protection hidden="1"/>
    </xf>
    <xf numFmtId="0" fontId="0" fillId="33" borderId="20" xfId="0" applyFill="1" applyBorder="1" applyAlignment="1" applyProtection="1">
      <alignment horizontal="center"/>
      <protection hidden="1"/>
    </xf>
    <xf numFmtId="0" fontId="0" fillId="33" borderId="27" xfId="0" applyFill="1" applyBorder="1" applyAlignment="1" applyProtection="1">
      <alignment horizontal="center"/>
      <protection hidden="1"/>
    </xf>
    <xf numFmtId="0" fontId="37" fillId="33" borderId="0" xfId="0" applyFont="1" applyFill="1" applyAlignment="1" applyProtection="1">
      <alignment horizontal="center"/>
      <protection hidden="1"/>
    </xf>
    <xf numFmtId="0" fontId="37" fillId="33" borderId="23" xfId="0" applyFont="1" applyFill="1" applyBorder="1" applyAlignment="1" applyProtection="1">
      <alignment horizontal="center"/>
      <protection hidden="1"/>
    </xf>
    <xf numFmtId="2" fontId="28" fillId="0" borderId="0" xfId="0" applyNumberFormat="1" applyFont="1" applyProtection="1">
      <protection hidden="1"/>
    </xf>
    <xf numFmtId="2" fontId="0" fillId="0" borderId="0" xfId="0" applyNumberFormat="1" applyProtection="1">
      <protection hidden="1"/>
    </xf>
    <xf numFmtId="2" fontId="0" fillId="0" borderId="19" xfId="0" applyNumberFormat="1" applyBorder="1" applyProtection="1">
      <protection hidden="1"/>
    </xf>
    <xf numFmtId="2" fontId="8" fillId="0" borderId="0" xfId="0" applyNumberFormat="1" applyFont="1" applyProtection="1">
      <protection hidden="1"/>
    </xf>
    <xf numFmtId="2" fontId="0" fillId="0" borderId="20" xfId="0" applyNumberFormat="1" applyBorder="1" applyProtection="1">
      <protection hidden="1"/>
    </xf>
    <xf numFmtId="0" fontId="2" fillId="42" borderId="23" xfId="0" applyFont="1" applyFill="1" applyBorder="1" applyAlignment="1" applyProtection="1">
      <alignment horizontal="center"/>
      <protection hidden="1"/>
    </xf>
    <xf numFmtId="0" fontId="2" fillId="42" borderId="26" xfId="0" applyFont="1" applyFill="1" applyBorder="1" applyAlignment="1" applyProtection="1">
      <alignment horizontal="center"/>
      <protection hidden="1"/>
    </xf>
    <xf numFmtId="0" fontId="2" fillId="42" borderId="27" xfId="0" applyFont="1" applyFill="1" applyBorder="1" applyAlignment="1" applyProtection="1">
      <alignment horizontal="center"/>
      <protection hidden="1"/>
    </xf>
    <xf numFmtId="0" fontId="34" fillId="42" borderId="23" xfId="0" applyFont="1" applyFill="1" applyBorder="1" applyAlignment="1" applyProtection="1">
      <alignment horizontal="center"/>
      <protection hidden="1"/>
    </xf>
    <xf numFmtId="0" fontId="29" fillId="47" borderId="16" xfId="0" applyFont="1" applyFill="1" applyBorder="1" applyAlignment="1" applyProtection="1">
      <alignment horizontal="center" vertical="center" textRotation="90" wrapText="1"/>
      <protection locked="0"/>
    </xf>
    <xf numFmtId="0" fontId="0" fillId="48" borderId="0" xfId="0" applyFill="1" applyProtection="1">
      <protection locked="0"/>
    </xf>
    <xf numFmtId="0" fontId="0" fillId="49" borderId="0" xfId="0" applyFill="1" applyProtection="1">
      <protection locked="0"/>
    </xf>
    <xf numFmtId="0" fontId="0" fillId="0" borderId="0" xfId="0" applyAlignment="1" applyProtection="1">
      <alignment horizontal="left" vertical="top"/>
      <protection locked="0"/>
    </xf>
    <xf numFmtId="0" fontId="0" fillId="50" borderId="0" xfId="0" applyFill="1" applyProtection="1">
      <protection locked="0"/>
    </xf>
    <xf numFmtId="0" fontId="0" fillId="0" borderId="0" xfId="0" applyProtection="1">
      <protection locked="0" hidden="1"/>
    </xf>
    <xf numFmtId="0" fontId="1" fillId="36" borderId="11" xfId="1" applyFill="1" applyBorder="1" applyAlignment="1">
      <alignment horizontal="center"/>
    </xf>
    <xf numFmtId="0" fontId="1" fillId="40" borderId="11" xfId="1" applyFill="1" applyBorder="1" applyAlignment="1">
      <alignment horizontal="center"/>
    </xf>
    <xf numFmtId="0" fontId="1" fillId="36" borderId="11" xfId="1" applyFill="1" applyBorder="1" applyAlignment="1">
      <alignment horizontal="center" wrapText="1"/>
    </xf>
    <xf numFmtId="0" fontId="3" fillId="40" borderId="11" xfId="0" applyFont="1" applyFill="1" applyBorder="1" applyAlignment="1">
      <alignment horizontal="center"/>
    </xf>
    <xf numFmtId="0" fontId="1" fillId="36" borderId="16" xfId="1" applyFill="1" applyBorder="1" applyAlignment="1">
      <alignment horizontal="center"/>
    </xf>
    <xf numFmtId="0" fontId="1" fillId="40" borderId="16" xfId="1" applyFill="1" applyBorder="1" applyAlignment="1">
      <alignment horizontal="center"/>
    </xf>
    <xf numFmtId="0" fontId="1" fillId="40" borderId="11" xfId="1" applyFill="1" applyBorder="1" applyAlignment="1">
      <alignment horizontal="center" wrapText="1"/>
    </xf>
    <xf numFmtId="0" fontId="38" fillId="0" borderId="0" xfId="0" applyFont="1" applyProtection="1">
      <protection locked="0"/>
    </xf>
    <xf numFmtId="0" fontId="7" fillId="33" borderId="30" xfId="0" applyFont="1" applyFill="1" applyBorder="1" applyAlignment="1" applyProtection="1">
      <alignment horizontal="right" wrapText="1"/>
      <protection locked="0"/>
    </xf>
    <xf numFmtId="0" fontId="39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right" wrapText="1"/>
      <protection locked="0"/>
    </xf>
    <xf numFmtId="0" fontId="7" fillId="33" borderId="23" xfId="0" applyFont="1" applyFill="1" applyBorder="1" applyAlignment="1">
      <alignment horizontal="right" wrapText="1"/>
    </xf>
    <xf numFmtId="0" fontId="2" fillId="0" borderId="12" xfId="0" applyFont="1" applyBorder="1" applyAlignment="1" applyProtection="1">
      <alignment horizontal="left" wrapText="1"/>
      <protection locked="0"/>
    </xf>
    <xf numFmtId="0" fontId="2" fillId="0" borderId="24" xfId="0" applyFont="1" applyBorder="1" applyAlignment="1" applyProtection="1">
      <alignment horizontal="center" wrapText="1"/>
      <protection locked="0"/>
    </xf>
    <xf numFmtId="2" fontId="0" fillId="27" borderId="0" xfId="0" applyNumberFormat="1" applyFill="1" applyProtection="1">
      <protection locked="0"/>
    </xf>
    <xf numFmtId="0" fontId="0" fillId="0" borderId="10" xfId="0" applyBorder="1"/>
    <xf numFmtId="0" fontId="2" fillId="36" borderId="10" xfId="0" applyFont="1" applyFill="1" applyBorder="1" applyAlignment="1" applyProtection="1">
      <alignment horizontal="center" vertical="center"/>
      <protection hidden="1"/>
    </xf>
    <xf numFmtId="0" fontId="7" fillId="33" borderId="22" xfId="0" applyFont="1" applyFill="1" applyBorder="1" applyAlignment="1" applyProtection="1">
      <alignment horizontal="right" wrapText="1"/>
      <protection locked="0"/>
    </xf>
    <xf numFmtId="0" fontId="2" fillId="36" borderId="11" xfId="0" applyFont="1" applyFill="1" applyBorder="1" applyAlignment="1" applyProtection="1">
      <alignment horizontal="center" vertical="center"/>
      <protection hidden="1"/>
    </xf>
    <xf numFmtId="0" fontId="39" fillId="42" borderId="23" xfId="0" applyFont="1" applyFill="1" applyBorder="1" applyAlignment="1" applyProtection="1">
      <alignment horizontal="center"/>
      <protection hidden="1"/>
    </xf>
    <xf numFmtId="0" fontId="1" fillId="0" borderId="0" xfId="1" applyAlignment="1" applyProtection="1">
      <alignment horizontal="center"/>
      <protection locked="0"/>
    </xf>
    <xf numFmtId="0" fontId="40" fillId="0" borderId="0" xfId="0" applyFont="1" applyProtection="1">
      <protection locked="0"/>
    </xf>
    <xf numFmtId="2" fontId="0" fillId="0" borderId="0" xfId="0" applyNumberFormat="1" applyProtection="1">
      <protection locked="0" hidden="1"/>
    </xf>
    <xf numFmtId="0" fontId="27" fillId="0" borderId="0" xfId="0" applyFont="1" applyAlignment="1" applyProtection="1">
      <alignment horizontal="center" vertical="center"/>
      <protection hidden="1"/>
    </xf>
    <xf numFmtId="0" fontId="27" fillId="0" borderId="23" xfId="0" applyFont="1" applyBorder="1" applyAlignment="1" applyProtection="1">
      <alignment horizontal="center" vertical="center"/>
      <protection hidden="1"/>
    </xf>
    <xf numFmtId="0" fontId="41" fillId="40" borderId="11" xfId="0" applyFont="1" applyFill="1" applyBorder="1" applyAlignment="1" applyProtection="1">
      <alignment horizontal="center"/>
      <protection locked="0"/>
    </xf>
    <xf numFmtId="0" fontId="35" fillId="33" borderId="0" xfId="0" applyFont="1" applyFill="1" applyAlignment="1" applyProtection="1">
      <alignment horizontal="right"/>
      <protection locked="0"/>
    </xf>
    <xf numFmtId="0" fontId="35" fillId="33" borderId="0" xfId="0" applyFont="1" applyFill="1" applyAlignment="1" applyProtection="1">
      <alignment horizontal="center"/>
      <protection hidden="1"/>
    </xf>
    <xf numFmtId="0" fontId="35" fillId="33" borderId="23" xfId="0" applyFont="1" applyFill="1" applyBorder="1" applyAlignment="1" applyProtection="1">
      <alignment horizontal="center"/>
      <protection hidden="1"/>
    </xf>
    <xf numFmtId="0" fontId="35" fillId="42" borderId="0" xfId="0" applyFont="1" applyFill="1" applyAlignment="1" applyProtection="1">
      <alignment horizontal="right"/>
      <protection locked="0"/>
    </xf>
    <xf numFmtId="0" fontId="39" fillId="42" borderId="26" xfId="0" applyFont="1" applyFill="1" applyBorder="1" applyAlignment="1" applyProtection="1">
      <alignment horizontal="center"/>
      <protection hidden="1"/>
    </xf>
    <xf numFmtId="0" fontId="36" fillId="42" borderId="23" xfId="0" applyFont="1" applyFill="1" applyBorder="1" applyAlignment="1" applyProtection="1">
      <alignment horizontal="center"/>
      <protection hidden="1"/>
    </xf>
    <xf numFmtId="0" fontId="35" fillId="0" borderId="0" xfId="0" applyFont="1" applyAlignment="1" applyProtection="1">
      <alignment horizontal="center"/>
      <protection locked="0"/>
    </xf>
    <xf numFmtId="0" fontId="35" fillId="0" borderId="0" xfId="0" applyFont="1" applyAlignment="1" applyProtection="1">
      <alignment horizontal="left"/>
      <protection locked="0"/>
    </xf>
    <xf numFmtId="0" fontId="35" fillId="0" borderId="0" xfId="0" applyFont="1" applyProtection="1">
      <protection locked="0"/>
    </xf>
    <xf numFmtId="0" fontId="40" fillId="0" borderId="19" xfId="0" applyFont="1" applyBorder="1" applyProtection="1">
      <protection locked="0"/>
    </xf>
    <xf numFmtId="0" fontId="35" fillId="0" borderId="23" xfId="0" applyFont="1" applyBorder="1" applyProtection="1">
      <protection locked="0"/>
    </xf>
    <xf numFmtId="164" fontId="35" fillId="0" borderId="0" xfId="0" applyNumberFormat="1" applyFont="1" applyAlignment="1" applyProtection="1">
      <alignment horizontal="right" vertical="center" wrapText="1"/>
      <protection locked="0"/>
    </xf>
    <xf numFmtId="2" fontId="35" fillId="0" borderId="0" xfId="0" applyNumberFormat="1" applyFont="1" applyAlignment="1" applyProtection="1">
      <alignment horizontal="right" vertical="center" wrapText="1"/>
      <protection locked="0"/>
    </xf>
    <xf numFmtId="2" fontId="35" fillId="0" borderId="0" xfId="0" applyNumberFormat="1" applyFont="1" applyProtection="1">
      <protection locked="0"/>
    </xf>
    <xf numFmtId="0" fontId="39" fillId="42" borderId="27" xfId="0" applyFont="1" applyFill="1" applyBorder="1" applyAlignment="1" applyProtection="1">
      <alignment horizontal="center"/>
      <protection hidden="1"/>
    </xf>
    <xf numFmtId="0" fontId="40" fillId="0" borderId="20" xfId="0" applyFont="1" applyBorder="1" applyProtection="1">
      <protection locked="0"/>
    </xf>
    <xf numFmtId="2" fontId="28" fillId="0" borderId="19" xfId="0" applyNumberFormat="1" applyFont="1" applyBorder="1" applyProtection="1">
      <protection hidden="1"/>
    </xf>
    <xf numFmtId="0" fontId="0" fillId="27" borderId="19" xfId="0" applyFill="1" applyBorder="1" applyProtection="1">
      <protection locked="0"/>
    </xf>
    <xf numFmtId="0" fontId="2" fillId="36" borderId="0" xfId="0" applyFont="1" applyFill="1" applyAlignment="1" applyProtection="1">
      <alignment horizontal="center" vertical="center"/>
      <protection hidden="1"/>
    </xf>
    <xf numFmtId="2" fontId="0" fillId="27" borderId="0" xfId="0" applyNumberFormat="1" applyFill="1" applyProtection="1">
      <protection hidden="1"/>
    </xf>
    <xf numFmtId="164" fontId="22" fillId="0" borderId="7" xfId="0" applyNumberFormat="1" applyFont="1" applyBorder="1" applyAlignment="1">
      <alignment horizontal="center" vertical="center"/>
    </xf>
    <xf numFmtId="164" fontId="22" fillId="0" borderId="5" xfId="0" applyNumberFormat="1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22" fillId="0" borderId="6" xfId="0" applyFont="1" applyBorder="1" applyAlignment="1">
      <alignment horizontal="center" vertical="center"/>
    </xf>
    <xf numFmtId="164" fontId="22" fillId="0" borderId="6" xfId="0" applyNumberFormat="1" applyFont="1" applyBorder="1" applyAlignment="1">
      <alignment horizontal="center" vertical="center"/>
    </xf>
    <xf numFmtId="1" fontId="22" fillId="0" borderId="7" xfId="0" applyNumberFormat="1" applyFont="1" applyBorder="1" applyAlignment="1">
      <alignment horizontal="center" vertical="center"/>
    </xf>
    <xf numFmtId="1" fontId="22" fillId="0" borderId="6" xfId="0" applyNumberFormat="1" applyFont="1" applyBorder="1" applyAlignment="1">
      <alignment horizontal="center" vertical="center"/>
    </xf>
    <xf numFmtId="1" fontId="22" fillId="0" borderId="5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wrapText="1"/>
    </xf>
    <xf numFmtId="0" fontId="42" fillId="0" borderId="29" xfId="0" applyFont="1" applyBorder="1" applyProtection="1">
      <protection locked="0"/>
    </xf>
  </cellXfs>
  <cellStyles count="2">
    <cellStyle name="Hyperlink" xfId="1" builtinId="8"/>
    <cellStyle name="Normal" xfId="0" builtinId="0"/>
  </cellStyles>
  <dxfs count="326">
    <dxf>
      <fill>
        <patternFill>
          <bgColor rgb="FF455E45"/>
        </patternFill>
      </fill>
    </dxf>
    <dxf>
      <fill>
        <patternFill>
          <bgColor rgb="FF7070FF"/>
        </patternFill>
      </fill>
    </dxf>
    <dxf>
      <fill>
        <patternFill>
          <bgColor rgb="FFA0003C"/>
        </patternFill>
      </fill>
    </dxf>
    <dxf>
      <fill>
        <patternFill>
          <bgColor rgb="FFB7B7FF"/>
        </patternFill>
      </fill>
    </dxf>
    <dxf>
      <fill>
        <patternFill>
          <bgColor rgb="FF4747B8"/>
        </patternFill>
      </fill>
    </dxf>
    <dxf>
      <fill>
        <patternFill>
          <bgColor rgb="FFFF8CFF"/>
        </patternFill>
      </fill>
    </dxf>
    <dxf>
      <fill>
        <patternFill>
          <fgColor rgb="FF525252"/>
          <bgColor rgb="FF525252"/>
        </patternFill>
      </fill>
    </dxf>
    <dxf>
      <fill>
        <patternFill>
          <bgColor rgb="FFFF4C4C"/>
        </patternFill>
      </fill>
    </dxf>
    <dxf>
      <fill>
        <patternFill>
          <bgColor rgb="FF660000"/>
        </patternFill>
      </fill>
    </dxf>
    <dxf>
      <fill>
        <patternFill>
          <bgColor rgb="FF8C704C"/>
        </patternFill>
      </fill>
    </dxf>
    <dxf>
      <fill>
        <patternFill>
          <bgColor rgb="FFB84C00"/>
        </patternFill>
      </fill>
    </dxf>
    <dxf>
      <fill>
        <patternFill>
          <bgColor rgb="FFFF7042"/>
        </patternFill>
      </fill>
    </dxf>
    <dxf>
      <fill>
        <patternFill>
          <bgColor rgb="FFFFFFFF"/>
        </patternFill>
      </fill>
    </dxf>
    <dxf>
      <fill>
        <patternFill>
          <bgColor rgb="FF8CFF8C"/>
        </patternFill>
      </fill>
    </dxf>
    <dxf>
      <fill>
        <patternFill>
          <bgColor rgb="FFFF7C70"/>
        </patternFill>
      </fill>
    </dxf>
    <dxf>
      <fill>
        <patternFill>
          <bgColor rgb="FF004C00"/>
        </patternFill>
      </fill>
    </dxf>
    <dxf>
      <fill>
        <patternFill>
          <bgColor rgb="FF716A70"/>
        </patternFill>
      </fill>
    </dxf>
    <dxf>
      <fill>
        <patternFill>
          <bgColor rgb="FFB8A042"/>
        </patternFill>
      </fill>
    </dxf>
    <dxf>
      <fill>
        <patternFill>
          <bgColor rgb="FF4F4600"/>
        </patternFill>
      </fill>
    </dxf>
    <dxf>
      <fill>
        <patternFill>
          <bgColor rgb="FFFFFF70"/>
        </patternFill>
      </fill>
    </dxf>
    <dxf>
      <fill>
        <patternFill>
          <bgColor rgb="FFB8A042"/>
        </patternFill>
      </fill>
    </dxf>
    <dxf>
      <fill>
        <patternFill>
          <bgColor rgb="FF455E45"/>
        </patternFill>
      </fill>
    </dxf>
    <dxf>
      <fill>
        <patternFill>
          <bgColor rgb="FF7070FF"/>
        </patternFill>
      </fill>
    </dxf>
    <dxf>
      <fill>
        <patternFill>
          <bgColor rgb="FF4F4600"/>
        </patternFill>
      </fill>
    </dxf>
    <dxf>
      <fill>
        <patternFill>
          <bgColor rgb="FFA0003C"/>
        </patternFill>
      </fill>
    </dxf>
    <dxf>
      <fill>
        <patternFill>
          <bgColor rgb="FF00007C"/>
        </patternFill>
      </fill>
    </dxf>
    <dxf>
      <fill>
        <patternFill>
          <bgColor rgb="FF4747B8"/>
        </patternFill>
      </fill>
    </dxf>
    <dxf>
      <fill>
        <patternFill>
          <fgColor rgb="FF525252"/>
          <bgColor rgb="FF525252"/>
        </patternFill>
      </fill>
    </dxf>
    <dxf>
      <fill>
        <patternFill>
          <bgColor rgb="FFFF8CFF"/>
        </patternFill>
      </fill>
    </dxf>
    <dxf>
      <fill>
        <patternFill>
          <bgColor rgb="FFFF4C4C"/>
        </patternFill>
      </fill>
    </dxf>
    <dxf>
      <fill>
        <patternFill>
          <bgColor rgb="FF660000"/>
        </patternFill>
      </fill>
    </dxf>
    <dxf>
      <fill>
        <patternFill>
          <bgColor rgb="FF004C00"/>
        </patternFill>
      </fill>
    </dxf>
    <dxf>
      <fill>
        <patternFill>
          <bgColor rgb="FFFF7C70"/>
        </patternFill>
      </fill>
    </dxf>
    <dxf>
      <fill>
        <patternFill>
          <bgColor rgb="FF8CFF8C"/>
        </patternFill>
      </fill>
    </dxf>
    <dxf>
      <fill>
        <patternFill>
          <bgColor rgb="FF716A70"/>
        </patternFill>
      </fill>
    </dxf>
    <dxf>
      <fill>
        <patternFill>
          <bgColor rgb="FF8C704C"/>
        </patternFill>
      </fill>
    </dxf>
    <dxf>
      <fill>
        <patternFill>
          <bgColor rgb="FFFFFFFF"/>
        </patternFill>
      </fill>
    </dxf>
    <dxf>
      <fill>
        <patternFill>
          <bgColor rgb="FFFF7042"/>
        </patternFill>
      </fill>
    </dxf>
    <dxf>
      <fill>
        <patternFill>
          <bgColor rgb="FFB84C00"/>
        </patternFill>
      </fill>
    </dxf>
    <dxf>
      <fill>
        <patternFill>
          <bgColor rgb="FF8CFF8C"/>
        </patternFill>
      </fill>
    </dxf>
    <dxf>
      <fill>
        <patternFill>
          <bgColor rgb="FFB7B7FF"/>
        </patternFill>
      </fill>
    </dxf>
    <dxf>
      <fill>
        <patternFill>
          <bgColor rgb="FFFF7C70"/>
        </patternFill>
      </fill>
    </dxf>
    <dxf>
      <fill>
        <patternFill>
          <bgColor rgb="FFA00042"/>
        </patternFill>
      </fill>
    </dxf>
    <dxf>
      <fill>
        <patternFill>
          <bgColor rgb="FFFFFF70"/>
        </patternFill>
      </fill>
    </dxf>
    <dxf>
      <fill>
        <patternFill>
          <bgColor rgb="FFFF4C4C"/>
        </patternFill>
      </fill>
    </dxf>
    <dxf>
      <fill>
        <patternFill>
          <bgColor rgb="FF660000"/>
        </patternFill>
      </fill>
    </dxf>
    <dxf>
      <fill>
        <patternFill>
          <bgColor rgb="FFFFFFFF"/>
        </patternFill>
      </fill>
    </dxf>
    <dxf>
      <fill>
        <patternFill>
          <bgColor rgb="FF7070FF"/>
        </patternFill>
      </fill>
    </dxf>
    <dxf>
      <fill>
        <patternFill>
          <bgColor rgb="FF004C00"/>
        </patternFill>
      </fill>
    </dxf>
    <dxf>
      <fill>
        <patternFill>
          <bgColor rgb="FF455E45"/>
        </patternFill>
      </fill>
    </dxf>
    <dxf>
      <fill>
        <patternFill>
          <bgColor rgb="FF4747B8"/>
        </patternFill>
      </fill>
    </dxf>
    <dxf>
      <fill>
        <patternFill>
          <bgColor rgb="FFB8A042"/>
        </patternFill>
      </fill>
    </dxf>
    <dxf>
      <fill>
        <patternFill>
          <bgColor rgb="FF534C52"/>
        </patternFill>
      </fill>
    </dxf>
    <dxf>
      <fill>
        <patternFill>
          <bgColor rgb="FF525252"/>
        </patternFill>
      </fill>
    </dxf>
    <dxf>
      <fill>
        <patternFill>
          <bgColor rgb="FFFF7042"/>
        </patternFill>
      </fill>
    </dxf>
    <dxf>
      <fill>
        <patternFill>
          <bgColor rgb="FFB84C00"/>
        </patternFill>
      </fill>
    </dxf>
    <dxf>
      <fill>
        <patternFill>
          <bgColor rgb="FF4F4600"/>
        </patternFill>
      </fill>
    </dxf>
    <dxf>
      <fill>
        <patternFill>
          <bgColor rgb="FF8C704C"/>
        </patternFill>
      </fill>
    </dxf>
    <dxf>
      <fill>
        <patternFill>
          <bgColor rgb="FFFF8CFF"/>
        </patternFill>
      </fill>
    </dxf>
    <dxf>
      <fill>
        <patternFill>
          <bgColor rgb="FFFF8CFF"/>
        </patternFill>
      </fill>
    </dxf>
    <dxf>
      <fill>
        <patternFill>
          <bgColor rgb="FFFF8CFF"/>
        </patternFill>
      </fill>
    </dxf>
    <dxf>
      <fill>
        <patternFill>
          <bgColor rgb="FF8CFF8C"/>
        </patternFill>
      </fill>
    </dxf>
    <dxf>
      <fill>
        <patternFill>
          <bgColor rgb="FFB7B7FF"/>
        </patternFill>
      </fill>
    </dxf>
    <dxf>
      <fill>
        <patternFill>
          <bgColor rgb="FFFF7C70"/>
        </patternFill>
      </fill>
    </dxf>
    <dxf>
      <fill>
        <patternFill>
          <bgColor rgb="FFA00042"/>
        </patternFill>
      </fill>
    </dxf>
    <dxf>
      <fill>
        <patternFill>
          <bgColor rgb="FFFFFF70"/>
        </patternFill>
      </fill>
    </dxf>
    <dxf>
      <fill>
        <patternFill>
          <bgColor rgb="FFFF4C4C"/>
        </patternFill>
      </fill>
    </dxf>
    <dxf>
      <fill>
        <patternFill>
          <bgColor rgb="FF660000"/>
        </patternFill>
      </fill>
    </dxf>
    <dxf>
      <fill>
        <patternFill>
          <bgColor rgb="FFFFFFFF"/>
        </patternFill>
      </fill>
    </dxf>
    <dxf>
      <fill>
        <patternFill>
          <bgColor rgb="FF7070FF"/>
        </patternFill>
      </fill>
    </dxf>
    <dxf>
      <fill>
        <patternFill>
          <bgColor rgb="FF004C00"/>
        </patternFill>
      </fill>
    </dxf>
    <dxf>
      <fill>
        <patternFill>
          <bgColor rgb="FF455E45"/>
        </patternFill>
      </fill>
    </dxf>
    <dxf>
      <fill>
        <patternFill>
          <bgColor rgb="FF4747B8"/>
        </patternFill>
      </fill>
    </dxf>
    <dxf>
      <fill>
        <patternFill>
          <bgColor rgb="FFB8A042"/>
        </patternFill>
      </fill>
    </dxf>
    <dxf>
      <fill>
        <patternFill>
          <bgColor rgb="FF534C52"/>
        </patternFill>
      </fill>
    </dxf>
    <dxf>
      <fill>
        <patternFill>
          <bgColor rgb="FF525252"/>
        </patternFill>
      </fill>
    </dxf>
    <dxf>
      <fill>
        <patternFill>
          <bgColor rgb="FFFF7042"/>
        </patternFill>
      </fill>
    </dxf>
    <dxf>
      <fill>
        <patternFill>
          <bgColor rgb="FFB84C00"/>
        </patternFill>
      </fill>
    </dxf>
    <dxf>
      <fill>
        <patternFill>
          <bgColor rgb="FF4F4600"/>
        </patternFill>
      </fill>
    </dxf>
    <dxf>
      <fill>
        <patternFill>
          <bgColor rgb="FF8C704C"/>
        </patternFill>
      </fill>
    </dxf>
    <dxf>
      <fill>
        <patternFill>
          <bgColor rgb="FFFF8CFF"/>
        </patternFill>
      </fill>
    </dxf>
    <dxf>
      <border diagonalUp="0" diagonalDown="0">
        <left/>
        <right style="thick">
          <color auto="1"/>
        </right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 style="thick">
          <color auto="1"/>
        </right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 style="thick">
          <color auto="1"/>
        </right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 style="thick">
          <color auto="1"/>
        </right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 style="thick">
          <color auto="1"/>
        </right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 style="thick">
          <color auto="1"/>
        </right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 style="thick">
          <color auto="1"/>
        </left>
        <right/>
        <top/>
        <bottom/>
        <vertical/>
        <horizontal/>
      </border>
    </dxf>
    <dxf>
      <border diagonalUp="0" diagonalDown="0">
        <left/>
        <right style="thick">
          <color auto="1"/>
        </right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/>
        <top/>
        <bottom style="thin">
          <color indexed="64"/>
        </bottom>
        <vertical/>
        <horizontal/>
      </border>
    </dxf>
    <dxf>
      <border diagonalUp="0" diagonalDown="0">
        <left/>
        <right style="thick">
          <color auto="1"/>
        </right>
        <top/>
        <bottom style="thin">
          <color indexed="64"/>
        </bottom>
        <vertical/>
        <horizontal/>
      </border>
    </dxf>
    <dxf>
      <numFmt numFmtId="2" formatCode="0.00"/>
    </dxf>
    <dxf>
      <numFmt numFmtId="2" formatCode="0.00"/>
      <border diagonalUp="0" diagonalDown="0">
        <left style="thick">
          <color auto="1"/>
        </left>
        <right/>
        <top/>
        <bottom/>
        <vertical/>
        <horizontal/>
      </border>
    </dxf>
    <dxf>
      <border diagonalUp="0" diagonalDown="0">
        <left/>
        <right style="thick">
          <color auto="1"/>
        </right>
        <top/>
        <bottom/>
        <vertical/>
        <horizontal/>
      </border>
    </dxf>
    <dxf>
      <numFmt numFmtId="2" formatCode="0.00"/>
    </dxf>
    <dxf>
      <border diagonalUp="0" diagonalDown="0">
        <right style="thick">
          <color auto="1"/>
        </right>
        <vertical/>
      </border>
    </dxf>
    <dxf>
      <numFmt numFmtId="2" formatCode="0.00"/>
    </dxf>
    <dxf>
      <numFmt numFmtId="164" formatCode="0.0"/>
    </dxf>
    <dxf>
      <border diagonalUp="0" diagonalDown="0">
        <left style="thick">
          <color auto="1"/>
        </left>
        <vertical/>
      </border>
    </dxf>
    <dxf>
      <font>
        <strike val="0"/>
        <outline val="0"/>
        <shadow val="0"/>
        <u val="none"/>
        <vertAlign val="baseline"/>
        <sz val="10"/>
        <name val="Calibri"/>
        <family val="2"/>
      </font>
      <numFmt numFmtId="0" formatCode="General"/>
      <fill>
        <patternFill patternType="solid">
          <fgColor indexed="64"/>
          <bgColor rgb="FFFFFFCC"/>
        </patternFill>
      </fill>
      <alignment horizontal="center" indent="0" justifyLastLine="0" shrinkToFit="0" readingOrder="0"/>
    </dxf>
    <dxf>
      <fill>
        <patternFill>
          <fgColor indexed="64"/>
          <bgColor rgb="FFFFFFCC"/>
        </patternFill>
      </fill>
    </dxf>
    <dxf>
      <numFmt numFmtId="0" formatCode="General"/>
      <fill>
        <patternFill patternType="solid">
          <fgColor indexed="64"/>
          <bgColor rgb="FFFF99FF"/>
        </patternFill>
      </fill>
      <alignment horizontal="center" indent="0" justifyLastLine="0" shrinkToFit="0" readingOrder="0"/>
    </dxf>
    <dxf>
      <fill>
        <patternFill patternType="solid">
          <fgColor indexed="64"/>
          <bgColor rgb="FFFF99FF"/>
        </patternFill>
      </fill>
    </dxf>
    <dxf>
      <alignment horizontal="center" vertical="top" textRotation="90" wrapText="0" indent="0" justifyLastLine="0" shrinkToFit="0" readingOrder="0"/>
    </dxf>
    <dxf>
      <border diagonalUp="0" diagonalDown="0">
        <right style="thin">
          <color indexed="64"/>
        </right>
        <vertical/>
      </border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border diagonalUp="0" diagonalDown="0">
        <right style="thin">
          <color indexed="64"/>
        </right>
        <vertical/>
      </border>
      <protection locked="0" hidden="0"/>
    </dxf>
    <dxf>
      <protection locked="0" hidden="0"/>
    </dxf>
    <dxf>
      <numFmt numFmtId="2" formatCode="0.00"/>
      <protection locked="0" hidden="0"/>
    </dxf>
    <dxf>
      <numFmt numFmtId="2" formatCode="0.00"/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border diagonalUp="0" diagonalDown="0" outline="0">
        <left/>
        <right style="thin">
          <color indexed="64"/>
        </right>
      </border>
      <protection locked="0" hidden="0"/>
    </dxf>
    <dxf>
      <protection locked="0" hidden="0"/>
    </dxf>
    <dxf>
      <numFmt numFmtId="2" formatCode="0.00"/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numFmt numFmtId="2" formatCode="0.00"/>
      <protection locked="0" hidden="0"/>
    </dxf>
    <dxf>
      <protection locked="0" hidden="0"/>
    </dxf>
    <dxf>
      <protection locked="0" hidden="0"/>
    </dxf>
    <dxf>
      <numFmt numFmtId="164" formatCode="0.0"/>
      <protection locked="0" hidden="0"/>
    </dxf>
    <dxf>
      <protection locked="0" hidden="0"/>
    </dxf>
    <dxf>
      <alignment horizontal="center" indent="0" justifyLastLine="0" shrinkToFit="0" readingOrder="0"/>
      <protection locked="0" hidden="0"/>
    </dxf>
    <dxf>
      <protection locked="0" hidden="0"/>
    </dxf>
    <dxf>
      <border diagonalUp="0" diagonalDown="0">
        <right style="thin">
          <color indexed="64"/>
        </right>
        <vertical/>
      </border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alignment horizontal="left" indent="0" justifyLastLine="0" shrinkToFit="0" readingOrder="0"/>
      <protection locked="0" hidden="0"/>
    </dxf>
    <dxf>
      <alignment horizontal="center" indent="0" justifyLastLine="0" shrinkToFit="0" readingOrder="0"/>
      <protection locked="0" hidden="0"/>
    </dxf>
    <dxf>
      <alignment horizontal="center" indent="0" justifyLastLine="0" shrinkToFit="0" readingOrder="0"/>
      <protection locked="0" hidden="0"/>
    </dxf>
    <dxf>
      <alignment horizontal="center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name val="Calibri"/>
        <family val="2"/>
      </font>
      <numFmt numFmtId="0" formatCode="General"/>
      <fill>
        <patternFill patternType="solid">
          <fgColor indexed="64"/>
          <bgColor rgb="FFFFFFCC"/>
        </patternFill>
      </fill>
      <alignment horizontal="center" indent="0" justifyLastLine="0" shrinkToFit="0" readingOrder="0"/>
      <border diagonalUp="0" diagonalDown="0">
        <right style="thin">
          <color indexed="64"/>
        </right>
        <vertical/>
      </border>
      <protection locked="1" hidden="1"/>
    </dxf>
    <dxf>
      <fill>
        <patternFill>
          <fgColor indexed="64"/>
          <bgColor rgb="FFFFFFCC"/>
        </patternFill>
      </fill>
      <alignment horizontal="right" indent="0" justifyLastLine="0" shrinkToFit="0" readingOrder="0"/>
      <protection locked="0" hidden="0"/>
    </dxf>
    <dxf>
      <numFmt numFmtId="0" formatCode="General"/>
      <fill>
        <patternFill patternType="solid">
          <fgColor indexed="64"/>
          <bgColor rgb="FFFF99FF"/>
        </patternFill>
      </fill>
      <alignment horizontal="center" vertical="bottom" textRotation="0" wrapText="0" indent="0" justifyLastLine="0" shrinkToFit="0" readingOrder="0"/>
      <border diagonalUp="0" diagonalDown="0">
        <right style="thin">
          <color indexed="64"/>
        </right>
        <vertical/>
      </border>
      <protection locked="1" hidden="1"/>
    </dxf>
    <dxf>
      <numFmt numFmtId="0" formatCode="General"/>
      <fill>
        <patternFill patternType="solid">
          <fgColor indexed="64"/>
          <bgColor rgb="FFFF99FF"/>
        </patternFill>
      </fill>
      <alignment horizontal="center" indent="0" justifyLastLine="0" shrinkToFit="0" readingOrder="0"/>
      <protection locked="1" hidden="1"/>
    </dxf>
    <dxf>
      <fill>
        <patternFill patternType="solid">
          <fgColor indexed="64"/>
          <bgColor rgb="FFFF99FF"/>
        </patternFill>
      </fill>
      <alignment horizontal="right" indent="0" justifyLastLine="0" shrinkToFit="0" readingOrder="0"/>
      <protection locked="0" hidden="0"/>
    </dxf>
    <dxf>
      <protection locked="0" hidden="0"/>
    </dxf>
    <dxf>
      <alignment horizontal="center" vertical="top" textRotation="90" wrapText="0" indent="0" justifyLastLine="0" shrinkToFit="0" readingOrder="0"/>
      <protection locked="0" hidden="0"/>
    </dxf>
    <dxf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  <protection locked="1" hidden="0"/>
    </dxf>
    <dxf>
      <protection locked="1" hidden="0"/>
    </dxf>
    <dxf>
      <protection locked="0" hidden="0"/>
    </dxf>
    <dxf>
      <protection locked="0" hidden="0"/>
    </dxf>
    <dxf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rgb="FF4472C4"/>
          <bgColor rgb="FF4472C4"/>
        </patternFill>
      </fill>
      <alignment horizontal="general" vertical="top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color rgb="FF000000"/>
      </font>
      <fill>
        <patternFill patternType="solid">
          <fgColor rgb="FFE2EFDA"/>
          <bgColor rgb="FFE2EFDA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  <protection locked="1" hidden="0"/>
    </dxf>
    <dxf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7" tint="-0.24994659260841701"/>
          <bgColor rgb="FFFFFFCC"/>
        </patternFill>
      </fill>
      <alignment horizontal="center" vertical="center" textRotation="9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vertic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vertical="bottom" indent="0" justifyLastLine="0" shrinkToFit="0" readingOrder="0"/>
      <border diagonalUp="0" diagonalDown="0">
        <left/>
        <right style="thin">
          <color indexed="64"/>
        </right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>
          <bgColor rgb="FFB2B2B2"/>
        </patternFill>
      </fill>
      <alignment horizontal="center" vertical="bottom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>
          <bgColor rgb="FFB2B2B2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>
          <bgColor rgb="FFB2B2B2"/>
        </patternFill>
      </fill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indexed="64"/>
        </left>
        <right/>
        <vertic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5" formatCode="yyyy\-mm\-dd;@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right style="thin">
          <color indexed="64"/>
        </right>
        <vertic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urier New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ourier New"/>
        <scheme val="none"/>
      </font>
      <fill>
        <patternFill>
          <bgColor rgb="FF99CCFF"/>
        </patternFill>
      </fill>
      <alignment horizontal="left" vertical="top" textRotation="90" wrapText="1" indent="0" justifyLastLine="0" shrinkToFit="0" readingOrder="0"/>
      <protection locked="0" hidden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border>
        <right/>
      </border>
    </dxf>
    <dxf>
      <font>
        <sz val="10"/>
      </font>
    </dxf>
    <dxf>
      <border>
        <left/>
        <right/>
        <vertical/>
      </border>
    </dxf>
    <dxf>
      <border>
        <left/>
        <right/>
        <vertical/>
      </border>
    </dxf>
    <dxf>
      <border>
        <left/>
        <right/>
        <vertical/>
      </border>
    </dxf>
    <dxf>
      <font>
        <b val="0"/>
      </font>
    </dxf>
    <dxf>
      <font>
        <b val="0"/>
      </font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FFCC"/>
      <color rgb="FF99CCFF"/>
      <color rgb="FFFFFF70"/>
      <color rgb="FF99FF99"/>
      <color rgb="FFFF99FF"/>
      <color rgb="FFB2B2B2"/>
      <color rgb="FFB2B2A6"/>
      <color rgb="FFFFCCFF"/>
      <color rgb="FFB8A042"/>
      <color rgb="FFB7B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9" Type="http://schemas.openxmlformats.org/officeDocument/2006/relationships/customXml" Target="../customXml/item22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theme" Target="theme/theme1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HAL_2018_03_01" id="{1E917B80-4E56-4390-83E2-B51174A73677}" userId="HAL_2018_03_01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na Ambrosino" refreshedDate="44585.474575810185" createdVersion="7" refreshedVersion="7" minRefreshableVersion="3" recordCount="499" xr:uid="{3B1F2EE2-ADCA-4F0B-8DEC-D1F0586FBFCC}">
  <cacheSource type="worksheet">
    <worksheetSource name="Experiments"/>
  </cacheSource>
  <cacheFields count="49">
    <cacheField name="Sensor_Number" numFmtId="0">
      <sharedItems containsBlank="1" containsMixedTypes="1" containsNumber="1" containsInteger="1" minValue="0" maxValue="0" count="207">
        <s v="S002"/>
        <s v="S092"/>
        <s v="S093"/>
        <s v="S094"/>
        <s v="S096"/>
        <s v="S097"/>
        <m/>
        <s v="S003"/>
        <s v="S004"/>
        <s v="S009"/>
        <s v="S011"/>
        <s v="S081"/>
        <s v="S086"/>
        <s v="S089"/>
        <s v="S090"/>
        <s v="S098"/>
        <s v="S099"/>
        <s v="S136"/>
        <s v="S137"/>
        <s v="S138"/>
        <s v="S167"/>
        <s v="S168"/>
        <s v="S169"/>
        <s v="S170"/>
        <s v="S341"/>
        <s v="S345"/>
        <s v="S346"/>
        <s v="S347"/>
        <s v="S348"/>
        <n v="0"/>
        <s v="S010"/>
        <s v="S019"/>
        <s v="S062"/>
        <s v="S065"/>
        <s v="S066"/>
        <s v="S073"/>
        <s v="S074"/>
        <s v="S075"/>
        <s v="S076"/>
        <s v="S077"/>
        <s v="S095"/>
        <s v="S151"/>
        <s v="S153"/>
        <s v="S006"/>
        <s v="S007"/>
        <s v="S055"/>
        <s v="S056"/>
        <s v="S057"/>
        <s v="S087"/>
        <s v="S091"/>
        <s v="S193"/>
        <s v="S194"/>
        <s v="S195"/>
        <s v="S196"/>
        <s v="S197"/>
        <s v="S012"/>
        <s v="S120"/>
        <s v="S121"/>
        <s v="S122"/>
        <s v="S123"/>
        <s v="S124"/>
        <s v="S125"/>
        <s v="S126"/>
        <s v="S127"/>
        <s v="S128"/>
        <s v="S129"/>
        <s v="S188"/>
        <s v="S189"/>
        <s v="S130"/>
        <s v="S131"/>
        <s v="S350"/>
        <s v="S351"/>
        <s v="S352"/>
        <s v="S353"/>
        <s v="S354"/>
        <s v="S355"/>
        <s v="S356"/>
        <s v="S357"/>
        <s v="S358"/>
        <s v="S359"/>
        <s v="S360"/>
        <s v="S032"/>
        <s v="S033"/>
        <s v="S034"/>
        <s v="S035"/>
        <s v="S036"/>
        <s v="S040"/>
        <s v="S175"/>
        <s v="S176"/>
        <s v="S177"/>
        <s v="S178"/>
        <s v="S179"/>
        <s v="S180"/>
        <s v="S181"/>
        <s v="S182"/>
        <s v="S133"/>
        <s v="S134"/>
        <s v="S135"/>
        <s v="S020"/>
        <s v="S246"/>
        <s v="S247"/>
        <s v="S217"/>
        <s v="S218"/>
        <s v="S219"/>
        <s v="S220"/>
        <s v="S221"/>
        <s v="S222"/>
        <s v="S227"/>
        <s v="S228"/>
        <s v="S148"/>
        <s v="S149"/>
        <s v="S150"/>
        <s v="S302"/>
        <s v="S303"/>
        <s v="S304"/>
        <s v="S305"/>
        <s v="S306"/>
        <s v="S308"/>
        <s v="S309"/>
        <s v="S310"/>
        <s v="S311"/>
        <s v="S313"/>
        <s v="S314"/>
        <s v="S316"/>
        <s v="S317"/>
        <s v="S318"/>
        <s v="S320"/>
        <s v="S321"/>
        <s v="S322"/>
        <s v="S323"/>
        <s v="S324"/>
        <s v="S325"/>
        <s v="S326"/>
        <s v="S327"/>
        <s v="S328"/>
        <s v="S329"/>
        <s v="S330"/>
        <s v="S333"/>
        <s v="S334"/>
        <s v="S336"/>
        <s v="S337"/>
        <s v="S338"/>
        <s v="S339"/>
        <s v="S224"/>
        <s v="S225"/>
        <s v="S226"/>
        <s v="S342"/>
        <s v="S343"/>
        <s v="S344"/>
        <s v="S232"/>
        <s v="S233"/>
        <s v="S234"/>
        <s v="S238"/>
        <s v="S239"/>
        <s v="S240"/>
        <s v="S243"/>
        <s v="S058"/>
        <s v="S059"/>
        <s v="S063"/>
        <s v="S064"/>
        <s v="S082"/>
        <s v="S083"/>
        <s v="S084"/>
        <s v="S249"/>
        <s v="S250"/>
        <s v="S251"/>
        <s v="S008"/>
        <s v="S255"/>
        <s v="S258"/>
        <s v="S259"/>
        <s v="S260"/>
        <s v="S261"/>
        <s v="S263"/>
        <s v="S264"/>
        <s v="S265"/>
        <s v="S266"/>
        <s v="S268"/>
        <s v="S269"/>
        <s v="S270"/>
        <s v="S271"/>
        <s v="S235"/>
        <s v="S236"/>
        <s v="S237"/>
        <s v="S132"/>
        <s v="S165"/>
        <s v="S088"/>
        <s v="S274"/>
        <s v="S275"/>
        <s v="S276"/>
        <s v="S277"/>
        <s v="S279"/>
        <s v="S284"/>
        <s v="S285"/>
        <s v="S286"/>
        <s v="S287"/>
        <s v="S288"/>
        <s v="S289"/>
        <s v="S290"/>
        <s v="S291"/>
        <s v="S292"/>
        <s v="S293"/>
        <s v="S294"/>
        <s v="S295"/>
        <s v="S296"/>
        <s v="S297"/>
        <s v="S298"/>
        <s v="S166"/>
      </sharedItems>
    </cacheField>
    <cacheField name="Sensor_Name" numFmtId="0">
      <sharedItems containsMixedTypes="1" containsNumber="1" containsInteger="1" minValue="0" maxValue="0"/>
    </cacheField>
    <cacheField name="Nickname" numFmtId="0">
      <sharedItems containsMixedTypes="1" containsNumber="1" containsInteger="1" minValue="0" maxValue="0"/>
    </cacheField>
    <cacheField name="Ligand_Number" numFmtId="0">
      <sharedItems containsBlank="1"/>
    </cacheField>
    <cacheField name="Ligand_Name" numFmtId="0">
      <sharedItems count="50">
        <s v="APO"/>
        <s v=" "/>
        <s v="ACh"/>
        <s v="Choline"/>
        <s v="Varenicline"/>
        <s v="Cytisine"/>
        <s v="Nicotine"/>
        <s v="R_citalopram"/>
        <s v="Methoxetamine"/>
        <s v="S_ketamine"/>
        <s v="R_ketamine"/>
        <s v="2R_6R_HNK"/>
        <s v="Fluoxetine"/>
        <s v="Radafaxine"/>
        <s v="Scopolamine"/>
        <s v="R_S_methadone"/>
        <s v="Tapentadol"/>
        <s v="Morphine"/>
        <s v="5I_A_85380"/>
        <s v="Fentanyl"/>
        <s v="Levorphanol"/>
        <s v="BRL52537"/>
        <s v="Sufentanil"/>
        <s v="Dianicline"/>
        <s v="Nalmefene"/>
        <s v="Lofexidine"/>
        <s v="Butorphanol"/>
        <s v="Codeine"/>
        <s v="Hydrocodone"/>
        <s v="Hydromorphone"/>
        <s v="Rac_tramadol"/>
        <s v="Naltrexone"/>
        <s v="2S_6S_HNK"/>
        <s v="Tiotropium"/>
        <s v="Escitalopram"/>
        <s v="Duloxetine"/>
        <s v="Paroxetine"/>
        <s v="Venlafaxine"/>
        <s v="Norfluoxetine"/>
        <s v="N_methyl_escitalopram"/>
        <s v="Sertraline"/>
        <s v="Cytisine Me"/>
        <s v="Cytisine Et"/>
        <s v="Cytisine Et_Br"/>
        <s v="Cytisine H2N_Br"/>
        <s v="Cytisine F"/>
        <s v="N_methylscopolamine"/>
        <s v="R_methadone"/>
        <s v="S_methadone"/>
        <s v="N_methyl_fluoxetine"/>
      </sharedItems>
    </cacheField>
    <cacheField name="PDB_name" numFmtId="0">
      <sharedItems containsBlank="1" containsMixedTypes="1" containsNumber="1" containsInteger="1" minValue="0" maxValue="0"/>
    </cacheField>
    <cacheField name="ligandedPDB file_PBP-only" numFmtId="0">
      <sharedItems containsBlank="1"/>
    </cacheField>
    <cacheField name="ligandedPDB file_full-sensor" numFmtId="0">
      <sharedItems containsBlank="1" containsMixedTypes="1" containsNumber="1" containsInteger="1" minValue="0" maxValue="0"/>
    </cacheField>
    <cacheField name="Reference" numFmtId="0">
      <sharedItems containsBlank="1"/>
    </cacheField>
    <cacheField name="liganded_PBP_comments" numFmtId="0">
      <sharedItems containsBlank="1" containsMixedTypes="1" containsNumber="1" containsInteger="1" minValue="0" maxValue="0"/>
    </cacheField>
    <cacheField name="Single-point_Screen-date" numFmtId="0">
      <sharedItems containsString="0" containsBlank="1" containsNumber="1" containsInteger="1" minValue="0" maxValue="0"/>
    </cacheField>
    <cacheField name="Single-point_Screen-conc" numFmtId="0">
      <sharedItems containsString="0" containsBlank="1" containsNumber="1" containsInteger="1" minValue="0" maxValue="0"/>
    </cacheField>
    <cacheField name="Single-point_Screen_ΔF/F0" numFmtId="0">
      <sharedItems containsString="0" containsBlank="1" containsNumber="1" containsInteger="1" minValue="0" maxValue="0"/>
    </cacheField>
    <cacheField name="Single-point_Screen_comments" numFmtId="0">
      <sharedItems containsString="0" containsBlank="1" containsNumber="1" containsInteger="1" minValue="0" maxValue="0"/>
    </cacheField>
    <cacheField name="DR_date" numFmtId="0">
      <sharedItems containsString="0" containsBlank="1" containsNumber="1" containsInteger="1" minValue="0" maxValue="0"/>
    </cacheField>
    <cacheField name="DR_P_ pur_L_lys" numFmtId="0">
      <sharedItems containsBlank="1"/>
    </cacheField>
    <cacheField name="DR_Instrument" numFmtId="0">
      <sharedItems containsString="0" containsBlank="1" containsNumber="1" containsInteger="1" minValue="0" maxValue="0"/>
    </cacheField>
    <cacheField name="DR_ΔFmax/F0" numFmtId="0">
      <sharedItems containsBlank="1" containsMixedTypes="1" containsNumber="1" minValue="0" maxValue="33"/>
    </cacheField>
    <cacheField name="DR_ΔFmax/F0.error" numFmtId="0">
      <sharedItems containsString="0" containsBlank="1" containsNumber="1" containsInteger="1" minValue="0" maxValue="0"/>
    </cacheField>
    <cacheField name="DR_ΔFmax/F0.greaterthan" numFmtId="0">
      <sharedItems containsString="0" containsBlank="1" containsNumber="1" containsInteger="1" minValue="0" maxValue="0"/>
    </cacheField>
    <cacheField name="DR_EC50" numFmtId="0">
      <sharedItems containsBlank="1" containsMixedTypes="1" containsNumber="1" minValue="0" maxValue="3550"/>
    </cacheField>
    <cacheField name="DR_EC50.error" numFmtId="0">
      <sharedItems containsString="0" containsBlank="1" containsNumber="1" containsInteger="1" minValue="0" maxValue="0"/>
    </cacheField>
    <cacheField name="DR_EC50.greaterthan" numFmtId="0">
      <sharedItems containsString="0" containsBlank="1" containsNumber="1" containsInteger="1" minValue="0" maxValue="1000"/>
    </cacheField>
    <cacheField name="DR_Hill-coeff" numFmtId="0">
      <sharedItems containsString="0" containsBlank="1" containsNumber="1" containsInteger="1" minValue="0" maxValue="0"/>
    </cacheField>
    <cacheField name="DR_Hill-coeff.error" numFmtId="0">
      <sharedItems containsString="0" containsBlank="1" containsNumber="1" containsInteger="1" minValue="0" maxValue="0"/>
    </cacheField>
    <cacheField name="DR_N=" numFmtId="0">
      <sharedItems containsString="0" containsBlank="1" containsNumber="1" containsInteger="1" minValue="0" maxValue="0"/>
    </cacheField>
    <cacheField name="DR_S-slope" numFmtId="2">
      <sharedItems containsBlank="1" containsMixedTypes="1" containsNumber="1" minValue="0" maxValue="250"/>
    </cacheField>
    <cacheField name="DR_S-slope.error" numFmtId="0">
      <sharedItems containsBlank="1" containsMixedTypes="1" containsNumber="1" containsInteger="1" minValue="0" maxValue="0"/>
    </cacheField>
    <cacheField name="DR_S-slope.lessthan" numFmtId="0">
      <sharedItems containsString="0" containsBlank="1" containsNumber="1" containsInteger="1" minValue="0" maxValue="0"/>
    </cacheField>
    <cacheField name="DR_S-slope.atmost" numFmtId="0">
      <sharedItems containsNonDate="0" containsString="0" containsBlank="1"/>
    </cacheField>
    <cacheField name="DR_S-slope_comments" numFmtId="0">
      <sharedItems containsString="0" containsBlank="1" containsNumber="1" containsInteger="1" minValue="0" maxValue="0"/>
    </cacheField>
    <cacheField name="Stopped-flow_Date" numFmtId="0">
      <sharedItems containsString="0" containsBlank="1" containsNumber="1" containsInteger="1" minValue="0" maxValue="0"/>
    </cacheField>
    <cacheField name="Stopped-flow_instrument" numFmtId="0">
      <sharedItems containsString="0" containsBlank="1" containsNumber="1" containsInteger="1" minValue="0" maxValue="0"/>
    </cacheField>
    <cacheField name="stopped-flow_koff" numFmtId="0">
      <sharedItems containsString="0" containsBlank="1" containsNumber="1" minValue="0" maxValue="4"/>
    </cacheField>
    <cacheField name="stopped-flow_koff.error" numFmtId="0">
      <sharedItems containsString="0" containsBlank="1" containsNumber="1" minValue="0" maxValue="0.1"/>
    </cacheField>
    <cacheField name="stopped-flow_kon" numFmtId="0">
      <sharedItems containsString="0" containsBlank="1" containsNumber="1" minValue="0" maxValue="2.1"/>
    </cacheField>
    <cacheField name="stopped-flow_kon.error" numFmtId="0">
      <sharedItems containsString="0" containsBlank="1" containsNumber="1" minValue="0" maxValue="0.2"/>
    </cacheField>
    <cacheField name="stopped-flow_Kd" numFmtId="2">
      <sharedItems containsBlank="1" containsMixedTypes="1" containsNumber="1" minValue="0" maxValue="20"/>
    </cacheField>
    <cacheField name="stopped-flow_Kd.error" numFmtId="2">
      <sharedItems containsBlank="1" containsMixedTypes="1" containsNumber="1" minValue="0" maxValue="7.0710678118654766E-2"/>
    </cacheField>
    <cacheField name="stopped-flow_N=" numFmtId="0">
      <sharedItems containsString="0" containsBlank="1" containsNumber="1" containsInteger="1" minValue="0" maxValue="0"/>
    </cacheField>
    <cacheField name="stopped_flow_comments" numFmtId="0">
      <sharedItems containsString="0" containsBlank="1" containsNumber="1" containsInteger="1" minValue="0" maxValue="0"/>
    </cacheField>
    <cacheField name="ITC_Date" numFmtId="0">
      <sharedItems containsString="0" containsBlank="1" containsNumber="1" containsInteger="1" minValue="0" maxValue="0"/>
    </cacheField>
    <cacheField name="ITC-Instrument" numFmtId="0">
      <sharedItems containsString="0" containsBlank="1" containsNumber="1" containsInteger="1" minValue="0" maxValue="0"/>
    </cacheField>
    <cacheField name="ITC_Kd" numFmtId="0">
      <sharedItems containsString="0" containsBlank="1" containsNumber="1" minValue="0" maxValue="13.7"/>
    </cacheField>
    <cacheField name="ITC_Kd.error" numFmtId="0">
      <sharedItems containsString="0" containsBlank="1" containsNumber="1" containsInteger="1" minValue="0" maxValue="0"/>
    </cacheField>
    <cacheField name="ITC_n" numFmtId="0">
      <sharedItems containsString="0" containsBlank="1" containsNumber="1" minValue="0" maxValue="0.92"/>
    </cacheField>
    <cacheField name="ITC_n.error" numFmtId="0">
      <sharedItems containsString="0" containsBlank="1" containsNumber="1" containsInteger="1" minValue="0" maxValue="0"/>
    </cacheField>
    <cacheField name="ITC_N=" numFmtId="0">
      <sharedItems containsString="0" containsBlank="1" containsNumber="1" containsInteger="1" minValue="0" maxValue="0"/>
    </cacheField>
    <cacheField name="ITC_comments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x v="0"/>
    <s v="iNIcSnFR1 "/>
    <s v="V4.6, CC47"/>
    <s v="L02"/>
    <x v="0"/>
    <s v="6EFR"/>
    <m/>
    <s v="yes"/>
    <s v="Shivange 2019"/>
    <n v="0"/>
    <n v="0"/>
    <n v="0"/>
    <n v="0"/>
    <n v="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</r>
  <r>
    <x v="1"/>
    <s v="iNicSnFR3a"/>
    <n v="0"/>
    <s v="L02"/>
    <x v="0"/>
    <s v="7S7V"/>
    <m/>
    <s v="yes"/>
    <s v="Nichols 2021 BioRxiv"/>
    <s v="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iNicSnFR3a"/>
    <n v="0"/>
    <s v="L02"/>
    <x v="0"/>
    <s v="7S7W"/>
    <s v="yes"/>
    <m/>
    <s v="Nichols 2021 BioRxiv"/>
    <s v="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iNicSnFR3a"/>
    <s v="iNicSnFR4, V9YW(F)"/>
    <s v="L02"/>
    <x v="0"/>
    <s v="7S7Y"/>
    <s v="yes"/>
    <m/>
    <s v="Nichols 2021 BioRxiv"/>
    <s v="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iAChSnFR"/>
    <n v="0"/>
    <s v="L02"/>
    <x v="0"/>
    <s v="7S80"/>
    <s v="yes"/>
    <m/>
    <s v="Borden 2019 BioRxiv"/>
    <s v="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iSeroSnFR"/>
    <n v="0"/>
    <s v="L02"/>
    <x v="0"/>
    <s v="6PER"/>
    <m/>
    <s v="yes"/>
    <s v="Unger 2020"/>
    <s v=" 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s v="iNIcSnFR1 "/>
    <n v="0"/>
    <s v="L03"/>
    <x v="2"/>
    <m/>
    <m/>
    <m/>
    <m/>
    <m/>
    <m/>
    <m/>
    <m/>
    <m/>
    <m/>
    <s v="P"/>
    <m/>
    <n v="11"/>
    <n v="0"/>
    <n v="0"/>
    <n v="1"/>
    <n v="0"/>
    <n v="0"/>
    <n v="0"/>
    <n v="0"/>
    <n v="0"/>
    <n v="11"/>
    <n v="0"/>
    <n v="0"/>
    <m/>
    <n v="0"/>
    <n v="0"/>
    <n v="0"/>
    <n v="0.4"/>
    <n v="0"/>
    <n v="0.02"/>
    <n v="0"/>
    <n v="20"/>
    <n v="0"/>
    <n v="0"/>
    <n v="0"/>
    <n v="0"/>
    <n v="0"/>
    <n v="6"/>
    <n v="0"/>
    <n v="0.8"/>
    <n v="0"/>
    <m/>
    <m/>
  </r>
  <r>
    <x v="8"/>
    <n v="0"/>
    <s v="V6"/>
    <s v="L03"/>
    <x v="2"/>
    <n v="0"/>
    <m/>
    <n v="0"/>
    <m/>
    <n v="0"/>
    <n v="0"/>
    <n v="0"/>
    <n v="0"/>
    <n v="0"/>
    <n v="0"/>
    <s v="P"/>
    <n v="0"/>
    <n v="24"/>
    <n v="0"/>
    <n v="0"/>
    <n v="22"/>
    <n v="0"/>
    <n v="0"/>
    <n v="0"/>
    <n v="0"/>
    <n v="0"/>
    <n v="1.0909090909090908"/>
    <n v="0"/>
    <n v="0"/>
    <m/>
    <n v="0"/>
    <n v="0"/>
    <n v="0"/>
    <m/>
    <n v="0"/>
    <n v="0"/>
    <n v="0"/>
    <s v=""/>
    <s v=""/>
    <n v="0"/>
    <n v="0"/>
    <n v="0"/>
    <n v="0"/>
    <n v="0"/>
    <n v="0"/>
    <n v="0"/>
    <n v="0"/>
    <n v="0"/>
    <n v="0"/>
  </r>
  <r>
    <x v="9"/>
    <s v="iCytSnFR"/>
    <n v="0"/>
    <s v="L03"/>
    <x v="2"/>
    <n v="0"/>
    <m/>
    <n v="0"/>
    <m/>
    <n v="0"/>
    <n v="0"/>
    <n v="0"/>
    <n v="0"/>
    <n v="0"/>
    <n v="0"/>
    <m/>
    <n v="0"/>
    <n v="6"/>
    <n v="0"/>
    <n v="0"/>
    <n v="23"/>
    <n v="0"/>
    <n v="0"/>
    <n v="0"/>
    <n v="0"/>
    <n v="0"/>
    <n v="0.2608695652173913"/>
    <n v="0"/>
    <n v="0"/>
    <m/>
    <n v="0"/>
    <n v="0"/>
    <n v="0"/>
    <n v="0"/>
    <n v="0"/>
    <n v="0"/>
    <n v="0"/>
    <s v=""/>
    <s v=""/>
    <n v="0"/>
    <n v="0"/>
    <n v="0"/>
    <n v="0"/>
    <n v="13.7"/>
    <n v="0"/>
    <n v="0.84"/>
    <n v="0"/>
    <n v="0"/>
    <n v="0"/>
  </r>
  <r>
    <x v="10"/>
    <s v="iDianiclineSnFR1"/>
    <n v="0"/>
    <s v="L03"/>
    <x v="2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s v=""/>
    <s v=""/>
    <n v="0"/>
    <n v="0"/>
    <n v="0"/>
    <n v="0"/>
    <n v="7.6"/>
    <n v="0"/>
    <n v="0.92"/>
    <n v="0"/>
    <n v="0"/>
    <n v="0"/>
  </r>
  <r>
    <x v="11"/>
    <n v="0"/>
    <n v="0"/>
    <s v="L03"/>
    <x v="2"/>
    <n v="0"/>
    <m/>
    <n v="0"/>
    <m/>
    <n v="0"/>
    <n v="0"/>
    <n v="0"/>
    <n v="0"/>
    <n v="0"/>
    <n v="0"/>
    <s v="L"/>
    <n v="0"/>
    <n v="2"/>
    <n v="0"/>
    <n v="0"/>
    <n v="84"/>
    <n v="0"/>
    <n v="0"/>
    <n v="0"/>
    <n v="0"/>
    <n v="0"/>
    <n v="2.3809523809523808E-2"/>
    <n v="0"/>
    <n v="0"/>
    <m/>
    <n v="0"/>
    <n v="0"/>
    <n v="0"/>
    <n v="0"/>
    <n v="0"/>
    <n v="0"/>
    <n v="0"/>
    <s v=""/>
    <s v=""/>
    <n v="0"/>
    <n v="0"/>
    <n v="0"/>
    <n v="0"/>
    <n v="7.6"/>
    <n v="0"/>
    <n v="0.92"/>
    <n v="0"/>
    <n v="0"/>
    <n v="0"/>
  </r>
  <r>
    <x v="12"/>
    <n v="0"/>
    <s v="V7.1.2"/>
    <s v="L03"/>
    <x v="2"/>
    <m/>
    <m/>
    <m/>
    <m/>
    <m/>
    <m/>
    <m/>
    <m/>
    <m/>
    <m/>
    <m/>
    <m/>
    <n v="21"/>
    <m/>
    <m/>
    <n v="1.6"/>
    <m/>
    <m/>
    <m/>
    <m/>
    <m/>
    <n v="13.125"/>
    <m/>
    <m/>
    <m/>
    <m/>
    <m/>
    <m/>
    <m/>
    <m/>
    <m/>
    <m/>
    <m/>
    <m/>
    <m/>
    <m/>
    <m/>
    <m/>
    <m/>
    <m/>
    <m/>
    <m/>
    <m/>
    <m/>
  </r>
  <r>
    <x v="13"/>
    <s v="iCytSnFR"/>
    <n v="0"/>
    <s v="L03"/>
    <x v="2"/>
    <n v="0"/>
    <m/>
    <n v="0"/>
    <m/>
    <n v="0"/>
    <n v="0"/>
    <n v="0"/>
    <n v="0"/>
    <n v="0"/>
    <n v="0"/>
    <s v="L"/>
    <n v="0"/>
    <n v="2.4"/>
    <n v="0"/>
    <n v="0"/>
    <n v="17.600000000000001"/>
    <n v="0"/>
    <n v="0"/>
    <n v="0"/>
    <n v="0"/>
    <n v="0"/>
    <n v="0.13636363636363635"/>
    <n v="0"/>
    <n v="0"/>
    <m/>
    <n v="0"/>
    <n v="0"/>
    <n v="0"/>
    <m/>
    <m/>
    <m/>
    <m/>
    <m/>
    <s v=""/>
    <n v="0"/>
    <n v="0"/>
    <n v="0"/>
    <n v="0"/>
    <n v="1.8"/>
    <n v="0"/>
    <n v="0.83"/>
    <n v="0"/>
    <n v="0"/>
    <n v="0"/>
  </r>
  <r>
    <x v="14"/>
    <s v="iCytSnFR"/>
    <n v="0"/>
    <s v="L03"/>
    <x v="2"/>
    <n v="0"/>
    <m/>
    <n v="0"/>
    <m/>
    <n v="0"/>
    <n v="0"/>
    <n v="0"/>
    <n v="0"/>
    <n v="0"/>
    <n v="0"/>
    <s v="P"/>
    <n v="0"/>
    <n v="2.4"/>
    <n v="0"/>
    <n v="0"/>
    <n v="11.9"/>
    <n v="0"/>
    <n v="0"/>
    <n v="0"/>
    <n v="0"/>
    <n v="0"/>
    <n v="0.20168067226890754"/>
    <n v="0"/>
    <n v="0"/>
    <m/>
    <n v="0"/>
    <n v="0"/>
    <n v="0"/>
    <n v="0"/>
    <n v="0"/>
    <n v="0"/>
    <n v="0"/>
    <s v=""/>
    <s v=""/>
    <n v="0"/>
    <n v="0"/>
    <n v="0"/>
    <n v="0"/>
    <n v="5.4"/>
    <n v="0"/>
    <n v="0.69"/>
    <n v="0"/>
    <n v="0"/>
    <n v="0"/>
  </r>
  <r>
    <x v="15"/>
    <n v="0"/>
    <s v="V7.1.3 , V8"/>
    <s v="L03"/>
    <x v="2"/>
    <m/>
    <m/>
    <m/>
    <m/>
    <m/>
    <m/>
    <m/>
    <m/>
    <m/>
    <m/>
    <m/>
    <m/>
    <n v="22"/>
    <m/>
    <m/>
    <n v="6.3"/>
    <m/>
    <m/>
    <m/>
    <m/>
    <m/>
    <n v="3.4920634920634921"/>
    <m/>
    <m/>
    <m/>
    <m/>
    <m/>
    <m/>
    <m/>
    <m/>
    <m/>
    <m/>
    <m/>
    <m/>
    <m/>
    <m/>
    <m/>
    <m/>
    <m/>
    <m/>
    <m/>
    <m/>
    <m/>
    <m/>
  </r>
  <r>
    <x v="16"/>
    <n v="0"/>
    <s v="V9"/>
    <s v="L03"/>
    <x v="2"/>
    <m/>
    <m/>
    <m/>
    <m/>
    <m/>
    <m/>
    <m/>
    <m/>
    <m/>
    <m/>
    <m/>
    <m/>
    <n v="12"/>
    <m/>
    <m/>
    <n v="1.3"/>
    <m/>
    <m/>
    <m/>
    <m/>
    <m/>
    <n v="9.2307692307692299"/>
    <m/>
    <m/>
    <m/>
    <m/>
    <m/>
    <m/>
    <m/>
    <m/>
    <m/>
    <m/>
    <m/>
    <m/>
    <m/>
    <m/>
    <m/>
    <m/>
    <m/>
    <m/>
    <m/>
    <m/>
    <m/>
    <m/>
  </r>
  <r>
    <x v="17"/>
    <n v="0"/>
    <s v="Scop4"/>
    <s v="L03"/>
    <x v="2"/>
    <n v="0"/>
    <m/>
    <n v="0"/>
    <m/>
    <n v="0"/>
    <n v="0"/>
    <n v="0"/>
    <n v="0"/>
    <n v="0"/>
    <n v="0"/>
    <m/>
    <n v="0"/>
    <n v="2.2999999999999998"/>
    <n v="0"/>
    <n v="0"/>
    <n v="62.1"/>
    <n v="0"/>
    <n v="0"/>
    <n v="0"/>
    <n v="0"/>
    <n v="0"/>
    <n v="3.7037037037037035E-2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18"/>
    <n v="0"/>
    <s v="Scop5"/>
    <s v="L03"/>
    <x v="2"/>
    <n v="0"/>
    <m/>
    <n v="0"/>
    <m/>
    <n v="0"/>
    <n v="0"/>
    <n v="0"/>
    <n v="0"/>
    <n v="0"/>
    <n v="0"/>
    <m/>
    <n v="0"/>
    <n v="2.6"/>
    <n v="0"/>
    <n v="0"/>
    <n v="2"/>
    <n v="0"/>
    <n v="0"/>
    <n v="0"/>
    <n v="0"/>
    <n v="0"/>
    <n v="1.3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19"/>
    <n v="0"/>
    <s v="Scop6"/>
    <s v="L03"/>
    <x v="2"/>
    <n v="0"/>
    <m/>
    <n v="0"/>
    <m/>
    <n v="0"/>
    <n v="0"/>
    <n v="0"/>
    <n v="0"/>
    <n v="0"/>
    <n v="0"/>
    <m/>
    <n v="0"/>
    <n v="2.2000000000000002"/>
    <n v="0"/>
    <n v="0"/>
    <n v="3.1"/>
    <n v="0"/>
    <n v="0"/>
    <n v="0"/>
    <n v="0"/>
    <n v="0"/>
    <n v="0.70967741935483875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20"/>
    <n v="0"/>
    <s v="V9.1"/>
    <s v="L03"/>
    <x v="2"/>
    <m/>
    <m/>
    <m/>
    <m/>
    <m/>
    <m/>
    <m/>
    <m/>
    <m/>
    <m/>
    <m/>
    <m/>
    <n v="7.1"/>
    <m/>
    <m/>
    <n v="0.8"/>
    <m/>
    <m/>
    <m/>
    <m/>
    <m/>
    <n v="8.8749999999999982"/>
    <m/>
    <m/>
    <m/>
    <m/>
    <m/>
    <m/>
    <m/>
    <m/>
    <m/>
    <m/>
    <m/>
    <m/>
    <m/>
    <m/>
    <m/>
    <m/>
    <m/>
    <m/>
    <m/>
    <m/>
    <m/>
    <m/>
  </r>
  <r>
    <x v="21"/>
    <n v="0"/>
    <s v="V9.2"/>
    <s v="L03"/>
    <x v="2"/>
    <m/>
    <m/>
    <m/>
    <m/>
    <m/>
    <m/>
    <m/>
    <m/>
    <m/>
    <m/>
    <m/>
    <m/>
    <n v="13"/>
    <m/>
    <m/>
    <n v="2.4"/>
    <m/>
    <m/>
    <m/>
    <m/>
    <m/>
    <n v="5.416666666666667"/>
    <m/>
    <m/>
    <m/>
    <m/>
    <m/>
    <m/>
    <m/>
    <m/>
    <m/>
    <m/>
    <m/>
    <m/>
    <m/>
    <m/>
    <m/>
    <m/>
    <m/>
    <m/>
    <m/>
    <m/>
    <m/>
    <m/>
  </r>
  <r>
    <x v="22"/>
    <n v="0"/>
    <s v="V9.3"/>
    <s v="L03"/>
    <x v="2"/>
    <m/>
    <m/>
    <m/>
    <m/>
    <m/>
    <m/>
    <m/>
    <m/>
    <m/>
    <m/>
    <m/>
    <m/>
    <n v="9"/>
    <m/>
    <m/>
    <n v="3550"/>
    <m/>
    <m/>
    <m/>
    <m/>
    <m/>
    <n v="2.5352112676056337E-3"/>
    <m/>
    <m/>
    <m/>
    <m/>
    <m/>
    <m/>
    <m/>
    <m/>
    <m/>
    <m/>
    <m/>
    <m/>
    <m/>
    <m/>
    <m/>
    <m/>
    <m/>
    <m/>
    <m/>
    <m/>
    <m/>
    <m/>
  </r>
  <r>
    <x v="23"/>
    <n v="0"/>
    <s v="V9.4"/>
    <s v="L03"/>
    <x v="2"/>
    <m/>
    <m/>
    <m/>
    <m/>
    <m/>
    <m/>
    <m/>
    <m/>
    <m/>
    <m/>
    <m/>
    <m/>
    <n v="7.8"/>
    <m/>
    <m/>
    <n v="2.5"/>
    <m/>
    <m/>
    <m/>
    <m/>
    <m/>
    <n v="3.12"/>
    <m/>
    <m/>
    <m/>
    <m/>
    <m/>
    <m/>
    <m/>
    <m/>
    <m/>
    <m/>
    <m/>
    <m/>
    <m/>
    <m/>
    <m/>
    <m/>
    <m/>
    <m/>
    <m/>
    <m/>
    <m/>
    <m/>
  </r>
  <r>
    <x v="24"/>
    <n v="0"/>
    <s v="v9 15T"/>
    <s v="L03"/>
    <x v="2"/>
    <s v="6V1R"/>
    <s v="yes"/>
    <n v="0"/>
    <s v="Borden 2019 BioRxiv"/>
    <n v="0"/>
    <n v="0"/>
    <n v="0"/>
    <n v="0"/>
    <n v="0"/>
    <n v="0"/>
    <s v="L"/>
    <n v="0"/>
    <n v="7.7"/>
    <n v="0"/>
    <n v="0"/>
    <n v="16"/>
    <n v="0"/>
    <n v="0"/>
    <n v="0"/>
    <n v="0"/>
    <n v="0"/>
    <n v="0.48125000000000001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25"/>
    <n v="0"/>
    <s v="v9 15T 455G"/>
    <s v="L03"/>
    <x v="2"/>
    <s v="6V1R"/>
    <s v="yes"/>
    <n v="0"/>
    <s v="Borden 2019 BioRxiv"/>
    <n v="0"/>
    <n v="0"/>
    <n v="0"/>
    <n v="0"/>
    <n v="0"/>
    <n v="0"/>
    <s v="L"/>
    <n v="0"/>
    <n v="5.2"/>
    <n v="0"/>
    <n v="0"/>
    <n v="33.6"/>
    <n v="0"/>
    <n v="0"/>
    <n v="0"/>
    <n v="0"/>
    <n v="0"/>
    <n v="0.15476190476190477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26"/>
    <n v="0"/>
    <s v="v9 15T 455M"/>
    <s v="L03"/>
    <x v="2"/>
    <s v="6V1R"/>
    <s v="yes"/>
    <n v="0"/>
    <s v="Borden 2019 BioRxiv"/>
    <n v="0"/>
    <n v="0"/>
    <n v="0"/>
    <n v="0"/>
    <n v="0"/>
    <n v="0"/>
    <s v="L"/>
    <n v="0"/>
    <n v="5.0999999999999996"/>
    <n v="0"/>
    <n v="0"/>
    <n v="65.900000000000006"/>
    <n v="0"/>
    <n v="0"/>
    <n v="0"/>
    <n v="0"/>
    <n v="0"/>
    <n v="7.7389984825493155E-2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27"/>
    <n v="0"/>
    <s v="v9 15T 455P"/>
    <s v="L03"/>
    <x v="2"/>
    <s v="6V1R"/>
    <s v="yes"/>
    <n v="0"/>
    <s v="Borden 2019 BioRxiv"/>
    <n v="0"/>
    <n v="0"/>
    <n v="0"/>
    <n v="0"/>
    <n v="0"/>
    <n v="0"/>
    <s v="L"/>
    <n v="0"/>
    <n v="5.2"/>
    <n v="0"/>
    <n v="0"/>
    <n v="100"/>
    <n v="0"/>
    <n v="0"/>
    <n v="0"/>
    <n v="0"/>
    <n v="0"/>
    <n v="5.2000000000000005E-2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28"/>
    <n v="0"/>
    <s v="v9 15T 455W"/>
    <s v="L03"/>
    <x v="2"/>
    <s v="6V1R"/>
    <s v="yes"/>
    <n v="0"/>
    <s v="Borden 2019 BioRxiv"/>
    <n v="0"/>
    <n v="0"/>
    <n v="0"/>
    <n v="0"/>
    <n v="0"/>
    <n v="0"/>
    <s v="L"/>
    <n v="0"/>
    <n v="7.9"/>
    <n v="0"/>
    <n v="0"/>
    <n v="238"/>
    <n v="0"/>
    <n v="0"/>
    <n v="0"/>
    <n v="0"/>
    <n v="0"/>
    <n v="3.319327731092437E-2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6"/>
    <s v=""/>
    <s v=""/>
    <s v="L03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3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3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3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3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3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iCytSnFR"/>
    <n v="0"/>
    <s v="L04"/>
    <x v="3"/>
    <m/>
    <m/>
    <n v="0"/>
    <m/>
    <n v="0"/>
    <n v="0"/>
    <n v="0"/>
    <n v="0"/>
    <n v="0"/>
    <n v="0"/>
    <s v="P"/>
    <n v="0"/>
    <n v="5"/>
    <n v="0"/>
    <n v="0"/>
    <n v="240"/>
    <n v="0"/>
    <n v="0"/>
    <n v="0"/>
    <n v="0"/>
    <n v="0"/>
    <n v="2.0833333333333332E-2"/>
    <n v="0"/>
    <n v="0"/>
    <m/>
    <n v="0"/>
    <n v="0"/>
    <n v="0"/>
    <n v="1"/>
    <n v="0.1"/>
    <n v="2"/>
    <n v="0.2"/>
    <n v="0.5"/>
    <n v="7.0710678118654766E-2"/>
    <n v="0"/>
    <n v="0"/>
    <n v="0"/>
    <n v="0"/>
    <n v="0"/>
    <n v="0"/>
    <n v="0"/>
    <n v="0"/>
    <n v="0"/>
    <n v="0"/>
  </r>
  <r>
    <x v="30"/>
    <s v="iA853SnFR1"/>
    <n v="0"/>
    <s v="L04"/>
    <x v="3"/>
    <n v="0"/>
    <m/>
    <n v="0"/>
    <m/>
    <n v="0"/>
    <n v="0"/>
    <n v="0"/>
    <n v="0"/>
    <n v="0"/>
    <n v="0"/>
    <m/>
    <n v="0"/>
    <n v="5.75"/>
    <n v="0"/>
    <n v="0"/>
    <n v="141"/>
    <n v="0"/>
    <n v="0"/>
    <n v="0"/>
    <n v="0"/>
    <n v="0"/>
    <n v="4.0780141843971635E-2"/>
    <n v="0"/>
    <n v="0"/>
    <m/>
    <n v="0"/>
    <n v="0"/>
    <n v="0"/>
    <n v="4"/>
    <n v="0"/>
    <n v="2.1"/>
    <n v="0"/>
    <n v="1.9047619047619047"/>
    <n v="0"/>
    <n v="0"/>
    <n v="0"/>
    <n v="0"/>
    <n v="0"/>
    <n v="0"/>
    <n v="0"/>
    <n v="0"/>
    <n v="0"/>
    <n v="0"/>
    <n v="0"/>
  </r>
  <r>
    <x v="31"/>
    <s v="iFluoexetineSnFR"/>
    <n v="0"/>
    <s v="L04"/>
    <x v="3"/>
    <n v="0"/>
    <m/>
    <n v="0"/>
    <m/>
    <n v="0"/>
    <n v="0"/>
    <n v="0"/>
    <n v="0"/>
    <n v="0"/>
    <n v="0"/>
    <s v="P"/>
    <n v="0"/>
    <s v="&lt;1"/>
    <n v="0"/>
    <n v="0"/>
    <n v="0"/>
    <n v="0"/>
    <n v="1000"/>
    <n v="0"/>
    <n v="0"/>
    <n v="0"/>
    <s v=" 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32"/>
    <n v="0"/>
    <n v="0"/>
    <s v="L04"/>
    <x v="3"/>
    <n v="0"/>
    <m/>
    <n v="0"/>
    <m/>
    <n v="0"/>
    <n v="0"/>
    <n v="0"/>
    <n v="0"/>
    <n v="0"/>
    <n v="0"/>
    <m/>
    <n v="0"/>
    <n v="15.5"/>
    <n v="0"/>
    <n v="0"/>
    <n v="13.5"/>
    <n v="0"/>
    <n v="0"/>
    <n v="0"/>
    <n v="0"/>
    <n v="0"/>
    <n v="1.1481481481481481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33"/>
    <n v="0"/>
    <n v="0"/>
    <s v="L04"/>
    <x v="3"/>
    <n v="0"/>
    <m/>
    <n v="0"/>
    <m/>
    <n v="0"/>
    <n v="0"/>
    <n v="0"/>
    <n v="0"/>
    <n v="0"/>
    <n v="0"/>
    <m/>
    <n v="0"/>
    <n v="5.5"/>
    <n v="0"/>
    <n v="0"/>
    <n v="27.9"/>
    <n v="0"/>
    <n v="0"/>
    <n v="0"/>
    <n v="0"/>
    <n v="0"/>
    <n v="0.1971326164874552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34"/>
    <n v="0"/>
    <n v="0"/>
    <s v="L04"/>
    <x v="3"/>
    <n v="0"/>
    <m/>
    <n v="0"/>
    <m/>
    <n v="0"/>
    <n v="0"/>
    <n v="0"/>
    <n v="0"/>
    <n v="0"/>
    <n v="0"/>
    <m/>
    <n v="0"/>
    <n v="5.8"/>
    <n v="0"/>
    <n v="0"/>
    <n v="64.2"/>
    <n v="0"/>
    <n v="0"/>
    <n v="0"/>
    <n v="0"/>
    <n v="0"/>
    <n v="9.0342679127725853E-2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35"/>
    <n v="0"/>
    <n v="0"/>
    <s v="L04"/>
    <x v="3"/>
    <n v="0"/>
    <m/>
    <n v="0"/>
    <m/>
    <n v="0"/>
    <n v="0"/>
    <n v="0"/>
    <n v="0"/>
    <n v="0"/>
    <n v="0"/>
    <m/>
    <n v="0"/>
    <n v="0.5"/>
    <n v="0"/>
    <n v="0"/>
    <n v="120"/>
    <n v="0"/>
    <n v="0"/>
    <n v="0"/>
    <n v="0"/>
    <n v="0"/>
    <n v="4.1666666666666666E-3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36"/>
    <n v="0"/>
    <n v="0"/>
    <s v="L04"/>
    <x v="3"/>
    <n v="0"/>
    <m/>
    <n v="0"/>
    <m/>
    <n v="0"/>
    <n v="0"/>
    <n v="0"/>
    <n v="0"/>
    <n v="0"/>
    <n v="0"/>
    <m/>
    <n v="0"/>
    <n v="7.75"/>
    <n v="0"/>
    <n v="0"/>
    <n v="26"/>
    <n v="0"/>
    <n v="0"/>
    <n v="0"/>
    <n v="0"/>
    <n v="0"/>
    <n v="0.29807692307692307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37"/>
    <n v="0"/>
    <n v="0"/>
    <s v="L04"/>
    <x v="3"/>
    <n v="0"/>
    <m/>
    <n v="0"/>
    <m/>
    <n v="0"/>
    <n v="0"/>
    <n v="0"/>
    <n v="0"/>
    <n v="0"/>
    <n v="0"/>
    <m/>
    <n v="0"/>
    <n v="4.25"/>
    <n v="0"/>
    <n v="0"/>
    <n v="25"/>
    <n v="0"/>
    <n v="0"/>
    <n v="0"/>
    <n v="0"/>
    <n v="0"/>
    <n v="0.17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38"/>
    <n v="0"/>
    <n v="0"/>
    <s v="L04"/>
    <x v="3"/>
    <n v="0"/>
    <m/>
    <n v="0"/>
    <m/>
    <n v="0"/>
    <n v="0"/>
    <n v="0"/>
    <n v="0"/>
    <n v="0"/>
    <n v="0"/>
    <m/>
    <n v="0"/>
    <n v="8.5"/>
    <n v="0"/>
    <n v="0"/>
    <n v="225"/>
    <n v="0"/>
    <n v="0"/>
    <n v="0"/>
    <n v="0"/>
    <n v="0"/>
    <n v="3.7777777777777778E-2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39"/>
    <n v="0"/>
    <n v="0"/>
    <s v="L04"/>
    <x v="3"/>
    <n v="0"/>
    <m/>
    <n v="0"/>
    <m/>
    <n v="0"/>
    <n v="0"/>
    <n v="0"/>
    <n v="0"/>
    <n v="0"/>
    <n v="0"/>
    <m/>
    <n v="0"/>
    <n v="4"/>
    <n v="0"/>
    <n v="0"/>
    <n v="469"/>
    <n v="0"/>
    <n v="0"/>
    <n v="0"/>
    <n v="0"/>
    <n v="0"/>
    <n v="8.5287846481876331E-3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11"/>
    <n v="0"/>
    <n v="0"/>
    <s v="L04"/>
    <x v="3"/>
    <n v="0"/>
    <m/>
    <n v="0"/>
    <m/>
    <n v="0"/>
    <n v="0"/>
    <n v="0"/>
    <n v="0"/>
    <n v="0"/>
    <n v="0"/>
    <m/>
    <n v="0"/>
    <n v="7.4"/>
    <n v="0"/>
    <n v="0"/>
    <n v="662"/>
    <n v="0"/>
    <n v="0"/>
    <n v="0"/>
    <n v="0"/>
    <n v="0"/>
    <n v="1.1178247734138974E-2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12"/>
    <n v="0"/>
    <s v="V7.1.2"/>
    <s v="L04"/>
    <x v="3"/>
    <m/>
    <m/>
    <m/>
    <m/>
    <m/>
    <m/>
    <m/>
    <m/>
    <m/>
    <m/>
    <m/>
    <m/>
    <n v="33"/>
    <m/>
    <m/>
    <n v="20"/>
    <m/>
    <m/>
    <m/>
    <m/>
    <m/>
    <n v="1.65"/>
    <m/>
    <m/>
    <m/>
    <m/>
    <m/>
    <m/>
    <m/>
    <m/>
    <m/>
    <m/>
    <m/>
    <m/>
    <m/>
    <m/>
    <m/>
    <m/>
    <m/>
    <m/>
    <m/>
    <m/>
    <m/>
    <m/>
  </r>
  <r>
    <x v="13"/>
    <s v="iCytSnFR"/>
    <n v="0"/>
    <s v="L04"/>
    <x v="3"/>
    <n v="0"/>
    <m/>
    <n v="0"/>
    <m/>
    <n v="0"/>
    <n v="0"/>
    <n v="0"/>
    <n v="0"/>
    <n v="0"/>
    <n v="0"/>
    <m/>
    <n v="0"/>
    <n v="7"/>
    <n v="0"/>
    <n v="0"/>
    <n v="231"/>
    <n v="0"/>
    <n v="0"/>
    <n v="0"/>
    <n v="0"/>
    <n v="0"/>
    <n v="3.0303030303030304E-2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14"/>
    <s v="iCytSnFR"/>
    <n v="0"/>
    <s v="L04"/>
    <x v="3"/>
    <n v="0"/>
    <m/>
    <n v="0"/>
    <m/>
    <n v="0"/>
    <n v="0"/>
    <n v="0"/>
    <n v="0"/>
    <n v="0"/>
    <n v="0"/>
    <m/>
    <n v="0"/>
    <n v="2.2000000000000002"/>
    <n v="0"/>
    <n v="0"/>
    <n v="72.8"/>
    <n v="0"/>
    <n v="0"/>
    <n v="0"/>
    <n v="0"/>
    <n v="0"/>
    <n v="3.0219780219780223E-2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40"/>
    <s v="iAChSnFR"/>
    <n v="0"/>
    <s v="L04"/>
    <x v="3"/>
    <s v="7S7Z"/>
    <s v="yes"/>
    <m/>
    <s v="Borden 2019 BioRxiv"/>
    <m/>
    <m/>
    <m/>
    <m/>
    <m/>
    <m/>
    <m/>
    <m/>
    <m/>
    <m/>
    <m/>
    <m/>
    <m/>
    <m/>
    <m/>
    <m/>
    <m/>
    <s v=" "/>
    <m/>
    <m/>
    <m/>
    <m/>
    <m/>
    <m/>
    <m/>
    <m/>
    <m/>
    <m/>
    <m/>
    <m/>
    <m/>
    <m/>
    <m/>
    <m/>
    <m/>
    <m/>
    <m/>
    <m/>
    <m/>
    <m/>
  </r>
  <r>
    <x v="15"/>
    <n v="0"/>
    <s v="V7.1.3 , V8"/>
    <s v="L04"/>
    <x v="3"/>
    <m/>
    <m/>
    <m/>
    <m/>
    <m/>
    <m/>
    <m/>
    <m/>
    <m/>
    <m/>
    <m/>
    <m/>
    <n v="23"/>
    <m/>
    <m/>
    <n v="167"/>
    <m/>
    <m/>
    <m/>
    <m/>
    <m/>
    <n v="0.1377245508982036"/>
    <m/>
    <m/>
    <m/>
    <m/>
    <m/>
    <m/>
    <m/>
    <m/>
    <m/>
    <m/>
    <m/>
    <m/>
    <m/>
    <m/>
    <m/>
    <m/>
    <m/>
    <m/>
    <m/>
    <m/>
    <m/>
    <m/>
  </r>
  <r>
    <x v="16"/>
    <n v="0"/>
    <s v="V9"/>
    <s v="L04"/>
    <x v="3"/>
    <m/>
    <m/>
    <m/>
    <m/>
    <m/>
    <m/>
    <m/>
    <m/>
    <m/>
    <m/>
    <m/>
    <m/>
    <n v="12"/>
    <m/>
    <m/>
    <n v="45"/>
    <m/>
    <m/>
    <m/>
    <m/>
    <m/>
    <n v="0.26666666666666666"/>
    <m/>
    <m/>
    <m/>
    <m/>
    <m/>
    <m/>
    <m/>
    <m/>
    <m/>
    <m/>
    <m/>
    <m/>
    <m/>
    <m/>
    <m/>
    <m/>
    <m/>
    <m/>
    <m/>
    <m/>
    <m/>
    <m/>
  </r>
  <r>
    <x v="17"/>
    <n v="0"/>
    <s v="Scop4"/>
    <s v="L04"/>
    <x v="3"/>
    <n v="0"/>
    <m/>
    <n v="0"/>
    <m/>
    <n v="0"/>
    <n v="0"/>
    <n v="0"/>
    <n v="0"/>
    <n v="0"/>
    <n v="0"/>
    <m/>
    <n v="0"/>
    <n v="0.8"/>
    <n v="0"/>
    <n v="0"/>
    <n v="300"/>
    <n v="0"/>
    <n v="0"/>
    <n v="0"/>
    <n v="0"/>
    <n v="0"/>
    <n v="2.666666666666667E-3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18"/>
    <n v="0"/>
    <s v="Scop5"/>
    <s v="L04"/>
    <x v="3"/>
    <n v="0"/>
    <m/>
    <n v="0"/>
    <m/>
    <n v="0"/>
    <n v="0"/>
    <n v="0"/>
    <n v="0"/>
    <n v="0"/>
    <n v="0"/>
    <m/>
    <n v="0"/>
    <n v="1.17"/>
    <n v="0"/>
    <n v="0"/>
    <n v="17.2"/>
    <n v="0"/>
    <n v="0"/>
    <n v="0"/>
    <n v="0"/>
    <n v="0"/>
    <n v="6.8023255813953493E-2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19"/>
    <n v="0"/>
    <s v="Scop6"/>
    <s v="L04"/>
    <x v="3"/>
    <n v="0"/>
    <m/>
    <n v="0"/>
    <m/>
    <n v="0"/>
    <n v="0"/>
    <n v="0"/>
    <n v="0"/>
    <n v="0"/>
    <n v="0"/>
    <m/>
    <n v="0"/>
    <n v="1.4"/>
    <n v="0"/>
    <n v="0"/>
    <n v="11.1"/>
    <n v="0"/>
    <n v="0"/>
    <n v="0"/>
    <n v="0"/>
    <n v="0"/>
    <n v="0.12612612612612611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41"/>
    <s v="iA853SnFR1"/>
    <n v="0"/>
    <s v="L04"/>
    <x v="3"/>
    <n v="0"/>
    <m/>
    <n v="0"/>
    <m/>
    <n v="0"/>
    <n v="0"/>
    <n v="0"/>
    <n v="0"/>
    <n v="0"/>
    <n v="0"/>
    <m/>
    <n v="0"/>
    <n v="5.75"/>
    <n v="0"/>
    <n v="0"/>
    <n v="141"/>
    <n v="0"/>
    <n v="0"/>
    <n v="0"/>
    <n v="0"/>
    <n v="0"/>
    <n v="4.0780141843971635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n v="0"/>
    <n v="0"/>
    <s v="L04"/>
    <x v="3"/>
    <n v="0"/>
    <m/>
    <n v="0"/>
    <m/>
    <n v="0"/>
    <n v="0"/>
    <n v="0"/>
    <n v="0"/>
    <n v="0"/>
    <n v="0"/>
    <m/>
    <n v="0"/>
    <n v="5.75"/>
    <n v="0"/>
    <n v="0"/>
    <n v="113"/>
    <n v="0"/>
    <n v="0"/>
    <n v="0"/>
    <n v="0"/>
    <n v="0"/>
    <n v="5.0884955752212392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0"/>
    <s v="V9.1"/>
    <s v="L04"/>
    <x v="3"/>
    <m/>
    <m/>
    <m/>
    <m/>
    <m/>
    <m/>
    <m/>
    <m/>
    <m/>
    <m/>
    <m/>
    <m/>
    <n v="7.8"/>
    <m/>
    <m/>
    <n v="42"/>
    <m/>
    <m/>
    <m/>
    <m/>
    <m/>
    <n v="0.18571428571428572"/>
    <m/>
    <m/>
    <m/>
    <m/>
    <m/>
    <m/>
    <m/>
    <m/>
    <m/>
    <m/>
    <m/>
    <m/>
    <m/>
    <m/>
    <m/>
    <m/>
    <m/>
    <m/>
    <m/>
    <m/>
    <m/>
    <m/>
  </r>
  <r>
    <x v="21"/>
    <n v="0"/>
    <s v="V9.2"/>
    <s v="L04"/>
    <x v="3"/>
    <m/>
    <m/>
    <m/>
    <m/>
    <m/>
    <m/>
    <m/>
    <m/>
    <m/>
    <m/>
    <m/>
    <m/>
    <n v="13"/>
    <m/>
    <m/>
    <n v="93"/>
    <m/>
    <m/>
    <m/>
    <m/>
    <m/>
    <n v="0.13978494623655913"/>
    <m/>
    <m/>
    <m/>
    <m/>
    <m/>
    <m/>
    <m/>
    <m/>
    <m/>
    <m/>
    <m/>
    <m/>
    <m/>
    <m/>
    <m/>
    <m/>
    <m/>
    <m/>
    <m/>
    <m/>
    <m/>
    <m/>
  </r>
  <r>
    <x v="22"/>
    <n v="0"/>
    <s v="V9.3"/>
    <s v="L04"/>
    <x v="3"/>
    <m/>
    <m/>
    <m/>
    <m/>
    <m/>
    <m/>
    <m/>
    <m/>
    <m/>
    <m/>
    <m/>
    <m/>
    <n v="8.3000000000000007"/>
    <m/>
    <m/>
    <n v="1860"/>
    <m/>
    <m/>
    <m/>
    <m/>
    <m/>
    <n v="4.4623655913978502E-3"/>
    <m/>
    <m/>
    <m/>
    <m/>
    <m/>
    <m/>
    <m/>
    <m/>
    <m/>
    <m/>
    <m/>
    <m/>
    <m/>
    <m/>
    <m/>
    <m/>
    <m/>
    <m/>
    <m/>
    <m/>
    <m/>
    <m/>
  </r>
  <r>
    <x v="23"/>
    <n v="0"/>
    <s v="V9.4"/>
    <s v="L04"/>
    <x v="3"/>
    <m/>
    <m/>
    <m/>
    <m/>
    <m/>
    <m/>
    <m/>
    <m/>
    <m/>
    <m/>
    <m/>
    <m/>
    <n v="8.8000000000000007"/>
    <m/>
    <m/>
    <n v="105"/>
    <m/>
    <m/>
    <m/>
    <m/>
    <m/>
    <n v="8.380952380952382E-2"/>
    <m/>
    <m/>
    <m/>
    <m/>
    <m/>
    <m/>
    <m/>
    <m/>
    <m/>
    <m/>
    <m/>
    <m/>
    <m/>
    <m/>
    <m/>
    <m/>
    <m/>
    <m/>
    <m/>
    <m/>
    <m/>
    <m/>
  </r>
  <r>
    <x v="6"/>
    <s v=""/>
    <s v=""/>
    <s v="L04"/>
    <x v="3"/>
    <m/>
    <m/>
    <m/>
    <m/>
    <m/>
    <m/>
    <m/>
    <m/>
    <m/>
    <m/>
    <m/>
    <m/>
    <m/>
    <m/>
    <m/>
    <m/>
    <m/>
    <m/>
    <m/>
    <m/>
    <m/>
    <s v=" "/>
    <m/>
    <m/>
    <m/>
    <m/>
    <m/>
    <m/>
    <m/>
    <m/>
    <m/>
    <m/>
    <m/>
    <m/>
    <m/>
    <m/>
    <m/>
    <m/>
    <m/>
    <m/>
    <m/>
    <m/>
    <m/>
    <m/>
  </r>
  <r>
    <x v="6"/>
    <s v=""/>
    <s v=""/>
    <s v="L04"/>
    <x v="3"/>
    <m/>
    <m/>
    <m/>
    <m/>
    <m/>
    <m/>
    <m/>
    <m/>
    <m/>
    <m/>
    <m/>
    <m/>
    <m/>
    <m/>
    <m/>
    <m/>
    <m/>
    <m/>
    <m/>
    <m/>
    <m/>
    <s v=" "/>
    <m/>
    <m/>
    <m/>
    <m/>
    <m/>
    <m/>
    <m/>
    <m/>
    <m/>
    <m/>
    <m/>
    <m/>
    <m/>
    <m/>
    <m/>
    <m/>
    <m/>
    <m/>
    <m/>
    <m/>
    <m/>
    <m/>
  </r>
  <r>
    <x v="6"/>
    <s v=""/>
    <s v=""/>
    <s v="L04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4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4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m/>
    <x v="1"/>
    <m/>
    <m/>
    <m/>
    <m/>
    <m/>
    <m/>
    <m/>
    <m/>
    <m/>
    <m/>
    <m/>
    <m/>
    <m/>
    <m/>
    <m/>
    <m/>
    <m/>
    <m/>
    <m/>
    <m/>
    <m/>
    <s v=" "/>
    <m/>
    <m/>
    <m/>
    <m/>
    <m/>
    <m/>
    <m/>
    <m/>
    <m/>
    <m/>
    <m/>
    <m/>
    <m/>
    <m/>
    <m/>
    <m/>
    <m/>
    <m/>
    <m/>
    <m/>
    <m/>
    <m/>
  </r>
  <r>
    <x v="43"/>
    <s v="iNicSnFR3a"/>
    <n v="0"/>
    <s v="L05"/>
    <x v="4"/>
    <s v="7S7T"/>
    <m/>
    <s v="yes"/>
    <s v="Nichols 2021 BioRxiv"/>
    <n v="0"/>
    <n v="0"/>
    <n v="0"/>
    <n v="0"/>
    <n v="0"/>
    <n v="0"/>
    <s v="P"/>
    <n v="0"/>
    <n v="12"/>
    <n v="0"/>
    <n v="0"/>
    <n v="3"/>
    <n v="0"/>
    <n v="0"/>
    <n v="0"/>
    <n v="0"/>
    <n v="0"/>
    <n v="4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s v="iNicSnFR3b"/>
    <s v="V7"/>
    <s v="L05"/>
    <x v="4"/>
    <n v="0"/>
    <m/>
    <n v="0"/>
    <m/>
    <n v="0"/>
    <n v="0"/>
    <n v="0"/>
    <n v="0"/>
    <n v="0"/>
    <n v="0"/>
    <s v="P"/>
    <n v="0"/>
    <n v="12"/>
    <n v="0"/>
    <n v="0"/>
    <n v="3"/>
    <n v="0"/>
    <n v="0"/>
    <n v="0"/>
    <n v="0"/>
    <n v="0"/>
    <n v="4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iCytSnFR"/>
    <n v="0"/>
    <s v="L05"/>
    <x v="4"/>
    <s v="7S7X"/>
    <s v="yes"/>
    <n v="0"/>
    <s v="Nichols 2021 BioRxiv"/>
    <n v="0"/>
    <n v="0"/>
    <n v="0"/>
    <n v="0"/>
    <n v="0"/>
    <n v="0"/>
    <s v="P"/>
    <n v="0"/>
    <n v="5"/>
    <n v="0"/>
    <n v="0"/>
    <n v="0.05"/>
    <n v="0"/>
    <n v="0"/>
    <n v="0"/>
    <n v="0"/>
    <n v="0"/>
    <n v="1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n v="0"/>
    <n v="0"/>
    <s v="L05"/>
    <x v="4"/>
    <n v="0"/>
    <m/>
    <n v="0"/>
    <m/>
    <n v="0"/>
    <n v="0"/>
    <n v="0"/>
    <n v="0"/>
    <n v="0"/>
    <n v="0"/>
    <m/>
    <n v="0"/>
    <n v="2.4"/>
    <n v="0"/>
    <n v="0"/>
    <n v="1240"/>
    <n v="0"/>
    <n v="0"/>
    <n v="0"/>
    <n v="0"/>
    <n v="0"/>
    <n v="1.9354838709677419E-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iCytSnFR"/>
    <n v="0"/>
    <s v="L05"/>
    <x v="4"/>
    <n v="0"/>
    <m/>
    <n v="0"/>
    <m/>
    <n v="0"/>
    <n v="0"/>
    <n v="0"/>
    <n v="0"/>
    <n v="0"/>
    <n v="0"/>
    <m/>
    <n v="0"/>
    <n v="6.9"/>
    <n v="0"/>
    <n v="0"/>
    <n v="0.16"/>
    <n v="0"/>
    <n v="0"/>
    <n v="0"/>
    <n v="0"/>
    <n v="0"/>
    <n v="43.125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iCytSnFR"/>
    <n v="0"/>
    <s v="L05"/>
    <x v="4"/>
    <n v="0"/>
    <m/>
    <n v="0"/>
    <m/>
    <n v="0"/>
    <n v="0"/>
    <n v="0"/>
    <n v="0"/>
    <n v="0"/>
    <n v="0"/>
    <m/>
    <n v="0"/>
    <n v="5"/>
    <n v="0"/>
    <n v="0"/>
    <n v="0.02"/>
    <n v="0"/>
    <n v="0"/>
    <n v="0"/>
    <n v="0"/>
    <n v="0"/>
    <n v="25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05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5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5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iCytSnFR"/>
    <n v="0"/>
    <s v="L06"/>
    <x v="5"/>
    <n v="0"/>
    <m/>
    <n v="0"/>
    <m/>
    <n v="0"/>
    <n v="0"/>
    <n v="0"/>
    <n v="0"/>
    <n v="0"/>
    <n v="0"/>
    <s v="P"/>
    <n v="0"/>
    <n v="5.5"/>
    <n v="0"/>
    <n v="0"/>
    <n v="6.5"/>
    <n v="0"/>
    <n v="0"/>
    <n v="0"/>
    <n v="0"/>
    <n v="0"/>
    <n v="0.84615384615384615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n v="0"/>
    <n v="0"/>
    <s v="L06"/>
    <x v="5"/>
    <n v="0"/>
    <m/>
    <n v="0"/>
    <m/>
    <n v="0"/>
    <n v="0"/>
    <n v="0"/>
    <n v="0"/>
    <n v="0"/>
    <n v="0"/>
    <s v="L"/>
    <n v="0"/>
    <n v="2.25"/>
    <n v="0"/>
    <n v="0"/>
    <n v="8"/>
    <n v="0"/>
    <n v="0"/>
    <n v="0"/>
    <n v="0"/>
    <n v="0"/>
    <n v="0.28125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n v="0"/>
    <n v="0"/>
    <s v="L06"/>
    <x v="5"/>
    <n v="0"/>
    <m/>
    <n v="0"/>
    <m/>
    <n v="0"/>
    <n v="0"/>
    <n v="0"/>
    <n v="0"/>
    <n v="0"/>
    <n v="0"/>
    <s v="L"/>
    <n v="0"/>
    <n v="2.25"/>
    <n v="0"/>
    <n v="0"/>
    <n v="8"/>
    <n v="0"/>
    <n v="0"/>
    <n v="0"/>
    <n v="0"/>
    <n v="0"/>
    <n v="0.28125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n v="0"/>
    <n v="0"/>
    <s v="L06"/>
    <x v="5"/>
    <n v="0"/>
    <m/>
    <n v="0"/>
    <m/>
    <n v="0"/>
    <n v="0"/>
    <n v="0"/>
    <n v="0"/>
    <n v="0"/>
    <n v="0"/>
    <s v="L"/>
    <n v="0"/>
    <n v="5.5"/>
    <n v="0"/>
    <n v="0"/>
    <n v="6.5"/>
    <n v="0"/>
    <n v="0"/>
    <n v="0"/>
    <n v="0"/>
    <n v="0"/>
    <n v="0.84615384615384615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n v="0"/>
    <n v="0"/>
    <s v="L06"/>
    <x v="5"/>
    <n v="0"/>
    <m/>
    <n v="0"/>
    <m/>
    <n v="0"/>
    <n v="0"/>
    <n v="0"/>
    <n v="0"/>
    <n v="0"/>
    <n v="0"/>
    <s v="L"/>
    <n v="0"/>
    <s v="NF"/>
    <n v="0"/>
    <n v="0"/>
    <s v="NF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iCytSnFR"/>
    <n v="0"/>
    <s v="L06"/>
    <x v="5"/>
    <n v="0"/>
    <m/>
    <n v="0"/>
    <m/>
    <n v="0"/>
    <n v="0"/>
    <n v="0"/>
    <n v="0"/>
    <n v="0"/>
    <n v="0"/>
    <s v="L"/>
    <n v="0"/>
    <n v="4.2"/>
    <n v="0"/>
    <n v="0"/>
    <n v="2.6"/>
    <n v="0"/>
    <n v="0"/>
    <n v="0"/>
    <n v="0"/>
    <n v="0"/>
    <n v="1.6153846153846154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iCytSnFR"/>
    <n v="0"/>
    <s v="L06"/>
    <x v="5"/>
    <n v="0"/>
    <m/>
    <n v="0"/>
    <m/>
    <n v="0"/>
    <n v="0"/>
    <n v="0"/>
    <n v="0"/>
    <n v="0"/>
    <n v="0"/>
    <s v="P"/>
    <n v="0"/>
    <n v="4.5"/>
    <n v="0"/>
    <n v="0"/>
    <n v="3.5"/>
    <n v="0"/>
    <n v="0"/>
    <n v="0"/>
    <n v="0"/>
    <n v="0"/>
    <n v="1.285714285714285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0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s v="iNicSnFR3a"/>
    <n v="0"/>
    <s v="L07"/>
    <x v="6"/>
    <s v="7S7U"/>
    <m/>
    <s v="yes"/>
    <s v="Nichols 2021 BioRxiv"/>
    <n v="0"/>
    <n v="0"/>
    <n v="0"/>
    <n v="0"/>
    <n v="0"/>
    <n v="0"/>
    <s v="P"/>
    <n v="0"/>
    <n v="12"/>
    <n v="0"/>
    <n v="0"/>
    <n v="20"/>
    <n v="0"/>
    <n v="0"/>
    <n v="0"/>
    <n v="0"/>
    <n v="0"/>
    <n v="0.6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s v="iNicSnFR3b"/>
    <s v="V7"/>
    <s v="L07"/>
    <x v="6"/>
    <n v="0"/>
    <m/>
    <n v="0"/>
    <m/>
    <n v="0"/>
    <n v="0"/>
    <n v="0"/>
    <n v="0"/>
    <n v="0"/>
    <n v="0"/>
    <s v="P"/>
    <n v="0"/>
    <n v="12"/>
    <n v="0"/>
    <n v="0"/>
    <n v="20"/>
    <n v="0"/>
    <n v="0"/>
    <n v="0"/>
    <n v="0"/>
    <n v="0"/>
    <n v="0.6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iCytSnFR"/>
    <n v="0"/>
    <s v="L07"/>
    <x v="6"/>
    <n v="0"/>
    <m/>
    <n v="0"/>
    <m/>
    <n v="0"/>
    <n v="0"/>
    <n v="0"/>
    <n v="0"/>
    <n v="0"/>
    <n v="0"/>
    <s v="P"/>
    <n v="0"/>
    <n v="6"/>
    <n v="0"/>
    <n v="0"/>
    <n v="13.5"/>
    <n v="0"/>
    <n v="0"/>
    <n v="0"/>
    <n v="0"/>
    <n v="0"/>
    <n v="0.4444444444444444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n v="0"/>
    <n v="0"/>
    <s v="L07"/>
    <x v="6"/>
    <n v="0"/>
    <m/>
    <n v="0"/>
    <m/>
    <n v="0"/>
    <n v="0"/>
    <n v="0"/>
    <n v="0"/>
    <n v="0"/>
    <n v="0"/>
    <s v="L"/>
    <n v="0"/>
    <n v="2.1"/>
    <n v="0"/>
    <n v="0"/>
    <n v="441"/>
    <n v="0"/>
    <n v="0"/>
    <n v="0"/>
    <n v="0"/>
    <n v="0"/>
    <n v="4.7619047619047623E-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n v="0"/>
    <s v="CC81"/>
    <s v="L07"/>
    <x v="6"/>
    <n v="0"/>
    <m/>
    <n v="0"/>
    <m/>
    <n v="0"/>
    <n v="0"/>
    <n v="0"/>
    <n v="0"/>
    <n v="0"/>
    <n v="0"/>
    <m/>
    <n v="0"/>
    <n v="2.5"/>
    <n v="0"/>
    <n v="0"/>
    <n v="10"/>
    <n v="0"/>
    <n v="0"/>
    <n v="0"/>
    <n v="0"/>
    <n v="0"/>
    <n v="0.25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iCytSnFR"/>
    <n v="0"/>
    <s v="L07"/>
    <x v="6"/>
    <n v="0"/>
    <m/>
    <n v="0"/>
    <m/>
    <n v="0"/>
    <n v="0"/>
    <n v="0"/>
    <n v="0"/>
    <n v="0"/>
    <n v="0"/>
    <s v="L"/>
    <n v="0"/>
    <n v="4.4000000000000004"/>
    <n v="0"/>
    <n v="0"/>
    <n v="3.8"/>
    <n v="0"/>
    <n v="0"/>
    <n v="0"/>
    <n v="0"/>
    <n v="0"/>
    <n v="1.157894736842105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iCytSnFR"/>
    <n v="0"/>
    <s v="L07"/>
    <x v="6"/>
    <n v="0"/>
    <m/>
    <n v="0"/>
    <m/>
    <n v="0"/>
    <n v="0"/>
    <n v="0"/>
    <n v="0"/>
    <n v="0"/>
    <n v="0"/>
    <s v="P"/>
    <n v="0"/>
    <n v="4.4000000000000004"/>
    <n v="0"/>
    <n v="0"/>
    <n v="4.9000000000000004"/>
    <n v="0"/>
    <n v="0"/>
    <n v="0"/>
    <n v="0"/>
    <n v="0"/>
    <n v="0.89795918367346939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s v="iNicSnFR11"/>
    <n v="0"/>
    <s v="L07"/>
    <x v="6"/>
    <n v="0"/>
    <m/>
    <n v="0"/>
    <m/>
    <n v="0"/>
    <n v="0"/>
    <n v="0"/>
    <n v="0"/>
    <n v="0"/>
    <n v="0"/>
    <s v="P"/>
    <n v="0"/>
    <n v="2.4"/>
    <m/>
    <m/>
    <n v="9"/>
    <m/>
    <m/>
    <m/>
    <m/>
    <m/>
    <n v="0.26666666666666666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07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7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7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7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7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m/>
    <x v="1"/>
    <m/>
    <m/>
    <m/>
    <m/>
    <m/>
    <m/>
    <m/>
    <m/>
    <m/>
    <m/>
    <m/>
    <m/>
    <m/>
    <m/>
    <m/>
    <m/>
    <m/>
    <m/>
    <m/>
    <m/>
    <m/>
    <s v=" "/>
    <m/>
    <m/>
    <m/>
    <m/>
    <m/>
    <m/>
    <m/>
    <m/>
    <m/>
    <m/>
    <m/>
    <m/>
    <m/>
    <m/>
    <m/>
    <m/>
    <m/>
    <m/>
    <m/>
    <m/>
    <m/>
    <m/>
  </r>
  <r>
    <x v="43"/>
    <s v="iNicSnFR3a"/>
    <n v="0"/>
    <s v="L08"/>
    <x v="7"/>
    <n v="0"/>
    <m/>
    <n v="0"/>
    <m/>
    <n v="0"/>
    <n v="0"/>
    <n v="0"/>
    <n v="0"/>
    <n v="0"/>
    <n v="0"/>
    <s v="P"/>
    <n v="0"/>
    <n v="4"/>
    <n v="0"/>
    <n v="0"/>
    <n v="25"/>
    <n v="0"/>
    <n v="0"/>
    <n v="0"/>
    <n v="0"/>
    <n v="0"/>
    <n v="0.16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s v="iNicSnFR3b"/>
    <s v="V7"/>
    <s v="L08"/>
    <x v="7"/>
    <n v="0"/>
    <m/>
    <n v="0"/>
    <m/>
    <n v="0"/>
    <n v="0"/>
    <n v="0"/>
    <n v="0"/>
    <n v="0"/>
    <n v="0"/>
    <s v="P"/>
    <n v="0"/>
    <n v="5"/>
    <n v="0"/>
    <n v="0"/>
    <n v="23"/>
    <n v="0"/>
    <n v="0"/>
    <n v="0"/>
    <n v="0"/>
    <n v="0"/>
    <n v="0.2173913043478260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08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8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n v="0"/>
    <s v="MXE1"/>
    <s v="L09"/>
    <x v="8"/>
    <n v="0"/>
    <m/>
    <n v="0"/>
    <m/>
    <n v="0"/>
    <n v="0"/>
    <n v="0"/>
    <n v="0"/>
    <n v="0"/>
    <n v="0"/>
    <m/>
    <n v="0"/>
    <n v="2.4"/>
    <n v="0"/>
    <n v="0"/>
    <n v="1.2"/>
    <n v="0"/>
    <n v="0"/>
    <n v="0"/>
    <n v="0"/>
    <n v="0"/>
    <n v="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0"/>
    <s v="MXE2"/>
    <s v="L09"/>
    <x v="8"/>
    <n v="0"/>
    <m/>
    <n v="0"/>
    <m/>
    <n v="0"/>
    <n v="0"/>
    <n v="0"/>
    <n v="0"/>
    <n v="0"/>
    <n v="0"/>
    <m/>
    <n v="0"/>
    <n v="2.9"/>
    <n v="0"/>
    <n v="0"/>
    <n v="0.82199999999999995"/>
    <n v="0"/>
    <n v="0"/>
    <n v="0"/>
    <n v="0"/>
    <n v="0"/>
    <n v="3.527980535279805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"/>
    <n v="0"/>
    <s v="MXE3"/>
    <s v="L09"/>
    <x v="8"/>
    <n v="0"/>
    <m/>
    <n v="0"/>
    <m/>
    <n v="0"/>
    <n v="0"/>
    <n v="0"/>
    <n v="0"/>
    <n v="0"/>
    <n v="0"/>
    <m/>
    <n v="0"/>
    <n v="5.7"/>
    <n v="0"/>
    <n v="0"/>
    <n v="0.88800000000000001"/>
    <n v="0"/>
    <n v="0"/>
    <n v="0"/>
    <n v="0"/>
    <n v="0"/>
    <n v="6.418918918918919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0"/>
    <s v="MXE4"/>
    <s v="L09"/>
    <x v="8"/>
    <n v="0"/>
    <m/>
    <n v="0"/>
    <m/>
    <n v="0"/>
    <n v="0"/>
    <n v="0"/>
    <n v="0"/>
    <n v="0"/>
    <n v="0"/>
    <m/>
    <n v="0"/>
    <n v="4.8"/>
    <n v="0"/>
    <n v="0"/>
    <n v="0.503"/>
    <n v="0"/>
    <n v="0"/>
    <n v="0"/>
    <n v="0"/>
    <n v="0"/>
    <n v="9.5427435387673949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n v="0"/>
    <s v="MXE6"/>
    <s v="L09"/>
    <x v="8"/>
    <n v="0"/>
    <m/>
    <n v="0"/>
    <m/>
    <n v="0"/>
    <n v="0"/>
    <n v="0"/>
    <n v="0"/>
    <n v="0"/>
    <n v="0"/>
    <m/>
    <n v="0"/>
    <n v="6.3"/>
    <n v="0"/>
    <n v="0"/>
    <n v="0.20599999999999999"/>
    <n v="0"/>
    <n v="0"/>
    <n v="0"/>
    <n v="0"/>
    <n v="0"/>
    <n v="30.58252427184466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09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9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09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s v="AK1"/>
    <n v="0"/>
    <s v="L10"/>
    <x v="9"/>
    <n v="0"/>
    <m/>
    <n v="0"/>
    <m/>
    <n v="0"/>
    <n v="0"/>
    <n v="0"/>
    <n v="0"/>
    <n v="0"/>
    <n v="0"/>
    <m/>
    <n v="0"/>
    <n v="3"/>
    <n v="0"/>
    <n v="0"/>
    <n v="90"/>
    <n v="0"/>
    <n v="0"/>
    <n v="0"/>
    <n v="0"/>
    <n v="0"/>
    <n v="3.3333333333333333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s v="AK2 = SKetSnFR1"/>
    <n v="0"/>
    <s v="L10"/>
    <x v="9"/>
    <n v="0"/>
    <m/>
    <n v="0"/>
    <m/>
    <n v="0"/>
    <n v="0"/>
    <n v="0"/>
    <n v="0"/>
    <n v="0"/>
    <n v="0"/>
    <m/>
    <n v="0"/>
    <n v="3.39"/>
    <n v="0"/>
    <n v="0"/>
    <n v="10.7"/>
    <n v="0"/>
    <n v="0"/>
    <n v="0"/>
    <n v="0"/>
    <n v="0"/>
    <n v="0.3168224299065420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n v="0"/>
    <s v="AK3"/>
    <s v="L10"/>
    <x v="9"/>
    <n v="0"/>
    <m/>
    <n v="0"/>
    <m/>
    <n v="0"/>
    <n v="0"/>
    <n v="0"/>
    <n v="0"/>
    <n v="0"/>
    <n v="0"/>
    <m/>
    <n v="0"/>
    <n v="3.5"/>
    <n v="0"/>
    <n v="0"/>
    <n v="7.8"/>
    <n v="0"/>
    <n v="0"/>
    <n v="0"/>
    <n v="0"/>
    <n v="0"/>
    <n v="0.4487179487179487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0"/>
    <s v="AK4"/>
    <s v="L10"/>
    <x v="9"/>
    <n v="0"/>
    <m/>
    <n v="0"/>
    <m/>
    <n v="0"/>
    <n v="0"/>
    <n v="0"/>
    <n v="0"/>
    <n v="0"/>
    <n v="0"/>
    <m/>
    <n v="0"/>
    <n v="4"/>
    <n v="0"/>
    <n v="0"/>
    <n v="12.1"/>
    <n v="0"/>
    <n v="0"/>
    <n v="0"/>
    <n v="0"/>
    <n v="0"/>
    <n v="0.3305785123966942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n v="0"/>
    <s v="AK5"/>
    <s v="L10"/>
    <x v="9"/>
    <n v="0"/>
    <m/>
    <n v="0"/>
    <m/>
    <n v="0"/>
    <n v="0"/>
    <n v="0"/>
    <n v="0"/>
    <n v="0"/>
    <n v="0"/>
    <m/>
    <n v="0"/>
    <n v="5"/>
    <n v="0"/>
    <n v="0"/>
    <n v="25"/>
    <n v="0"/>
    <n v="0"/>
    <n v="0"/>
    <n v="0"/>
    <n v="0"/>
    <n v="0.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n v="0"/>
    <s v="AK3.1"/>
    <s v="L10"/>
    <x v="9"/>
    <n v="0"/>
    <m/>
    <n v="0"/>
    <m/>
    <n v="0"/>
    <n v="0"/>
    <n v="0"/>
    <n v="0"/>
    <n v="0"/>
    <n v="0"/>
    <m/>
    <n v="0"/>
    <n v="3.5"/>
    <n v="0"/>
    <n v="0"/>
    <n v="7.8"/>
    <n v="0"/>
    <n v="0"/>
    <n v="0"/>
    <n v="0"/>
    <n v="0"/>
    <n v="0.4487179487179487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n v="0"/>
    <s v="AK5.1"/>
    <s v="L10"/>
    <x v="9"/>
    <n v="0"/>
    <m/>
    <n v="0"/>
    <m/>
    <n v="0"/>
    <n v="0"/>
    <n v="0"/>
    <n v="0"/>
    <n v="0"/>
    <n v="0"/>
    <m/>
    <n v="0"/>
    <n v="6"/>
    <n v="0"/>
    <n v="0"/>
    <n v="25"/>
    <n v="0"/>
    <n v="0"/>
    <n v="0"/>
    <n v="0"/>
    <n v="0"/>
    <n v="0.24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"/>
    <n v="0"/>
    <s v="AK6"/>
    <s v="L10"/>
    <x v="9"/>
    <n v="0"/>
    <m/>
    <n v="0"/>
    <m/>
    <n v="0"/>
    <n v="0"/>
    <n v="0"/>
    <n v="0"/>
    <n v="0"/>
    <n v="0"/>
    <m/>
    <n v="0"/>
    <n v="5"/>
    <n v="0"/>
    <n v="0"/>
    <n v="31"/>
    <n v="0"/>
    <n v="0"/>
    <n v="0"/>
    <n v="0"/>
    <n v="0"/>
    <n v="0.16129032258064516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n v="0"/>
    <s v="AK7"/>
    <s v="L10"/>
    <x v="9"/>
    <n v="0"/>
    <m/>
    <n v="0"/>
    <m/>
    <n v="0"/>
    <n v="0"/>
    <n v="0"/>
    <n v="0"/>
    <n v="0"/>
    <n v="0"/>
    <m/>
    <n v="0"/>
    <n v="4.7"/>
    <n v="0"/>
    <n v="0"/>
    <n v="10"/>
    <n v="0"/>
    <n v="0"/>
    <n v="0"/>
    <n v="0"/>
    <n v="0"/>
    <n v="0.4700000000000000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s v="AK8 = SKetSnFR2"/>
    <n v="0"/>
    <s v="L10"/>
    <x v="9"/>
    <n v="0"/>
    <m/>
    <n v="0"/>
    <m/>
    <n v="0"/>
    <n v="0"/>
    <n v="0"/>
    <n v="0"/>
    <n v="0"/>
    <n v="0"/>
    <m/>
    <n v="0"/>
    <n v="2.8"/>
    <n v="0"/>
    <n v="0"/>
    <n v="1.5"/>
    <n v="0"/>
    <n v="0"/>
    <n v="0"/>
    <n v="0"/>
    <n v="0"/>
    <n v="1.8666666666666665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n v="0"/>
    <s v="AK9"/>
    <s v="L10"/>
    <x v="9"/>
    <n v="0"/>
    <m/>
    <n v="0"/>
    <m/>
    <n v="0"/>
    <n v="0"/>
    <n v="0"/>
    <n v="0"/>
    <n v="0"/>
    <n v="0"/>
    <m/>
    <n v="0"/>
    <n v="4"/>
    <n v="0"/>
    <n v="0"/>
    <n v="7"/>
    <n v="0"/>
    <n v="0"/>
    <n v="0"/>
    <n v="0"/>
    <n v="0"/>
    <n v="0.5714285714285714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66"/>
    <n v="0"/>
    <s v="AK11"/>
    <s v="L10"/>
    <x v="9"/>
    <n v="0"/>
    <m/>
    <n v="0"/>
    <m/>
    <n v="0"/>
    <n v="0"/>
    <n v="0"/>
    <n v="0"/>
    <n v="0"/>
    <n v="0"/>
    <m/>
    <n v="0"/>
    <n v="3"/>
    <n v="0"/>
    <n v="0"/>
    <n v="0.34200000000000003"/>
    <n v="0"/>
    <n v="0"/>
    <n v="0"/>
    <n v="0"/>
    <n v="0"/>
    <n v="8.7719298245614024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67"/>
    <s v="AK12 = iSKetSnFR3"/>
    <n v="0"/>
    <s v="L10"/>
    <x v="9"/>
    <n v="0"/>
    <m/>
    <n v="0"/>
    <m/>
    <n v="0"/>
    <n v="0"/>
    <n v="0"/>
    <n v="0"/>
    <n v="0"/>
    <n v="0"/>
    <m/>
    <n v="0"/>
    <n v="3.2"/>
    <n v="0"/>
    <n v="0"/>
    <n v="0.16400000000000001"/>
    <n v="0"/>
    <n v="0"/>
    <n v="0"/>
    <n v="0"/>
    <n v="0"/>
    <n v="19.512195121951219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6"/>
    <s v=""/>
    <s v=""/>
    <s v="L10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0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0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0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0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s v="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56"/>
    <s v="AK2 = SKetSnFR1"/>
    <n v="0"/>
    <s v="L11"/>
    <x v="10"/>
    <n v="0"/>
    <m/>
    <n v="0"/>
    <m/>
    <n v="0"/>
    <n v="0"/>
    <n v="0"/>
    <n v="0"/>
    <n v="0"/>
    <n v="0"/>
    <m/>
    <n v="0"/>
    <s v="yes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"/>
    <s v="AK8 = SKetSnFR2"/>
    <n v="0"/>
    <s v="L11"/>
    <x v="10"/>
    <n v="0"/>
    <m/>
    <n v="0"/>
    <m/>
    <n v="0"/>
    <n v="0"/>
    <n v="0"/>
    <n v="0"/>
    <n v="0"/>
    <n v="0"/>
    <m/>
    <n v="0"/>
    <s v="TBD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n v="0"/>
    <s v="RK1"/>
    <s v="L11"/>
    <x v="10"/>
    <n v="0"/>
    <m/>
    <n v="0"/>
    <m/>
    <n v="0"/>
    <n v="0"/>
    <n v="0"/>
    <n v="0"/>
    <n v="0"/>
    <n v="0"/>
    <m/>
    <n v="0"/>
    <n v="3.7"/>
    <n v="0"/>
    <n v="0"/>
    <n v="81.5"/>
    <n v="0"/>
    <n v="0"/>
    <n v="0"/>
    <n v="0"/>
    <n v="0"/>
    <n v="4.5398773006134971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n v="0"/>
    <s v="RK2"/>
    <s v="L11"/>
    <x v="10"/>
    <n v="0"/>
    <m/>
    <n v="0"/>
    <m/>
    <n v="0"/>
    <n v="0"/>
    <n v="0"/>
    <n v="0"/>
    <n v="0"/>
    <n v="0"/>
    <m/>
    <n v="0"/>
    <n v="2.5"/>
    <n v="0"/>
    <n v="0"/>
    <n v="16.7"/>
    <n v="0"/>
    <n v="0"/>
    <n v="0"/>
    <n v="0"/>
    <n v="0"/>
    <n v="0.1497005988023952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"/>
    <n v="0"/>
    <s v="AK11"/>
    <s v="L11"/>
    <x v="10"/>
    <n v="0"/>
    <m/>
    <n v="0"/>
    <m/>
    <n v="0"/>
    <n v="0"/>
    <n v="0"/>
    <n v="0"/>
    <n v="0"/>
    <n v="0"/>
    <m/>
    <n v="0"/>
    <s v="TBD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s v="AK12 = iSKetSnFR3"/>
    <n v="0"/>
    <s v="L11"/>
    <x v="10"/>
    <n v="0"/>
    <m/>
    <n v="0"/>
    <m/>
    <n v="0"/>
    <n v="0"/>
    <n v="0"/>
    <n v="0"/>
    <n v="0"/>
    <n v="0"/>
    <m/>
    <n v="0"/>
    <s v="TBD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11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1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1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1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1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n v="0"/>
    <s v="R-HNK1"/>
    <s v="L12"/>
    <x v="11"/>
    <n v="0"/>
    <m/>
    <n v="0"/>
    <m/>
    <n v="0"/>
    <n v="0"/>
    <n v="0"/>
    <n v="0"/>
    <n v="0"/>
    <n v="0"/>
    <s v="L"/>
    <n v="0"/>
    <n v="1.9"/>
    <n v="0"/>
    <n v="0"/>
    <n v="319"/>
    <n v="0"/>
    <n v="0"/>
    <n v="0"/>
    <n v="0"/>
    <n v="0"/>
    <n v="5.9561128526645765E-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n v="0"/>
    <s v="R-HNK1.1"/>
    <s v="L12"/>
    <x v="11"/>
    <n v="0"/>
    <m/>
    <n v="0"/>
    <m/>
    <n v="0"/>
    <n v="0"/>
    <n v="0"/>
    <n v="0"/>
    <n v="0"/>
    <n v="0"/>
    <s v="L"/>
    <n v="0"/>
    <n v="1.9"/>
    <n v="0"/>
    <n v="0"/>
    <n v="125"/>
    <n v="0"/>
    <n v="0"/>
    <n v="0"/>
    <n v="0"/>
    <n v="0"/>
    <n v="1.52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"/>
    <n v="0"/>
    <s v="R-HNK1.2"/>
    <s v="L12"/>
    <x v="11"/>
    <n v="0"/>
    <m/>
    <n v="0"/>
    <m/>
    <n v="0"/>
    <n v="0"/>
    <n v="0"/>
    <n v="0"/>
    <n v="0"/>
    <n v="0"/>
    <s v="L"/>
    <n v="0"/>
    <n v="2"/>
    <n v="0"/>
    <n v="0"/>
    <n v="96.5"/>
    <n v="0"/>
    <n v="0"/>
    <n v="0"/>
    <n v="0"/>
    <n v="0"/>
    <n v="2.072538860103627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n v="0"/>
    <s v="R-HNK2"/>
    <s v="L12"/>
    <x v="11"/>
    <n v="0"/>
    <m/>
    <n v="0"/>
    <m/>
    <n v="0"/>
    <n v="0"/>
    <n v="0"/>
    <n v="0"/>
    <n v="0"/>
    <n v="0"/>
    <s v="L"/>
    <n v="0"/>
    <n v="2.8"/>
    <n v="0"/>
    <n v="0"/>
    <n v="64.900000000000006"/>
    <n v="0"/>
    <n v="0"/>
    <n v="0"/>
    <n v="0"/>
    <n v="0"/>
    <n v="4.3143297380585512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n v="0"/>
    <s v="R-HNK3"/>
    <s v="L12"/>
    <x v="11"/>
    <n v="0"/>
    <m/>
    <n v="0"/>
    <m/>
    <n v="0"/>
    <n v="0"/>
    <n v="0"/>
    <n v="0"/>
    <n v="0"/>
    <n v="0"/>
    <s v="L"/>
    <n v="0"/>
    <n v="2.2000000000000002"/>
    <n v="0"/>
    <n v="0"/>
    <n v="20.7"/>
    <n v="0"/>
    <n v="0"/>
    <n v="0"/>
    <n v="0"/>
    <n v="0"/>
    <n v="0.10628019323671499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n v="0"/>
    <s v="R-HNK4"/>
    <s v="L12"/>
    <x v="11"/>
    <n v="0"/>
    <m/>
    <n v="0"/>
    <m/>
    <n v="0"/>
    <n v="0"/>
    <n v="0"/>
    <n v="0"/>
    <n v="0"/>
    <n v="0"/>
    <s v="L"/>
    <n v="0"/>
    <n v="4.5"/>
    <n v="0"/>
    <n v="0"/>
    <n v="33.200000000000003"/>
    <n v="0"/>
    <n v="0"/>
    <n v="0"/>
    <n v="0"/>
    <n v="0"/>
    <n v="0.13554216867469879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n v="0"/>
    <s v="R-HNK5"/>
    <s v="L12"/>
    <x v="11"/>
    <n v="0"/>
    <m/>
    <n v="0"/>
    <m/>
    <n v="0"/>
    <n v="0"/>
    <n v="0"/>
    <n v="0"/>
    <n v="0"/>
    <n v="0"/>
    <s v="L"/>
    <n v="0"/>
    <n v="6.9"/>
    <n v="0"/>
    <n v="0"/>
    <n v="26.3"/>
    <n v="0"/>
    <n v="0"/>
    <n v="0"/>
    <n v="0"/>
    <n v="0"/>
    <n v="0.2623574144486692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n v="0"/>
    <s v="R-HNK6"/>
    <s v="L12"/>
    <x v="11"/>
    <n v="0"/>
    <m/>
    <n v="0"/>
    <m/>
    <n v="0"/>
    <n v="0"/>
    <n v="0"/>
    <n v="0"/>
    <n v="0"/>
    <n v="0"/>
    <s v="L"/>
    <n v="0"/>
    <n v="6"/>
    <n v="0"/>
    <n v="0"/>
    <n v="13.8"/>
    <n v="0"/>
    <n v="0"/>
    <n v="0"/>
    <n v="0"/>
    <n v="0"/>
    <n v="0.43478260869565216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"/>
    <n v="0"/>
    <s v="R-HNK7"/>
    <s v="L12"/>
    <x v="11"/>
    <n v="0"/>
    <m/>
    <n v="0"/>
    <m/>
    <n v="0"/>
    <n v="0"/>
    <n v="0"/>
    <n v="0"/>
    <n v="0"/>
    <n v="0"/>
    <s v="L"/>
    <n v="0"/>
    <n v="5"/>
    <n v="0"/>
    <n v="0"/>
    <n v="2"/>
    <n v="0"/>
    <n v="0"/>
    <n v="0"/>
    <n v="0"/>
    <n v="0"/>
    <n v="2.5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"/>
    <n v="0"/>
    <s v="R-HNK8"/>
    <s v="L12"/>
    <x v="11"/>
    <n v="0"/>
    <m/>
    <n v="0"/>
    <m/>
    <n v="0"/>
    <n v="0"/>
    <n v="0"/>
    <n v="0"/>
    <n v="0"/>
    <n v="0"/>
    <s v="L"/>
    <n v="0"/>
    <n v="4.2"/>
    <n v="0"/>
    <n v="0"/>
    <n v="1.4"/>
    <n v="0"/>
    <n v="0"/>
    <n v="0"/>
    <n v="0"/>
    <n v="0"/>
    <n v="3.0000000000000004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"/>
    <n v="0"/>
    <s v="R-HNK9"/>
    <s v="L12"/>
    <x v="11"/>
    <n v="0"/>
    <m/>
    <n v="0"/>
    <m/>
    <n v="0"/>
    <n v="0"/>
    <n v="0"/>
    <n v="0"/>
    <n v="0"/>
    <n v="0"/>
    <s v="L"/>
    <n v="0"/>
    <n v="6.1"/>
    <n v="0"/>
    <n v="0"/>
    <n v="1.2"/>
    <n v="0"/>
    <n v="0"/>
    <n v="0"/>
    <n v="0"/>
    <n v="0"/>
    <n v="5.083333333333333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6"/>
    <s v=""/>
    <s v=""/>
    <s v="L12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2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2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2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2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31"/>
    <s v="iFluoexetineSnFR"/>
    <n v="0"/>
    <s v="L13"/>
    <x v="12"/>
    <n v="0"/>
    <m/>
    <n v="0"/>
    <m/>
    <n v="0"/>
    <n v="0"/>
    <n v="0"/>
    <n v="0"/>
    <n v="0"/>
    <n v="0"/>
    <s v="P"/>
    <n v="0"/>
    <n v="7"/>
    <n v="0"/>
    <n v="0"/>
    <n v="5.9"/>
    <n v="0"/>
    <n v="0"/>
    <n v="0"/>
    <n v="0"/>
    <n v="0"/>
    <n v="1.1864406779661016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n v="0"/>
    <n v="0"/>
    <s v="L13"/>
    <x v="12"/>
    <n v="0"/>
    <m/>
    <n v="0"/>
    <m/>
    <n v="0"/>
    <n v="0"/>
    <n v="0"/>
    <n v="0"/>
    <n v="0"/>
    <n v="0"/>
    <s v="L"/>
    <n v="0"/>
    <n v="1"/>
    <n v="0"/>
    <n v="0"/>
    <n v="40"/>
    <n v="0"/>
    <n v="0"/>
    <n v="0"/>
    <n v="0"/>
    <n v="0"/>
    <n v="2.5000000000000001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n v="0"/>
    <n v="0"/>
    <s v="L13"/>
    <x v="12"/>
    <n v="0"/>
    <m/>
    <n v="0"/>
    <m/>
    <n v="0"/>
    <n v="0"/>
    <n v="0"/>
    <n v="0"/>
    <n v="0"/>
    <n v="0"/>
    <s v="L"/>
    <n v="0"/>
    <n v="4.5"/>
    <n v="0"/>
    <n v="0"/>
    <n v="78"/>
    <n v="0"/>
    <n v="0"/>
    <n v="0"/>
    <n v="0"/>
    <n v="0"/>
    <n v="5.7692307692307696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"/>
    <n v="0"/>
    <n v="0"/>
    <s v="L13"/>
    <x v="12"/>
    <n v="0"/>
    <m/>
    <n v="0"/>
    <m/>
    <n v="0"/>
    <n v="0"/>
    <n v="0"/>
    <n v="0"/>
    <n v="0"/>
    <n v="0"/>
    <m/>
    <n v="0"/>
    <n v="3.5"/>
    <n v="0"/>
    <n v="0"/>
    <n v="29"/>
    <n v="0"/>
    <n v="0"/>
    <n v="0"/>
    <n v="0"/>
    <n v="0"/>
    <n v="0.120689655172413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n v="0"/>
    <n v="0"/>
    <s v="L13"/>
    <x v="12"/>
    <n v="0"/>
    <m/>
    <n v="0"/>
    <m/>
    <n v="0"/>
    <n v="0"/>
    <n v="0"/>
    <n v="0"/>
    <n v="0"/>
    <n v="0"/>
    <s v="L"/>
    <n v="0"/>
    <n v="3"/>
    <n v="0"/>
    <n v="0"/>
    <n v="59"/>
    <n v="0"/>
    <n v="0"/>
    <n v="0"/>
    <n v="0"/>
    <n v="0"/>
    <n v="5.0847457627118647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n v="0"/>
    <n v="0"/>
    <s v="L13"/>
    <x v="12"/>
    <n v="0"/>
    <m/>
    <n v="0"/>
    <m/>
    <n v="0"/>
    <n v="0"/>
    <n v="0"/>
    <n v="0"/>
    <n v="0"/>
    <n v="0"/>
    <s v="L"/>
    <n v="0"/>
    <n v="3.5"/>
    <n v="0"/>
    <n v="0"/>
    <n v="37"/>
    <n v="0"/>
    <n v="0"/>
    <n v="0"/>
    <n v="0"/>
    <n v="0"/>
    <n v="9.45945945945946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"/>
    <n v="0"/>
    <n v="0"/>
    <s v="L13"/>
    <x v="12"/>
    <n v="0"/>
    <m/>
    <n v="0"/>
    <m/>
    <n v="0"/>
    <n v="0"/>
    <n v="0"/>
    <n v="0"/>
    <n v="0"/>
    <n v="0"/>
    <m/>
    <n v="0"/>
    <n v="7"/>
    <n v="0"/>
    <n v="0"/>
    <n v="5.9"/>
    <n v="0"/>
    <n v="0"/>
    <n v="0"/>
    <n v="0"/>
    <n v="0"/>
    <s v="not fittable"/>
    <s v="&lt; 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13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3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3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n v="0"/>
    <s v="HB1"/>
    <s v="L14"/>
    <x v="13"/>
    <n v="0"/>
    <m/>
    <n v="0"/>
    <m/>
    <n v="0"/>
    <n v="0"/>
    <n v="0"/>
    <n v="0"/>
    <n v="0"/>
    <n v="0"/>
    <m/>
    <n v="0"/>
    <n v="1.65"/>
    <n v="0"/>
    <n v="0"/>
    <n v="250"/>
    <n v="0"/>
    <n v="0"/>
    <n v="0"/>
    <n v="0"/>
    <n v="0"/>
    <n v="6.6E-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"/>
    <n v="0"/>
    <s v="HB2"/>
    <s v="L14"/>
    <x v="13"/>
    <n v="0"/>
    <m/>
    <n v="0"/>
    <m/>
    <n v="0"/>
    <n v="0"/>
    <n v="0"/>
    <n v="0"/>
    <n v="0"/>
    <n v="0"/>
    <m/>
    <n v="0"/>
    <n v="2.25"/>
    <n v="0"/>
    <n v="0"/>
    <n v="52.86"/>
    <n v="0"/>
    <n v="0"/>
    <n v="0"/>
    <n v="0"/>
    <n v="0"/>
    <n v="4.2565266742338251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"/>
    <n v="0"/>
    <s v="HB3"/>
    <s v="L14"/>
    <x v="13"/>
    <n v="0"/>
    <m/>
    <n v="0"/>
    <m/>
    <n v="0"/>
    <n v="0"/>
    <n v="0"/>
    <n v="0"/>
    <n v="0"/>
    <n v="0"/>
    <m/>
    <n v="0"/>
    <n v="2.35"/>
    <n v="0"/>
    <n v="0"/>
    <n v="13.4"/>
    <n v="0"/>
    <n v="0"/>
    <n v="0"/>
    <n v="0"/>
    <n v="0"/>
    <n v="0.1753731343283582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n v="0"/>
    <s v="HB4"/>
    <s v="L14"/>
    <x v="13"/>
    <n v="0"/>
    <m/>
    <n v="0"/>
    <m/>
    <n v="0"/>
    <n v="0"/>
    <n v="0"/>
    <n v="0"/>
    <n v="0"/>
    <n v="0"/>
    <m/>
    <n v="0"/>
    <n v="4"/>
    <n v="0"/>
    <n v="0"/>
    <n v="14.2"/>
    <n v="0"/>
    <n v="0"/>
    <n v="0"/>
    <n v="0"/>
    <n v="0"/>
    <n v="0.28169014084507044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n v="0"/>
    <s v="HB5"/>
    <s v="L14"/>
    <x v="13"/>
    <n v="0"/>
    <m/>
    <n v="0"/>
    <m/>
    <n v="0"/>
    <n v="0"/>
    <n v="0"/>
    <n v="0"/>
    <n v="0"/>
    <n v="0"/>
    <m/>
    <n v="0"/>
    <n v="5.5"/>
    <n v="0"/>
    <n v="0"/>
    <n v="13.4"/>
    <n v="0"/>
    <n v="0"/>
    <n v="0"/>
    <n v="0"/>
    <n v="0"/>
    <n v="0.41044776119402981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n v="0"/>
    <s v="HB6"/>
    <s v="L14"/>
    <x v="13"/>
    <n v="0"/>
    <m/>
    <n v="0"/>
    <m/>
    <n v="0"/>
    <n v="0"/>
    <n v="0"/>
    <n v="0"/>
    <n v="0"/>
    <n v="0"/>
    <m/>
    <n v="0"/>
    <n v="5.5"/>
    <n v="0"/>
    <n v="0"/>
    <n v="9.9"/>
    <n v="0"/>
    <n v="0"/>
    <n v="0"/>
    <n v="0"/>
    <n v="0"/>
    <n v="0.5555555555555555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n v="0"/>
    <s v="HB7"/>
    <s v="L14"/>
    <x v="13"/>
    <n v="0"/>
    <m/>
    <n v="0"/>
    <m/>
    <n v="0"/>
    <n v="0"/>
    <n v="0"/>
    <n v="0"/>
    <n v="0"/>
    <n v="0"/>
    <m/>
    <n v="0"/>
    <n v="4.0999999999999996"/>
    <n v="0"/>
    <n v="0"/>
    <n v="5.5"/>
    <n v="0"/>
    <n v="0"/>
    <n v="0"/>
    <n v="0"/>
    <n v="0"/>
    <n v="0.74545454545454537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"/>
    <n v="0"/>
    <s v="HB8"/>
    <s v="L14"/>
    <x v="13"/>
    <n v="0"/>
    <m/>
    <n v="0"/>
    <m/>
    <n v="0"/>
    <n v="0"/>
    <n v="0"/>
    <n v="0"/>
    <n v="0"/>
    <n v="0"/>
    <m/>
    <n v="0"/>
    <n v="5.2"/>
    <n v="0"/>
    <n v="0"/>
    <n v="3.9"/>
    <n v="0"/>
    <n v="0"/>
    <n v="0"/>
    <n v="0"/>
    <n v="0"/>
    <n v="1.3333333333333335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14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4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4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4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4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n v="0"/>
    <s v="Scop1"/>
    <s v="L15"/>
    <x v="14"/>
    <n v="0"/>
    <m/>
    <n v="0"/>
    <m/>
    <n v="0"/>
    <n v="0"/>
    <n v="0"/>
    <n v="0"/>
    <n v="0"/>
    <n v="0"/>
    <m/>
    <n v="0"/>
    <n v="2.8"/>
    <n v="0"/>
    <n v="0"/>
    <n v="21"/>
    <n v="0"/>
    <n v="0"/>
    <n v="0"/>
    <n v="0"/>
    <n v="0"/>
    <n v="0.1333333333333333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n v="0"/>
    <s v="Scop2"/>
    <s v="L15"/>
    <x v="14"/>
    <n v="0"/>
    <m/>
    <n v="0"/>
    <m/>
    <n v="0"/>
    <n v="0"/>
    <n v="0"/>
    <n v="0"/>
    <n v="0"/>
    <n v="0"/>
    <m/>
    <n v="0"/>
    <n v="3.3"/>
    <n v="0"/>
    <n v="0"/>
    <n v="7.3"/>
    <n v="0"/>
    <n v="0"/>
    <n v="0"/>
    <n v="0"/>
    <n v="0"/>
    <n v="0.4520547945205479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n v="0"/>
    <s v="Scop3"/>
    <s v="L15"/>
    <x v="14"/>
    <n v="0"/>
    <m/>
    <n v="0"/>
    <m/>
    <n v="0"/>
    <n v="0"/>
    <n v="0"/>
    <n v="0"/>
    <n v="0"/>
    <n v="0"/>
    <m/>
    <n v="0"/>
    <n v="4.8"/>
    <n v="0"/>
    <n v="0"/>
    <n v="6.7"/>
    <n v="0"/>
    <n v="0"/>
    <n v="0"/>
    <n v="0"/>
    <n v="0"/>
    <n v="0.71641791044776115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0"/>
    <s v="Scop4"/>
    <s v="L15"/>
    <x v="14"/>
    <n v="0"/>
    <m/>
    <n v="0"/>
    <m/>
    <n v="0"/>
    <n v="0"/>
    <n v="0"/>
    <n v="0"/>
    <n v="0"/>
    <n v="0"/>
    <m/>
    <n v="0"/>
    <n v="2.8"/>
    <n v="0"/>
    <n v="0"/>
    <n v="2.5"/>
    <n v="0"/>
    <n v="0"/>
    <n v="0"/>
    <n v="0"/>
    <n v="0"/>
    <n v="1.1199999999999999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0"/>
    <s v="Scop5"/>
    <s v="L15"/>
    <x v="14"/>
    <n v="0"/>
    <m/>
    <n v="0"/>
    <m/>
    <n v="0"/>
    <n v="0"/>
    <n v="0"/>
    <n v="0"/>
    <n v="0"/>
    <n v="0"/>
    <m/>
    <n v="0"/>
    <n v="3"/>
    <n v="0"/>
    <n v="0"/>
    <n v="0.113"/>
    <n v="0"/>
    <n v="0"/>
    <n v="0"/>
    <n v="0"/>
    <n v="0"/>
    <n v="26.54867256637168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0"/>
    <s v="Scop6"/>
    <s v="L15"/>
    <x v="14"/>
    <n v="0"/>
    <m/>
    <n v="0"/>
    <m/>
    <n v="0"/>
    <n v="0"/>
    <n v="0"/>
    <n v="0"/>
    <n v="0"/>
    <n v="0"/>
    <m/>
    <n v="0"/>
    <n v="6.4"/>
    <n v="0"/>
    <n v="0"/>
    <n v="0.33"/>
    <n v="0"/>
    <n v="0"/>
    <n v="0"/>
    <n v="0"/>
    <n v="0"/>
    <n v="19.393939393939394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15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5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5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5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5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"/>
    <n v="0"/>
    <n v="0"/>
    <s v="L16"/>
    <x v="15"/>
    <n v="0"/>
    <m/>
    <n v="0"/>
    <m/>
    <n v="0"/>
    <n v="0"/>
    <n v="0"/>
    <n v="0"/>
    <n v="0"/>
    <n v="0"/>
    <s v="P"/>
    <n v="0"/>
    <n v="12.5"/>
    <n v="0"/>
    <n v="0"/>
    <n v="24.5"/>
    <n v="0"/>
    <n v="0"/>
    <n v="0"/>
    <n v="0"/>
    <n v="0"/>
    <n v="0.51020408163265307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"/>
    <n v="0"/>
    <n v="0"/>
    <s v="L16"/>
    <x v="15"/>
    <n v="0"/>
    <m/>
    <n v="0"/>
    <m/>
    <n v="0"/>
    <n v="0"/>
    <n v="0"/>
    <n v="0"/>
    <n v="0"/>
    <n v="0"/>
    <s v="L"/>
    <n v="0"/>
    <n v="10.199999999999999"/>
    <n v="0"/>
    <n v="0"/>
    <n v="5.69"/>
    <n v="0"/>
    <n v="0"/>
    <n v="0"/>
    <n v="0"/>
    <n v="0"/>
    <n v="1.792618629173989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n v="0"/>
    <n v="0"/>
    <s v="L16"/>
    <x v="15"/>
    <n v="0"/>
    <m/>
    <n v="0"/>
    <m/>
    <n v="0"/>
    <n v="0"/>
    <n v="0"/>
    <n v="0"/>
    <n v="0"/>
    <n v="0"/>
    <s v="L"/>
    <n v="0"/>
    <n v="2.65"/>
    <n v="0"/>
    <n v="0"/>
    <n v="163"/>
    <n v="0"/>
    <n v="0"/>
    <n v="0"/>
    <n v="0"/>
    <n v="0"/>
    <n v="1.6257668711656442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16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6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6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6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6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n v="0"/>
    <n v="0"/>
    <s v="L17"/>
    <x v="16"/>
    <n v="0"/>
    <m/>
    <n v="0"/>
    <m/>
    <n v="0"/>
    <n v="0"/>
    <n v="0"/>
    <n v="0"/>
    <n v="0"/>
    <n v="0"/>
    <s v="P"/>
    <n v="0"/>
    <n v="12.2"/>
    <n v="0"/>
    <n v="0"/>
    <n v="3"/>
    <n v="0"/>
    <n v="0"/>
    <n v="0"/>
    <n v="0"/>
    <n v="0"/>
    <n v="4.0666666666666664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n v="0"/>
    <n v="0"/>
    <s v="L17"/>
    <x v="16"/>
    <n v="0"/>
    <m/>
    <n v="0"/>
    <m/>
    <n v="0"/>
    <n v="0"/>
    <n v="0"/>
    <n v="0"/>
    <n v="0"/>
    <n v="0"/>
    <s v="P"/>
    <n v="0"/>
    <n v="3.5"/>
    <n v="0"/>
    <n v="0"/>
    <n v="6.1"/>
    <n v="0"/>
    <n v="0"/>
    <n v="0"/>
    <n v="0"/>
    <n v="0"/>
    <n v="0.57377049180327877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"/>
    <n v="0"/>
    <n v="0"/>
    <s v="L17"/>
    <x v="16"/>
    <n v="0"/>
    <m/>
    <n v="0"/>
    <m/>
    <n v="0"/>
    <n v="0"/>
    <n v="0"/>
    <n v="0"/>
    <n v="0"/>
    <n v="0"/>
    <s v="P"/>
    <n v="0"/>
    <n v="16.600000000000001"/>
    <n v="0"/>
    <n v="0"/>
    <n v="17.600000000000001"/>
    <n v="0"/>
    <n v="0"/>
    <n v="0"/>
    <n v="0"/>
    <n v="0"/>
    <n v="0.9431818181818182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"/>
    <n v="0"/>
    <n v="0"/>
    <s v="L17"/>
    <x v="16"/>
    <n v="0"/>
    <m/>
    <n v="0"/>
    <m/>
    <n v="0"/>
    <n v="0"/>
    <n v="0"/>
    <n v="0"/>
    <n v="0"/>
    <n v="0"/>
    <s v="P"/>
    <n v="0"/>
    <n v="17.399999999999999"/>
    <n v="0"/>
    <n v="0"/>
    <n v="12.7"/>
    <n v="0"/>
    <n v="0"/>
    <n v="0"/>
    <n v="0"/>
    <n v="0"/>
    <n v="1.370078740157480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n v="0"/>
    <n v="0"/>
    <s v="L17"/>
    <x v="16"/>
    <n v="0"/>
    <m/>
    <n v="0"/>
    <m/>
    <n v="0"/>
    <n v="0"/>
    <n v="0"/>
    <n v="0"/>
    <n v="0"/>
    <n v="0"/>
    <s v="L"/>
    <n v="0"/>
    <n v="15.7"/>
    <n v="0"/>
    <n v="0"/>
    <n v="4.3099999999999996"/>
    <n v="0"/>
    <n v="0"/>
    <n v="0"/>
    <n v="0"/>
    <n v="0"/>
    <n v="3.642691415313225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0"/>
    <n v="0"/>
    <s v="L17"/>
    <x v="16"/>
    <n v="0"/>
    <m/>
    <n v="0"/>
    <m/>
    <n v="0"/>
    <n v="0"/>
    <n v="0"/>
    <n v="0"/>
    <n v="0"/>
    <n v="0"/>
    <s v="L"/>
    <n v="0"/>
    <n v="12"/>
    <n v="0"/>
    <n v="0"/>
    <n v="0.87"/>
    <n v="0"/>
    <n v="0"/>
    <n v="0"/>
    <n v="0"/>
    <n v="0"/>
    <n v="13.79310344827586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17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7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7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"/>
    <n v="0"/>
    <n v="0"/>
    <s v="L18"/>
    <x v="17"/>
    <n v="0"/>
    <m/>
    <n v="0"/>
    <m/>
    <n v="0"/>
    <n v="0"/>
    <n v="0"/>
    <n v="0"/>
    <n v="0"/>
    <n v="0"/>
    <s v="P"/>
    <n v="0"/>
    <n v="12.2"/>
    <n v="0"/>
    <n v="0"/>
    <n v="116"/>
    <n v="0"/>
    <n v="0"/>
    <n v="0"/>
    <n v="0"/>
    <n v="0"/>
    <n v="0.10517241379310344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"/>
    <n v="0"/>
    <n v="0"/>
    <s v="L18"/>
    <x v="17"/>
    <n v="0"/>
    <m/>
    <n v="0"/>
    <m/>
    <n v="0"/>
    <n v="0"/>
    <n v="0"/>
    <n v="0"/>
    <n v="0"/>
    <n v="0"/>
    <s v="L"/>
    <n v="0"/>
    <n v="6.7"/>
    <n v="0"/>
    <n v="0"/>
    <n v="16.899999999999999"/>
    <n v="0"/>
    <n v="0"/>
    <n v="0"/>
    <n v="0"/>
    <n v="0"/>
    <n v="0.39644970414201186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18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8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8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s v="iA853SnFR1"/>
    <n v="0"/>
    <s v="L19"/>
    <x v="18"/>
    <n v="0"/>
    <m/>
    <n v="0"/>
    <m/>
    <n v="0"/>
    <n v="0"/>
    <n v="0"/>
    <n v="0"/>
    <n v="0"/>
    <n v="0"/>
    <m/>
    <n v="0"/>
    <n v="4"/>
    <n v="0"/>
    <n v="0"/>
    <n v="2.1"/>
    <n v="0"/>
    <n v="0"/>
    <n v="0"/>
    <n v="0"/>
    <n v="0"/>
    <n v="1.9047619047619047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n v="0"/>
    <n v="0"/>
    <s v="L19"/>
    <x v="18"/>
    <n v="0"/>
    <m/>
    <n v="0"/>
    <m/>
    <n v="0"/>
    <n v="0"/>
    <n v="0"/>
    <n v="0"/>
    <n v="0"/>
    <n v="0"/>
    <s v="L"/>
    <n v="0"/>
    <n v="3.4"/>
    <n v="0"/>
    <n v="0"/>
    <n v="37"/>
    <n v="0"/>
    <n v="0"/>
    <n v="0"/>
    <n v="0"/>
    <n v="0"/>
    <n v="9.1891891891891883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"/>
    <n v="0"/>
    <n v="0"/>
    <s v="L19"/>
    <x v="18"/>
    <n v="0"/>
    <m/>
    <n v="0"/>
    <m/>
    <n v="0"/>
    <n v="0"/>
    <n v="0"/>
    <n v="0"/>
    <n v="0"/>
    <n v="0"/>
    <s v="L"/>
    <n v="0"/>
    <n v="2.5"/>
    <n v="0"/>
    <n v="0"/>
    <n v="39"/>
    <n v="0"/>
    <n v="0"/>
    <n v="0"/>
    <n v="0"/>
    <n v="0"/>
    <n v="6.4102564102564097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n v="0"/>
    <n v="0"/>
    <s v="L19"/>
    <x v="18"/>
    <n v="0"/>
    <m/>
    <n v="0"/>
    <m/>
    <n v="0"/>
    <n v="0"/>
    <n v="0"/>
    <n v="0"/>
    <n v="0"/>
    <n v="0"/>
    <s v="L"/>
    <n v="0"/>
    <n v="3"/>
    <n v="0"/>
    <n v="0"/>
    <n v="39"/>
    <n v="0"/>
    <n v="0"/>
    <n v="0"/>
    <n v="0"/>
    <n v="0"/>
    <n v="7.6923076923076927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s v="iA853SnFR1"/>
    <n v="0"/>
    <s v="L19"/>
    <x v="18"/>
    <n v="0"/>
    <m/>
    <n v="0"/>
    <m/>
    <n v="0"/>
    <n v="0"/>
    <n v="0"/>
    <n v="0"/>
    <n v="0"/>
    <n v="0"/>
    <s v="L"/>
    <n v="0"/>
    <n v="4"/>
    <n v="0"/>
    <n v="0"/>
    <n v="2.1"/>
    <n v="0"/>
    <n v="0"/>
    <n v="0"/>
    <n v="0"/>
    <n v="0"/>
    <n v="1.9047619047619047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n v="0"/>
    <n v="0"/>
    <s v="L19"/>
    <x v="18"/>
    <n v="0"/>
    <m/>
    <n v="0"/>
    <m/>
    <n v="0"/>
    <n v="0"/>
    <n v="0"/>
    <n v="0"/>
    <n v="0"/>
    <n v="0"/>
    <s v="L"/>
    <n v="0"/>
    <n v="2"/>
    <n v="0"/>
    <n v="0"/>
    <n v="1.8"/>
    <n v="0"/>
    <n v="0"/>
    <n v="0"/>
    <n v="0"/>
    <n v="0"/>
    <n v="1.111111111111111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19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9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19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s v="AK1"/>
    <n v="0"/>
    <s v="L20"/>
    <x v="19"/>
    <n v="0"/>
    <m/>
    <n v="0"/>
    <m/>
    <n v="0"/>
    <n v="0"/>
    <n v="0"/>
    <n v="0"/>
    <n v="0"/>
    <n v="0"/>
    <m/>
    <n v="0"/>
    <n v="1.02"/>
    <n v="0"/>
    <n v="0"/>
    <n v="8.36"/>
    <n v="0"/>
    <n v="0"/>
    <n v="0"/>
    <n v="0"/>
    <n v="0"/>
    <n v="0.12200956937799044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s v="AK2 = SKetSnFR1"/>
    <n v="0"/>
    <s v="L20"/>
    <x v="19"/>
    <n v="0"/>
    <m/>
    <n v="0"/>
    <m/>
    <n v="0"/>
    <n v="0"/>
    <n v="0"/>
    <n v="0"/>
    <n v="0"/>
    <n v="0"/>
    <m/>
    <n v="0"/>
    <n v="1.1299999999999999"/>
    <n v="0"/>
    <n v="0"/>
    <n v="13.5"/>
    <n v="0"/>
    <n v="0"/>
    <n v="0"/>
    <n v="0"/>
    <n v="0"/>
    <n v="8.3703703703703697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n v="0"/>
    <s v="AK3"/>
    <s v="L20"/>
    <x v="19"/>
    <n v="0"/>
    <m/>
    <n v="0"/>
    <m/>
    <n v="0"/>
    <n v="0"/>
    <n v="0"/>
    <n v="0"/>
    <n v="0"/>
    <n v="0"/>
    <m/>
    <n v="0"/>
    <n v="0.82"/>
    <n v="0"/>
    <n v="0"/>
    <n v="16.899999999999999"/>
    <n v="0"/>
    <n v="0"/>
    <n v="0"/>
    <n v="0"/>
    <n v="0"/>
    <n v="4.85207100591716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0"/>
    <s v="AK4"/>
    <s v="L20"/>
    <x v="19"/>
    <n v="0"/>
    <m/>
    <n v="0"/>
    <m/>
    <n v="0"/>
    <n v="0"/>
    <n v="0"/>
    <n v="0"/>
    <n v="0"/>
    <n v="0"/>
    <m/>
    <n v="0"/>
    <n v="1.18"/>
    <n v="0"/>
    <n v="0"/>
    <n v="23.4"/>
    <n v="0"/>
    <n v="0"/>
    <n v="0"/>
    <n v="0"/>
    <n v="0"/>
    <n v="5.0427350427350429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"/>
    <s v="iFentanylSnFR1"/>
    <n v="0"/>
    <s v="L20"/>
    <x v="19"/>
    <n v="0"/>
    <m/>
    <n v="0"/>
    <m/>
    <n v="0"/>
    <n v="0"/>
    <n v="0"/>
    <n v="0"/>
    <n v="0"/>
    <n v="0"/>
    <s v="P"/>
    <n v="0"/>
    <n v="3"/>
    <n v="0"/>
    <n v="0"/>
    <n v="1.4"/>
    <n v="0"/>
    <n v="0"/>
    <n v="0"/>
    <n v="0"/>
    <n v="0"/>
    <n v="2.142857142857142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"/>
    <n v="0"/>
    <n v="0"/>
    <s v="L20"/>
    <x v="19"/>
    <n v="0"/>
    <m/>
    <n v="0"/>
    <m/>
    <n v="0"/>
    <n v="0"/>
    <n v="0"/>
    <n v="0"/>
    <n v="0"/>
    <n v="0"/>
    <s v="L"/>
    <n v="0"/>
    <n v="2.34"/>
    <n v="0"/>
    <n v="0"/>
    <n v="5.91"/>
    <n v="0"/>
    <n v="0"/>
    <n v="0"/>
    <n v="0"/>
    <n v="0"/>
    <n v="0.39593908629441621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"/>
    <n v="0"/>
    <n v="0"/>
    <s v="L20"/>
    <x v="19"/>
    <n v="0"/>
    <m/>
    <n v="0"/>
    <m/>
    <n v="0"/>
    <n v="0"/>
    <n v="0"/>
    <n v="0"/>
    <n v="0"/>
    <n v="0"/>
    <s v="L"/>
    <n v="0"/>
    <n v="2.23"/>
    <n v="0"/>
    <n v="0"/>
    <n v="25.1"/>
    <n v="0"/>
    <n v="0"/>
    <n v="0"/>
    <n v="0"/>
    <n v="0"/>
    <n v="8.8844621513944219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"/>
    <n v="0"/>
    <n v="0"/>
    <s v="L20"/>
    <x v="19"/>
    <n v="0"/>
    <m/>
    <n v="0"/>
    <m/>
    <n v="0"/>
    <n v="0"/>
    <n v="0"/>
    <n v="0"/>
    <n v="0"/>
    <n v="0"/>
    <s v="L"/>
    <n v="0"/>
    <n v="1.55"/>
    <n v="0"/>
    <n v="0"/>
    <n v="22.6"/>
    <n v="0"/>
    <n v="0"/>
    <n v="0"/>
    <n v="0"/>
    <n v="0"/>
    <n v="6.8584070796460173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"/>
    <n v="0"/>
    <n v="0"/>
    <s v="L20"/>
    <x v="19"/>
    <n v="0"/>
    <m/>
    <n v="0"/>
    <m/>
    <n v="0"/>
    <n v="0"/>
    <n v="0"/>
    <n v="0"/>
    <n v="0"/>
    <n v="0"/>
    <s v="L"/>
    <n v="0"/>
    <n v="1.5"/>
    <n v="0"/>
    <n v="0"/>
    <n v="13.7"/>
    <n v="0"/>
    <n v="0"/>
    <n v="0"/>
    <n v="0"/>
    <n v="0"/>
    <n v="0.1094890510948905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"/>
    <n v="0"/>
    <n v="0"/>
    <s v="L20"/>
    <x v="19"/>
    <n v="0"/>
    <m/>
    <n v="0"/>
    <m/>
    <n v="0"/>
    <n v="0"/>
    <n v="0"/>
    <n v="0"/>
    <n v="0"/>
    <n v="0"/>
    <s v="L"/>
    <n v="0"/>
    <n v="1.57"/>
    <n v="0"/>
    <n v="0"/>
    <n v="11.1"/>
    <n v="0"/>
    <n v="0"/>
    <n v="0"/>
    <n v="0"/>
    <n v="0"/>
    <n v="0.14144144144144144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"/>
    <n v="0"/>
    <n v="0"/>
    <s v="L20"/>
    <x v="19"/>
    <n v="0"/>
    <m/>
    <n v="0"/>
    <m/>
    <n v="0"/>
    <n v="0"/>
    <n v="0"/>
    <n v="0"/>
    <n v="0"/>
    <n v="0"/>
    <s v="L"/>
    <n v="0"/>
    <n v="1.56"/>
    <n v="0"/>
    <n v="0"/>
    <n v="25.6"/>
    <n v="0"/>
    <n v="0"/>
    <n v="0"/>
    <n v="0"/>
    <n v="0"/>
    <n v="6.0937499999999999E-2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119"/>
    <n v="0"/>
    <n v="0"/>
    <s v="L20"/>
    <x v="19"/>
    <n v="0"/>
    <m/>
    <n v="0"/>
    <m/>
    <n v="0"/>
    <n v="0"/>
    <n v="0"/>
    <n v="0"/>
    <n v="0"/>
    <n v="0"/>
    <s v="L"/>
    <n v="0"/>
    <n v="3.34"/>
    <n v="0"/>
    <n v="0"/>
    <n v="54.3"/>
    <n v="0"/>
    <n v="0"/>
    <n v="0"/>
    <n v="0"/>
    <n v="0"/>
    <n v="6.1510128913443832E-2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120"/>
    <n v="0"/>
    <n v="0"/>
    <s v="L20"/>
    <x v="19"/>
    <n v="0"/>
    <m/>
    <n v="0"/>
    <m/>
    <n v="0"/>
    <n v="0"/>
    <n v="0"/>
    <n v="0"/>
    <n v="0"/>
    <n v="0"/>
    <s v="L"/>
    <n v="0"/>
    <n v="1.84"/>
    <n v="0"/>
    <n v="0"/>
    <n v="70.599999999999994"/>
    <n v="0"/>
    <n v="0"/>
    <n v="0"/>
    <n v="0"/>
    <n v="0"/>
    <n v="2.606232294617564E-2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121"/>
    <n v="0"/>
    <n v="0"/>
    <s v="L20"/>
    <x v="19"/>
    <n v="0"/>
    <m/>
    <n v="0"/>
    <m/>
    <n v="0"/>
    <n v="0"/>
    <n v="0"/>
    <n v="0"/>
    <n v="0"/>
    <n v="0"/>
    <s v="L"/>
    <n v="0"/>
    <n v="1.02"/>
    <n v="0"/>
    <n v="0"/>
    <n v="8.36"/>
    <n v="0"/>
    <n v="0"/>
    <n v="0"/>
    <n v="0"/>
    <n v="0"/>
    <n v="0.12200956937799044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122"/>
    <n v="0"/>
    <n v="0"/>
    <s v="L20"/>
    <x v="19"/>
    <n v="0"/>
    <m/>
    <n v="0"/>
    <m/>
    <n v="0"/>
    <n v="0"/>
    <n v="0"/>
    <n v="0"/>
    <n v="0"/>
    <n v="0"/>
    <s v="L"/>
    <n v="0"/>
    <n v="2.57"/>
    <n v="0"/>
    <n v="0"/>
    <n v="6.53"/>
    <n v="0"/>
    <n v="0"/>
    <n v="0"/>
    <n v="0"/>
    <n v="0"/>
    <n v="0.39356814701378251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123"/>
    <n v="0"/>
    <n v="0"/>
    <s v="L20"/>
    <x v="19"/>
    <n v="0"/>
    <m/>
    <n v="0"/>
    <m/>
    <n v="0"/>
    <n v="0"/>
    <n v="0"/>
    <n v="0"/>
    <n v="0"/>
    <n v="0"/>
    <s v="L"/>
    <n v="0"/>
    <n v="1.1299999999999999"/>
    <n v="0"/>
    <n v="0"/>
    <n v="13.5"/>
    <n v="0"/>
    <n v="0"/>
    <n v="0"/>
    <n v="0"/>
    <n v="0"/>
    <n v="8.3703703703703697E-2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124"/>
    <n v="0"/>
    <n v="0"/>
    <s v="L20"/>
    <x v="19"/>
    <n v="0"/>
    <m/>
    <n v="0"/>
    <m/>
    <n v="0"/>
    <n v="0"/>
    <n v="0"/>
    <n v="0"/>
    <n v="0"/>
    <n v="0"/>
    <s v="L"/>
    <n v="0"/>
    <n v="0.82"/>
    <n v="0"/>
    <n v="0"/>
    <n v="16.899999999999999"/>
    <n v="0"/>
    <n v="0"/>
    <n v="0"/>
    <n v="0"/>
    <n v="0"/>
    <n v="4.85207100591716E-2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125"/>
    <n v="0"/>
    <n v="0"/>
    <s v="L20"/>
    <x v="19"/>
    <n v="0"/>
    <m/>
    <n v="0"/>
    <m/>
    <n v="0"/>
    <n v="0"/>
    <n v="0"/>
    <n v="0"/>
    <n v="0"/>
    <n v="0"/>
    <s v="L"/>
    <n v="0"/>
    <n v="1.18"/>
    <n v="0"/>
    <n v="0"/>
    <n v="23.4"/>
    <n v="0"/>
    <n v="0"/>
    <n v="0"/>
    <n v="0"/>
    <n v="0"/>
    <n v="5.0427350427350429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"/>
    <s v="351x!"/>
    <n v="0"/>
    <s v="L20"/>
    <x v="19"/>
    <n v="0"/>
    <m/>
    <n v="0"/>
    <m/>
    <n v="0"/>
    <n v="0"/>
    <n v="0"/>
    <n v="0"/>
    <n v="0"/>
    <n v="0"/>
    <s v="L"/>
    <n v="0"/>
    <n v="1.02"/>
    <n v="0"/>
    <n v="0"/>
    <n v="8.36"/>
    <n v="0"/>
    <n v="0"/>
    <n v="0"/>
    <n v="0"/>
    <n v="0"/>
    <n v="0.12200956937799044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n v="0"/>
    <n v="0"/>
    <s v="L20"/>
    <x v="19"/>
    <n v="0"/>
    <m/>
    <n v="0"/>
    <m/>
    <n v="0"/>
    <n v="0"/>
    <n v="0"/>
    <n v="0"/>
    <n v="0"/>
    <n v="0"/>
    <s v="L"/>
    <n v="0"/>
    <n v="2.57"/>
    <n v="0"/>
    <n v="0"/>
    <n v="6.53"/>
    <n v="0"/>
    <n v="0"/>
    <n v="0"/>
    <n v="0"/>
    <n v="0"/>
    <n v="0.39356814701378251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n v="0"/>
    <n v="0"/>
    <s v="L20"/>
    <x v="19"/>
    <n v="0"/>
    <m/>
    <n v="0"/>
    <m/>
    <n v="0"/>
    <n v="0"/>
    <n v="0"/>
    <n v="0"/>
    <n v="0"/>
    <n v="0"/>
    <s v="L"/>
    <n v="0"/>
    <n v="3.53"/>
    <n v="0"/>
    <n v="0"/>
    <n v="3.07"/>
    <n v="0"/>
    <n v="0"/>
    <n v="0"/>
    <n v="0"/>
    <n v="0"/>
    <n v="1.1498371335504887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n v="0"/>
    <n v="0"/>
    <s v="L20"/>
    <x v="19"/>
    <n v="0"/>
    <m/>
    <n v="0"/>
    <m/>
    <n v="0"/>
    <n v="0"/>
    <n v="0"/>
    <n v="0"/>
    <n v="0"/>
    <n v="0"/>
    <s v="L"/>
    <n v="0"/>
    <n v="5.61"/>
    <n v="0"/>
    <n v="0"/>
    <n v="7.29"/>
    <n v="0"/>
    <n v="0"/>
    <n v="0"/>
    <n v="0"/>
    <n v="0"/>
    <n v="0.76954732510288071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n v="0"/>
    <n v="0"/>
    <s v="L20"/>
    <x v="19"/>
    <n v="0"/>
    <m/>
    <n v="0"/>
    <m/>
    <n v="0"/>
    <n v="0"/>
    <n v="0"/>
    <n v="0"/>
    <n v="0"/>
    <n v="0"/>
    <s v="L"/>
    <n v="0"/>
    <n v="0.86"/>
    <n v="0"/>
    <n v="0"/>
    <n v="4.5199999999999996"/>
    <n v="0"/>
    <n v="0"/>
    <n v="0"/>
    <n v="0"/>
    <n v="0"/>
    <n v="0.1902654867256637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"/>
    <n v="0"/>
    <n v="0"/>
    <s v="L20"/>
    <x v="19"/>
    <n v="0"/>
    <m/>
    <n v="0"/>
    <m/>
    <n v="0"/>
    <n v="0"/>
    <n v="0"/>
    <n v="0"/>
    <n v="0"/>
    <n v="0"/>
    <s v="L"/>
    <n v="0"/>
    <n v="5.09"/>
    <n v="0"/>
    <n v="0"/>
    <n v="2.08"/>
    <n v="0"/>
    <n v="0"/>
    <n v="0"/>
    <n v="0"/>
    <n v="0"/>
    <n v="2.4471153846153846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"/>
    <n v="0"/>
    <n v="0"/>
    <s v="L20"/>
    <x v="19"/>
    <n v="0"/>
    <m/>
    <n v="0"/>
    <m/>
    <n v="0"/>
    <n v="0"/>
    <n v="0"/>
    <n v="0"/>
    <n v="0"/>
    <n v="0"/>
    <s v="L"/>
    <n v="0"/>
    <n v="7.04"/>
    <n v="0"/>
    <n v="0"/>
    <n v="3.94"/>
    <n v="0"/>
    <n v="0"/>
    <n v="0"/>
    <n v="0"/>
    <n v="0"/>
    <n v="1.786802030456852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n v="0"/>
    <n v="0"/>
    <s v="L20"/>
    <x v="19"/>
    <n v="0"/>
    <m/>
    <n v="0"/>
    <m/>
    <n v="0"/>
    <n v="0"/>
    <n v="0"/>
    <n v="0"/>
    <n v="0"/>
    <n v="0"/>
    <s v="L"/>
    <n v="0"/>
    <n v="7.4"/>
    <n v="0"/>
    <n v="0"/>
    <n v="5.98"/>
    <n v="0"/>
    <n v="0"/>
    <n v="0"/>
    <n v="0"/>
    <n v="0"/>
    <n v="1.237458193979933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"/>
    <n v="0"/>
    <n v="0"/>
    <s v="L20"/>
    <x v="19"/>
    <n v="0"/>
    <m/>
    <n v="0"/>
    <m/>
    <n v="0"/>
    <n v="0"/>
    <n v="0"/>
    <n v="0"/>
    <n v="0"/>
    <n v="0"/>
    <s v="L"/>
    <n v="0"/>
    <n v="7.35"/>
    <n v="0"/>
    <n v="0"/>
    <n v="6.86"/>
    <n v="0"/>
    <n v="0"/>
    <n v="0"/>
    <n v="0"/>
    <n v="0"/>
    <n v="1.0714285714285714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"/>
    <n v="0"/>
    <n v="0"/>
    <s v="L20"/>
    <x v="19"/>
    <n v="0"/>
    <m/>
    <n v="0"/>
    <m/>
    <n v="0"/>
    <n v="0"/>
    <n v="0"/>
    <n v="0"/>
    <n v="0"/>
    <n v="0"/>
    <s v="L"/>
    <n v="0"/>
    <n v="3.52"/>
    <n v="0"/>
    <n v="0"/>
    <n v="3.52"/>
    <n v="0"/>
    <n v="0"/>
    <n v="0"/>
    <n v="0"/>
    <n v="0"/>
    <n v="1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"/>
    <n v="0"/>
    <n v="0"/>
    <s v="L20"/>
    <x v="19"/>
    <n v="0"/>
    <m/>
    <n v="0"/>
    <m/>
    <n v="0"/>
    <n v="0"/>
    <n v="0"/>
    <n v="0"/>
    <n v="0"/>
    <n v="0"/>
    <s v="L"/>
    <n v="0"/>
    <n v="1.96"/>
    <n v="0"/>
    <n v="0"/>
    <n v="1.96"/>
    <n v="0"/>
    <n v="0"/>
    <n v="0"/>
    <n v="0"/>
    <n v="0"/>
    <n v="1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n v="0"/>
    <n v="0"/>
    <s v="L20"/>
    <x v="19"/>
    <n v="0"/>
    <m/>
    <n v="0"/>
    <m/>
    <n v="0"/>
    <n v="0"/>
    <n v="0"/>
    <n v="0"/>
    <n v="0"/>
    <n v="0"/>
    <s v="L"/>
    <n v="0"/>
    <n v="6.51"/>
    <n v="0"/>
    <n v="0"/>
    <n v="6.88"/>
    <n v="0"/>
    <n v="0"/>
    <n v="0"/>
    <n v="0"/>
    <n v="0"/>
    <n v="0.94622093023255816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"/>
    <n v="0"/>
    <n v="0"/>
    <s v="L20"/>
    <x v="19"/>
    <n v="0"/>
    <m/>
    <n v="0"/>
    <m/>
    <n v="0"/>
    <n v="0"/>
    <n v="0"/>
    <n v="0"/>
    <n v="0"/>
    <n v="0"/>
    <s v="L"/>
    <n v="0"/>
    <n v="7.07"/>
    <n v="0"/>
    <n v="0"/>
    <n v="5.69"/>
    <n v="0"/>
    <n v="0"/>
    <n v="0"/>
    <n v="0"/>
    <n v="0"/>
    <n v="1.2425307557117751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"/>
    <n v="0"/>
    <n v="0"/>
    <s v="L20"/>
    <x v="19"/>
    <n v="0"/>
    <m/>
    <n v="0"/>
    <m/>
    <n v="0"/>
    <n v="0"/>
    <n v="0"/>
    <n v="0"/>
    <n v="0"/>
    <n v="0"/>
    <s v="P"/>
    <n v="0"/>
    <n v="4.55"/>
    <n v="0"/>
    <n v="0"/>
    <n v="2.08"/>
    <n v="0"/>
    <n v="0"/>
    <n v="0"/>
    <n v="0"/>
    <n v="0"/>
    <n v="2.1875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"/>
    <n v="0"/>
    <n v="0"/>
    <s v="L20"/>
    <x v="19"/>
    <n v="0"/>
    <m/>
    <n v="0"/>
    <m/>
    <n v="0"/>
    <n v="0"/>
    <n v="0"/>
    <n v="0"/>
    <n v="0"/>
    <n v="0"/>
    <s v="P"/>
    <n v="0"/>
    <n v="5"/>
    <n v="0"/>
    <n v="0"/>
    <n v="2.41"/>
    <n v="0"/>
    <n v="0"/>
    <n v="0"/>
    <n v="0"/>
    <n v="0"/>
    <n v="2.0746887966804977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"/>
    <n v="0"/>
    <n v="0"/>
    <s v="L20"/>
    <x v="19"/>
    <n v="0"/>
    <m/>
    <n v="0"/>
    <m/>
    <n v="0"/>
    <n v="0"/>
    <n v="0"/>
    <n v="0"/>
    <n v="0"/>
    <n v="0"/>
    <s v="P"/>
    <n v="0"/>
    <n v="6.79"/>
    <n v="0"/>
    <n v="0"/>
    <n v="5.5"/>
    <n v="0"/>
    <n v="0"/>
    <n v="0"/>
    <n v="0"/>
    <n v="0"/>
    <n v="1.2345454545454546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"/>
    <n v="0"/>
    <n v="0"/>
    <s v="L20"/>
    <x v="19"/>
    <n v="0"/>
    <m/>
    <n v="0"/>
    <m/>
    <n v="0"/>
    <n v="0"/>
    <n v="0"/>
    <n v="0"/>
    <n v="0"/>
    <n v="0"/>
    <s v="P"/>
    <n v="0"/>
    <n v="6.66"/>
    <n v="0"/>
    <n v="0"/>
    <n v="3.82"/>
    <n v="0"/>
    <n v="0"/>
    <n v="0"/>
    <n v="0"/>
    <n v="0"/>
    <n v="1.743455497382199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20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0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0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0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0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m/>
    <x v="1"/>
    <m/>
    <m/>
    <m/>
    <m/>
    <m/>
    <m/>
    <m/>
    <m/>
    <m/>
    <m/>
    <m/>
    <m/>
    <m/>
    <m/>
    <m/>
    <m/>
    <m/>
    <m/>
    <m/>
    <m/>
    <m/>
    <s v=" "/>
    <m/>
    <m/>
    <m/>
    <m/>
    <m/>
    <m/>
    <m/>
    <m/>
    <m/>
    <m/>
    <m/>
    <m/>
    <m/>
    <m/>
    <m/>
    <m/>
    <m/>
    <m/>
    <m/>
    <m/>
    <m/>
    <m/>
  </r>
  <r>
    <x v="143"/>
    <n v="0"/>
    <n v="0"/>
    <s v="L21"/>
    <x v="20"/>
    <n v="0"/>
    <m/>
    <n v="0"/>
    <m/>
    <n v="0"/>
    <n v="0"/>
    <n v="0"/>
    <n v="0"/>
    <n v="0"/>
    <n v="0"/>
    <s v="P"/>
    <n v="0"/>
    <n v="7.6"/>
    <n v="0"/>
    <n v="0"/>
    <n v="7.6"/>
    <n v="0"/>
    <n v="0"/>
    <n v="0"/>
    <n v="0"/>
    <n v="0"/>
    <n v="1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"/>
    <n v="0"/>
    <n v="0"/>
    <s v="L21"/>
    <x v="20"/>
    <n v="0"/>
    <m/>
    <n v="0"/>
    <m/>
    <n v="0"/>
    <n v="0"/>
    <n v="0"/>
    <n v="0"/>
    <n v="0"/>
    <n v="0"/>
    <s v="P"/>
    <n v="0"/>
    <n v="9.1"/>
    <n v="0"/>
    <n v="0"/>
    <n v="6.4"/>
    <n v="0"/>
    <n v="0"/>
    <n v="0"/>
    <n v="0"/>
    <n v="0"/>
    <n v="1.421874999999999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"/>
    <n v="0"/>
    <n v="0"/>
    <s v="L21"/>
    <x v="20"/>
    <n v="0"/>
    <m/>
    <n v="0"/>
    <m/>
    <n v="0"/>
    <n v="0"/>
    <n v="0"/>
    <n v="0"/>
    <n v="0"/>
    <n v="0"/>
    <s v="P"/>
    <n v="0"/>
    <n v="7.9"/>
    <n v="0"/>
    <n v="0"/>
    <n v="3.4"/>
    <n v="0"/>
    <n v="0"/>
    <n v="0"/>
    <n v="0"/>
    <n v="0"/>
    <n v="2.3235294117647061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n v="0"/>
    <s v="v9 15T"/>
    <s v="L21"/>
    <x v="20"/>
    <m/>
    <m/>
    <n v="0"/>
    <m/>
    <n v="0"/>
    <n v="0"/>
    <n v="0"/>
    <n v="0"/>
    <n v="0"/>
    <n v="0"/>
    <s v="L"/>
    <n v="0"/>
    <n v="6.1"/>
    <n v="0"/>
    <n v="0"/>
    <n v="0.69"/>
    <n v="0"/>
    <n v="0"/>
    <n v="0"/>
    <n v="0"/>
    <n v="0"/>
    <n v="8.8405797101449277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"/>
    <n v="0"/>
    <s v="v9 15C"/>
    <s v="L21"/>
    <x v="20"/>
    <m/>
    <m/>
    <n v="0"/>
    <m/>
    <n v="0"/>
    <n v="0"/>
    <n v="0"/>
    <n v="0"/>
    <n v="0"/>
    <n v="0"/>
    <s v="L"/>
    <n v="0"/>
    <n v="11"/>
    <n v="0"/>
    <n v="0"/>
    <n v="1"/>
    <n v="0"/>
    <n v="0"/>
    <n v="0"/>
    <n v="0"/>
    <n v="0"/>
    <n v="11"/>
    <n v="0"/>
    <n v="0"/>
    <m/>
    <n v="0"/>
    <n v="0"/>
    <n v="0"/>
    <m/>
    <m/>
    <n v="0.02"/>
    <m/>
    <n v="20"/>
    <m/>
    <n v="0"/>
    <n v="0"/>
    <n v="0"/>
    <n v="0"/>
    <n v="6"/>
    <n v="0"/>
    <n v="0.8"/>
    <n v="0"/>
    <n v="0"/>
    <n v="0"/>
  </r>
  <r>
    <x v="147"/>
    <n v="0"/>
    <s v="v9 341D"/>
    <s v="L21"/>
    <x v="20"/>
    <m/>
    <m/>
    <n v="0"/>
    <m/>
    <n v="0"/>
    <n v="0"/>
    <n v="0"/>
    <n v="0"/>
    <n v="0"/>
    <n v="0"/>
    <s v="L"/>
    <n v="0"/>
    <n v="4.8"/>
    <n v="0"/>
    <n v="0"/>
    <n v="2.14"/>
    <n v="0"/>
    <n v="0"/>
    <n v="0"/>
    <n v="0"/>
    <n v="0"/>
    <n v="2.242990654205607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"/>
    <n v="0"/>
    <s v="v9 455G"/>
    <s v="L21"/>
    <x v="20"/>
    <m/>
    <m/>
    <n v="0"/>
    <m/>
    <n v="0"/>
    <n v="0"/>
    <n v="0"/>
    <n v="0"/>
    <n v="0"/>
    <n v="0"/>
    <s v="L"/>
    <n v="0"/>
    <n v="6.6"/>
    <n v="0"/>
    <n v="0"/>
    <n v="1.1599999999999999"/>
    <n v="0"/>
    <n v="0"/>
    <n v="0"/>
    <n v="0"/>
    <n v="0"/>
    <n v="5.6896551724137936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s v="v9 15T 455G"/>
    <s v="L21"/>
    <x v="20"/>
    <m/>
    <m/>
    <n v="0"/>
    <m/>
    <n v="0"/>
    <n v="0"/>
    <n v="0"/>
    <n v="0"/>
    <n v="0"/>
    <n v="0"/>
    <s v="L"/>
    <n v="0"/>
    <n v="4.0999999999999996"/>
    <n v="0"/>
    <n v="0"/>
    <n v="0.4"/>
    <n v="0"/>
    <n v="0"/>
    <n v="0"/>
    <n v="0"/>
    <n v="0"/>
    <n v="10.24999999999999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n v="0"/>
    <s v="v9 15T 455M"/>
    <s v="L21"/>
    <x v="20"/>
    <m/>
    <m/>
    <n v="0"/>
    <m/>
    <n v="0"/>
    <n v="0"/>
    <n v="0"/>
    <n v="0"/>
    <n v="0"/>
    <n v="0"/>
    <s v="L"/>
    <n v="0"/>
    <n v="4.2"/>
    <n v="0"/>
    <n v="0"/>
    <n v="0.55000000000000004"/>
    <n v="0"/>
    <n v="0"/>
    <n v="0"/>
    <n v="0"/>
    <n v="0"/>
    <n v="7.636363636363635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0"/>
    <s v="v9 15T 455P"/>
    <s v="L21"/>
    <x v="20"/>
    <m/>
    <m/>
    <n v="0"/>
    <m/>
    <n v="0"/>
    <n v="0"/>
    <n v="0"/>
    <n v="0"/>
    <n v="0"/>
    <n v="0"/>
    <s v="L"/>
    <n v="0"/>
    <n v="4"/>
    <n v="0"/>
    <n v="0"/>
    <n v="0.68"/>
    <n v="0"/>
    <n v="0"/>
    <n v="0"/>
    <n v="0"/>
    <n v="0"/>
    <n v="5.8823529411764701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s v="v9 15T 455W"/>
    <s v="L21"/>
    <x v="20"/>
    <m/>
    <m/>
    <n v="0"/>
    <m/>
    <n v="0"/>
    <n v="0"/>
    <n v="0"/>
    <n v="0"/>
    <n v="0"/>
    <n v="0"/>
    <s v="L"/>
    <n v="0"/>
    <n v="0.6"/>
    <n v="0"/>
    <n v="0"/>
    <n v="1.2"/>
    <n v="0"/>
    <n v="0"/>
    <n v="0"/>
    <n v="0"/>
    <n v="0"/>
    <n v="0.5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6"/>
    <s v=""/>
    <s v=""/>
    <s v="L21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1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1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1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1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31"/>
    <s v="iFluoexetineSnFR"/>
    <n v="0"/>
    <s v="L22"/>
    <x v="21"/>
    <n v="0"/>
    <m/>
    <n v="0"/>
    <m/>
    <n v="0"/>
    <n v="0"/>
    <n v="0"/>
    <n v="0"/>
    <n v="0"/>
    <n v="0"/>
    <s v="P"/>
    <n v="0"/>
    <n v="5.3"/>
    <n v="0"/>
    <n v="0"/>
    <n v="148"/>
    <n v="0"/>
    <n v="0"/>
    <n v="0"/>
    <n v="0"/>
    <n v="0"/>
    <n v="3.5810810810810813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"/>
    <n v="0"/>
    <n v="0"/>
    <s v="L22"/>
    <x v="21"/>
    <n v="0"/>
    <m/>
    <n v="0"/>
    <m/>
    <n v="0"/>
    <n v="0"/>
    <n v="0"/>
    <n v="0"/>
    <n v="0"/>
    <n v="0"/>
    <s v="P"/>
    <n v="0"/>
    <n v="13"/>
    <n v="0"/>
    <n v="0"/>
    <n v="125"/>
    <n v="0"/>
    <n v="0"/>
    <n v="0"/>
    <n v="0"/>
    <n v="0"/>
    <n v="0.104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"/>
    <n v="0"/>
    <n v="0"/>
    <s v="L22"/>
    <x v="21"/>
    <n v="0"/>
    <m/>
    <n v="0"/>
    <m/>
    <n v="0"/>
    <n v="0"/>
    <n v="0"/>
    <n v="0"/>
    <n v="0"/>
    <n v="0"/>
    <s v="P"/>
    <n v="0"/>
    <n v="5.3"/>
    <n v="0"/>
    <n v="0"/>
    <n v="148"/>
    <n v="0"/>
    <n v="0"/>
    <n v="0"/>
    <n v="0"/>
    <n v="0"/>
    <n v="3.5810810810810813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"/>
    <n v="0"/>
    <n v="0"/>
    <s v="L22"/>
    <x v="21"/>
    <n v="0"/>
    <m/>
    <n v="0"/>
    <m/>
    <n v="0"/>
    <n v="0"/>
    <n v="0"/>
    <n v="0"/>
    <n v="0"/>
    <n v="0"/>
    <s v="P"/>
    <n v="0"/>
    <n v="9.9"/>
    <n v="0"/>
    <n v="0"/>
    <n v="43.4"/>
    <n v="0"/>
    <n v="0"/>
    <n v="0"/>
    <n v="0"/>
    <n v="0"/>
    <n v="0.2281105990783410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22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2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2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n v="0"/>
    <n v="0"/>
    <s v="L23"/>
    <x v="22"/>
    <n v="0"/>
    <m/>
    <n v="0"/>
    <m/>
    <n v="0"/>
    <n v="0"/>
    <n v="0"/>
    <n v="0"/>
    <n v="0"/>
    <n v="0"/>
    <s v="L"/>
    <n v="0"/>
    <n v="0.63"/>
    <n v="0"/>
    <n v="0"/>
    <n v="50.6"/>
    <n v="0"/>
    <n v="0"/>
    <n v="0"/>
    <n v="0"/>
    <n v="0"/>
    <n v="1.2450592885375493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"/>
    <n v="0"/>
    <n v="0"/>
    <s v="L23"/>
    <x v="22"/>
    <n v="0"/>
    <m/>
    <n v="0"/>
    <m/>
    <n v="0"/>
    <n v="0"/>
    <n v="0"/>
    <n v="0"/>
    <n v="0"/>
    <n v="0"/>
    <s v="L"/>
    <n v="0"/>
    <n v="2.25"/>
    <n v="0"/>
    <n v="0"/>
    <n v="10.9"/>
    <n v="0"/>
    <n v="0"/>
    <n v="0"/>
    <n v="0"/>
    <n v="0"/>
    <n v="0.20642201834862384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0"/>
    <n v="0"/>
    <s v="L23"/>
    <x v="22"/>
    <n v="0"/>
    <m/>
    <n v="0"/>
    <m/>
    <n v="0"/>
    <n v="0"/>
    <n v="0"/>
    <n v="0"/>
    <n v="0"/>
    <n v="0"/>
    <s v="L"/>
    <n v="0"/>
    <n v="1.71"/>
    <n v="0"/>
    <n v="0"/>
    <n v="30.3"/>
    <n v="0"/>
    <n v="0"/>
    <n v="0"/>
    <n v="0"/>
    <n v="0"/>
    <n v="5.643564356435643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"/>
    <n v="0"/>
    <n v="0"/>
    <s v="L23"/>
    <x v="22"/>
    <n v="0"/>
    <m/>
    <n v="0"/>
    <m/>
    <n v="0"/>
    <n v="0"/>
    <n v="0"/>
    <n v="0"/>
    <n v="0"/>
    <n v="0"/>
    <s v="P"/>
    <n v="0"/>
    <s v="~0.7"/>
    <n v="0"/>
    <n v="0"/>
    <s v="no fit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23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3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3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iCytSnFR"/>
    <n v="0"/>
    <s v="L24"/>
    <x v="23"/>
    <n v="0"/>
    <m/>
    <n v="0"/>
    <m/>
    <n v="0"/>
    <n v="0"/>
    <n v="0"/>
    <n v="0"/>
    <n v="0"/>
    <n v="0"/>
    <s v="P"/>
    <n v="0"/>
    <n v="6"/>
    <n v="0"/>
    <n v="0"/>
    <n v="33"/>
    <n v="0"/>
    <n v="0"/>
    <n v="0"/>
    <n v="0"/>
    <n v="0"/>
    <n v="0.1818181818181818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s v="iDianiclineSnFR1"/>
    <n v="0"/>
    <s v="L24"/>
    <x v="23"/>
    <n v="0"/>
    <m/>
    <n v="0"/>
    <m/>
    <n v="0"/>
    <n v="0"/>
    <n v="0"/>
    <n v="0"/>
    <n v="0"/>
    <n v="0"/>
    <s v="L"/>
    <n v="0"/>
    <n v="4"/>
    <n v="0"/>
    <n v="0"/>
    <n v="1.1000000000000001"/>
    <n v="0"/>
    <n v="0"/>
    <n v="0"/>
    <n v="0"/>
    <n v="0"/>
    <n v="3.636363636363636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"/>
    <n v="0"/>
    <n v="0"/>
    <s v="L24"/>
    <x v="23"/>
    <n v="0"/>
    <m/>
    <n v="0"/>
    <m/>
    <n v="0"/>
    <n v="0"/>
    <n v="0"/>
    <n v="0"/>
    <n v="0"/>
    <n v="0"/>
    <s v="L"/>
    <n v="0"/>
    <n v="4.2"/>
    <n v="0"/>
    <n v="0"/>
    <n v="9.82"/>
    <n v="0"/>
    <n v="0"/>
    <n v="0"/>
    <n v="0"/>
    <n v="0"/>
    <n v="0.42769857433808556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"/>
    <n v="0"/>
    <n v="0"/>
    <s v="L24"/>
    <x v="23"/>
    <n v="0"/>
    <m/>
    <n v="0"/>
    <m/>
    <n v="0"/>
    <n v="0"/>
    <n v="0"/>
    <n v="0"/>
    <n v="0"/>
    <n v="0"/>
    <s v="L"/>
    <n v="0"/>
    <n v="5.7"/>
    <n v="0"/>
    <n v="0"/>
    <n v="18.649999999999999"/>
    <n v="0"/>
    <n v="0"/>
    <n v="0"/>
    <n v="0"/>
    <n v="0"/>
    <n v="0.30563002680965151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0"/>
    <n v="0"/>
    <s v="L24"/>
    <x v="23"/>
    <n v="0"/>
    <m/>
    <n v="0"/>
    <m/>
    <n v="0"/>
    <n v="0"/>
    <n v="0"/>
    <n v="0"/>
    <n v="0"/>
    <n v="0"/>
    <s v="L"/>
    <n v="0"/>
    <n v="5"/>
    <n v="0"/>
    <n v="0"/>
    <n v="1.2"/>
    <n v="0"/>
    <n v="0"/>
    <n v="0"/>
    <n v="0"/>
    <n v="0"/>
    <n v="4.166666666666667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"/>
    <n v="0"/>
    <n v="0"/>
    <s v="L24"/>
    <x v="23"/>
    <n v="0"/>
    <m/>
    <n v="0"/>
    <m/>
    <n v="0"/>
    <n v="0"/>
    <n v="0"/>
    <n v="0"/>
    <n v="0"/>
    <n v="0"/>
    <s v="L"/>
    <n v="0"/>
    <n v="4"/>
    <n v="0"/>
    <n v="0"/>
    <n v="0.75"/>
    <n v="0"/>
    <n v="0"/>
    <n v="0"/>
    <n v="0"/>
    <n v="0"/>
    <n v="5.33333333333333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n v="0"/>
    <n v="0"/>
    <s v="L24"/>
    <x v="23"/>
    <n v="0"/>
    <m/>
    <n v="0"/>
    <m/>
    <n v="0"/>
    <n v="0"/>
    <n v="0"/>
    <n v="0"/>
    <n v="0"/>
    <n v="0"/>
    <s v="L"/>
    <n v="0"/>
    <n v="0"/>
    <n v="0"/>
    <n v="0"/>
    <n v="1.01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n v="0"/>
    <n v="0"/>
    <s v="L24"/>
    <x v="23"/>
    <n v="0"/>
    <m/>
    <n v="0"/>
    <m/>
    <n v="0"/>
    <n v="0"/>
    <n v="0"/>
    <n v="0"/>
    <n v="0"/>
    <n v="0"/>
    <s v="L"/>
    <n v="0"/>
    <n v="5"/>
    <n v="0"/>
    <n v="0"/>
    <n v="2.4500000000000002"/>
    <n v="0"/>
    <n v="0"/>
    <n v="0"/>
    <n v="0"/>
    <n v="0"/>
    <n v="2.040816326530612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n v="0"/>
    <n v="0"/>
    <s v="L24"/>
    <x v="23"/>
    <n v="0"/>
    <m/>
    <n v="0"/>
    <m/>
    <n v="0"/>
    <n v="0"/>
    <n v="0"/>
    <n v="0"/>
    <n v="0"/>
    <n v="0"/>
    <s v="L"/>
    <n v="0"/>
    <n v="6"/>
    <n v="0"/>
    <n v="0"/>
    <n v="4.76"/>
    <n v="0"/>
    <n v="0"/>
    <n v="0"/>
    <n v="0"/>
    <n v="0"/>
    <n v="1.260504201680672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0"/>
    <n v="0"/>
    <s v="L24"/>
    <x v="23"/>
    <n v="0"/>
    <m/>
    <n v="0"/>
    <m/>
    <n v="0"/>
    <n v="0"/>
    <n v="0"/>
    <n v="0"/>
    <n v="0"/>
    <n v="0"/>
    <s v="L"/>
    <n v="0"/>
    <n v="1.75"/>
    <n v="0"/>
    <n v="0"/>
    <n v="7"/>
    <n v="0"/>
    <n v="0"/>
    <n v="0"/>
    <n v="0"/>
    <n v="0"/>
    <n v="0.25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n v="0"/>
    <n v="0"/>
    <s v="L24"/>
    <x v="23"/>
    <n v="0"/>
    <m/>
    <n v="0"/>
    <m/>
    <n v="0"/>
    <n v="0"/>
    <n v="0"/>
    <n v="0"/>
    <n v="0"/>
    <n v="0"/>
    <s v="L"/>
    <n v="0"/>
    <n v="2.25"/>
    <n v="0"/>
    <n v="0"/>
    <n v="0.5"/>
    <n v="0"/>
    <n v="0"/>
    <n v="0"/>
    <n v="0"/>
    <n v="0"/>
    <n v="4.5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37"/>
    <n v="0"/>
    <n v="0"/>
    <s v="L24"/>
    <x v="23"/>
    <n v="0"/>
    <m/>
    <n v="0"/>
    <m/>
    <n v="0"/>
    <n v="0"/>
    <n v="0"/>
    <n v="0"/>
    <n v="0"/>
    <n v="0"/>
    <s v="L"/>
    <n v="0"/>
    <n v="3.25"/>
    <n v="0"/>
    <n v="0"/>
    <n v="1.26"/>
    <n v="0"/>
    <n v="0"/>
    <n v="0"/>
    <n v="0"/>
    <n v="0"/>
    <n v="2.5793650793650795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38"/>
    <n v="0"/>
    <n v="0"/>
    <s v="L24"/>
    <x v="23"/>
    <n v="0"/>
    <m/>
    <n v="0"/>
    <m/>
    <n v="0"/>
    <n v="0"/>
    <n v="0"/>
    <n v="0"/>
    <n v="0"/>
    <n v="0"/>
    <s v="L"/>
    <n v="0"/>
    <n v="4"/>
    <n v="0"/>
    <n v="0"/>
    <n v="1.1000000000000001"/>
    <n v="0"/>
    <n v="0"/>
    <n v="0"/>
    <n v="0"/>
    <n v="0"/>
    <n v="3.6363636363636362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39"/>
    <n v="0"/>
    <n v="0"/>
    <s v="L24"/>
    <x v="23"/>
    <n v="0"/>
    <m/>
    <n v="0"/>
    <m/>
    <n v="0"/>
    <n v="0"/>
    <n v="0"/>
    <n v="0"/>
    <n v="0"/>
    <n v="0"/>
    <s v="L"/>
    <n v="0"/>
    <n v="3"/>
    <n v="0"/>
    <n v="0"/>
    <n v="5.5"/>
    <n v="0"/>
    <n v="0"/>
    <n v="0"/>
    <n v="0"/>
    <n v="0"/>
    <n v="0.54545454545454541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11"/>
    <n v="0"/>
    <n v="0"/>
    <s v="L24"/>
    <x v="23"/>
    <n v="0"/>
    <m/>
    <n v="0"/>
    <m/>
    <n v="0"/>
    <n v="0"/>
    <n v="0"/>
    <n v="0"/>
    <n v="0"/>
    <n v="0"/>
    <s v="L"/>
    <n v="0"/>
    <n v="7"/>
    <n v="0"/>
    <n v="0"/>
    <n v="6.7"/>
    <n v="0"/>
    <n v="0"/>
    <n v="0"/>
    <n v="0"/>
    <n v="0"/>
    <n v="1.044776119402985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160"/>
    <n v="0"/>
    <n v="0"/>
    <s v="L24"/>
    <x v="23"/>
    <n v="0"/>
    <m/>
    <n v="0"/>
    <m/>
    <n v="0"/>
    <n v="0"/>
    <n v="0"/>
    <n v="0"/>
    <n v="0"/>
    <n v="0"/>
    <s v="L"/>
    <n v="0"/>
    <n v="7"/>
    <n v="0"/>
    <n v="0"/>
    <n v="11"/>
    <n v="0"/>
    <n v="0"/>
    <n v="0"/>
    <n v="0"/>
    <n v="0"/>
    <n v="0.63636363636363635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161"/>
    <n v="0"/>
    <n v="0"/>
    <s v="L24"/>
    <x v="23"/>
    <n v="0"/>
    <m/>
    <n v="0"/>
    <m/>
    <n v="0"/>
    <n v="0"/>
    <n v="0"/>
    <n v="0"/>
    <n v="0"/>
    <n v="0"/>
    <s v="L"/>
    <n v="0"/>
    <n v="3.3"/>
    <n v="0"/>
    <n v="0"/>
    <n v="0.59"/>
    <n v="0"/>
    <n v="0"/>
    <n v="0"/>
    <n v="0"/>
    <n v="0"/>
    <n v="5.593220338983051"/>
    <n v="0"/>
    <n v="0"/>
    <m/>
    <n v="0"/>
    <n v="0"/>
    <n v="0"/>
    <n v="0"/>
    <n v="0"/>
    <n v="0"/>
    <n v="0"/>
    <s v=""/>
    <s v=""/>
    <n v="0"/>
    <n v="0"/>
    <n v="0"/>
    <n v="0"/>
    <n v="0"/>
    <n v="0"/>
    <n v="0"/>
    <n v="0"/>
    <n v="0"/>
    <n v="0"/>
  </r>
  <r>
    <x v="162"/>
    <n v="0"/>
    <n v="0"/>
    <s v="L24"/>
    <x v="23"/>
    <n v="0"/>
    <m/>
    <n v="0"/>
    <m/>
    <n v="0"/>
    <n v="0"/>
    <n v="0"/>
    <n v="0"/>
    <n v="0"/>
    <n v="0"/>
    <s v="L"/>
    <n v="0"/>
    <n v="4"/>
    <n v="0"/>
    <n v="0"/>
    <n v="1.1000000000000001"/>
    <n v="0"/>
    <n v="0"/>
    <n v="0"/>
    <n v="0"/>
    <n v="0"/>
    <n v="3.636363636363636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24"/>
    <x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4"/>
    <x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4"/>
    <x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0"/>
    <n v="0"/>
    <s v="L25"/>
    <x v="24"/>
    <n v="0"/>
    <m/>
    <n v="0"/>
    <m/>
    <n v="0"/>
    <n v="0"/>
    <n v="0"/>
    <n v="0"/>
    <n v="0"/>
    <n v="0"/>
    <s v="P"/>
    <n v="0"/>
    <n v="7.9"/>
    <n v="0"/>
    <n v="0"/>
    <n v="29.5"/>
    <n v="0"/>
    <n v="0"/>
    <n v="0"/>
    <n v="0"/>
    <n v="0"/>
    <n v="0.2677966101694915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0"/>
    <n v="0"/>
    <s v="L25"/>
    <x v="24"/>
    <n v="0"/>
    <m/>
    <n v="0"/>
    <m/>
    <n v="0"/>
    <n v="0"/>
    <n v="0"/>
    <n v="0"/>
    <n v="0"/>
    <n v="0"/>
    <s v="P"/>
    <n v="0"/>
    <n v="4.8"/>
    <n v="0"/>
    <n v="0"/>
    <n v="34"/>
    <n v="0"/>
    <n v="0"/>
    <n v="0"/>
    <n v="0"/>
    <n v="0"/>
    <n v="0.14117647058823529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0"/>
    <n v="0"/>
    <s v="L25"/>
    <x v="24"/>
    <n v="0"/>
    <m/>
    <n v="0"/>
    <m/>
    <n v="0"/>
    <n v="0"/>
    <n v="0"/>
    <n v="0"/>
    <n v="0"/>
    <n v="0"/>
    <s v="P"/>
    <n v="0"/>
    <n v="5.2"/>
    <n v="0"/>
    <n v="0"/>
    <n v="12.2"/>
    <n v="0"/>
    <n v="0"/>
    <n v="0"/>
    <n v="0"/>
    <n v="0"/>
    <n v="0.42622950819672134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25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5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5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s v="iAChSnFR"/>
    <s v="V9, iNicSnFR5"/>
    <s v="L26"/>
    <x v="25"/>
    <m/>
    <m/>
    <m/>
    <m/>
    <m/>
    <m/>
    <n v="0"/>
    <n v="0"/>
    <n v="0"/>
    <n v="0"/>
    <s v="P"/>
    <n v="0"/>
    <n v="7.2"/>
    <n v="0"/>
    <n v="0"/>
    <n v="50.4"/>
    <n v="0"/>
    <n v="0"/>
    <n v="0"/>
    <n v="0"/>
    <n v="0"/>
    <n v="0.1428571428571428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26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6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6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s v=""/>
    <s v=""/>
    <s v="L27"/>
    <x v="26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27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7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n v="0"/>
    <n v="0"/>
    <s v="L28"/>
    <x v="27"/>
    <n v="0"/>
    <m/>
    <n v="0"/>
    <m/>
    <n v="0"/>
    <n v="0"/>
    <n v="0"/>
    <n v="0"/>
    <n v="0"/>
    <n v="0"/>
    <s v="L"/>
    <n v="0"/>
    <n v="6.3"/>
    <n v="0"/>
    <n v="0"/>
    <n v="194"/>
    <n v="0"/>
    <n v="0"/>
    <n v="0"/>
    <n v="0"/>
    <n v="0"/>
    <n v="3.2474226804123707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0"/>
    <n v="0"/>
    <s v="L28"/>
    <x v="27"/>
    <n v="0"/>
    <m/>
    <n v="0"/>
    <m/>
    <n v="0"/>
    <n v="0"/>
    <n v="0"/>
    <n v="0"/>
    <n v="0"/>
    <n v="0"/>
    <s v="L"/>
    <n v="0"/>
    <n v="9.6"/>
    <n v="0"/>
    <n v="0"/>
    <n v="123"/>
    <n v="0"/>
    <n v="0"/>
    <n v="0"/>
    <n v="0"/>
    <n v="0"/>
    <n v="7.8048780487804878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n v="0"/>
    <n v="0"/>
    <s v="L28"/>
    <x v="27"/>
    <n v="0"/>
    <m/>
    <n v="0"/>
    <m/>
    <n v="0"/>
    <n v="0"/>
    <n v="0"/>
    <n v="0"/>
    <n v="0"/>
    <n v="0"/>
    <s v="L"/>
    <n v="0"/>
    <n v="10.3"/>
    <n v="0"/>
    <n v="0"/>
    <n v="157"/>
    <n v="0"/>
    <n v="0"/>
    <n v="0"/>
    <n v="0"/>
    <n v="0"/>
    <n v="6.5605095541401273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"/>
    <n v="0"/>
    <n v="0"/>
    <s v="L28"/>
    <x v="27"/>
    <n v="0"/>
    <m/>
    <n v="0"/>
    <m/>
    <n v="0"/>
    <n v="0"/>
    <n v="0"/>
    <n v="0"/>
    <n v="0"/>
    <n v="0"/>
    <s v="L"/>
    <n v="0"/>
    <n v="6.7"/>
    <n v="0"/>
    <n v="0"/>
    <n v="80.3"/>
    <n v="0"/>
    <n v="0"/>
    <n v="0"/>
    <n v="0"/>
    <n v="0"/>
    <n v="8.3437110834371109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28"/>
    <x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8"/>
    <x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8"/>
    <x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0"/>
    <s v="L29"/>
    <x v="28"/>
    <n v="0"/>
    <m/>
    <n v="0"/>
    <m/>
    <n v="0"/>
    <n v="0"/>
    <n v="0"/>
    <n v="0"/>
    <n v="0"/>
    <n v="0"/>
    <s v="P"/>
    <n v="0"/>
    <n v="2.9"/>
    <n v="0"/>
    <n v="0"/>
    <n v="101"/>
    <n v="0"/>
    <n v="0"/>
    <n v="0"/>
    <n v="0"/>
    <n v="0"/>
    <n v="2.8712871287128711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"/>
    <n v="0"/>
    <n v="0"/>
    <s v="L29"/>
    <x v="28"/>
    <n v="0"/>
    <m/>
    <n v="0"/>
    <m/>
    <n v="0"/>
    <n v="0"/>
    <n v="0"/>
    <n v="0"/>
    <n v="0"/>
    <n v="0"/>
    <s v="L"/>
    <n v="0"/>
    <n v="5.2"/>
    <n v="0"/>
    <n v="0"/>
    <n v="34.299999999999997"/>
    <n v="0"/>
    <n v="0"/>
    <n v="0"/>
    <n v="0"/>
    <n v="0"/>
    <n v="0.15160349854227406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0"/>
    <s v="L29"/>
    <x v="28"/>
    <n v="0"/>
    <m/>
    <n v="0"/>
    <m/>
    <n v="0"/>
    <n v="0"/>
    <n v="0"/>
    <n v="0"/>
    <n v="0"/>
    <n v="0"/>
    <s v="L"/>
    <n v="0"/>
    <n v="3.7"/>
    <n v="0"/>
    <n v="0"/>
    <n v="31.8"/>
    <n v="0"/>
    <n v="0"/>
    <n v="0"/>
    <n v="0"/>
    <n v="0"/>
    <n v="0.11635220125786164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0"/>
    <n v="0"/>
    <s v="L29"/>
    <x v="28"/>
    <n v="0"/>
    <m/>
    <n v="0"/>
    <m/>
    <n v="0"/>
    <n v="0"/>
    <n v="0"/>
    <n v="0"/>
    <n v="0"/>
    <n v="0"/>
    <s v="L"/>
    <n v="0"/>
    <n v="3.4"/>
    <n v="0"/>
    <n v="0"/>
    <n v="40.4"/>
    <n v="0"/>
    <n v="0"/>
    <n v="0"/>
    <n v="0"/>
    <n v="0"/>
    <n v="8.4158415841584164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"/>
    <n v="0"/>
    <n v="0"/>
    <s v="L29"/>
    <x v="28"/>
    <n v="0"/>
    <m/>
    <n v="0"/>
    <m/>
    <n v="0"/>
    <n v="0"/>
    <n v="0"/>
    <n v="0"/>
    <n v="0"/>
    <n v="0"/>
    <s v="L"/>
    <n v="0"/>
    <n v="3.6"/>
    <n v="0"/>
    <n v="0"/>
    <n v="9.6"/>
    <n v="0"/>
    <n v="0"/>
    <n v="0"/>
    <n v="0"/>
    <n v="0"/>
    <n v="0.375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29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9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29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n v="0"/>
    <n v="0"/>
    <s v="L30"/>
    <x v="29"/>
    <n v="0"/>
    <m/>
    <n v="0"/>
    <m/>
    <n v="0"/>
    <n v="0"/>
    <n v="0"/>
    <n v="0"/>
    <n v="0"/>
    <n v="0"/>
    <s v="L"/>
    <n v="0"/>
    <n v="5.2"/>
    <n v="0"/>
    <n v="0"/>
    <n v="28.6"/>
    <n v="0"/>
    <n v="0"/>
    <n v="0"/>
    <n v="0"/>
    <n v="0"/>
    <n v="0.1818181818181818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n v="0"/>
    <n v="0"/>
    <s v="L30"/>
    <x v="29"/>
    <n v="0"/>
    <m/>
    <n v="0"/>
    <m/>
    <n v="0"/>
    <n v="0"/>
    <n v="0"/>
    <n v="0"/>
    <n v="0"/>
    <n v="0"/>
    <s v="L"/>
    <n v="0"/>
    <n v="5.5"/>
    <n v="0"/>
    <n v="0"/>
    <n v="23.1"/>
    <n v="0"/>
    <n v="0"/>
    <n v="0"/>
    <n v="0"/>
    <n v="0"/>
    <n v="0.23809523809523808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30"/>
    <x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30"/>
    <x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30"/>
    <x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"/>
    <n v="0"/>
    <n v="0"/>
    <s v="L31"/>
    <x v="30"/>
    <n v="0"/>
    <m/>
    <n v="0"/>
    <m/>
    <n v="0"/>
    <n v="0"/>
    <n v="0"/>
    <n v="0"/>
    <n v="0"/>
    <n v="0"/>
    <s v="L"/>
    <n v="0"/>
    <n v="11"/>
    <n v="0"/>
    <n v="0"/>
    <n v="159"/>
    <n v="0"/>
    <n v="0"/>
    <n v="0"/>
    <n v="0"/>
    <n v="0"/>
    <n v="6.9182389937106917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"/>
    <n v="0"/>
    <n v="0"/>
    <s v="L31"/>
    <x v="30"/>
    <n v="0"/>
    <m/>
    <n v="0"/>
    <m/>
    <n v="0"/>
    <n v="0"/>
    <n v="0"/>
    <n v="0"/>
    <n v="0"/>
    <n v="0"/>
    <s v="L"/>
    <n v="0"/>
    <n v="9.3000000000000007"/>
    <n v="0"/>
    <n v="0"/>
    <n v="27.9"/>
    <n v="0"/>
    <n v="0"/>
    <n v="0"/>
    <n v="0"/>
    <n v="0"/>
    <n v="0.33333333333333337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31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31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31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"/>
    <n v="0"/>
    <n v="0"/>
    <s v="L32"/>
    <x v="31"/>
    <n v="0"/>
    <m/>
    <n v="0"/>
    <m/>
    <n v="0"/>
    <n v="0"/>
    <n v="0"/>
    <n v="0"/>
    <n v="0"/>
    <n v="0"/>
    <s v="P"/>
    <n v="0"/>
    <n v="6.4"/>
    <n v="0"/>
    <n v="0"/>
    <n v="104"/>
    <n v="0"/>
    <n v="0"/>
    <n v="0"/>
    <n v="0"/>
    <n v="0"/>
    <n v="6.1538461538461542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"/>
    <n v="0"/>
    <n v="0"/>
    <s v="L32"/>
    <x v="31"/>
    <n v="0"/>
    <m/>
    <n v="0"/>
    <m/>
    <n v="0"/>
    <n v="0"/>
    <n v="0"/>
    <n v="0"/>
    <n v="0"/>
    <n v="0"/>
    <s v="P"/>
    <n v="0"/>
    <n v="9.1999999999999993"/>
    <n v="0"/>
    <n v="0"/>
    <n v="88"/>
    <n v="0"/>
    <n v="0"/>
    <n v="0"/>
    <n v="0"/>
    <n v="0"/>
    <n v="0.10454545454545454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"/>
    <n v="0"/>
    <n v="0"/>
    <s v="L32"/>
    <x v="31"/>
    <n v="0"/>
    <m/>
    <n v="0"/>
    <m/>
    <n v="0"/>
    <n v="0"/>
    <n v="0"/>
    <n v="0"/>
    <n v="0"/>
    <n v="0"/>
    <s v="P"/>
    <n v="0"/>
    <n v="10.199999999999999"/>
    <n v="0"/>
    <n v="0"/>
    <n v="32.200000000000003"/>
    <n v="0"/>
    <n v="0"/>
    <n v="0"/>
    <n v="0"/>
    <n v="0"/>
    <n v="0.31677018633540366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32"/>
    <x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32"/>
    <x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32"/>
    <x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"/>
    <n v="0"/>
    <s v="SHNK1"/>
    <s v="L33"/>
    <x v="32"/>
    <n v="0"/>
    <m/>
    <n v="0"/>
    <m/>
    <n v="0"/>
    <n v="0"/>
    <n v="0"/>
    <n v="0"/>
    <n v="0"/>
    <n v="0"/>
    <m/>
    <n v="0"/>
    <n v="2.5"/>
    <n v="0"/>
    <n v="0"/>
    <n v="33.299999999999997"/>
    <n v="0"/>
    <n v="0"/>
    <n v="0"/>
    <n v="0"/>
    <n v="0"/>
    <n v="7.5075075075075076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33"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33"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33"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0"/>
    <s v="Scop5"/>
    <s v="L34"/>
    <x v="33"/>
    <n v="0"/>
    <m/>
    <n v="0"/>
    <m/>
    <n v="0"/>
    <n v="0"/>
    <n v="0"/>
    <n v="0"/>
    <n v="0"/>
    <n v="0"/>
    <m/>
    <n v="0"/>
    <n v="3"/>
    <n v="0"/>
    <n v="0"/>
    <n v="0.3"/>
    <n v="0"/>
    <n v="0"/>
    <n v="0"/>
    <n v="0"/>
    <n v="0"/>
    <n v="1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34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34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34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s v="iNicSnFR3a"/>
    <n v="0"/>
    <s v="L35"/>
    <x v="34"/>
    <n v="0"/>
    <m/>
    <n v="0"/>
    <m/>
    <n v="0"/>
    <n v="0"/>
    <n v="0"/>
    <n v="0"/>
    <n v="0"/>
    <n v="0"/>
    <s v="P"/>
    <n v="0"/>
    <n v="12"/>
    <n v="0"/>
    <n v="0"/>
    <n v="8"/>
    <n v="0"/>
    <n v="0"/>
    <n v="0"/>
    <n v="0"/>
    <n v="0"/>
    <n v="1.5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s v="iNicSnFR3b"/>
    <s v="V7"/>
    <s v="L35"/>
    <x v="34"/>
    <n v="0"/>
    <m/>
    <n v="0"/>
    <m/>
    <n v="0"/>
    <n v="0"/>
    <n v="0"/>
    <n v="0"/>
    <n v="0"/>
    <n v="0"/>
    <s v="P"/>
    <n v="0"/>
    <n v="12"/>
    <n v="0"/>
    <n v="0"/>
    <n v="9"/>
    <n v="0"/>
    <n v="0"/>
    <n v="0"/>
    <n v="0"/>
    <n v="0"/>
    <n v="1.333333333333333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35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35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35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s v=""/>
    <s v=""/>
    <s v="L36"/>
    <x v="35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36"/>
    <x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36"/>
    <x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s v=""/>
    <s v=""/>
    <s v="L37"/>
    <x v="36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37"/>
    <x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37"/>
    <x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s v=""/>
    <s v=""/>
    <s v="L38"/>
    <x v="37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38"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38"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s v=""/>
    <s v=""/>
    <s v="L39"/>
    <x v="38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39"/>
    <x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39"/>
    <x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"/>
    <s v="iEscSnFR"/>
    <n v="0"/>
    <s v="L40"/>
    <x v="39"/>
    <n v="0"/>
    <m/>
    <n v="0"/>
    <m/>
    <n v="0"/>
    <n v="0"/>
    <n v="0"/>
    <n v="0"/>
    <n v="0"/>
    <n v="0"/>
    <m/>
    <n v="0"/>
    <n v="16"/>
    <n v="0"/>
    <n v="0"/>
    <n v="1.8"/>
    <n v="0"/>
    <n v="0"/>
    <n v="0"/>
    <n v="0"/>
    <n v="0"/>
    <n v="8.888888888888889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40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40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40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s v=""/>
    <s v=""/>
    <s v="L41"/>
    <x v="40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41"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41"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s v=""/>
    <s v=""/>
    <s v="L42"/>
    <x v="4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42"/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42"/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s v=""/>
    <s v=""/>
    <s v="L43"/>
    <x v="42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43"/>
    <x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43"/>
    <x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iCytSnFR"/>
    <n v="0"/>
    <s v="L44"/>
    <x v="43"/>
    <n v="0"/>
    <m/>
    <n v="0"/>
    <m/>
    <n v="0"/>
    <n v="0"/>
    <n v="0"/>
    <n v="0"/>
    <n v="0"/>
    <n v="0"/>
    <s v="L"/>
    <n v="0"/>
    <n v="3"/>
    <n v="0"/>
    <n v="0"/>
    <n v="30.6"/>
    <n v="0"/>
    <n v="0"/>
    <n v="0"/>
    <n v="0"/>
    <n v="0"/>
    <n v="9.8039215686274508E-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iCytSnFR"/>
    <n v="0"/>
    <s v="L44"/>
    <x v="43"/>
    <n v="0"/>
    <m/>
    <n v="0"/>
    <m/>
    <n v="0"/>
    <n v="0"/>
    <n v="0"/>
    <n v="0"/>
    <n v="0"/>
    <n v="0"/>
    <s v="P"/>
    <n v="0"/>
    <n v="3.3"/>
    <n v="0"/>
    <n v="0"/>
    <n v="4.2"/>
    <n v="0"/>
    <n v="0"/>
    <n v="0"/>
    <n v="0"/>
    <n v="0"/>
    <n v="0.78571428571428559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44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44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44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s v=""/>
    <s v=""/>
    <s v="L45"/>
    <x v="44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45"/>
    <x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45"/>
    <x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"/>
    <s v="iCytSnFR"/>
    <n v="0"/>
    <s v="L46"/>
    <x v="45"/>
    <n v="0"/>
    <m/>
    <n v="0"/>
    <m/>
    <n v="0"/>
    <n v="0"/>
    <n v="0"/>
    <n v="0"/>
    <n v="0"/>
    <n v="0"/>
    <s v="L"/>
    <n v="0"/>
    <n v="8.8000000000000007"/>
    <n v="0"/>
    <n v="0"/>
    <n v="3.4"/>
    <n v="0"/>
    <n v="0"/>
    <n v="0"/>
    <n v="0"/>
    <n v="0"/>
    <n v="2.588235294117647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s v="iCytSnFR"/>
    <n v="0"/>
    <s v="L46"/>
    <x v="45"/>
    <n v="0"/>
    <m/>
    <n v="0"/>
    <m/>
    <n v="0"/>
    <n v="0"/>
    <n v="0"/>
    <n v="0"/>
    <n v="0"/>
    <n v="0"/>
    <s v="L"/>
    <n v="0"/>
    <n v="7.5"/>
    <n v="0"/>
    <n v="0"/>
    <n v="1.4"/>
    <n v="0"/>
    <n v="0"/>
    <n v="0"/>
    <n v="0"/>
    <n v="0"/>
    <n v="5.3571428571428577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s v="iCytSnFR"/>
    <n v="0"/>
    <s v="L46"/>
    <x v="45"/>
    <n v="0"/>
    <m/>
    <n v="0"/>
    <m/>
    <n v="0"/>
    <n v="0"/>
    <n v="0"/>
    <n v="0"/>
    <n v="0"/>
    <n v="0"/>
    <s v="P"/>
    <n v="0"/>
    <n v="2.7"/>
    <n v="0"/>
    <n v="0"/>
    <n v="4.7"/>
    <n v="0"/>
    <n v="0"/>
    <n v="0"/>
    <n v="0"/>
    <n v="0"/>
    <n v="0.5744680851063830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46"/>
    <x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46"/>
    <x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46"/>
    <x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s v=""/>
    <s v=""/>
    <s v="L47"/>
    <x v="46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47"/>
    <x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47"/>
    <x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"/>
    <n v="0"/>
    <s v="v7 436F"/>
    <s v="L48"/>
    <x v="47"/>
    <m/>
    <m/>
    <m/>
    <m/>
    <m/>
    <m/>
    <m/>
    <m/>
    <m/>
    <m/>
    <s v="P"/>
    <m/>
    <n v="4.2"/>
    <m/>
    <m/>
    <n v="18.100000000000001"/>
    <m/>
    <m/>
    <m/>
    <m/>
    <m/>
    <n v="0.23204419889502761"/>
    <m/>
    <m/>
    <m/>
    <m/>
    <m/>
    <m/>
    <m/>
    <m/>
    <m/>
    <m/>
    <m/>
    <m/>
    <m/>
    <m/>
    <m/>
    <m/>
    <m/>
    <m/>
    <m/>
    <m/>
    <m/>
    <m/>
  </r>
  <r>
    <x v="187"/>
    <n v="0"/>
    <s v="v7"/>
    <s v="L48"/>
    <x v="47"/>
    <m/>
    <m/>
    <m/>
    <m/>
    <m/>
    <m/>
    <m/>
    <m/>
    <m/>
    <m/>
    <s v="P"/>
    <m/>
    <n v="3.8"/>
    <m/>
    <m/>
    <n v="212"/>
    <m/>
    <m/>
    <m/>
    <m/>
    <m/>
    <n v="1.7924528301886792E-2"/>
    <m/>
    <m/>
    <m/>
    <m/>
    <m/>
    <m/>
    <m/>
    <m/>
    <m/>
    <m/>
    <m/>
    <m/>
    <m/>
    <m/>
    <m/>
    <m/>
    <m/>
    <m/>
    <m/>
    <m/>
    <m/>
    <m/>
  </r>
  <r>
    <x v="188"/>
    <n v="0"/>
    <s v="v7.1"/>
    <s v="L48"/>
    <x v="47"/>
    <m/>
    <m/>
    <m/>
    <m/>
    <m/>
    <m/>
    <m/>
    <m/>
    <m/>
    <m/>
    <s v="P"/>
    <m/>
    <n v="1.1000000000000001"/>
    <m/>
    <m/>
    <n v="18.399999999999999"/>
    <m/>
    <m/>
    <m/>
    <m/>
    <m/>
    <n v="5.9782608695652183E-2"/>
    <m/>
    <m/>
    <m/>
    <m/>
    <m/>
    <m/>
    <m/>
    <m/>
    <m/>
    <m/>
    <m/>
    <m/>
    <m/>
    <m/>
    <m/>
    <m/>
    <m/>
    <m/>
    <m/>
    <m/>
    <m/>
    <m/>
  </r>
  <r>
    <x v="189"/>
    <n v="0"/>
    <s v="cc90"/>
    <s v="L48"/>
    <x v="47"/>
    <m/>
    <m/>
    <m/>
    <m/>
    <m/>
    <m/>
    <m/>
    <m/>
    <m/>
    <m/>
    <s v="P"/>
    <m/>
    <n v="3.7"/>
    <m/>
    <m/>
    <n v="19.2"/>
    <m/>
    <m/>
    <m/>
    <m/>
    <m/>
    <n v="0.19270833333333334"/>
    <m/>
    <m/>
    <m/>
    <m/>
    <m/>
    <m/>
    <m/>
    <m/>
    <m/>
    <m/>
    <m/>
    <m/>
    <m/>
    <m/>
    <m/>
    <m/>
    <m/>
    <m/>
    <m/>
    <m/>
    <m/>
    <m/>
  </r>
  <r>
    <x v="190"/>
    <n v="0"/>
    <s v="v9"/>
    <s v="L48"/>
    <x v="47"/>
    <m/>
    <m/>
    <m/>
    <m/>
    <m/>
    <m/>
    <m/>
    <m/>
    <m/>
    <m/>
    <s v="P"/>
    <m/>
    <n v="2.6"/>
    <m/>
    <m/>
    <n v="33.200000000000003"/>
    <m/>
    <m/>
    <m/>
    <m/>
    <m/>
    <n v="7.8313253012048195E-2"/>
    <m/>
    <m/>
    <m/>
    <m/>
    <m/>
    <m/>
    <m/>
    <m/>
    <m/>
    <m/>
    <m/>
    <m/>
    <m/>
    <m/>
    <m/>
    <m/>
    <m/>
    <m/>
    <m/>
    <m/>
    <m/>
    <m/>
  </r>
  <r>
    <x v="6"/>
    <s v=""/>
    <s v=""/>
    <s v="L48"/>
    <x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48"/>
    <x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48"/>
    <x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48"/>
    <x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48"/>
    <x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m/>
    <x v="1"/>
    <m/>
    <m/>
    <m/>
    <m/>
    <m/>
    <m/>
    <m/>
    <m/>
    <m/>
    <m/>
    <m/>
    <m/>
    <m/>
    <m/>
    <m/>
    <m/>
    <m/>
    <m/>
    <m/>
    <m/>
    <m/>
    <s v=" "/>
    <m/>
    <m/>
    <m/>
    <m/>
    <m/>
    <m/>
    <m/>
    <m/>
    <m/>
    <m/>
    <m/>
    <m/>
    <m/>
    <m/>
    <m/>
    <m/>
    <m/>
    <m/>
    <m/>
    <m/>
    <m/>
    <m/>
  </r>
  <r>
    <x v="191"/>
    <n v="0"/>
    <s v="v7 436F"/>
    <s v="L49"/>
    <x v="48"/>
    <m/>
    <m/>
    <m/>
    <m/>
    <m/>
    <m/>
    <m/>
    <m/>
    <m/>
    <m/>
    <s v="P"/>
    <m/>
    <n v="13.7"/>
    <m/>
    <m/>
    <n v="4.5999999999999996"/>
    <m/>
    <m/>
    <m/>
    <m/>
    <m/>
    <n v="2.9782608695652173"/>
    <m/>
    <m/>
    <m/>
    <m/>
    <m/>
    <m/>
    <m/>
    <m/>
    <m/>
    <m/>
    <m/>
    <m/>
    <m/>
    <m/>
    <m/>
    <m/>
    <m/>
    <m/>
    <m/>
    <m/>
    <m/>
    <m/>
  </r>
  <r>
    <x v="192"/>
    <n v="0"/>
    <s v="v7"/>
    <s v="L49"/>
    <x v="48"/>
    <m/>
    <m/>
    <m/>
    <m/>
    <m/>
    <m/>
    <m/>
    <m/>
    <m/>
    <m/>
    <s v="P"/>
    <m/>
    <n v="17.8"/>
    <m/>
    <m/>
    <n v="23.3"/>
    <m/>
    <m/>
    <m/>
    <m/>
    <m/>
    <n v="0.76394849785407726"/>
    <m/>
    <m/>
    <m/>
    <m/>
    <m/>
    <m/>
    <m/>
    <m/>
    <m/>
    <m/>
    <m/>
    <m/>
    <m/>
    <m/>
    <m/>
    <m/>
    <m/>
    <m/>
    <m/>
    <m/>
    <m/>
    <m/>
  </r>
  <r>
    <x v="193"/>
    <n v="0"/>
    <s v="v7.1"/>
    <s v="L49"/>
    <x v="48"/>
    <m/>
    <m/>
    <m/>
    <m/>
    <m/>
    <m/>
    <m/>
    <m/>
    <m/>
    <m/>
    <s v="P"/>
    <m/>
    <n v="9.5"/>
    <m/>
    <m/>
    <n v="10.3"/>
    <m/>
    <m/>
    <m/>
    <m/>
    <m/>
    <n v="0.92233009708737856"/>
    <m/>
    <m/>
    <m/>
    <m/>
    <m/>
    <m/>
    <m/>
    <m/>
    <m/>
    <m/>
    <m/>
    <m/>
    <m/>
    <m/>
    <m/>
    <m/>
    <m/>
    <m/>
    <m/>
    <m/>
    <m/>
    <m/>
  </r>
  <r>
    <x v="194"/>
    <n v="0"/>
    <s v="cc90"/>
    <s v="L49"/>
    <x v="48"/>
    <m/>
    <m/>
    <m/>
    <m/>
    <m/>
    <m/>
    <m/>
    <m/>
    <m/>
    <m/>
    <s v="P"/>
    <m/>
    <n v="4.5999999999999996"/>
    <m/>
    <m/>
    <n v="2.8"/>
    <m/>
    <m/>
    <m/>
    <m/>
    <m/>
    <n v="1.6428571428571428"/>
    <m/>
    <m/>
    <m/>
    <m/>
    <m/>
    <m/>
    <m/>
    <m/>
    <m/>
    <m/>
    <m/>
    <m/>
    <m/>
    <m/>
    <m/>
    <m/>
    <m/>
    <m/>
    <m/>
    <m/>
    <m/>
    <m/>
  </r>
  <r>
    <x v="195"/>
    <n v="0"/>
    <s v="cc93"/>
    <s v="L49"/>
    <x v="48"/>
    <m/>
    <m/>
    <m/>
    <m/>
    <m/>
    <m/>
    <m/>
    <m/>
    <m/>
    <m/>
    <s v="P"/>
    <m/>
    <n v="13.2"/>
    <m/>
    <m/>
    <n v="43.9"/>
    <m/>
    <m/>
    <m/>
    <m/>
    <m/>
    <n v="0.30068337129840544"/>
    <m/>
    <m/>
    <m/>
    <m/>
    <m/>
    <m/>
    <m/>
    <m/>
    <m/>
    <m/>
    <m/>
    <m/>
    <m/>
    <m/>
    <m/>
    <m/>
    <m/>
    <m/>
    <m/>
    <m/>
    <m/>
    <m/>
  </r>
  <r>
    <x v="196"/>
    <n v="0"/>
    <s v="v9"/>
    <s v="L49"/>
    <x v="48"/>
    <m/>
    <m/>
    <m/>
    <m/>
    <m/>
    <m/>
    <m/>
    <m/>
    <m/>
    <m/>
    <s v="P"/>
    <m/>
    <n v="6.1"/>
    <m/>
    <m/>
    <n v="10.9"/>
    <m/>
    <m/>
    <m/>
    <m/>
    <m/>
    <n v="0.55963302752293576"/>
    <m/>
    <m/>
    <m/>
    <m/>
    <m/>
    <m/>
    <m/>
    <m/>
    <m/>
    <m/>
    <m/>
    <m/>
    <m/>
    <m/>
    <m/>
    <m/>
    <m/>
    <m/>
    <m/>
    <m/>
    <m/>
    <m/>
  </r>
  <r>
    <x v="197"/>
    <n v="0"/>
    <s v="v7 436A"/>
    <s v="L49"/>
    <x v="48"/>
    <m/>
    <m/>
    <m/>
    <m/>
    <m/>
    <m/>
    <m/>
    <m/>
    <m/>
    <m/>
    <s v="P"/>
    <m/>
    <n v="7.8"/>
    <m/>
    <m/>
    <n v="36.5"/>
    <m/>
    <m/>
    <m/>
    <m/>
    <m/>
    <n v="0.21369863013698628"/>
    <m/>
    <m/>
    <m/>
    <m/>
    <m/>
    <m/>
    <m/>
    <m/>
    <m/>
    <m/>
    <m/>
    <m/>
    <m/>
    <m/>
    <m/>
    <m/>
    <m/>
    <m/>
    <m/>
    <m/>
    <m/>
    <m/>
  </r>
  <r>
    <x v="198"/>
    <n v="0"/>
    <s v="AK1"/>
    <s v="L49"/>
    <x v="48"/>
    <m/>
    <m/>
    <m/>
    <m/>
    <m/>
    <m/>
    <m/>
    <m/>
    <m/>
    <m/>
    <s v="P"/>
    <m/>
    <n v="4.7"/>
    <m/>
    <m/>
    <n v="42.2"/>
    <m/>
    <m/>
    <m/>
    <m/>
    <m/>
    <n v="0.11137440758293839"/>
    <m/>
    <m/>
    <m/>
    <m/>
    <m/>
    <m/>
    <m/>
    <m/>
    <m/>
    <m/>
    <m/>
    <m/>
    <m/>
    <m/>
    <m/>
    <m/>
    <m/>
    <m/>
    <m/>
    <m/>
    <m/>
    <m/>
  </r>
  <r>
    <x v="199"/>
    <n v="0"/>
    <s v="AK2"/>
    <s v="L49"/>
    <x v="48"/>
    <m/>
    <m/>
    <m/>
    <m/>
    <m/>
    <m/>
    <m/>
    <m/>
    <m/>
    <m/>
    <s v="P"/>
    <m/>
    <n v="4.0999999999999996"/>
    <m/>
    <m/>
    <n v="110"/>
    <m/>
    <m/>
    <m/>
    <m/>
    <m/>
    <n v="3.727272727272727E-2"/>
    <m/>
    <m/>
    <m/>
    <m/>
    <m/>
    <m/>
    <m/>
    <m/>
    <m/>
    <m/>
    <m/>
    <m/>
    <m/>
    <m/>
    <m/>
    <m/>
    <m/>
    <m/>
    <m/>
    <m/>
    <m/>
    <m/>
  </r>
  <r>
    <x v="200"/>
    <n v="0"/>
    <n v="0"/>
    <s v="L49"/>
    <x v="48"/>
    <m/>
    <m/>
    <m/>
    <m/>
    <m/>
    <m/>
    <m/>
    <m/>
    <m/>
    <m/>
    <s v="P"/>
    <m/>
    <n v="4.7"/>
    <m/>
    <m/>
    <n v="183"/>
    <m/>
    <m/>
    <m/>
    <m/>
    <m/>
    <n v="2.568306010928962E-2"/>
    <m/>
    <m/>
    <m/>
    <m/>
    <m/>
    <m/>
    <m/>
    <m/>
    <m/>
    <m/>
    <m/>
    <m/>
    <m/>
    <m/>
    <m/>
    <m/>
    <m/>
    <m/>
    <m/>
    <m/>
    <m/>
    <m/>
  </r>
  <r>
    <x v="201"/>
    <n v="0"/>
    <s v="v7 436F"/>
    <s v="L49"/>
    <x v="48"/>
    <m/>
    <m/>
    <m/>
    <m/>
    <m/>
    <m/>
    <m/>
    <m/>
    <m/>
    <m/>
    <s v="L"/>
    <m/>
    <n v="12.1"/>
    <m/>
    <m/>
    <n v="4.0199999999999996"/>
    <m/>
    <m/>
    <m/>
    <m/>
    <m/>
    <n v="3.0099502487562191"/>
    <m/>
    <m/>
    <m/>
    <m/>
    <m/>
    <m/>
    <m/>
    <m/>
    <m/>
    <m/>
    <m/>
    <m/>
    <m/>
    <m/>
    <m/>
    <m/>
    <m/>
    <m/>
    <m/>
    <m/>
    <m/>
    <m/>
  </r>
  <r>
    <x v="202"/>
    <n v="0"/>
    <s v="v7 436F 11L"/>
    <s v="L49"/>
    <x v="48"/>
    <m/>
    <m/>
    <m/>
    <m/>
    <m/>
    <m/>
    <m/>
    <m/>
    <m/>
    <m/>
    <s v="L"/>
    <m/>
    <n v="9.9"/>
    <m/>
    <m/>
    <n v="2.72"/>
    <m/>
    <m/>
    <m/>
    <m/>
    <m/>
    <n v="3.6397058823529411"/>
    <m/>
    <m/>
    <m/>
    <m/>
    <m/>
    <m/>
    <m/>
    <m/>
    <m/>
    <m/>
    <m/>
    <m/>
    <m/>
    <m/>
    <m/>
    <m/>
    <m/>
    <m/>
    <m/>
    <m/>
    <m/>
    <m/>
  </r>
  <r>
    <x v="203"/>
    <n v="0"/>
    <s v="v7 436F 11V"/>
    <s v="L49"/>
    <x v="48"/>
    <m/>
    <m/>
    <m/>
    <m/>
    <m/>
    <m/>
    <m/>
    <m/>
    <m/>
    <m/>
    <s v="L"/>
    <m/>
    <n v="12.3"/>
    <m/>
    <m/>
    <n v="3.14"/>
    <m/>
    <m/>
    <m/>
    <m/>
    <m/>
    <n v="3.9171974522292996"/>
    <m/>
    <m/>
    <m/>
    <m/>
    <m/>
    <m/>
    <m/>
    <m/>
    <m/>
    <m/>
    <m/>
    <m/>
    <m/>
    <m/>
    <m/>
    <m/>
    <m/>
    <m/>
    <m/>
    <m/>
    <m/>
    <m/>
  </r>
  <r>
    <x v="204"/>
    <n v="0"/>
    <s v="v7 436F 11I"/>
    <s v="L49"/>
    <x v="48"/>
    <m/>
    <m/>
    <m/>
    <m/>
    <m/>
    <m/>
    <m/>
    <m/>
    <m/>
    <m/>
    <s v="L"/>
    <m/>
    <n v="9"/>
    <m/>
    <m/>
    <n v="2.67"/>
    <m/>
    <m/>
    <m/>
    <m/>
    <m/>
    <n v="3.3707865168539328"/>
    <m/>
    <m/>
    <m/>
    <m/>
    <m/>
    <m/>
    <m/>
    <m/>
    <m/>
    <m/>
    <m/>
    <m/>
    <m/>
    <m/>
    <m/>
    <m/>
    <m/>
    <m/>
    <m/>
    <m/>
    <m/>
    <m/>
  </r>
  <r>
    <x v="205"/>
    <s v="iS-methadoneSnFR1.0"/>
    <s v="cc93 11V 436F 490A"/>
    <s v="L49"/>
    <x v="48"/>
    <m/>
    <m/>
    <m/>
    <m/>
    <m/>
    <m/>
    <m/>
    <m/>
    <m/>
    <m/>
    <m/>
    <m/>
    <n v="15.3"/>
    <m/>
    <m/>
    <n v="3.17"/>
    <m/>
    <m/>
    <m/>
    <m/>
    <m/>
    <n v="4.8264984227129339"/>
    <m/>
    <m/>
    <m/>
    <m/>
    <m/>
    <m/>
    <m/>
    <m/>
    <m/>
    <m/>
    <m/>
    <m/>
    <m/>
    <m/>
    <m/>
    <m/>
    <m/>
    <m/>
    <m/>
    <m/>
    <m/>
    <m/>
  </r>
  <r>
    <x v="6"/>
    <s v=""/>
    <s v=""/>
    <s v="L49"/>
    <x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49"/>
    <x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49"/>
    <x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49"/>
    <x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49"/>
    <x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6"/>
    <s v="iFluoxSnFR "/>
    <n v="0"/>
    <s v="L51"/>
    <x v="49"/>
    <n v="0"/>
    <m/>
    <n v="0"/>
    <m/>
    <n v="0"/>
    <n v="0"/>
    <n v="0"/>
    <n v="0"/>
    <n v="0"/>
    <n v="0"/>
    <m/>
    <n v="0"/>
    <n v="5"/>
    <n v="0"/>
    <n v="0"/>
    <n v="14"/>
    <n v="0"/>
    <n v="0"/>
    <n v="0"/>
    <n v="0"/>
    <n v="0"/>
    <n v="0.35714285714285715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"/>
    <s v=""/>
    <s v="L51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51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s v=""/>
    <s v=""/>
    <s v="L51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s v=""/>
    <s v=""/>
    <m/>
    <x v="1"/>
    <n v="0"/>
    <m/>
    <n v="0"/>
    <m/>
    <n v="0"/>
    <n v="0"/>
    <n v="0"/>
    <n v="0"/>
    <n v="0"/>
    <n v="0"/>
    <m/>
    <n v="0"/>
    <n v="0"/>
    <n v="0"/>
    <n v="0"/>
    <n v="0"/>
    <n v="0"/>
    <n v="0"/>
    <n v="0"/>
    <n v="0"/>
    <n v="0"/>
    <s v=" 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69926C-8FC2-44CD-8B39-274DDC5AA0E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J1:CI210" firstHeaderRow="1" firstDataRow="2" firstDataCol="1"/>
  <pivotFields count="49">
    <pivotField axis="axisRow" showAll="0">
      <items count="208">
        <item x="29"/>
        <item x="0"/>
        <item x="7"/>
        <item x="8"/>
        <item x="43"/>
        <item x="44"/>
        <item x="166"/>
        <item x="9"/>
        <item x="30"/>
        <item x="10"/>
        <item x="55"/>
        <item x="31"/>
        <item x="98"/>
        <item x="81"/>
        <item x="82"/>
        <item x="83"/>
        <item x="84"/>
        <item x="85"/>
        <item x="86"/>
        <item x="45"/>
        <item x="46"/>
        <item x="47"/>
        <item x="156"/>
        <item x="157"/>
        <item x="32"/>
        <item x="158"/>
        <item x="159"/>
        <item x="33"/>
        <item x="34"/>
        <item x="35"/>
        <item x="36"/>
        <item x="37"/>
        <item x="38"/>
        <item x="39"/>
        <item x="11"/>
        <item x="160"/>
        <item x="161"/>
        <item x="162"/>
        <item x="12"/>
        <item x="48"/>
        <item x="185"/>
        <item x="13"/>
        <item x="14"/>
        <item x="49"/>
        <item x="1"/>
        <item x="2"/>
        <item x="3"/>
        <item x="40"/>
        <item x="4"/>
        <item x="5"/>
        <item x="15"/>
        <item x="16"/>
        <item x="56"/>
        <item x="57"/>
        <item x="58"/>
        <item x="59"/>
        <item x="60"/>
        <item x="61"/>
        <item x="62"/>
        <item x="63"/>
        <item x="64"/>
        <item x="65"/>
        <item x="68"/>
        <item x="69"/>
        <item x="183"/>
        <item x="95"/>
        <item x="96"/>
        <item x="97"/>
        <item x="17"/>
        <item x="18"/>
        <item x="19"/>
        <item x="109"/>
        <item x="110"/>
        <item x="111"/>
        <item x="41"/>
        <item x="42"/>
        <item x="184"/>
        <item x="206"/>
        <item x="20"/>
        <item x="21"/>
        <item x="22"/>
        <item x="23"/>
        <item x="87"/>
        <item x="88"/>
        <item x="89"/>
        <item x="90"/>
        <item x="91"/>
        <item x="92"/>
        <item x="93"/>
        <item x="94"/>
        <item x="66"/>
        <item x="67"/>
        <item x="50"/>
        <item x="51"/>
        <item x="52"/>
        <item x="53"/>
        <item x="54"/>
        <item x="101"/>
        <item x="102"/>
        <item x="103"/>
        <item x="104"/>
        <item x="105"/>
        <item x="106"/>
        <item x="143"/>
        <item x="144"/>
        <item x="145"/>
        <item x="107"/>
        <item x="108"/>
        <item x="149"/>
        <item x="150"/>
        <item x="151"/>
        <item x="180"/>
        <item x="181"/>
        <item x="182"/>
        <item x="152"/>
        <item x="153"/>
        <item x="154"/>
        <item x="155"/>
        <item x="99"/>
        <item x="100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24"/>
        <item x="146"/>
        <item x="147"/>
        <item x="148"/>
        <item x="25"/>
        <item x="26"/>
        <item x="27"/>
        <item x="28"/>
        <item x="70"/>
        <item x="71"/>
        <item x="72"/>
        <item x="73"/>
        <item x="74"/>
        <item x="75"/>
        <item x="76"/>
        <item x="77"/>
        <item x="78"/>
        <item x="79"/>
        <item x="80"/>
        <item x="6"/>
        <item t="default"/>
      </items>
    </pivotField>
    <pivotField showAll="0"/>
    <pivotField showAll="0"/>
    <pivotField dataField="1" showAll="0"/>
    <pivotField axis="axisCol" showAll="0">
      <items count="51">
        <item x="1"/>
        <item x="11"/>
        <item x="32"/>
        <item x="18"/>
        <item x="2"/>
        <item x="0"/>
        <item x="21"/>
        <item x="26"/>
        <item x="3"/>
        <item x="27"/>
        <item x="5"/>
        <item x="42"/>
        <item x="43"/>
        <item x="45"/>
        <item x="44"/>
        <item x="41"/>
        <item x="23"/>
        <item x="35"/>
        <item x="34"/>
        <item x="19"/>
        <item x="12"/>
        <item x="28"/>
        <item x="29"/>
        <item x="20"/>
        <item x="25"/>
        <item x="8"/>
        <item x="17"/>
        <item x="39"/>
        <item x="49"/>
        <item x="46"/>
        <item x="24"/>
        <item x="31"/>
        <item x="6"/>
        <item x="38"/>
        <item x="36"/>
        <item x="7"/>
        <item x="10"/>
        <item x="47"/>
        <item x="15"/>
        <item x="30"/>
        <item x="13"/>
        <item x="9"/>
        <item x="48"/>
        <item x="14"/>
        <item x="40"/>
        <item x="22"/>
        <item x="16"/>
        <item x="33"/>
        <item x="4"/>
        <item x="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Fields count="1">
    <field x="4"/>
  </colFields>
  <col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colItems>
  <dataFields count="1">
    <dataField name="Count of Ligand_Number" fld="3" subtotal="count" baseField="0" baseItem="0"/>
  </dataFields>
  <formats count="45">
    <format dxfId="325">
      <pivotArea type="all" dataOnly="0" outline="0" fieldPosition="0"/>
    </format>
    <format dxfId="324">
      <pivotArea outline="0" collapsedLevelsAreSubtotals="1" fieldPosition="0"/>
    </format>
    <format dxfId="323">
      <pivotArea type="origin" dataOnly="0" labelOnly="1" outline="0" fieldPosition="0"/>
    </format>
    <format dxfId="322">
      <pivotArea type="topRight" dataOnly="0" labelOnly="1" outline="0" fieldPosition="0"/>
    </format>
    <format dxfId="321">
      <pivotArea dataOnly="0" labelOnly="1" grandRow="1" outline="0" fieldPosition="0"/>
    </format>
    <format dxfId="320">
      <pivotArea dataOnly="0" labelOnly="1" grandCol="1" outline="0" fieldPosition="0"/>
    </format>
    <format dxfId="319">
      <pivotArea outline="0" collapsedLevelsAreSubtotals="1" fieldPosition="0">
        <references count="1">
          <reference field="4" count="1" selected="0">
            <x v="0"/>
          </reference>
        </references>
      </pivotArea>
    </format>
    <format dxfId="318">
      <pivotArea dataOnly="0" labelOnly="1" fieldPosition="0">
        <references count="1">
          <reference field="4" count="1">
            <x v="2"/>
          </reference>
        </references>
      </pivotArea>
    </format>
    <format dxfId="317">
      <pivotArea grandCol="1" outline="0" collapsedLevelsAreSubtotals="1" fieldPosition="0"/>
    </format>
    <format dxfId="316">
      <pivotArea dataOnly="0" labelOnly="1" grandCol="1" outline="0" fieldPosition="0"/>
    </format>
    <format dxfId="315">
      <pivotArea dataOnly="0" labelOnly="1" fieldPosition="0">
        <references count="1">
          <reference field="4" count="49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14">
      <pivotArea dataOnly="0" labelOnly="1" grandCol="1" outline="0" fieldPosition="0"/>
    </format>
    <format dxfId="313">
      <pivotArea field="4" type="button" dataOnly="0" labelOnly="1" outline="0" axis="axisCol" fieldPosition="0"/>
    </format>
    <format dxfId="312">
      <pivotArea type="topRight" dataOnly="0" labelOnly="1" outline="0" offset="A1" fieldPosition="0"/>
    </format>
    <format dxfId="311">
      <pivotArea dataOnly="0" labelOnly="1" fieldPosition="0">
        <references count="1">
          <reference field="4" count="2">
            <x v="0"/>
            <x v="1"/>
          </reference>
        </references>
      </pivotArea>
    </format>
    <format dxfId="310">
      <pivotArea type="all" dataOnly="0" outline="0" fieldPosition="0"/>
    </format>
    <format dxfId="309">
      <pivotArea dataOnly="0" labelOnly="1" fieldPosition="0">
        <references count="1">
          <reference field="4" count="1">
            <x v="1"/>
          </reference>
        </references>
      </pivotArea>
    </format>
    <format dxfId="308">
      <pivotArea type="all" dataOnly="0" outline="0" fieldPosition="0"/>
    </format>
    <format dxfId="307">
      <pivotArea outline="0" collapsedLevelsAreSubtotals="1" fieldPosition="0"/>
    </format>
    <format dxfId="306">
      <pivotArea type="origin" dataOnly="0" labelOnly="1" outline="0" fieldPosition="0"/>
    </format>
    <format dxfId="305">
      <pivotArea field="4" type="button" dataOnly="0" labelOnly="1" outline="0" axis="axisCol" fieldPosition="0"/>
    </format>
    <format dxfId="304">
      <pivotArea type="topRight" dataOnly="0" labelOnly="1" outline="0" fieldPosition="0"/>
    </format>
    <format dxfId="303">
      <pivotArea field="0" type="button" dataOnly="0" labelOnly="1" outline="0" axis="axisRow" fieldPosition="0"/>
    </format>
    <format dxfId="30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0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00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99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98">
      <pivotArea dataOnly="0" labelOnly="1" fieldPosition="0">
        <references count="1">
          <reference field="0" count="7">
            <x v="200"/>
            <x v="201"/>
            <x v="202"/>
            <x v="203"/>
            <x v="204"/>
            <x v="205"/>
            <x v="206"/>
          </reference>
        </references>
      </pivotArea>
    </format>
    <format dxfId="297">
      <pivotArea dataOnly="0" labelOnly="1" grandRow="1" outline="0" fieldPosition="0"/>
    </format>
    <format dxfId="296">
      <pivotArea dataOnly="0" labelOnly="1" fieldPosition="0">
        <references count="1">
          <reference field="4" count="0"/>
        </references>
      </pivotArea>
    </format>
    <format dxfId="295">
      <pivotArea dataOnly="0" labelOnly="1" grandCol="1" outline="0" fieldPosition="0"/>
    </format>
    <format dxfId="294">
      <pivotArea type="all" dataOnly="0" outline="0" fieldPosition="0"/>
    </format>
    <format dxfId="293">
      <pivotArea outline="0" collapsedLevelsAreSubtotals="1" fieldPosition="0"/>
    </format>
    <format dxfId="292">
      <pivotArea type="origin" dataOnly="0" labelOnly="1" outline="0" fieldPosition="0"/>
    </format>
    <format dxfId="291">
      <pivotArea field="4" type="button" dataOnly="0" labelOnly="1" outline="0" axis="axisCol" fieldPosition="0"/>
    </format>
    <format dxfId="290">
      <pivotArea type="topRight" dataOnly="0" labelOnly="1" outline="0" fieldPosition="0"/>
    </format>
    <format dxfId="289">
      <pivotArea field="0" type="button" dataOnly="0" labelOnly="1" outline="0" axis="axisRow" fieldPosition="0"/>
    </format>
    <format dxfId="28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8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86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85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84">
      <pivotArea dataOnly="0" labelOnly="1" fieldPosition="0">
        <references count="1">
          <reference field="0" count="7">
            <x v="200"/>
            <x v="201"/>
            <x v="202"/>
            <x v="203"/>
            <x v="204"/>
            <x v="205"/>
            <x v="206"/>
          </reference>
        </references>
      </pivotArea>
    </format>
    <format dxfId="283">
      <pivotArea dataOnly="0" labelOnly="1" grandRow="1" outline="0" fieldPosition="0"/>
    </format>
    <format dxfId="282">
      <pivotArea dataOnly="0" labelOnly="1" fieldPosition="0">
        <references count="1">
          <reference field="4" count="0"/>
        </references>
      </pivotArea>
    </format>
    <format dxfId="28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ensors_OpuBC_cpXFP" displayName="Sensors_OpuBC_cpXFP" ref="A1:AH343" totalsRowShown="0" headerRowDxfId="280" dataDxfId="279">
  <autoFilter ref="A1:AH343" xr:uid="{00000000-000C-0000-FFFF-FFFF00000000}"/>
  <sortState xmlns:xlrd2="http://schemas.microsoft.com/office/spreadsheetml/2017/richdata2" ref="A2:AH322">
    <sortCondition ref="A1:A322"/>
  </sortState>
  <tableColumns count="34">
    <tableColumn id="1" xr3:uid="{00000000-0010-0000-0000-000001000000}" name="Sensor_Number" dataDxfId="278"/>
    <tableColumn id="2" xr3:uid="{00000000-0010-0000-0000-000002000000}" name="     Scientist" dataDxfId="277"/>
    <tableColumn id="26" xr3:uid="{80AB38A2-C202-4AC4-8946-2920EBB80BD8}" name="     Scientist2" dataDxfId="276"/>
    <tableColumn id="3" xr3:uid="{00000000-0010-0000-0000-000003000000}" name="Drug goal(s)" dataDxfId="275"/>
    <tableColumn id="4" xr3:uid="{00000000-0010-0000-0000-000004000000}" name="data_mutagenesis" dataDxfId="274"/>
    <tableColumn id="7" xr3:uid="{00000000-0010-0000-0000-000007000000}" name="type_mutagenesis" dataDxfId="273"/>
    <tableColumn id="9" xr3:uid="{00000000-0010-0000-0000-000009000000}" name="published name(s)" dataDxfId="272"/>
    <tableColumn id="43" xr3:uid="{436FC82A-EC88-4AE6-B1B2-18017358E4CF}" name="Nickame" dataDxfId="271"/>
    <tableColumn id="583" xr3:uid="{00000000-0010-0000-0000-000047020000}" name="Addgene #" dataDxfId="270"/>
    <tableColumn id="10" xr3:uid="{00000000-0010-0000-0000-00000A000000}" name="Pedigree" dataDxfId="269"/>
    <tableColumn id="11" xr3:uid="{00000000-0010-0000-0000-00000B000000}" name="sort-order_user" dataDxfId="268"/>
    <tableColumn id="12" xr3:uid="{00000000-0010-0000-0000-00000C000000}" name="sort-order_requested" dataDxfId="267"/>
    <tableColumn id="13" xr3:uid="{00000000-0010-0000-0000-00000D000000}" name="sort-order_order_admin" dataDxfId="266"/>
    <tableColumn id="14" xr3:uid="{00000000-0010-0000-0000-00000E000000}" name="production level" dataDxfId="265"/>
    <tableColumn id="15" xr3:uid="{00000000-0010-0000-0000-00000F000000}" name="publication" dataDxfId="264"/>
    <tableColumn id="17" xr3:uid="{F9BF872C-6282-4756-BEB5-BC86603E8F71}" name="Zebrafish construct" dataDxfId="263"/>
    <tableColumn id="29" xr3:uid="{7B102364-FEA6-4F7C-98B6-8750DE0D85D6}" name="cpXFP" dataDxfId="262"/>
    <tableColumn id="20" xr3:uid="{07168CD5-7283-4A47-9097-C7C176BF095D}" name="sequence.full_1_522 " dataDxfId="261"/>
    <tableColumn id="21" xr3:uid="{B3AEF4A1-9789-48CD-A80E-683D503420EB}" name="sequence.PBP.Nterm_1_75" dataDxfId="260">
      <calculatedColumnFormula>MID($R2,1,75)</calculatedColumnFormula>
    </tableColumn>
    <tableColumn id="18" xr3:uid="{6C919ACF-C446-4515-A4DE-E7214A190D2D}" name="sequence.linker1_76-79" dataDxfId="259">
      <calculatedColumnFormula>MID($R2,76,4)</calculatedColumnFormula>
    </tableColumn>
    <tableColumn id="19" xr3:uid="{6E858F93-B4C5-4E4C-B993-84046FA6D30E}" name="sequence.cpGFP_80_320" dataDxfId="258">
      <calculatedColumnFormula>MID($R2,80,239)</calculatedColumnFormula>
    </tableColumn>
    <tableColumn id="5" xr3:uid="{531992FB-8B56-4A2E-8383-49762E2F8EF1}" name="sequence.chromophore" dataDxfId="257">
      <calculatedColumnFormula>MID($R2,240,3)</calculatedColumnFormula>
    </tableColumn>
    <tableColumn id="24" xr3:uid="{28EAB82E-285E-44DE-88E6-31A36DA84063}" name="sequence.linker2_321-324" dataDxfId="256">
      <calculatedColumnFormula>MID($R2,321,4)</calculatedColumnFormula>
    </tableColumn>
    <tableColumn id="23" xr3:uid="{DB9F4424-32AC-4AFB-92FC-554FA122870E}" name="sequence.PBP.Cterm_325-522" dataDxfId="255">
      <calculatedColumnFormula>MID($R2,326,198)</calculatedColumnFormula>
    </tableColumn>
    <tableColumn id="22" xr3:uid="{6EF0A09A-6E9D-43EE-A5E6-9AC96E76B335}" name="sequence.temp1" dataDxfId="254"/>
    <tableColumn id="27" xr3:uid="{B90DC054-4007-41CC-AE54-87E5B8552D59}" name="sequence.temp2" dataDxfId="253"/>
    <tableColumn id="25" xr3:uid="{D6731FD6-6C79-473C-BEFC-3A05E38301B0}" name="sequence.temp3" dataDxfId="252"/>
    <tableColumn id="41" xr3:uid="{AFD6263B-10E0-4332-8D64-1ABAA6C9684B}" name="sequence.temp4" dataDxfId="251"/>
    <tableColumn id="40" xr3:uid="{010B5425-89D1-4388-96B4-EF6721439ADF}" name="010 changeable" dataDxfId="250">
      <calculatedColumnFormula>MID($R2,MID(AC$1,1,3),1)</calculatedColumnFormula>
    </tableColumn>
    <tableColumn id="39" xr3:uid="{3579C0F5-87F4-4594-BEC8-5CAB3D230E39}" name="043 changeable" dataDxfId="249">
      <calculatedColumnFormula>MID($R2,MID(AD$1,1,3),1)</calculatedColumnFormula>
    </tableColumn>
    <tableColumn id="38" xr3:uid="{2BD22759-9C47-4F7B-9D51-6DDC72E305B5}" name="068 changeable" dataDxfId="248">
      <calculatedColumnFormula>MID($R2,MID(AE$1,1,3),1)</calculatedColumnFormula>
    </tableColumn>
    <tableColumn id="42" xr3:uid="{D2131012-FDA1-45BF-A1D6-BE72ABF28267}" name="351 changeable" dataDxfId="247">
      <calculatedColumnFormula>MID($R2,MID(AF$1,1,3),1)</calculatedColumnFormula>
    </tableColumn>
    <tableColumn id="57" xr3:uid="{5848912D-19FF-427B-B8D9-1597F85EA992}" name="360 changeable" dataDxfId="246">
      <calculatedColumnFormula>MID($R2,MID(AG$1,1,3),1)</calculatedColumnFormula>
    </tableColumn>
    <tableColumn id="600" xr3:uid="{DA6FDB5B-CACF-434B-BA06-8AC153ECDA27}" name="461 changeable" dataDxfId="245">
      <calculatedColumnFormula>MID($R2,MID(AH$1,1,3),1)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F03B53-EDFA-49B5-90F4-78AAE5F3F44C}" name="Ligands_names_and_links" displayName="Ligands_names_and_links" ref="A2:H65" totalsRowShown="0" headerRowDxfId="244" dataDxfId="243">
  <autoFilter ref="A2:H65" xr:uid="{C6F03B53-EDFA-49B5-90F4-78AAE5F3F44C}"/>
  <tableColumns count="8">
    <tableColumn id="1" xr3:uid="{C51E9495-6BBE-4335-9B6E-EF188C1C36A9}" name="Ligand_Number" dataDxfId="242"/>
    <tableColumn id="2" xr3:uid="{EFE48A48-1376-4A3B-A6E1-9D67799F5035}" name="Ligand name" dataDxfId="241"/>
    <tableColumn id="3" xr3:uid="{218874E2-CA80-4383-8952-1661FBA52991}" name="ZINC15 URL" dataDxfId="240"/>
    <tableColumn id="4" xr3:uid="{B25CA66F-FAD0-4BAD-AC79-22CD7DB11251}" name="PubChem URL" dataDxfId="239"/>
    <tableColumn id="5" xr3:uid="{100284B7-4CB3-4890-868D-42FE5C866889}" name="PDBQ URL" dataDxfId="238"/>
    <tableColumn id="6" xr3:uid="{E12DFC21-80A8-4184-BBD5-167D001ABE45}" name="Scientist(s)" dataDxfId="237"/>
    <tableColumn id="10" xr3:uid="{81290F4F-F435-49AB-B3F9-52456AF1EE80}" name="Class_1" dataDxfId="236"/>
    <tableColumn id="8" xr3:uid="{95D517C5-5AC6-4AE8-AD62-E2E41604C905}" name="Class_2" dataDxfId="23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8EC36ED0-3732-434E-A427-A6664FCF2E50}" name="Experiments" displayName="Experiments" ref="A1:AU572" totalsRowShown="0" headerRowDxfId="234" dataDxfId="233">
  <autoFilter ref="A1:AU572" xr:uid="{8EC36ED0-3732-434E-A427-A6664FCF2E50}">
    <filterColumn colId="4">
      <filters>
        <filter val="R_ketamine"/>
      </filters>
    </filterColumn>
  </autoFilter>
  <sortState xmlns:xlrd2="http://schemas.microsoft.com/office/spreadsheetml/2017/richdata2" ref="A2:AU572">
    <sortCondition ref="D1:D572"/>
  </sortState>
  <tableColumns count="47">
    <tableColumn id="1" xr3:uid="{044EEF88-3387-4EB2-8E23-C349308D797F}" name="Sensor_Number" dataDxfId="232"/>
    <tableColumn id="43" xr3:uid="{D2A27E78-5CC5-4EC6-8502-0D547F572303}" name="Sensor_Name" dataDxfId="231">
      <calculatedColumnFormula array="1">IFERROR(INDEX(Sensors_OpuBC_cpXFP!$G$2:$G$1013,MATCH($A2,Sensors_OpuBC_cpXFP!$A$2:$A$1013,0),0),"")</calculatedColumnFormula>
    </tableColumn>
    <tableColumn id="48" xr3:uid="{4D9E5684-4D58-447B-8F17-AA0C10E3DF97}" name="Nickname" dataDxfId="230">
      <calculatedColumnFormula array="1">IFERROR(INDEX(Sensors_OpuBC_cpXFP!$H$2:$H$1013,MATCH($A2,Sensors_OpuBC_cpXFP!$A$2:$A$1013,0),0),"")</calculatedColumnFormula>
    </tableColumn>
    <tableColumn id="2" xr3:uid="{8B8DD2F1-7FFF-411E-AAA0-13BC94CAAE8F}" name="Ligand_Number" dataDxfId="229"/>
    <tableColumn id="44" xr3:uid="{1EC602B4-7E24-4E29-A60E-10646C5CD560}" name="Ligand_Name" dataDxfId="228">
      <calculatedColumnFormula array="1">IFERROR(INDEX(Ligands_names_and_links!$B$3:$B$111,MATCH($D2,Ligands_names_and_links!$A$3:$A$111,0),0)," ")</calculatedColumnFormula>
    </tableColumn>
    <tableColumn id="3" xr3:uid="{AC2CA7EB-19B6-4F09-B422-FD77BBE87BB6}" name="PDB_name" dataDxfId="227"/>
    <tableColumn id="51" xr3:uid="{E27A177C-A64F-4D99-8788-815BD9A85057}" name="ligandedPDB file_PBP-only" dataDxfId="226"/>
    <tableColumn id="4" xr3:uid="{C4D17C4E-FF07-41B9-8146-7024C1D53FDB}" name="ligandedPDB file_full-sensor" dataDxfId="225"/>
    <tableColumn id="45" xr3:uid="{8C478800-4730-41A7-9A5E-41185DD841E2}" name="Reference" dataDxfId="224"/>
    <tableColumn id="5" xr3:uid="{C126E42B-2EB7-4A94-BB81-18960726D499}" name="liganded_PBP_comments" dataDxfId="223"/>
    <tableColumn id="6" xr3:uid="{9A82BB5E-007E-4896-AE3C-940FD3EF53D0}" name="Single-point_Screen-date" dataDxfId="222"/>
    <tableColumn id="7" xr3:uid="{63B1083A-5ED1-40C2-A41E-3082426EAAAA}" name="Single-point_Screen-conc" dataDxfId="221"/>
    <tableColumn id="8" xr3:uid="{AACF0742-667B-4F4D-BED4-6E59C3FCB814}" name="Single-point_Screen_ΔF/F0" dataDxfId="220"/>
    <tableColumn id="9" xr3:uid="{02240E77-3B68-41AC-8DC4-30C146E8DE30}" name="Single-point_Screen_comments" dataDxfId="219"/>
    <tableColumn id="10" xr3:uid="{833D2B11-00C5-4C94-80F9-BBF68612DB13}" name="DR_date" dataDxfId="218"/>
    <tableColumn id="46" xr3:uid="{D2A18E6E-986F-4D1A-8DBE-6A285798E132}" name="DR_P_ pur_L_lys" dataDxfId="217"/>
    <tableColumn id="11" xr3:uid="{8F165576-293D-41C9-87E5-157CF31D1D18}" name="DR_Instrument" dataDxfId="216"/>
    <tableColumn id="12" xr3:uid="{F0E10CFE-FBD6-473A-B574-346116CD9FCC}" name="DR_ΔFmax/F0" dataDxfId="215"/>
    <tableColumn id="13" xr3:uid="{84AB6D97-192A-4400-8694-66598190E730}" name="DR_ΔFmax/F0.error" dataDxfId="214"/>
    <tableColumn id="14" xr3:uid="{4D8F1D8D-8C55-4434-9466-B601AFBA27B8}" name="DR_ΔFmax/F0.greaterthan" dataDxfId="213"/>
    <tableColumn id="15" xr3:uid="{0F829B41-4A66-4D8E-9906-AC3375900F84}" name="DR_EC50" dataDxfId="212"/>
    <tableColumn id="16" xr3:uid="{BB105510-2C7B-424C-8EC7-D14BC65D3E15}" name="DR_EC50.error" dataDxfId="211"/>
    <tableColumn id="17" xr3:uid="{F2BF61C6-A116-423F-8345-79413E4BCCD1}" name="DR_EC50.greaterthan" dataDxfId="210"/>
    <tableColumn id="18" xr3:uid="{47B02B44-5684-4E13-95DD-935B5475BDFE}" name="DR_Hill-coeff" dataDxfId="209"/>
    <tableColumn id="19" xr3:uid="{5A04BB43-E08B-4892-9FEA-2E37CA8592F6}" name="DR_Hill-coeff.error" dataDxfId="208"/>
    <tableColumn id="20" xr3:uid="{92FA3786-1EE0-4163-9C07-91C9456C49EE}" name="DR_N=" dataDxfId="207"/>
    <tableColumn id="21" xr3:uid="{88B24433-41F7-4050-9BE9-1E4DE7EFF7C5}" name="DR_S-slope, μM^(-1)" dataDxfId="206"/>
    <tableColumn id="22" xr3:uid="{D704CC68-D3BE-4033-9904-3E6A546BDDBF}" name="DR_S-slope.error" dataDxfId="205"/>
    <tableColumn id="24" xr3:uid="{518F3A99-FEA3-418E-94DD-689D9C1CCB3E}" name="DR_S-slope_comments" dataDxfId="204"/>
    <tableColumn id="25" xr3:uid="{E5A45D06-905E-4E04-9AF7-7D89C69103B2}" name="Stopped-flow_Date" dataDxfId="203"/>
    <tableColumn id="26" xr3:uid="{94DB82BB-33D2-49C1-BF75-874A324F7AF4}" name="Stopped-flow_instrument" dataDxfId="202"/>
    <tableColumn id="27" xr3:uid="{EC726D25-8878-44F7-8854-CB9206FDDA7F}" name="stopped-flow_koff" dataDxfId="201"/>
    <tableColumn id="28" xr3:uid="{A1C201C0-77D8-4424-B6AF-65F046580282}" name="stopped-flow_koff.error" dataDxfId="200"/>
    <tableColumn id="29" xr3:uid="{E5073D85-F041-4550-BD58-8BDEDB20BDE3}" name="stopped-flow_kon" dataDxfId="199"/>
    <tableColumn id="30" xr3:uid="{3DA52068-1244-4EA7-A697-E36FC864E54B}" name="stopped-flow_kon.error" dataDxfId="198"/>
    <tableColumn id="31" xr3:uid="{80982212-881E-4FB6-A597-56D9A8EF76C7}" name="stopped-flow_Kd" dataDxfId="197"/>
    <tableColumn id="32" xr3:uid="{77FA3EC3-0931-4F58-A455-748E8FF9D67B}" name="stopped-flow_Kd.error" dataDxfId="196"/>
    <tableColumn id="33" xr3:uid="{055D0439-2008-4DA7-928E-5DAF425BCA58}" name="stopped-flow_N=" dataDxfId="195"/>
    <tableColumn id="34" xr3:uid="{D704C0A9-3F81-4C05-BCC3-EDD3161A6DE7}" name="stopped_flow_comments" dataDxfId="194"/>
    <tableColumn id="35" xr3:uid="{99D0A4DB-562B-44C5-97CB-E69671BEAC94}" name="ITC_Date" dataDxfId="193"/>
    <tableColumn id="36" xr3:uid="{1112890C-0EAB-422F-848E-59CECC8431A6}" name="ITC-Instrument" dataDxfId="192"/>
    <tableColumn id="37" xr3:uid="{3B094E54-E8AA-4086-B2BF-B48BC25E9268}" name="ITC_Kd" dataDxfId="191"/>
    <tableColumn id="38" xr3:uid="{AE131E98-A334-421F-AC60-9B493006216F}" name="ITC_Kd.error" dataDxfId="190"/>
    <tableColumn id="39" xr3:uid="{C91206A7-5CF7-4C2E-90B3-E748AF1A721F}" name="ITC_n" dataDxfId="189"/>
    <tableColumn id="40" xr3:uid="{A0A4114C-C96D-4281-B751-A07891E1316A}" name="ITC_n.error" dataDxfId="188"/>
    <tableColumn id="41" xr3:uid="{FB079437-38AC-4988-BFC3-CBFF68C37B6D}" name="ITC_N=" dataDxfId="187"/>
    <tableColumn id="42" xr3:uid="{C627858D-8548-4F77-BE67-70D15217AC04}" name="ITC_comments" dataDxfId="18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E558F7A4-370A-4F65-8582-BAB5D5287879}" name="pH_dependence" displayName="pH_dependence" ref="A1:ED291" totalsRowShown="0" headerRowDxfId="185">
  <autoFilter ref="A1:ED291" xr:uid="{E558F7A4-370A-4F65-8582-BAB5D5287879}"/>
  <tableColumns count="134">
    <tableColumn id="1" xr3:uid="{DCB8B8A3-2CF0-4D1D-896B-53DA31FAAEA9}" name="Sensor_Number" dataDxfId="184"/>
    <tableColumn id="43" xr3:uid="{F4EF8E51-6712-48C3-8708-303C480CEC73}" name="Sensor_Name" dataDxfId="183">
      <calculatedColumnFormula array="1">IFERROR(INDEX(#REF!,MATCH($A2,#REF!,0),0),"")</calculatedColumnFormula>
    </tableColumn>
    <tableColumn id="2" xr3:uid="{279E13D8-939E-4F19-88B5-EADA90403D60}" name="Ligand_Number" dataDxfId="182"/>
    <tableColumn id="44" xr3:uid="{BA19573B-E9C5-4242-B338-FDB5DA67D1A1}" name="Ligand_Name" dataDxfId="181">
      <calculatedColumnFormula array="1">IFERROR(INDEX(#REF!,MATCH($C2,#REF!,0),0)," ")</calculatedColumnFormula>
    </tableColumn>
    <tableColumn id="3" xr3:uid="{4E1669AE-4657-4ADE-AD20-3B49FB9323C7}" name="pH4_pH_exact" dataDxfId="180"/>
    <tableColumn id="7" xr3:uid="{BD9FCD60-25D9-4884-B168-EB1D8F763450}" name="ph4__ΔFmax/F0"/>
    <tableColumn id="8" xr3:uid="{47D5044F-21D8-4297-B8DC-55C8FCAB64E6}" name="pH4_ΔFmax/F0.error"/>
    <tableColumn id="9" xr3:uid="{6A6129DF-4C33-4309-B217-CBAB14CFE3A3}" name="pH4_ΔFmax/F0.greaterthan"/>
    <tableColumn id="10" xr3:uid="{775488F7-85CE-4DBC-803F-982F741253BE}" name="pH4__EC50"/>
    <tableColumn id="11" xr3:uid="{F8A91C31-1987-4F7D-A586-9BB7468B3ED7}" name="pH4_EC50.error"/>
    <tableColumn id="12" xr3:uid="{271ECB0A-C34B-47F0-8C47-700DB4CC678F}" name="pH4__EC50.greaterthan" dataDxfId="179"/>
    <tableColumn id="13" xr3:uid="{53B8C6D1-93D4-400E-B313-0F534C8538DB}" name="pH4_Hill-coeff"/>
    <tableColumn id="14" xr3:uid="{F34D294B-8EA9-4205-BB11-15FF05F6BDBA}" name="pH4_Hill-coeff.error"/>
    <tableColumn id="15" xr3:uid="{169C418A-FDD7-4B43-8933-3607658E9C5A}" name="pH4_N=" dataDxfId="178"/>
    <tableColumn id="16" xr3:uid="{37D84392-C9D1-4F9F-966D-17190DCFDF46}" name="pH4_S-slope"/>
    <tableColumn id="17" xr3:uid="{A80052A1-20E1-4C81-985E-6C539804DABE}" name="pH4_S-slope.error"/>
    <tableColumn id="18" xr3:uid="{208FC528-DC25-413B-AD9D-C4A30831A32A}" name="pH4_S-slope.lessthan" dataDxfId="177"/>
    <tableColumn id="19" xr3:uid="{93F1E81D-8DB7-4DAA-BF11-A2A02899C839}" name="pH4.5_pH_exact"/>
    <tableColumn id="20" xr3:uid="{AC1E5BDB-11CD-4B23-BCF2-334261BF23EC}" name="ph4.5__ΔFmax/F0"/>
    <tableColumn id="21" xr3:uid="{3E9364D0-C63F-4B56-BD6E-B91430BB043A}" name="pH4.5_ΔFmax/F0.error" dataDxfId="176"/>
    <tableColumn id="22" xr3:uid="{1644B720-A4B7-45EB-A1A2-D044FF3F2BD9}" name="pH4.5_ΔFmax/F0.greaterthan"/>
    <tableColumn id="23" xr3:uid="{F85BE851-4C70-4AAA-B17A-067EC426685B}" name="pH4.5__EC50"/>
    <tableColumn id="47" xr3:uid="{32264BD0-7A95-49BF-85BC-5855EF6E5A3A}" name="pH4.5_EC50.error"/>
    <tableColumn id="24" xr3:uid="{2A260690-363A-4C58-A39D-94C5DE2EC0CF}" name="pH4.5__EC50.greaterthan"/>
    <tableColumn id="25" xr3:uid="{296FFBF3-F98D-4504-B535-3A9021313332}" name="pH4.5_Hill-coeff"/>
    <tableColumn id="26" xr3:uid="{6CEAFCCA-232B-44C6-843D-632BBDE9807D}" name="pH4.5_Hill-coeff.error"/>
    <tableColumn id="27" xr3:uid="{5DEDD095-B92E-4A25-B2EB-2F119CAD743E}" name="pH4.5_N="/>
    <tableColumn id="28" xr3:uid="{75D3815C-33A6-493E-B147-99E76BB4231C}" name="pH4.5_S-slope"/>
    <tableColumn id="29" xr3:uid="{9E989F7D-E6F9-4236-A38B-1D117D7B6C63}" name="pH4.5_S-slope.error"/>
    <tableColumn id="30" xr3:uid="{56E5B56F-E3F3-4777-B8EB-5ACD138FDE99}" name="pH4.5_S-slope.lessthan" dataDxfId="175"/>
    <tableColumn id="31" xr3:uid="{A23322D4-8A7A-4500-BA15-C090F645D7C0}" name="pH5_pH_exact" dataDxfId="174"/>
    <tableColumn id="32" xr3:uid="{E8F0272C-F9C5-4E47-A0A4-57ACA0393ACE}" name="ph5__ΔFmax/F0" dataDxfId="173"/>
    <tableColumn id="33" xr3:uid="{E663CF68-A98D-4549-8CDD-FB2D5A656DF4}" name="pH5_ΔFmax/F0.error"/>
    <tableColumn id="34" xr3:uid="{633FFEE2-7241-4D3B-B885-D1A63DDA0B1C}" name="pH5_ΔFmax/F0.greaterthan"/>
    <tableColumn id="35" xr3:uid="{19EAC85D-6448-4C2E-AF1D-BF72F826B9AF}" name="pH5__EC50"/>
    <tableColumn id="36" xr3:uid="{D8BEB10E-2145-43A2-9C98-9B91B7EBD03A}" name="pH5_EC50.error"/>
    <tableColumn id="37" xr3:uid="{80A5A271-5573-4AA8-9144-5B796DCFF41A}" name="pH5__EC50.greaterthan"/>
    <tableColumn id="38" xr3:uid="{02AB1896-9C33-453B-BFD9-019C6EE52A6F}" name="pH5_Hill-coeff"/>
    <tableColumn id="39" xr3:uid="{A64AB906-BE91-4075-9312-DF5DA8C2E16E}" name="pH5_Hill-coeff.error"/>
    <tableColumn id="40" xr3:uid="{D7EE72E7-5EA1-4198-83A2-52137E1FFB26}" name="pH5_N="/>
    <tableColumn id="41" xr3:uid="{8D00179C-C927-43EC-B12C-52BA8F37D12D}" name="pH5_S-slope"/>
    <tableColumn id="42" xr3:uid="{CB852A79-0A5E-4878-9A5D-BF61FE0524B9}" name="pH5_S-slope.error"/>
    <tableColumn id="4" xr3:uid="{98BC85CF-A7F3-4B41-9D4E-576CE857B9F1}" name="pH5_S-slope.lessthan" dataDxfId="172"/>
    <tableColumn id="5" xr3:uid="{0EC49E61-B5A5-497D-85D2-6E0D09C3BC87}" name="pH5.5_pH_exact" dataDxfId="171"/>
    <tableColumn id="6" xr3:uid="{1EFB3F07-F2C8-4FFF-9324-55C41355BD41}" name="ph5.5__ΔFmax/F0" dataDxfId="170"/>
    <tableColumn id="45" xr3:uid="{80B15170-5116-438F-93E6-5B0604058B1B}" name="pH5.5_ΔFmax/F0.error" dataDxfId="169"/>
    <tableColumn id="46" xr3:uid="{2B6193CF-1E8B-4A60-980C-1F09B5E787C1}" name="pH5.5_ΔFmax/F0.greaterthan" dataDxfId="168"/>
    <tableColumn id="48" xr3:uid="{3584C36E-3527-4677-99CE-18D6DD8862BB}" name="pH5.5__EC507" dataDxfId="167"/>
    <tableColumn id="49" xr3:uid="{8B5CD42E-AA00-4773-B38D-AC5F421FD33B}" name="pH5.5_EC50.error" dataDxfId="166"/>
    <tableColumn id="50" xr3:uid="{88BA3525-3E4C-4D9F-92AB-4FA907640AEA}" name="pH5.5__EC50.greaterthan9" dataDxfId="165"/>
    <tableColumn id="51" xr3:uid="{4F3F119E-C5DE-475D-99D1-411734CE7925}" name="pH5.5_Hill-coeff2" dataDxfId="164"/>
    <tableColumn id="52" xr3:uid="{53D4EC59-BE21-4546-86A4-87809B0C0504}" name="pH5.5_Hill-coeff.error11" dataDxfId="163"/>
    <tableColumn id="53" xr3:uid="{DA984289-3ED1-44F5-A9BA-51F5043A2CF1}" name="pH5.5_N=" dataDxfId="162"/>
    <tableColumn id="54" xr3:uid="{27136D2D-95F5-4281-9FC2-B7CDE1DBAC2F}" name="pH5.5_S-slope" dataDxfId="161"/>
    <tableColumn id="55" xr3:uid="{40580D28-87DA-4FF7-9612-53983FDB8538}" name="pH5.5_S-slope.error" dataDxfId="160"/>
    <tableColumn id="56" xr3:uid="{C3BDA47C-096D-4D6E-853A-3D9D60270378}" name="pH5.5_S-slope.lessthan" dataDxfId="159"/>
    <tableColumn id="57" xr3:uid="{E8FE2C4D-8EBA-416D-9E97-3F313D2A27F8}" name="pH6_pH_exact" dataDxfId="158"/>
    <tableColumn id="58" xr3:uid="{65453CD5-64CE-4ABB-8500-1DD96544FA36}" name="ph6__ΔFmax/F0" dataDxfId="157"/>
    <tableColumn id="59" xr3:uid="{FE94A91E-467E-44CF-B960-7362981852DD}" name="pH6_ΔFmax/F0.error" dataDxfId="156"/>
    <tableColumn id="60" xr3:uid="{976DF397-B923-4BF5-AF4C-C61F0F79C859}" name="pH6_ΔFmax/F0.greaterthan" dataDxfId="155"/>
    <tableColumn id="61" xr3:uid="{555CF255-58D0-4F30-B9ED-4576AC790B17}" name="pH6__EC50" dataDxfId="154"/>
    <tableColumn id="62" xr3:uid="{C550942F-0C15-4355-8267-E8816DD5FF35}" name="pH6_EC50.error" dataDxfId="153"/>
    <tableColumn id="63" xr3:uid="{5A1104B1-D0E0-4861-98CC-44E586ED2CCC}" name="pH6__EC50.greaterthan" dataDxfId="152"/>
    <tableColumn id="64" xr3:uid="{6C95930E-3F67-44C3-937C-5D762DF0AE3D}" name="pH6_Hill-coeff" dataDxfId="151"/>
    <tableColumn id="65" xr3:uid="{0A804063-E858-44F2-A5F7-6890F119E76B}" name="pH6_Hill-coeff.error" dataDxfId="150"/>
    <tableColumn id="66" xr3:uid="{FDA5C11C-4640-4825-B48B-2619387B5FC4}" name="pH6_N=" dataDxfId="149"/>
    <tableColumn id="67" xr3:uid="{5B2807EE-F07D-45D6-A23B-EE0912CD2E3C}" name="pH6_S-slope" dataDxfId="148"/>
    <tableColumn id="68" xr3:uid="{2884F6B1-8B0B-4722-81A4-1F22168AFA4C}" name="pH6_S-slope.error" dataDxfId="147"/>
    <tableColumn id="69" xr3:uid="{8E33E638-E5D0-4287-A84B-2B6E56090532}" name="pH6_S-slope.lessthan" dataDxfId="146"/>
    <tableColumn id="70" xr3:uid="{247C130C-E221-4B41-9462-BF73440BB6A4}" name="pH6.5_pH_exact" dataDxfId="145"/>
    <tableColumn id="71" xr3:uid="{ED1AA624-DA7E-49B0-BD56-6DE08E429627}" name="ph6.5__ΔFmax/F0" dataDxfId="144"/>
    <tableColumn id="72" xr3:uid="{5F17F82D-471E-4750-8CAA-D3E026D27C2A}" name="pH6.5_ΔFmax/F0.error" dataDxfId="143"/>
    <tableColumn id="73" xr3:uid="{72C6BC3E-6BA5-4A65-BAE2-21A2764BCC50}" name="pH6.5_ΔFmax/F0.greaterthan" dataDxfId="142"/>
    <tableColumn id="74" xr3:uid="{F82D010F-860E-498B-9F91-11EAB25E7291}" name="pH6.5__EC50" dataDxfId="141"/>
    <tableColumn id="75" xr3:uid="{9B85518A-3C95-407E-98C2-5475ED5BAC0F}" name="pH6.5_EC50.error" dataDxfId="140"/>
    <tableColumn id="76" xr3:uid="{BD1EB831-2A4B-44B8-9943-811EDD97E32C}" name="pH6.5__EC50.greaterthan" dataDxfId="139"/>
    <tableColumn id="77" xr3:uid="{52D693B9-E438-464F-8059-359A575299D8}" name="pH6.5_Hill-coeff" dataDxfId="138"/>
    <tableColumn id="78" xr3:uid="{D56291DB-3F05-4BAD-9D78-853AD65920DB}" name="pH6.5_Hill-coeff.error" dataDxfId="137"/>
    <tableColumn id="79" xr3:uid="{BDD2145D-9B0E-4BFF-BFC0-1747288C7C30}" name="pH6.5_N=" dataDxfId="136"/>
    <tableColumn id="80" xr3:uid="{DDF631E0-E252-4FBC-91E6-D8D19BB556DB}" name="pH6.5_S-slope" dataDxfId="135"/>
    <tableColumn id="81" xr3:uid="{A03D55C9-7269-49F2-A147-91AF18669B55}" name="pH6.5_S-slope.error" dataDxfId="134"/>
    <tableColumn id="82" xr3:uid="{472D5466-15FC-4B4E-B9DD-D4541F903D87}" name="pH6.5_S-slope.lessthan" dataDxfId="133"/>
    <tableColumn id="83" xr3:uid="{792CFD21-26FB-48F1-869F-90AD7062ACF2}" name="pH7_pH_exact" dataDxfId="132"/>
    <tableColumn id="84" xr3:uid="{F14AB832-7EE8-4AA4-9659-83A00F0F0663}" name="ph7__ΔFmax/F0" dataDxfId="131"/>
    <tableColumn id="85" xr3:uid="{423690C7-1AB5-451B-99BD-53BB35C47FDF}" name="pH7_ΔFmax/F0.error" dataDxfId="130"/>
    <tableColumn id="86" xr3:uid="{E56A35DC-247F-4808-9321-F46D9C81A28F}" name="pH7_ΔFmax/F0.greaterthan" dataDxfId="129"/>
    <tableColumn id="87" xr3:uid="{6C7D717B-EA09-4258-A504-23BB09B737B8}" name="pH7__EC50" dataDxfId="128"/>
    <tableColumn id="88" xr3:uid="{5864F4EB-99CD-4A62-B4F3-A0CB53BC0B40}" name="pH7_EC50.error" dataDxfId="127"/>
    <tableColumn id="89" xr3:uid="{936894B8-30A3-4BB1-B0B2-6F4A70DCBEE4}" name="pH7__EC50.greaterthan" dataDxfId="126"/>
    <tableColumn id="90" xr3:uid="{C2F2A78D-F80E-48B6-A7BC-A399A97DA7F5}" name="pH7_Hill-coeff" dataDxfId="125"/>
    <tableColumn id="91" xr3:uid="{A33F715E-D7E6-41AC-9243-3E478B7E6F14}" name="pH7_Hill-coeff.error" dataDxfId="124"/>
    <tableColumn id="92" xr3:uid="{2AA8A559-FB1C-495B-8BEF-11156D221990}" name="pH7_N=" dataDxfId="123"/>
    <tableColumn id="93" xr3:uid="{5872948E-471D-445F-9834-B2E66F7E202B}" name="pH7_S-slope" dataDxfId="122"/>
    <tableColumn id="94" xr3:uid="{B597B2FE-BF63-4C25-ADF0-896B4A504964}" name="pH7_S-slope.error" dataDxfId="121"/>
    <tableColumn id="95" xr3:uid="{9278C0BB-83E3-4CF2-8D45-6F55C2D255F6}" name="pH7_S-slope.lessthan" dataDxfId="120"/>
    <tableColumn id="96" xr3:uid="{BECA8DF5-D4C3-4929-8BCC-17A6D1A2310B}" name="pH7.5_pH_exact" dataDxfId="119"/>
    <tableColumn id="97" xr3:uid="{1E84DF1C-8156-4AD4-9FFF-FC527F001E50}" name="ph7.5__ΔFmax/F0" dataDxfId="118"/>
    <tableColumn id="98" xr3:uid="{70CF9E03-758C-4AB7-B86A-A0D8E25CE5A1}" name="pH7.5_ΔFmax/F0.error" dataDxfId="117"/>
    <tableColumn id="99" xr3:uid="{3B5C756F-8B09-4C9D-B436-18253DC96720}" name="pH7.5_ΔFmax/F0.greaterthan" dataDxfId="116"/>
    <tableColumn id="100" xr3:uid="{C9085559-8EC3-41FF-B378-FD74B6ECF53C}" name="pH7.5__EC50" dataDxfId="115"/>
    <tableColumn id="101" xr3:uid="{DE8D9773-A63A-492F-BE83-BFFD3324BC67}" name="pH7.5_EC50.error" dataDxfId="114"/>
    <tableColumn id="102" xr3:uid="{7DF1CC66-C280-470C-A8A6-15F477A82832}" name="pH7.5__EC50.greaterthan" dataDxfId="113"/>
    <tableColumn id="103" xr3:uid="{1A5E9B80-1CD6-48C1-BE91-4859D689F2C8}" name="pH7.5_Hill-coeff" dataDxfId="112"/>
    <tableColumn id="104" xr3:uid="{0E6AB1C1-5986-485A-B4CE-F8BB577DCED4}" name="pH7.5_Hill-coeff.error" dataDxfId="111"/>
    <tableColumn id="105" xr3:uid="{DF9B822B-6416-49D7-95A7-5C7791C6D4F0}" name="pH7.5_N=" dataDxfId="110"/>
    <tableColumn id="106" xr3:uid="{9804D82E-738D-429A-A624-AF3FDD590AAB}" name="pH7.5_S-slope" dataDxfId="109"/>
    <tableColumn id="107" xr3:uid="{09305559-E4B4-41CD-B576-48FEC0712C2B}" name="pH7.5_S-slope.error" dataDxfId="108"/>
    <tableColumn id="108" xr3:uid="{4CA36317-8E82-4039-8E52-F13E5134E5D0}" name="pH7.5_S-slope.lessthan" dataDxfId="107"/>
    <tableColumn id="109" xr3:uid="{A9D50DAD-4720-4E80-B716-9A54779B0849}" name="pH8_pH_exact" dataDxfId="106"/>
    <tableColumn id="110" xr3:uid="{78874956-3FD5-4697-AC43-4AF07D706C38}" name="ph8__ΔFmax/F0" dataDxfId="105"/>
    <tableColumn id="111" xr3:uid="{652814B0-AC31-4287-A9F2-B3C22B789ED3}" name="pH8_ΔFmax/F0.error" dataDxfId="104"/>
    <tableColumn id="112" xr3:uid="{EDA3259F-9345-471F-A9A1-94BB6276C4C1}" name="pH8_ΔFmax/F0.greaterthan" dataDxfId="103"/>
    <tableColumn id="113" xr3:uid="{FD9332B9-9792-4C8F-98C1-12E464ED5BB6}" name="pH8__EC50" dataDxfId="102"/>
    <tableColumn id="114" xr3:uid="{DDFCF0E9-B1E6-4853-8968-87A4621D0949}" name="pH8_EC50.error" dataDxfId="101"/>
    <tableColumn id="115" xr3:uid="{39B3D437-7493-40F6-86E5-80C2025A431F}" name="pH8__EC50.greaterthan" dataDxfId="100"/>
    <tableColumn id="116" xr3:uid="{FD4905CA-941E-4577-AA80-4BD076E3C9A6}" name="pH8_Hill-coeff" dataDxfId="99"/>
    <tableColumn id="117" xr3:uid="{ED6E0D83-05AC-4A14-B7DB-DFD1A8FF77E4}" name="pH8_Hill-coeff.error" dataDxfId="98"/>
    <tableColumn id="118" xr3:uid="{A03C0632-BE2D-4874-B484-F75F9A66F06D}" name="pH8_N=" dataDxfId="97"/>
    <tableColumn id="119" xr3:uid="{214FD88A-0F97-4C31-948F-2979FF164C1E}" name="pH8_S-slope" dataDxfId="96"/>
    <tableColumn id="120" xr3:uid="{536F1F59-9986-4959-A4EA-6898A8449913}" name="pH8_S-slope.error" dataDxfId="95"/>
    <tableColumn id="121" xr3:uid="{389B1450-2FC2-41C0-9F43-957172CBCFD2}" name="pH8_S-slope.lessthan" dataDxfId="94"/>
    <tableColumn id="122" xr3:uid="{45EB9E0E-19FB-4799-96BF-48189B57995F}" name="pH8.5_pH_exact" dataDxfId="93"/>
    <tableColumn id="123" xr3:uid="{9BB3B84A-475B-40EF-BFE7-C3B8FFB42256}" name="ph8.5__ΔFmax/F0" dataDxfId="92"/>
    <tableColumn id="124" xr3:uid="{4156CEDF-4F19-47E0-9B5A-B9D67D1699E3}" name="pH8.5_ΔFmax/F0.error" dataDxfId="91"/>
    <tableColumn id="125" xr3:uid="{97DEA96A-7A6B-49AB-87C5-14785200FEAE}" name="pH8.5_ΔFmax/F0.greaterthan" dataDxfId="90"/>
    <tableColumn id="126" xr3:uid="{20729F84-8E3B-46AB-BF28-519190401D5A}" name="pH8.5__EC50" dataDxfId="89"/>
    <tableColumn id="127" xr3:uid="{25A4B128-4337-4489-AFB7-2412BBC33431}" name="pH8.5_EC50.error" dataDxfId="88"/>
    <tableColumn id="128" xr3:uid="{BF0A90EE-4EB5-494F-9443-E066A9789432}" name="pH8.5__EC50.greaterthan" dataDxfId="87"/>
    <tableColumn id="129" xr3:uid="{9040FD3E-6F50-4E09-8662-B28DEB9C81C5}" name="pH8.5_Hill-coeff" dataDxfId="86"/>
    <tableColumn id="130" xr3:uid="{28B81CBE-8A62-467D-9E0E-0442D4B02A66}" name="pH8.5_Hill-coeff.error" dataDxfId="85"/>
    <tableColumn id="131" xr3:uid="{8F202C8A-3872-4216-8040-CEFA15E2532A}" name="pH8.5_N=" dataDxfId="84"/>
    <tableColumn id="132" xr3:uid="{78BD501A-51A4-4494-ADE1-5B540A2E7E24}" name="pH8.5_S-slope" dataDxfId="83"/>
    <tableColumn id="133" xr3:uid="{9EF75686-9686-41E7-A14F-CF406F012B13}" name="pH8.5_S-slope.error" dataDxfId="82"/>
    <tableColumn id="134" xr3:uid="{DB7CAC4C-7F4C-45C4-8E5A-12DE2DDB05CB}" name="pH8.5_S-slope.lessthan" dataDxfId="8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19-06-23T20:53:44.40" personId="{1E917B80-4E56-4390-83E2-B51174A73677}" id="{B4AB8605-5353-4E71-9C36-0845048A334C}">
    <text>SSM=site-saturated mutanesis
2SSM=double site- SSM, etc
SDM =site-directed muraneesis
2SDM=double site- SDM, etc</text>
  </threadedComment>
  <threadedComment ref="N1" dT="2019-06-16T03:55:31.73" personId="{1E917B80-4E56-4390-83E2-B51174A73677}" id="{6E648B75-AC13-413C-81E8-27770CF243AE}">
    <text>Constructs advance to lower numbers
0=published, sent to Addgene
1=on a poster or in a grant or paper
2 measured in cells
3=discussed at group meetings
4=during evolution, sequenced</text>
  </threadedComment>
  <threadedComment ref="J9" dT="2019-06-16T00:31:56.87" personId="{1E917B80-4E56-4390-83E2-B51174A73677}" id="{D5ED6C81-054A-4605-AA5E-542CD31B7B1F}">
    <text>v.7 -&gt; v.7.1 -&gt; v.7.1.2 -&gt; v.8 -&gt; v.9</text>
  </threadedComment>
  <threadedComment ref="J10" dT="2019-06-07T00:16:08.63" personId="{1E917B80-4E56-4390-83E2-B51174A73677}" id="{32D76542-D0BC-4340-A7FF-2BAB1764FB89}">
    <text>= v.9 TV43Y, FF391W, (L1)FPEP</text>
  </threadedComment>
  <threadedComment ref="J11" dT="2019-06-08T20:44:17.92" personId="{1E917B80-4E56-4390-83E2-B51174A73677}" id="{24E52F2D-E455-4A77-B4F3-578984558493}">
    <text>-V9 E111S EV43P</text>
  </threadedComment>
  <threadedComment ref="J13" dT="2019-06-07T00:18:14.06" personId="{1E917B80-4E56-4390-83E2-B51174A73677}" id="{2FA54D81-E39B-4B2A-9D1E-03329C83B995}">
    <text>= CC90 Y357G</text>
  </threadedComment>
  <threadedComment ref="J17" dT="2019-06-08T20:54:21.93" personId="{1E917B80-4E56-4390-83E2-B51174A73677}" id="{28FB0F71-09BA-4CF6-A2A0-6C16F3F5AD65}">
    <text>"SHS" = V9 EF391H KG395S FW436S</text>
  </threadedComment>
  <threadedComment ref="J23" dT="2019-06-16T00:32:39.62" personId="{1E917B80-4E56-4390-83E2-B51174A73677}" id="{6F888E04-C02E-41F4-B07B-0E8E91763C15}">
    <text>from v.9</text>
  </threadedComment>
  <threadedComment ref="J56" dT="2019-06-24T23:36:59.29" personId="{1E917B80-4E56-4390-83E2-B51174A73677}" id="{0798061F-532B-4F76-83E5-A78BE97D9C05}">
    <text>Begun at V7.1.  SSM1 result is V7.1 AT360G</text>
  </threadedComment>
  <threadedComment ref="J121" dT="2019-06-08T20:44:17.92" personId="{1E917B80-4E56-4390-83E2-B51174A73677}" id="{24E52F2D-E455-4A78-B4F3-578984558493}">
    <text>-V9 E111S EV43P</text>
  </threadedComment>
  <threadedComment ref="J263" dT="2019-06-08T23:04:51.59" personId="{1E917B80-4E56-4390-83E2-B51174A73677}" id="{0EEE3932-8505-45D1-8784-7AA8520EE835}">
    <text>= AK1 10A 395A</text>
  </threadedComment>
  <threadedComment ref="J301" dT="2019-06-08T23:21:31.07" personId="{1E917B80-4E56-4390-83E2-B51174A73677}" id="{41711495-1FC4-4326-91B1-6D2F8224488B}">
    <text>= AK1 H68T = CC90 TH68T Y357G</text>
  </threadedComment>
  <threadedComment ref="J302" dT="2019-06-08T23:15:34.48" personId="{1E917B80-4E56-4390-83E2-B51174A73677}" id="{96C98886-6CEA-4327-94E3-45B8C4BF95C2}">
    <text>= scop1 I10F = CC90 NN10F TH68T Y357G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7" Type="http://schemas.microsoft.com/office/2017/10/relationships/threadedComment" Target="../threadedComments/threadedComment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6" Type="http://schemas.openxmlformats.org/officeDocument/2006/relationships/comments" Target="../comments1.xml"/><Relationship Id="rId5" Type="http://schemas.openxmlformats.org/officeDocument/2006/relationships/table" Target="../tables/table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pubchem.ncbi.nlm.nih.gov/compound/305" TargetMode="External"/><Relationship Id="rId18" Type="http://schemas.openxmlformats.org/officeDocument/2006/relationships/hyperlink" Target="https://pubchem.ncbi.nlm.nih.gov/compound/89594" TargetMode="External"/><Relationship Id="rId26" Type="http://schemas.openxmlformats.org/officeDocument/2006/relationships/hyperlink" Target="https://pubchem.ncbi.nlm.nih.gov/compound/5184" TargetMode="External"/><Relationship Id="rId39" Type="http://schemas.openxmlformats.org/officeDocument/2006/relationships/hyperlink" Target="https://pubchem.ncbi.nlm.nih.gov/compound/5284594" TargetMode="External"/><Relationship Id="rId21" Type="http://schemas.openxmlformats.org/officeDocument/2006/relationships/hyperlink" Target="http://zinc.docking.org/substances/ZINC000003794601/" TargetMode="External"/><Relationship Id="rId34" Type="http://schemas.openxmlformats.org/officeDocument/2006/relationships/hyperlink" Target="http://zinc.docking.org/substances/ZINC000003812984/" TargetMode="External"/><Relationship Id="rId42" Type="http://schemas.openxmlformats.org/officeDocument/2006/relationships/hyperlink" Target="https://pubchem.ncbi.nlm.nih.gov/compound/5361092" TargetMode="External"/><Relationship Id="rId47" Type="http://schemas.openxmlformats.org/officeDocument/2006/relationships/hyperlink" Target="http://zinc.docking.org/substances/ZINC000001280665/" TargetMode="External"/><Relationship Id="rId50" Type="http://schemas.openxmlformats.org/officeDocument/2006/relationships/hyperlink" Target="https://pubchem.ncbi.nlm.nih.gov/compound/5360515" TargetMode="External"/><Relationship Id="rId55" Type="http://schemas.openxmlformats.org/officeDocument/2006/relationships/hyperlink" Target="http://zinc.docking.org/substances/ZINC000001536779/" TargetMode="External"/><Relationship Id="rId63" Type="http://schemas.openxmlformats.org/officeDocument/2006/relationships/printerSettings" Target="../printerSettings/printerSettings3.bin"/><Relationship Id="rId7" Type="http://schemas.openxmlformats.org/officeDocument/2006/relationships/hyperlink" Target="http://zinc15.docking.org/substances/ZINC000003800706/" TargetMode="External"/><Relationship Id="rId2" Type="http://schemas.openxmlformats.org/officeDocument/2006/relationships/hyperlink" Target="https://pubchem.ncbi.nlm.nih.gov/compound/182137" TargetMode="External"/><Relationship Id="rId16" Type="http://schemas.openxmlformats.org/officeDocument/2006/relationships/hyperlink" Target="http://zinc.docking.org/substances/ZINC000001481833/" TargetMode="External"/><Relationship Id="rId29" Type="http://schemas.openxmlformats.org/officeDocument/2006/relationships/hyperlink" Target="https://pubchem.ncbi.nlm.nih.gov/compound/5288826" TargetMode="External"/><Relationship Id="rId11" Type="http://schemas.openxmlformats.org/officeDocument/2006/relationships/hyperlink" Target="https://pubchem.ncbi.nlm.nih.gov/compound/187" TargetMode="External"/><Relationship Id="rId24" Type="http://schemas.openxmlformats.org/officeDocument/2006/relationships/hyperlink" Target="https://pubchem.ncbi.nlm.nih.gov/compound/3386" TargetMode="External"/><Relationship Id="rId32" Type="http://schemas.openxmlformats.org/officeDocument/2006/relationships/hyperlink" Target="http://zinc.docking.org/substances/ZINC000002522669/" TargetMode="External"/><Relationship Id="rId37" Type="http://schemas.openxmlformats.org/officeDocument/2006/relationships/hyperlink" Target="https://pubchem.ncbi.nlm.nih.gov/compound/41693" TargetMode="External"/><Relationship Id="rId40" Type="http://schemas.openxmlformats.org/officeDocument/2006/relationships/hyperlink" Target="http://zinc.docking.org/substances/ZINC000000403529/" TargetMode="External"/><Relationship Id="rId45" Type="http://schemas.openxmlformats.org/officeDocument/2006/relationships/hyperlink" Target="http://zinc.docking.org/substances/ZINC000003806721/" TargetMode="External"/><Relationship Id="rId53" Type="http://schemas.openxmlformats.org/officeDocument/2006/relationships/hyperlink" Target="http://zinc.docking.org/substances/ZINC000013900863/" TargetMode="External"/><Relationship Id="rId58" Type="http://schemas.openxmlformats.org/officeDocument/2006/relationships/hyperlink" Target="https://pubchem.ncbi.nlm.nih.gov/compound/5656" TargetMode="External"/><Relationship Id="rId5" Type="http://schemas.openxmlformats.org/officeDocument/2006/relationships/hyperlink" Target="http://zinc15.docking.org/substances/ZINC000003966685/" TargetMode="External"/><Relationship Id="rId61" Type="http://schemas.openxmlformats.org/officeDocument/2006/relationships/hyperlink" Target="http://zinc.docking.org/substances/ZINC000001853550/" TargetMode="External"/><Relationship Id="rId19" Type="http://schemas.openxmlformats.org/officeDocument/2006/relationships/hyperlink" Target="http://zinc.docking.org/substances/ZINC000000391812/" TargetMode="External"/><Relationship Id="rId14" Type="http://schemas.openxmlformats.org/officeDocument/2006/relationships/hyperlink" Target="http://zinc.docking.org/substances/ZINC000003079337/" TargetMode="External"/><Relationship Id="rId22" Type="http://schemas.openxmlformats.org/officeDocument/2006/relationships/hyperlink" Target="https://pubchem.ncbi.nlm.nih.gov/compound/644025" TargetMode="External"/><Relationship Id="rId27" Type="http://schemas.openxmlformats.org/officeDocument/2006/relationships/hyperlink" Target="https://pubchem.ncbi.nlm.nih.gov/compound/9838022" TargetMode="External"/><Relationship Id="rId30" Type="http://schemas.openxmlformats.org/officeDocument/2006/relationships/hyperlink" Target="http://zinc.docking.org/substances/ZINC000003812983/" TargetMode="External"/><Relationship Id="rId35" Type="http://schemas.openxmlformats.org/officeDocument/2006/relationships/hyperlink" Target="https://pubchem.ncbi.nlm.nih.gov/compound/6603740" TargetMode="External"/><Relationship Id="rId43" Type="http://schemas.openxmlformats.org/officeDocument/2006/relationships/hyperlink" Target="http://zinc.docking.org/substances/ZINC000003812988/" TargetMode="External"/><Relationship Id="rId48" Type="http://schemas.openxmlformats.org/officeDocument/2006/relationships/hyperlink" Target="https://pubchem.ncbi.nlm.nih.gov/compound/5284570" TargetMode="External"/><Relationship Id="rId56" Type="http://schemas.openxmlformats.org/officeDocument/2006/relationships/hyperlink" Target="https://pubchem.ncbi.nlm.nih.gov/compound/43815" TargetMode="External"/><Relationship Id="rId64" Type="http://schemas.openxmlformats.org/officeDocument/2006/relationships/table" Target="../tables/table2.xml"/><Relationship Id="rId8" Type="http://schemas.openxmlformats.org/officeDocument/2006/relationships/hyperlink" Target="https://pubchem.ncbi.nlm.nih.gov/compound/146570" TargetMode="External"/><Relationship Id="rId51" Type="http://schemas.openxmlformats.org/officeDocument/2006/relationships/hyperlink" Target="http://zinc.docking.org/substances/ZINC000000001773/" TargetMode="External"/><Relationship Id="rId3" Type="http://schemas.openxmlformats.org/officeDocument/2006/relationships/hyperlink" Target="http://zinc15.docking.org/substances/ZINC000003829025/" TargetMode="External"/><Relationship Id="rId12" Type="http://schemas.openxmlformats.org/officeDocument/2006/relationships/hyperlink" Target="http://zinc.docking.org/substances/ZINC000003079336/" TargetMode="External"/><Relationship Id="rId17" Type="http://schemas.openxmlformats.org/officeDocument/2006/relationships/hyperlink" Target="http://zinc.docking.org/substances/ZINC000001599730/" TargetMode="External"/><Relationship Id="rId25" Type="http://schemas.openxmlformats.org/officeDocument/2006/relationships/hyperlink" Target="https://pubchem.ncbi.nlm.nih.gov/compound/9795056" TargetMode="External"/><Relationship Id="rId33" Type="http://schemas.openxmlformats.org/officeDocument/2006/relationships/hyperlink" Target="https://pubchem.ncbi.nlm.nih.gov/compound/5359272" TargetMode="External"/><Relationship Id="rId38" Type="http://schemas.openxmlformats.org/officeDocument/2006/relationships/hyperlink" Target="http://zinc.docking.org/substances/ZINC000000538386/" TargetMode="External"/><Relationship Id="rId46" Type="http://schemas.openxmlformats.org/officeDocument/2006/relationships/hyperlink" Target="https://pubchem.ncbi.nlm.nih.gov/compound/5284569" TargetMode="External"/><Relationship Id="rId59" Type="http://schemas.openxmlformats.org/officeDocument/2006/relationships/hyperlink" Target="https://pubchem.ncbi.nlm.nih.gov/compound/4541" TargetMode="External"/><Relationship Id="rId20" Type="http://schemas.openxmlformats.org/officeDocument/2006/relationships/hyperlink" Target="https://pubchem.ncbi.nlm.nih.gov/compound/6101829" TargetMode="External"/><Relationship Id="rId41" Type="http://schemas.openxmlformats.org/officeDocument/2006/relationships/hyperlink" Target="https://pubchem.ncbi.nlm.nih.gov/compound/30668" TargetMode="External"/><Relationship Id="rId54" Type="http://schemas.openxmlformats.org/officeDocument/2006/relationships/hyperlink" Target="https://pubchem.ncbi.nlm.nih.gov/compound/60835" TargetMode="External"/><Relationship Id="rId62" Type="http://schemas.openxmlformats.org/officeDocument/2006/relationships/hyperlink" Target="https://pubchem.ncbi.nlm.nih.gov/substance/257699754" TargetMode="External"/><Relationship Id="rId1" Type="http://schemas.openxmlformats.org/officeDocument/2006/relationships/hyperlink" Target="https://pubchem.ncbi.nlm.nih.gov/compound/10235" TargetMode="External"/><Relationship Id="rId6" Type="http://schemas.openxmlformats.org/officeDocument/2006/relationships/hyperlink" Target="https://pubchem.ncbi.nlm.nih.gov/compound/10176764" TargetMode="External"/><Relationship Id="rId15" Type="http://schemas.openxmlformats.org/officeDocument/2006/relationships/hyperlink" Target="https://pubchem.ncbi.nlm.nih.gov/compound/5310966" TargetMode="External"/><Relationship Id="rId23" Type="http://schemas.openxmlformats.org/officeDocument/2006/relationships/hyperlink" Target="https://pubchem.ncbi.nlm.nih.gov/compound/133669" TargetMode="External"/><Relationship Id="rId28" Type="http://schemas.openxmlformats.org/officeDocument/2006/relationships/hyperlink" Target="http://zinc.docking.org/substances/ZINC000000020783/" TargetMode="External"/><Relationship Id="rId36" Type="http://schemas.openxmlformats.org/officeDocument/2006/relationships/hyperlink" Target="http://zinc.docking.org/substances/ZINC000002567733/" TargetMode="External"/><Relationship Id="rId49" Type="http://schemas.openxmlformats.org/officeDocument/2006/relationships/hyperlink" Target="http://zinc.docking.org/substances/ZINC000000402954/" TargetMode="External"/><Relationship Id="rId57" Type="http://schemas.openxmlformats.org/officeDocument/2006/relationships/hyperlink" Target="http://zinc.docking.org/substances/ZINC000000527386/" TargetMode="External"/><Relationship Id="rId10" Type="http://schemas.openxmlformats.org/officeDocument/2006/relationships/hyperlink" Target="https://pubchem.ncbi.nlm.nih.gov/compound/145996544" TargetMode="External"/><Relationship Id="rId31" Type="http://schemas.openxmlformats.org/officeDocument/2006/relationships/hyperlink" Target="https://pubchem.ncbi.nlm.nih.gov/compound/3345" TargetMode="External"/><Relationship Id="rId44" Type="http://schemas.openxmlformats.org/officeDocument/2006/relationships/hyperlink" Target="https://pubchem.ncbi.nlm.nih.gov/compound/5284371" TargetMode="External"/><Relationship Id="rId52" Type="http://schemas.openxmlformats.org/officeDocument/2006/relationships/hyperlink" Target="https://pubchem.ncbi.nlm.nih.gov/compound/5487427" TargetMode="External"/><Relationship Id="rId60" Type="http://schemas.openxmlformats.org/officeDocument/2006/relationships/hyperlink" Target="https://pubchem.ncbi.nlm.nih.gov/compound/68617" TargetMode="External"/><Relationship Id="rId4" Type="http://schemas.openxmlformats.org/officeDocument/2006/relationships/hyperlink" Target="https://pubchem.ncbi.nlm.nih.gov/compound/6604876" TargetMode="External"/><Relationship Id="rId9" Type="http://schemas.openxmlformats.org/officeDocument/2006/relationships/hyperlink" Target="https://pubchem.ncbi.nlm.nih.gov/substance/404777845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FZ2013"/>
  <sheetViews>
    <sheetView showZeros="0" tabSelected="1" zoomScale="69" zoomScaleNormal="69" workbookViewId="0">
      <pane ySplit="1" topLeftCell="A258" activePane="bottomLeft" state="frozen"/>
      <selection activeCell="A6" sqref="A6"/>
      <selection pane="bottomLeft" activeCell="A301" sqref="A301"/>
    </sheetView>
  </sheetViews>
  <sheetFormatPr defaultColWidth="9" defaultRowHeight="14.25" outlineLevelCol="1"/>
  <cols>
    <col min="1" max="1" width="8.6640625" style="176" customWidth="1" outlineLevel="1"/>
    <col min="2" max="2" width="8.33203125" style="137" customWidth="1" outlineLevel="1"/>
    <col min="3" max="3" width="9.1328125" style="137" bestFit="1" customWidth="1" outlineLevel="1"/>
    <col min="4" max="4" width="18.6640625" style="118" bestFit="1" customWidth="1" outlineLevel="1"/>
    <col min="5" max="6" width="9.1328125" style="64" bestFit="1" customWidth="1" outlineLevel="1"/>
    <col min="7" max="7" width="13.33203125" style="204" customWidth="1" outlineLevel="1"/>
    <col min="8" max="8" width="19.6640625" style="64" customWidth="1" outlineLevel="1"/>
    <col min="9" max="9" width="7.33203125" style="64" customWidth="1" outlineLevel="1"/>
    <col min="10" max="10" width="6.33203125" style="124" customWidth="1" outlineLevel="1"/>
    <col min="11" max="11" width="6.46484375" style="124" customWidth="1" outlineLevel="1"/>
    <col min="12" max="12" width="5.1328125" style="125" customWidth="1" outlineLevel="1"/>
    <col min="13" max="13" width="5.33203125" style="137" customWidth="1" outlineLevel="1"/>
    <col min="14" max="14" width="5.46484375" style="64" customWidth="1" outlineLevel="1"/>
    <col min="15" max="15" width="15.33203125" style="182" bestFit="1" customWidth="1" outlineLevel="1"/>
    <col min="16" max="16" width="9.1328125" style="64" bestFit="1" customWidth="1" outlineLevel="1"/>
    <col min="17" max="17" width="9.1328125" style="132" bestFit="1" customWidth="1" outlineLevel="1"/>
    <col min="18" max="18" width="4.46484375" style="132" customWidth="1" outlineLevel="1"/>
    <col min="19" max="33" width="6.46484375" style="132" customWidth="1" outlineLevel="1"/>
    <col min="34" max="34" width="6.46484375" style="177" customWidth="1" outlineLevel="1"/>
    <col min="35" max="35" width="11.6640625" style="64" customWidth="1"/>
    <col min="36" max="36" width="30.46484375" style="64" customWidth="1"/>
    <col min="37" max="37" width="20.6640625" style="137" bestFit="1" customWidth="1"/>
    <col min="38" max="38" width="17" style="137" bestFit="1" customWidth="1"/>
    <col min="39" max="88" width="12.6640625" style="137" customWidth="1"/>
    <col min="89" max="89" width="12.1328125" style="64" bestFit="1" customWidth="1"/>
    <col min="90" max="90" width="10.46484375" style="64" bestFit="1" customWidth="1"/>
    <col min="91" max="91" width="12.1328125" style="64" bestFit="1" customWidth="1"/>
    <col min="92" max="92" width="16.46484375" style="64" bestFit="1" customWidth="1"/>
    <col min="93" max="93" width="12.1328125" style="64" bestFit="1" customWidth="1"/>
    <col min="94" max="94" width="19.6640625" style="64" bestFit="1" customWidth="1"/>
    <col min="95" max="95" width="12.1328125" style="64" bestFit="1" customWidth="1"/>
    <col min="96" max="96" width="16.46484375" style="64" bestFit="1" customWidth="1"/>
    <col min="97" max="97" width="11.6640625" style="64" bestFit="1" customWidth="1"/>
    <col min="98" max="98" width="13.46484375" style="64" bestFit="1" customWidth="1"/>
    <col min="99" max="99" width="12.1328125" style="64" bestFit="1" customWidth="1"/>
    <col min="100" max="100" width="15.33203125" style="64" bestFit="1" customWidth="1"/>
    <col min="101" max="101" width="12.1328125" style="64" bestFit="1" customWidth="1"/>
    <col min="102" max="102" width="13.1328125" style="64" bestFit="1" customWidth="1"/>
    <col min="103" max="103" width="12.1328125" style="64" bestFit="1" customWidth="1"/>
    <col min="104" max="104" width="16.1328125" style="64" bestFit="1" customWidth="1"/>
    <col min="105" max="105" width="12.1328125" style="64" bestFit="1" customWidth="1"/>
    <col min="106" max="106" width="13.46484375" style="64" bestFit="1" customWidth="1"/>
    <col min="107" max="107" width="12.1328125" style="64" bestFit="1" customWidth="1"/>
    <col min="108" max="108" width="13.46484375" style="64" bestFit="1" customWidth="1"/>
    <col min="109" max="109" width="12.1328125" style="64" bestFit="1" customWidth="1"/>
    <col min="110" max="110" width="14.6640625" style="64" bestFit="1" customWidth="1"/>
    <col min="111" max="111" width="12.1328125" style="64" bestFit="1" customWidth="1"/>
    <col min="112" max="112" width="16.6640625" style="64" bestFit="1" customWidth="1"/>
    <col min="113" max="113" width="12.1328125" style="64" bestFit="1" customWidth="1"/>
    <col min="114" max="114" width="28.46484375" style="64" bestFit="1" customWidth="1"/>
    <col min="115" max="115" width="12.1328125" style="64" bestFit="1" customWidth="1"/>
    <col min="116" max="116" width="12.33203125" style="64" bestFit="1" customWidth="1"/>
    <col min="117" max="117" width="11.6640625" style="64" bestFit="1" customWidth="1"/>
    <col min="118" max="118" width="15.1328125" style="64" bestFit="1" customWidth="1"/>
    <col min="119" max="119" width="12.1328125" style="64" bestFit="1" customWidth="1"/>
    <col min="120" max="120" width="14" style="64" bestFit="1" customWidth="1"/>
    <col min="121" max="121" width="12.1328125" style="64" bestFit="1" customWidth="1"/>
    <col min="122" max="122" width="18.1328125" style="64" bestFit="1" customWidth="1"/>
    <col min="123" max="123" width="12.1328125" style="64" bestFit="1" customWidth="1"/>
    <col min="124" max="124" width="20.46484375" style="64" bestFit="1" customWidth="1"/>
    <col min="125" max="125" width="12.1328125" style="64" bestFit="1" customWidth="1"/>
    <col min="126" max="126" width="13.1328125" style="64" bestFit="1" customWidth="1"/>
    <col min="127" max="127" width="12.1328125" style="64" bestFit="1" customWidth="1"/>
    <col min="128" max="128" width="27" style="64" bestFit="1" customWidth="1"/>
    <col min="129" max="129" width="12.1328125" style="64" bestFit="1" customWidth="1"/>
    <col min="130" max="130" width="17.1328125" style="64" bestFit="1" customWidth="1"/>
    <col min="131" max="131" width="12.1328125" style="64" bestFit="1" customWidth="1"/>
    <col min="132" max="132" width="17.1328125" style="64" bestFit="1" customWidth="1"/>
    <col min="133" max="133" width="12.1328125" style="64" bestFit="1" customWidth="1"/>
    <col min="134" max="134" width="25.33203125" style="64" bestFit="1" customWidth="1"/>
    <col min="135" max="135" width="11.6640625" style="64" bestFit="1" customWidth="1"/>
    <col min="136" max="136" width="11.1328125" style="64" bestFit="1" customWidth="1"/>
    <col min="137" max="137" width="16.46484375" style="64" bestFit="1" customWidth="1"/>
    <col min="138" max="138" width="15.33203125" style="64" bestFit="1" customWidth="1"/>
    <col min="139" max="435" width="9" style="64" customWidth="1"/>
    <col min="436" max="16384" width="9" style="64"/>
  </cols>
  <sheetData>
    <row r="1" spans="1:318" s="145" customFormat="1" ht="119.65" thickTop="1">
      <c r="A1" s="275" t="s">
        <v>0</v>
      </c>
      <c r="B1" s="276" t="s">
        <v>1</v>
      </c>
      <c r="C1" s="276" t="s">
        <v>2</v>
      </c>
      <c r="D1" s="276" t="s">
        <v>3</v>
      </c>
      <c r="E1" s="276" t="s">
        <v>4</v>
      </c>
      <c r="F1" s="277" t="s">
        <v>5</v>
      </c>
      <c r="G1" s="276" t="s">
        <v>6</v>
      </c>
      <c r="H1" s="276" t="s">
        <v>7</v>
      </c>
      <c r="I1" s="276" t="s">
        <v>8</v>
      </c>
      <c r="J1" s="276" t="s">
        <v>9</v>
      </c>
      <c r="K1" s="278" t="s">
        <v>10</v>
      </c>
      <c r="L1" s="278" t="s">
        <v>11</v>
      </c>
      <c r="M1" s="278" t="s">
        <v>12</v>
      </c>
      <c r="N1" s="278" t="s">
        <v>13</v>
      </c>
      <c r="O1" s="277" t="s">
        <v>14</v>
      </c>
      <c r="P1" s="276" t="s">
        <v>15</v>
      </c>
      <c r="Q1" s="276" t="s">
        <v>16</v>
      </c>
      <c r="R1" s="276" t="s">
        <v>17</v>
      </c>
      <c r="S1" s="278" t="s">
        <v>18</v>
      </c>
      <c r="T1" s="278" t="s">
        <v>19</v>
      </c>
      <c r="U1" s="278" t="s">
        <v>20</v>
      </c>
      <c r="V1" s="278" t="s">
        <v>21</v>
      </c>
      <c r="W1" s="278" t="s">
        <v>22</v>
      </c>
      <c r="X1" s="278" t="s">
        <v>23</v>
      </c>
      <c r="Y1" s="278" t="s">
        <v>24</v>
      </c>
      <c r="Z1" s="278" t="s">
        <v>25</v>
      </c>
      <c r="AA1" s="278" t="s">
        <v>26</v>
      </c>
      <c r="AB1" s="278" t="s">
        <v>27</v>
      </c>
      <c r="AC1" s="278" t="s">
        <v>28</v>
      </c>
      <c r="AD1" s="278" t="s">
        <v>1307</v>
      </c>
      <c r="AE1" s="278" t="s">
        <v>29</v>
      </c>
      <c r="AF1" s="278" t="s">
        <v>30</v>
      </c>
      <c r="AG1" s="278" t="s">
        <v>1308</v>
      </c>
      <c r="AH1" s="279" t="s">
        <v>1309</v>
      </c>
      <c r="AI1" s="27"/>
      <c r="AJ1" s="274" t="s">
        <v>31</v>
      </c>
      <c r="AK1" s="274" t="s">
        <v>32</v>
      </c>
      <c r="AL1" s="143"/>
      <c r="AM1" s="143"/>
      <c r="AN1" s="143"/>
      <c r="AO1" s="143"/>
      <c r="AP1" s="143"/>
      <c r="AQ1" s="143"/>
      <c r="AR1" s="143"/>
      <c r="AS1" s="143"/>
      <c r="AT1" s="143"/>
      <c r="AU1" s="143"/>
      <c r="AV1" s="143"/>
      <c r="AW1" s="143"/>
      <c r="AX1" s="143"/>
      <c r="AY1" s="143"/>
      <c r="AZ1" s="143"/>
      <c r="BA1" s="143"/>
      <c r="BB1" s="143"/>
      <c r="BC1" s="143"/>
      <c r="BD1" s="143"/>
      <c r="BE1" s="143"/>
      <c r="BF1" s="143"/>
      <c r="BG1" s="143"/>
      <c r="BH1" s="143"/>
      <c r="BI1" s="143"/>
      <c r="BJ1" s="143"/>
      <c r="BK1" s="143"/>
      <c r="BL1" s="143"/>
      <c r="BM1" s="143"/>
      <c r="BN1" s="143"/>
      <c r="BO1" s="143"/>
      <c r="BP1" s="143"/>
      <c r="BQ1" s="143"/>
      <c r="BR1" s="143"/>
      <c r="BS1" s="143"/>
      <c r="BT1" s="143"/>
      <c r="BU1" s="143"/>
      <c r="BV1" s="143"/>
      <c r="BW1" s="143"/>
      <c r="BX1" s="143"/>
      <c r="BY1" s="143"/>
      <c r="BZ1" s="143"/>
      <c r="CA1" s="143"/>
      <c r="CB1" s="143"/>
      <c r="CC1" s="143"/>
      <c r="CD1" s="143"/>
      <c r="CE1" s="143"/>
      <c r="CF1" s="143"/>
      <c r="CG1" s="143"/>
      <c r="CH1" s="143"/>
      <c r="CI1" s="143"/>
      <c r="CK1" s="64"/>
      <c r="CL1" s="64"/>
      <c r="CM1" s="64"/>
      <c r="CN1" s="64"/>
      <c r="CO1" s="64"/>
      <c r="CP1" s="64"/>
      <c r="CQ1" s="64"/>
      <c r="CR1" s="64"/>
      <c r="CS1" s="64"/>
      <c r="CT1" s="64"/>
      <c r="CU1" s="64"/>
      <c r="CV1" s="64"/>
      <c r="CW1" s="64"/>
      <c r="CX1" s="64"/>
      <c r="CY1" s="64"/>
      <c r="CZ1" s="64"/>
      <c r="DA1" s="64"/>
      <c r="DB1" s="64"/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/>
      <c r="DP1" s="64"/>
      <c r="DQ1" s="64"/>
      <c r="DR1" s="64"/>
      <c r="DS1" s="64"/>
      <c r="DT1" s="64"/>
      <c r="DU1" s="64"/>
      <c r="DV1" s="64"/>
      <c r="DW1" s="64"/>
      <c r="DX1" s="64"/>
      <c r="DY1" s="64"/>
      <c r="DZ1" s="64"/>
      <c r="EA1" s="64"/>
      <c r="EB1" s="64"/>
      <c r="EC1" s="64"/>
      <c r="ED1" s="64"/>
      <c r="EE1" s="64"/>
      <c r="EF1" s="64"/>
      <c r="EG1" s="64"/>
      <c r="EH1" s="64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 s="27"/>
      <c r="KB1" s="27"/>
      <c r="KC1" s="27"/>
      <c r="KD1" s="27"/>
      <c r="KE1" s="27"/>
      <c r="KF1" s="27"/>
      <c r="KG1" s="27"/>
      <c r="KH1" s="27"/>
      <c r="KI1" s="27"/>
      <c r="KJ1" s="27"/>
      <c r="KK1" s="27"/>
      <c r="KL1" s="27"/>
      <c r="KM1" s="27"/>
      <c r="KN1" s="27"/>
      <c r="KO1" s="27"/>
      <c r="KP1" s="27"/>
      <c r="KQ1" s="27"/>
      <c r="KR1" s="27"/>
      <c r="KS1" s="27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</row>
    <row r="2" spans="1:318" s="147" customFormat="1">
      <c r="A2" s="173" t="s">
        <v>33</v>
      </c>
      <c r="B2" s="138"/>
      <c r="C2" s="138"/>
      <c r="D2" s="26"/>
      <c r="E2" s="134"/>
      <c r="F2" s="280"/>
      <c r="G2" s="281" t="s">
        <v>34</v>
      </c>
      <c r="H2" s="282"/>
      <c r="I2" s="282"/>
      <c r="J2" s="282"/>
      <c r="K2" s="290"/>
      <c r="L2" s="180"/>
      <c r="M2" s="288"/>
      <c r="N2" s="330"/>
      <c r="O2" s="331"/>
      <c r="P2" s="138"/>
      <c r="Q2" s="138"/>
      <c r="R2" s="283"/>
      <c r="S2" s="196" t="str">
        <f t="shared" ref="S2:S65" si="0">MID($R2,1,75)</f>
        <v/>
      </c>
      <c r="T2" s="196" t="str">
        <f t="shared" ref="T2:T65" si="1">MID($R2,76,4)</f>
        <v/>
      </c>
      <c r="U2" s="196" t="str">
        <f t="shared" ref="U2:U65" si="2">MID($R2,80,239)</f>
        <v/>
      </c>
      <c r="V2" s="196" t="str">
        <f t="shared" ref="V2:V65" si="3">MID($R2,240,3)</f>
        <v/>
      </c>
      <c r="W2" s="196" t="str">
        <f t="shared" ref="W2:W65" si="4">MID($R2,321,4)</f>
        <v/>
      </c>
      <c r="X2" s="196" t="str">
        <f t="shared" ref="X2:X65" si="5">MID($R2,326,198)</f>
        <v/>
      </c>
      <c r="Y2" s="132"/>
      <c r="Z2" s="132"/>
      <c r="AA2" s="132"/>
      <c r="AB2" s="132"/>
      <c r="AC2" s="187" t="str">
        <f t="shared" ref="AC2:AH11" si="6">MID($R2,MID(AC$1,1,3),1)</f>
        <v/>
      </c>
      <c r="AD2" s="187" t="str">
        <f t="shared" si="6"/>
        <v/>
      </c>
      <c r="AE2" s="187" t="str">
        <f t="shared" si="6"/>
        <v/>
      </c>
      <c r="AF2" s="187" t="str">
        <f t="shared" si="6"/>
        <v/>
      </c>
      <c r="AG2" s="187" t="str">
        <f t="shared" si="6"/>
        <v/>
      </c>
      <c r="AH2" s="188" t="str">
        <f t="shared" si="6"/>
        <v/>
      </c>
      <c r="AI2" s="146"/>
      <c r="AJ2" s="274" t="s">
        <v>35</v>
      </c>
      <c r="AK2" s="143" t="s">
        <v>36</v>
      </c>
      <c r="AL2" s="143" t="s">
        <v>37</v>
      </c>
      <c r="AM2" s="143" t="s">
        <v>38</v>
      </c>
      <c r="AN2" s="143" t="s">
        <v>39</v>
      </c>
      <c r="AO2" s="143" t="s">
        <v>40</v>
      </c>
      <c r="AP2" s="143" t="s">
        <v>41</v>
      </c>
      <c r="AQ2" s="143" t="s">
        <v>42</v>
      </c>
      <c r="AR2" s="143" t="s">
        <v>43</v>
      </c>
      <c r="AS2" s="143" t="s">
        <v>44</v>
      </c>
      <c r="AT2" s="143" t="s">
        <v>45</v>
      </c>
      <c r="AU2" s="143" t="s">
        <v>46</v>
      </c>
      <c r="AV2" s="143" t="s">
        <v>47</v>
      </c>
      <c r="AW2" s="143" t="s">
        <v>48</v>
      </c>
      <c r="AX2" s="143" t="s">
        <v>49</v>
      </c>
      <c r="AY2" s="143" t="s">
        <v>50</v>
      </c>
      <c r="AZ2" s="143" t="s">
        <v>51</v>
      </c>
      <c r="BA2" s="143" t="s">
        <v>52</v>
      </c>
      <c r="BB2" s="143" t="s">
        <v>53</v>
      </c>
      <c r="BC2" s="143" t="s">
        <v>54</v>
      </c>
      <c r="BD2" s="143" t="s">
        <v>55</v>
      </c>
      <c r="BE2" s="143" t="s">
        <v>56</v>
      </c>
      <c r="BF2" s="143" t="s">
        <v>57</v>
      </c>
      <c r="BG2" s="143" t="s">
        <v>58</v>
      </c>
      <c r="BH2" s="143" t="s">
        <v>59</v>
      </c>
      <c r="BI2" s="143" t="s">
        <v>60</v>
      </c>
      <c r="BJ2" s="143" t="s">
        <v>61</v>
      </c>
      <c r="BK2" s="143" t="s">
        <v>62</v>
      </c>
      <c r="BL2" s="143" t="s">
        <v>63</v>
      </c>
      <c r="BM2" s="143" t="s">
        <v>64</v>
      </c>
      <c r="BN2" s="143" t="s">
        <v>65</v>
      </c>
      <c r="BO2" s="143" t="s">
        <v>66</v>
      </c>
      <c r="BP2" s="143" t="s">
        <v>67</v>
      </c>
      <c r="BQ2" s="143" t="s">
        <v>68</v>
      </c>
      <c r="BR2" s="143" t="s">
        <v>69</v>
      </c>
      <c r="BS2" s="143" t="s">
        <v>70</v>
      </c>
      <c r="BT2" s="143" t="s">
        <v>71</v>
      </c>
      <c r="BU2" s="143" t="s">
        <v>72</v>
      </c>
      <c r="BV2" s="143" t="s">
        <v>73</v>
      </c>
      <c r="BW2" s="143" t="s">
        <v>74</v>
      </c>
      <c r="BX2" s="143" t="s">
        <v>75</v>
      </c>
      <c r="BY2" s="143" t="s">
        <v>76</v>
      </c>
      <c r="BZ2" s="143" t="s">
        <v>77</v>
      </c>
      <c r="CA2" s="143" t="s">
        <v>78</v>
      </c>
      <c r="CB2" s="143" t="s">
        <v>79</v>
      </c>
      <c r="CC2" s="143" t="s">
        <v>80</v>
      </c>
      <c r="CD2" s="143" t="s">
        <v>81</v>
      </c>
      <c r="CE2" s="143" t="s">
        <v>82</v>
      </c>
      <c r="CF2" s="143" t="s">
        <v>83</v>
      </c>
      <c r="CG2" s="143" t="s">
        <v>84</v>
      </c>
      <c r="CH2" s="143" t="s">
        <v>85</v>
      </c>
      <c r="CI2" s="270" t="s">
        <v>86</v>
      </c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</row>
    <row r="3" spans="1:318" s="67" customFormat="1" ht="14.65">
      <c r="A3" s="173" t="s">
        <v>87</v>
      </c>
      <c r="B3" s="143" t="s">
        <v>88</v>
      </c>
      <c r="C3" s="143" t="s">
        <v>89</v>
      </c>
      <c r="D3" s="65" t="s">
        <v>41</v>
      </c>
      <c r="E3" s="134"/>
      <c r="F3" s="139"/>
      <c r="G3" s="198" t="s">
        <v>90</v>
      </c>
      <c r="H3" s="65" t="s">
        <v>91</v>
      </c>
      <c r="I3" s="65"/>
      <c r="J3" s="65"/>
      <c r="K3" s="288"/>
      <c r="L3" s="121"/>
      <c r="M3" s="289">
        <v>1.05</v>
      </c>
      <c r="N3" s="65">
        <v>0</v>
      </c>
      <c r="O3" s="179" t="s">
        <v>92</v>
      </c>
      <c r="P3" s="140"/>
      <c r="Q3" s="26" t="s">
        <v>93</v>
      </c>
      <c r="R3" s="64" t="s">
        <v>94</v>
      </c>
      <c r="S3" s="197" t="str">
        <f t="shared" si="0"/>
        <v>andtvvvgsinfteqiivanmvaemieahtdlkvvrklnlggtnvnfeaikrgganngidiyveytgtglvdilg</v>
      </c>
      <c r="T3" s="197" t="str">
        <f t="shared" si="1"/>
        <v>fpep</v>
      </c>
      <c r="U3" s="197" t="str">
        <f t="shared" si="2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3" s="197" t="str">
        <f t="shared" si="3"/>
        <v>tyg</v>
      </c>
      <c r="W3" s="197" t="str">
        <f t="shared" si="4"/>
        <v>pppp</v>
      </c>
      <c r="X3" s="197" t="str">
        <f t="shared" si="5"/>
        <v>tdpegayetvkkeykrkwnivwlkplgfnntytlavkdelakqynlktfsdlakisdklilgatmfflekpdgypglqklynfkfkhtksmdmgirytaidnnevqvidafatdgllvshklkileddkhffppyyaapiirqdvldkhpelkdvlnklanqisdeemqklnykvdgegqdpakvakeflkekglil</v>
      </c>
      <c r="Y3" s="138"/>
      <c r="Z3" s="130"/>
      <c r="AA3" s="130"/>
      <c r="AB3" s="130"/>
      <c r="AC3" s="189" t="str">
        <f t="shared" si="6"/>
        <v>i</v>
      </c>
      <c r="AD3" s="189" t="str">
        <f t="shared" si="6"/>
        <v>t</v>
      </c>
      <c r="AE3" s="189" t="str">
        <f t="shared" si="6"/>
        <v>t</v>
      </c>
      <c r="AF3" s="189" t="str">
        <f t="shared" si="6"/>
        <v>l</v>
      </c>
      <c r="AG3" s="189" t="str">
        <f t="shared" si="6"/>
        <v>a</v>
      </c>
      <c r="AH3" s="190" t="str">
        <f t="shared" si="6"/>
        <v>y</v>
      </c>
      <c r="AI3" s="27"/>
      <c r="AJ3" s="143">
        <v>0</v>
      </c>
      <c r="AK3" s="284"/>
      <c r="AL3" s="143"/>
      <c r="AM3" s="143"/>
      <c r="AN3" s="143"/>
      <c r="AO3" s="143"/>
      <c r="AP3" s="143"/>
      <c r="AQ3" s="143"/>
      <c r="AR3" s="143">
        <v>1</v>
      </c>
      <c r="AS3" s="143"/>
      <c r="AT3" s="143"/>
      <c r="AU3" s="143"/>
      <c r="AV3" s="143">
        <v>1</v>
      </c>
      <c r="AW3" s="143"/>
      <c r="AX3" s="143"/>
      <c r="AY3" s="143">
        <v>1</v>
      </c>
      <c r="AZ3" s="143">
        <v>1</v>
      </c>
      <c r="BA3" s="143"/>
      <c r="BB3" s="143">
        <v>1</v>
      </c>
      <c r="BC3" s="143"/>
      <c r="BD3" s="143"/>
      <c r="BE3" s="143"/>
      <c r="BF3" s="143"/>
      <c r="BG3" s="143"/>
      <c r="BH3" s="143"/>
      <c r="BI3" s="143"/>
      <c r="BJ3" s="143"/>
      <c r="BK3" s="143"/>
      <c r="BL3" s="143"/>
      <c r="BM3" s="143"/>
      <c r="BN3" s="143">
        <v>1</v>
      </c>
      <c r="BO3" s="143"/>
      <c r="BP3" s="143"/>
      <c r="BQ3" s="143"/>
      <c r="BR3" s="143">
        <v>1</v>
      </c>
      <c r="BS3" s="143">
        <v>1</v>
      </c>
      <c r="BT3" s="143"/>
      <c r="BU3" s="143"/>
      <c r="BV3" s="143"/>
      <c r="BW3" s="143"/>
      <c r="BX3" s="143"/>
      <c r="BY3" s="143"/>
      <c r="BZ3" s="143"/>
      <c r="CA3" s="143"/>
      <c r="CB3" s="143"/>
      <c r="CC3" s="143">
        <v>1</v>
      </c>
      <c r="CD3" s="143"/>
      <c r="CE3" s="143"/>
      <c r="CF3" s="143"/>
      <c r="CG3" s="143"/>
      <c r="CH3" s="143">
        <v>1</v>
      </c>
      <c r="CI3" s="270">
        <v>10</v>
      </c>
      <c r="CK3" s="64"/>
      <c r="CL3" s="64"/>
      <c r="CM3" s="64"/>
      <c r="CN3" s="64"/>
      <c r="CO3" s="64"/>
      <c r="CP3" s="64"/>
      <c r="CQ3" s="64"/>
      <c r="CR3" s="64"/>
      <c r="CS3" s="64"/>
      <c r="CT3" s="64"/>
      <c r="CU3" s="64"/>
      <c r="CV3" s="64"/>
      <c r="CW3" s="64"/>
      <c r="CX3" s="64"/>
      <c r="CY3" s="64"/>
      <c r="CZ3" s="64"/>
      <c r="DA3" s="64"/>
      <c r="DB3" s="64"/>
      <c r="DC3" s="64"/>
      <c r="DD3" s="64"/>
      <c r="DE3" s="64"/>
      <c r="DF3" s="64"/>
      <c r="DG3" s="64"/>
      <c r="DH3" s="64"/>
      <c r="DI3" s="64"/>
      <c r="DJ3" s="64"/>
      <c r="DK3" s="64"/>
      <c r="DL3" s="64"/>
      <c r="DM3" s="64"/>
      <c r="DN3" s="64"/>
      <c r="DO3" s="64"/>
      <c r="DP3" s="64"/>
      <c r="DQ3" s="64"/>
      <c r="DR3" s="64"/>
      <c r="DS3" s="64"/>
      <c r="DT3" s="64"/>
      <c r="DU3" s="64"/>
      <c r="DV3" s="64"/>
      <c r="DW3" s="64"/>
      <c r="DX3" s="64"/>
      <c r="DY3" s="64"/>
      <c r="DZ3" s="64"/>
      <c r="EA3" s="64"/>
      <c r="EB3" s="64"/>
      <c r="EC3" s="64"/>
      <c r="ED3" s="64"/>
      <c r="EE3" s="64"/>
      <c r="EF3" s="64"/>
      <c r="EG3" s="64"/>
      <c r="EH3" s="64"/>
    </row>
    <row r="4" spans="1:318" s="67" customFormat="1" ht="14.65">
      <c r="A4" s="173" t="s">
        <v>95</v>
      </c>
      <c r="B4" s="138" t="s">
        <v>88</v>
      </c>
      <c r="C4" s="138"/>
      <c r="D4" s="26" t="s">
        <v>40</v>
      </c>
      <c r="E4" s="127"/>
      <c r="F4" s="140"/>
      <c r="G4" s="199" t="s">
        <v>96</v>
      </c>
      <c r="H4" s="135"/>
      <c r="I4" s="26"/>
      <c r="J4" s="26"/>
      <c r="K4" s="292">
        <v>1</v>
      </c>
      <c r="L4" s="122"/>
      <c r="M4" s="288">
        <v>1.0509999999999999</v>
      </c>
      <c r="N4" s="26"/>
      <c r="O4" s="179" t="s">
        <v>92</v>
      </c>
      <c r="P4" s="140"/>
      <c r="Q4" s="26" t="s">
        <v>93</v>
      </c>
      <c r="R4" s="64" t="s">
        <v>94</v>
      </c>
      <c r="S4" s="197" t="str">
        <f t="shared" si="0"/>
        <v>andtvvvgsinfteqiivanmvaemieahtdlkvvrklnlggtnvnfeaikrgganngidiyveytgtglvdilg</v>
      </c>
      <c r="T4" s="197" t="str">
        <f t="shared" si="1"/>
        <v>fpep</v>
      </c>
      <c r="U4" s="197" t="str">
        <f t="shared" si="2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4" s="197" t="str">
        <f t="shared" si="3"/>
        <v>tyg</v>
      </c>
      <c r="W4" s="197" t="str">
        <f t="shared" si="4"/>
        <v>pppp</v>
      </c>
      <c r="X4" s="197" t="str">
        <f t="shared" si="5"/>
        <v>tdpegayetvkkeykrkwnivwlkplgfnntytlavkdelakqynlktfsdlakisdklilgatmfflekpdgypglqklynfkfkhtksmdmgirytaidnnevqvidafatdgllvshklkileddkhffppyyaapiirqdvldkhpelkdvlnklanqisdeemqklnykvdgegqdpakvakeflkekglil</v>
      </c>
      <c r="Y4" s="138"/>
      <c r="Z4" s="130"/>
      <c r="AA4" s="130"/>
      <c r="AB4" s="130"/>
      <c r="AC4" s="189" t="str">
        <f t="shared" si="6"/>
        <v>i</v>
      </c>
      <c r="AD4" s="189" t="str">
        <f t="shared" si="6"/>
        <v>t</v>
      </c>
      <c r="AE4" s="189" t="str">
        <f t="shared" si="6"/>
        <v>t</v>
      </c>
      <c r="AF4" s="189" t="str">
        <f t="shared" si="6"/>
        <v>l</v>
      </c>
      <c r="AG4" s="189" t="str">
        <f t="shared" si="6"/>
        <v>a</v>
      </c>
      <c r="AH4" s="190" t="str">
        <f t="shared" si="6"/>
        <v>y</v>
      </c>
      <c r="AI4" s="27"/>
      <c r="AJ4" s="143" t="s">
        <v>87</v>
      </c>
      <c r="AK4" s="284"/>
      <c r="AL4" s="143"/>
      <c r="AM4" s="143"/>
      <c r="AN4" s="143"/>
      <c r="AO4" s="143"/>
      <c r="AP4" s="143">
        <v>1</v>
      </c>
      <c r="AQ4" s="143"/>
      <c r="AR4" s="143"/>
      <c r="AS4" s="143"/>
      <c r="AT4" s="143"/>
      <c r="AU4" s="143"/>
      <c r="AV4" s="143"/>
      <c r="AW4" s="143"/>
      <c r="AX4" s="143"/>
      <c r="AY4" s="143"/>
      <c r="AZ4" s="143"/>
      <c r="BA4" s="143"/>
      <c r="BB4" s="143"/>
      <c r="BC4" s="143"/>
      <c r="BD4" s="143"/>
      <c r="BE4" s="143"/>
      <c r="BF4" s="143"/>
      <c r="BG4" s="143"/>
      <c r="BH4" s="143"/>
      <c r="BI4" s="143"/>
      <c r="BJ4" s="143"/>
      <c r="BK4" s="143"/>
      <c r="BL4" s="143"/>
      <c r="BM4" s="143"/>
      <c r="BN4" s="143"/>
      <c r="BO4" s="143"/>
      <c r="BP4" s="143"/>
      <c r="BQ4" s="143"/>
      <c r="BR4" s="143"/>
      <c r="BS4" s="143"/>
      <c r="BT4" s="143"/>
      <c r="BU4" s="143"/>
      <c r="BV4" s="143"/>
      <c r="BW4" s="143"/>
      <c r="BX4" s="143"/>
      <c r="BY4" s="143"/>
      <c r="BZ4" s="143"/>
      <c r="CA4" s="143"/>
      <c r="CB4" s="143"/>
      <c r="CC4" s="143"/>
      <c r="CD4" s="143"/>
      <c r="CE4" s="143"/>
      <c r="CF4" s="143"/>
      <c r="CG4" s="143"/>
      <c r="CH4" s="143"/>
      <c r="CI4" s="270">
        <v>1</v>
      </c>
      <c r="CK4" s="64"/>
      <c r="CL4" s="64"/>
      <c r="CM4" s="64"/>
      <c r="CN4" s="64"/>
      <c r="CO4" s="64"/>
      <c r="CP4" s="64"/>
      <c r="CQ4" s="64"/>
      <c r="CR4" s="64"/>
      <c r="CS4" s="64"/>
      <c r="CT4" s="64"/>
      <c r="CU4" s="64"/>
      <c r="CV4" s="64"/>
      <c r="CW4" s="64"/>
      <c r="CX4" s="64"/>
      <c r="CY4" s="64"/>
      <c r="CZ4" s="64"/>
      <c r="DA4" s="64"/>
      <c r="DB4" s="64"/>
      <c r="DC4" s="64"/>
      <c r="DD4" s="64"/>
      <c r="DE4" s="64"/>
      <c r="DF4" s="64"/>
      <c r="DG4" s="64"/>
      <c r="DH4" s="64"/>
      <c r="DI4" s="64"/>
      <c r="DJ4" s="64"/>
      <c r="DK4" s="64"/>
      <c r="DL4" s="64"/>
      <c r="DM4" s="64"/>
      <c r="DN4" s="64"/>
      <c r="DO4" s="64"/>
      <c r="DP4" s="64"/>
      <c r="DQ4" s="64"/>
      <c r="DR4" s="64"/>
      <c r="DS4" s="64"/>
      <c r="DT4" s="64"/>
      <c r="DU4" s="64"/>
      <c r="DV4" s="64"/>
      <c r="DW4" s="64"/>
      <c r="DX4" s="64"/>
      <c r="DY4" s="64"/>
      <c r="DZ4" s="64"/>
      <c r="EA4" s="64"/>
      <c r="EB4" s="64"/>
      <c r="EC4" s="64"/>
      <c r="ED4" s="64"/>
      <c r="EE4" s="64"/>
      <c r="EF4" s="64"/>
      <c r="EG4" s="64"/>
      <c r="EH4" s="64"/>
    </row>
    <row r="5" spans="1:318" s="67" customFormat="1" ht="14.65">
      <c r="A5" s="173" t="s">
        <v>97</v>
      </c>
      <c r="B5" s="138" t="s">
        <v>88</v>
      </c>
      <c r="C5" s="138"/>
      <c r="D5" s="26" t="s">
        <v>40</v>
      </c>
      <c r="E5" s="127"/>
      <c r="F5" s="140"/>
      <c r="G5" s="200"/>
      <c r="H5" s="26" t="s">
        <v>98</v>
      </c>
      <c r="I5" s="26"/>
      <c r="J5" s="26"/>
      <c r="K5" s="292">
        <v>2</v>
      </c>
      <c r="L5" s="122"/>
      <c r="M5" s="288">
        <v>1.06</v>
      </c>
      <c r="N5" s="26">
        <v>1</v>
      </c>
      <c r="O5" s="179"/>
      <c r="P5" s="140"/>
      <c r="Q5" s="26" t="s">
        <v>93</v>
      </c>
      <c r="R5" s="64" t="s">
        <v>99</v>
      </c>
      <c r="S5" s="197" t="str">
        <f t="shared" si="0"/>
        <v>andtvvvgsinfteqiivanmvaemieahtdlkvvrklnlggtnvnfeaikrgganngidiyveytghglvdilg</v>
      </c>
      <c r="T5" s="197" t="str">
        <f t="shared" si="1"/>
        <v>fpep</v>
      </c>
      <c r="U5" s="197" t="str">
        <f t="shared" si="2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5" s="197" t="str">
        <f t="shared" si="3"/>
        <v>tyg</v>
      </c>
      <c r="W5" s="197" t="str">
        <f t="shared" si="4"/>
        <v>pppg</v>
      </c>
      <c r="X5" s="197" t="str">
        <f t="shared" si="5"/>
        <v>tdpegayetvkkeykrkwnivwlkplgfnntytlavkdelakqynlktfsdlakisdklilgatmfflekpdgypglqklynfkfkhtksmdmgirytaidnnevqvidawatdgllvshklkileddkaffppyyaapiirqdvldkhpelkdvlnklanqisleemqklnykvdgegqdpakvakeflkekglil</v>
      </c>
      <c r="Y5" s="130"/>
      <c r="Z5" s="130"/>
      <c r="AA5" s="130"/>
      <c r="AB5" s="130"/>
      <c r="AC5" s="189" t="str">
        <f t="shared" si="6"/>
        <v>i</v>
      </c>
      <c r="AD5" s="189" t="str">
        <f t="shared" si="6"/>
        <v>t</v>
      </c>
      <c r="AE5" s="189" t="str">
        <f t="shared" si="6"/>
        <v>h</v>
      </c>
      <c r="AF5" s="189" t="str">
        <f t="shared" si="6"/>
        <v>l</v>
      </c>
      <c r="AG5" s="189" t="str">
        <f t="shared" si="6"/>
        <v>a</v>
      </c>
      <c r="AH5" s="190" t="str">
        <f t="shared" si="6"/>
        <v>y</v>
      </c>
      <c r="AI5" s="27"/>
      <c r="AJ5" s="143" t="s">
        <v>95</v>
      </c>
      <c r="AK5" s="284"/>
      <c r="AL5" s="143"/>
      <c r="AM5" s="143"/>
      <c r="AN5" s="143"/>
      <c r="AO5" s="143">
        <v>1</v>
      </c>
      <c r="AP5" s="143"/>
      <c r="AQ5" s="143"/>
      <c r="AR5" s="143"/>
      <c r="AS5" s="143"/>
      <c r="AT5" s="143"/>
      <c r="AU5" s="143"/>
      <c r="AV5" s="143"/>
      <c r="AW5" s="143"/>
      <c r="AX5" s="143"/>
      <c r="AY5" s="143"/>
      <c r="AZ5" s="143"/>
      <c r="BA5" s="143"/>
      <c r="BB5" s="143"/>
      <c r="BC5" s="143"/>
      <c r="BD5" s="143"/>
      <c r="BE5" s="143"/>
      <c r="BF5" s="143"/>
      <c r="BG5" s="143"/>
      <c r="BH5" s="143"/>
      <c r="BI5" s="143"/>
      <c r="BJ5" s="143"/>
      <c r="BK5" s="143"/>
      <c r="BL5" s="143"/>
      <c r="BM5" s="143"/>
      <c r="BN5" s="143"/>
      <c r="BO5" s="143"/>
      <c r="BP5" s="143"/>
      <c r="BQ5" s="143"/>
      <c r="BR5" s="143"/>
      <c r="BS5" s="143"/>
      <c r="BT5" s="143"/>
      <c r="BU5" s="143"/>
      <c r="BV5" s="143"/>
      <c r="BW5" s="143"/>
      <c r="BX5" s="143"/>
      <c r="BY5" s="143"/>
      <c r="BZ5" s="143"/>
      <c r="CA5" s="143"/>
      <c r="CB5" s="143"/>
      <c r="CC5" s="143"/>
      <c r="CD5" s="143"/>
      <c r="CE5" s="143"/>
      <c r="CF5" s="143"/>
      <c r="CG5" s="143"/>
      <c r="CH5" s="143"/>
      <c r="CI5" s="270">
        <v>1</v>
      </c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P5" s="64"/>
      <c r="DQ5" s="64"/>
      <c r="DR5" s="64"/>
      <c r="DS5" s="64"/>
      <c r="DT5" s="64"/>
      <c r="DU5" s="64"/>
      <c r="DV5" s="64"/>
      <c r="DW5" s="64"/>
      <c r="DX5" s="64"/>
      <c r="DY5" s="64"/>
      <c r="DZ5" s="64"/>
      <c r="EA5" s="64"/>
      <c r="EB5" s="64"/>
      <c r="EC5" s="64"/>
      <c r="ED5" s="64"/>
      <c r="EE5" s="64"/>
      <c r="EF5" s="64"/>
      <c r="EG5" s="64"/>
      <c r="EH5" s="64"/>
    </row>
    <row r="6" spans="1:318" s="67" customFormat="1" ht="14.65">
      <c r="A6" s="173" t="s">
        <v>100</v>
      </c>
      <c r="B6" s="138" t="s">
        <v>89</v>
      </c>
      <c r="C6" s="138"/>
      <c r="D6" s="26" t="s">
        <v>68</v>
      </c>
      <c r="E6" s="127"/>
      <c r="F6" s="140"/>
      <c r="G6" s="201" t="s">
        <v>101</v>
      </c>
      <c r="H6" s="117" t="s">
        <v>102</v>
      </c>
      <c r="I6" s="26"/>
      <c r="J6" s="26"/>
      <c r="K6" s="292">
        <v>3</v>
      </c>
      <c r="L6" s="122"/>
      <c r="M6" s="288">
        <v>1.1000000000000001</v>
      </c>
      <c r="N6" s="26"/>
      <c r="O6" s="179" t="s">
        <v>92</v>
      </c>
      <c r="P6" s="140"/>
      <c r="Q6" s="26" t="s">
        <v>93</v>
      </c>
      <c r="R6" s="64" t="s">
        <v>103</v>
      </c>
      <c r="S6" s="197" t="str">
        <f t="shared" si="0"/>
        <v>andtvvvgsinftegiivanmvaemieahtdlkvvrklnlggenvnfeaikrgganngidiyveytghglvdilg</v>
      </c>
      <c r="T6" s="197" t="str">
        <f t="shared" si="1"/>
        <v>fpep</v>
      </c>
      <c r="U6" s="197" t="str">
        <f t="shared" si="2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6" s="197" t="str">
        <f t="shared" si="3"/>
        <v>tyg</v>
      </c>
      <c r="W6" s="197" t="str">
        <f t="shared" si="4"/>
        <v>ppps</v>
      </c>
      <c r="X6" s="197" t="str">
        <f t="shared" si="5"/>
        <v>tdpegayetvkkeykrkwnivwlkplgfnntytltvkdelakqynlktfsdlakisdklilgatmfflegpdgypglqklynfkfkhtksmdmgirytaidnnevqvidawatdgllvshklkileddkaffppyyaapiirqdvldkhpelkdvlnklanqisleemqklnykvdgegqdpakvakeflkekglil</v>
      </c>
      <c r="Y6" s="130"/>
      <c r="Z6" s="130"/>
      <c r="AA6" s="130"/>
      <c r="AB6" s="130"/>
      <c r="AC6" s="189" t="str">
        <f t="shared" si="6"/>
        <v>i</v>
      </c>
      <c r="AD6" s="189" t="str">
        <f t="shared" si="6"/>
        <v>e</v>
      </c>
      <c r="AE6" s="189" t="str">
        <f t="shared" si="6"/>
        <v>h</v>
      </c>
      <c r="AF6" s="189" t="str">
        <f t="shared" si="6"/>
        <v>l</v>
      </c>
      <c r="AG6" s="189" t="str">
        <f t="shared" si="6"/>
        <v>t</v>
      </c>
      <c r="AH6" s="190" t="str">
        <f t="shared" si="6"/>
        <v>y</v>
      </c>
      <c r="AI6" s="27"/>
      <c r="AJ6" s="143" t="s">
        <v>97</v>
      </c>
      <c r="AK6" s="284"/>
      <c r="AL6" s="143"/>
      <c r="AM6" s="143"/>
      <c r="AN6" s="143"/>
      <c r="AO6" s="143">
        <v>1</v>
      </c>
      <c r="AP6" s="143"/>
      <c r="AQ6" s="143"/>
      <c r="AR6" s="143"/>
      <c r="AS6" s="143"/>
      <c r="AT6" s="143"/>
      <c r="AU6" s="143"/>
      <c r="AV6" s="143"/>
      <c r="AW6" s="143"/>
      <c r="AX6" s="143"/>
      <c r="AY6" s="143"/>
      <c r="AZ6" s="143"/>
      <c r="BA6" s="143"/>
      <c r="BB6" s="143"/>
      <c r="BC6" s="143"/>
      <c r="BD6" s="143"/>
      <c r="BE6" s="143"/>
      <c r="BF6" s="143"/>
      <c r="BG6" s="143"/>
      <c r="BH6" s="143"/>
      <c r="BI6" s="143"/>
      <c r="BJ6" s="143"/>
      <c r="BK6" s="143"/>
      <c r="BL6" s="143"/>
      <c r="BM6" s="143"/>
      <c r="BN6" s="143"/>
      <c r="BO6" s="143"/>
      <c r="BP6" s="143"/>
      <c r="BQ6" s="143"/>
      <c r="BR6" s="143"/>
      <c r="BS6" s="143"/>
      <c r="BT6" s="143"/>
      <c r="BU6" s="143"/>
      <c r="BV6" s="143"/>
      <c r="BW6" s="143"/>
      <c r="BX6" s="143"/>
      <c r="BY6" s="143"/>
      <c r="BZ6" s="143"/>
      <c r="CA6" s="143"/>
      <c r="CB6" s="143"/>
      <c r="CC6" s="143"/>
      <c r="CD6" s="143"/>
      <c r="CE6" s="143"/>
      <c r="CF6" s="143"/>
      <c r="CG6" s="143"/>
      <c r="CH6" s="143"/>
      <c r="CI6" s="270">
        <v>1</v>
      </c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64"/>
      <c r="DH6" s="64"/>
      <c r="DI6" s="64"/>
      <c r="DJ6" s="64"/>
      <c r="DK6" s="64"/>
      <c r="DL6" s="64"/>
      <c r="DM6" s="64"/>
      <c r="DN6" s="64"/>
      <c r="DO6" s="64"/>
      <c r="DP6" s="64"/>
      <c r="DQ6" s="64"/>
      <c r="DR6" s="64"/>
      <c r="DS6" s="64"/>
      <c r="DT6" s="64"/>
      <c r="DU6" s="64"/>
      <c r="DV6" s="64"/>
      <c r="DW6" s="64"/>
      <c r="DX6" s="64"/>
      <c r="DY6" s="64"/>
      <c r="DZ6" s="64"/>
      <c r="EA6" s="64"/>
      <c r="EB6" s="64"/>
      <c r="EC6" s="64"/>
      <c r="ED6" s="64"/>
      <c r="EE6" s="64"/>
      <c r="EF6" s="64"/>
      <c r="EG6" s="64"/>
      <c r="EH6" s="64"/>
    </row>
    <row r="7" spans="1:318" s="67" customFormat="1" ht="14.65">
      <c r="A7" s="173" t="s">
        <v>104</v>
      </c>
      <c r="B7" s="138" t="s">
        <v>89</v>
      </c>
      <c r="C7" s="140"/>
      <c r="D7" s="140" t="s">
        <v>68</v>
      </c>
      <c r="E7" s="178"/>
      <c r="F7" s="140"/>
      <c r="G7" s="202" t="s">
        <v>105</v>
      </c>
      <c r="H7" s="140" t="s">
        <v>106</v>
      </c>
      <c r="I7" s="140"/>
      <c r="J7" s="140"/>
      <c r="K7" s="290">
        <v>4</v>
      </c>
      <c r="L7" s="180"/>
      <c r="M7" s="288">
        <v>1.2</v>
      </c>
      <c r="N7" s="140"/>
      <c r="O7" s="179" t="s">
        <v>92</v>
      </c>
      <c r="P7" s="140"/>
      <c r="Q7" s="26" t="s">
        <v>93</v>
      </c>
      <c r="R7" s="197" t="s">
        <v>107</v>
      </c>
      <c r="S7" s="197" t="str">
        <f t="shared" si="0"/>
        <v>andtvvvgsinftegiivanmvaemieahtdlkvvrklnlggenvnfeaikrgganngidiyveytghglvdilg</v>
      </c>
      <c r="T7" s="197" t="str">
        <f t="shared" si="1"/>
        <v>fpep</v>
      </c>
      <c r="U7" s="197" t="str">
        <f t="shared" si="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7" s="197" t="str">
        <f t="shared" si="3"/>
        <v>tyg</v>
      </c>
      <c r="W7" s="197" t="str">
        <f t="shared" si="4"/>
        <v>ppps</v>
      </c>
      <c r="X7" s="197" t="str">
        <f t="shared" si="5"/>
        <v>tdpegayetvkkeykrkwnivwlkplgfnntytltvkdelakqynlktfsdlakisdklilgatmfflegpdgypglqklynfkfkhtksmdmgirytaidnnevqvidawatdgllvshklkileddkaffppyyaapiirqdvldkhpelkdvlnklanqisleemqklnykvdgegqdpakvakeflkekglil</v>
      </c>
      <c r="Y7" s="130"/>
      <c r="Z7" s="130"/>
      <c r="AA7" s="130"/>
      <c r="AB7" s="130"/>
      <c r="AC7" s="189" t="str">
        <f t="shared" si="6"/>
        <v>i</v>
      </c>
      <c r="AD7" s="189" t="str">
        <f t="shared" si="6"/>
        <v>e</v>
      </c>
      <c r="AE7" s="189" t="str">
        <f t="shared" si="6"/>
        <v>h</v>
      </c>
      <c r="AF7" s="189" t="str">
        <f t="shared" si="6"/>
        <v>l</v>
      </c>
      <c r="AG7" s="189" t="str">
        <f t="shared" si="6"/>
        <v>t</v>
      </c>
      <c r="AH7" s="190" t="str">
        <f t="shared" si="6"/>
        <v>y</v>
      </c>
      <c r="AI7" s="27"/>
      <c r="AJ7" s="143" t="s">
        <v>104</v>
      </c>
      <c r="AK7" s="284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143"/>
      <c r="BC7" s="143">
        <v>1</v>
      </c>
      <c r="BD7" s="143"/>
      <c r="BE7" s="143"/>
      <c r="BF7" s="143"/>
      <c r="BG7" s="143"/>
      <c r="BH7" s="143"/>
      <c r="BI7" s="143"/>
      <c r="BJ7" s="143"/>
      <c r="BK7" s="143"/>
      <c r="BL7" s="143"/>
      <c r="BM7" s="143"/>
      <c r="BN7" s="143"/>
      <c r="BO7" s="143"/>
      <c r="BP7" s="143"/>
      <c r="BQ7" s="143">
        <v>1</v>
      </c>
      <c r="BR7" s="143"/>
      <c r="BS7" s="143"/>
      <c r="BT7" s="143">
        <v>1</v>
      </c>
      <c r="BU7" s="143"/>
      <c r="BV7" s="143"/>
      <c r="BW7" s="143"/>
      <c r="BX7" s="143"/>
      <c r="BY7" s="143"/>
      <c r="BZ7" s="143"/>
      <c r="CA7" s="143"/>
      <c r="CB7" s="143"/>
      <c r="CC7" s="143"/>
      <c r="CD7" s="143"/>
      <c r="CE7" s="143"/>
      <c r="CF7" s="143"/>
      <c r="CG7" s="143">
        <v>1</v>
      </c>
      <c r="CH7" s="143"/>
      <c r="CI7" s="270">
        <v>4</v>
      </c>
      <c r="CK7" s="64"/>
      <c r="CL7" s="64"/>
      <c r="CM7" s="64"/>
      <c r="CN7" s="64"/>
      <c r="CO7" s="64"/>
      <c r="CP7" s="64"/>
      <c r="CQ7" s="64"/>
      <c r="CR7" s="64"/>
      <c r="CS7" s="64"/>
      <c r="CT7" s="64"/>
      <c r="CU7" s="64"/>
      <c r="CV7" s="64"/>
      <c r="CW7" s="64"/>
      <c r="CX7" s="64"/>
      <c r="CY7" s="64"/>
      <c r="CZ7" s="64"/>
      <c r="DA7" s="64"/>
      <c r="DB7" s="64"/>
      <c r="DC7" s="64"/>
      <c r="DD7" s="64"/>
      <c r="DE7" s="64"/>
      <c r="DF7" s="64"/>
      <c r="DG7" s="64"/>
      <c r="DH7" s="64"/>
      <c r="DI7" s="64"/>
      <c r="DJ7" s="64"/>
      <c r="DK7" s="64"/>
      <c r="DL7" s="64"/>
      <c r="DM7" s="64"/>
      <c r="DN7" s="64"/>
      <c r="DO7" s="64"/>
      <c r="DP7" s="64"/>
      <c r="DQ7" s="64"/>
      <c r="DR7" s="64"/>
      <c r="DS7" s="64"/>
      <c r="DT7" s="64"/>
      <c r="DU7" s="64"/>
      <c r="DV7" s="64"/>
      <c r="DW7" s="64"/>
      <c r="DX7" s="64"/>
      <c r="DY7" s="64"/>
      <c r="DZ7" s="64"/>
      <c r="EA7" s="64"/>
      <c r="EB7" s="64"/>
      <c r="EC7" s="64"/>
      <c r="ED7" s="64"/>
      <c r="EE7" s="64"/>
      <c r="EF7" s="64"/>
      <c r="EG7" s="64"/>
      <c r="EH7" s="64"/>
    </row>
    <row r="8" spans="1:318" s="67" customFormat="1" ht="14.65">
      <c r="A8" s="173" t="s">
        <v>108</v>
      </c>
      <c r="B8" s="138" t="s">
        <v>88</v>
      </c>
      <c r="C8" s="138"/>
      <c r="D8" s="26" t="s">
        <v>40</v>
      </c>
      <c r="E8" s="127"/>
      <c r="F8" s="140"/>
      <c r="G8" s="201" t="s">
        <v>109</v>
      </c>
      <c r="H8" s="117" t="s">
        <v>110</v>
      </c>
      <c r="I8" s="26"/>
      <c r="J8" s="26"/>
      <c r="K8" s="292">
        <v>5</v>
      </c>
      <c r="L8" s="122"/>
      <c r="M8" s="288">
        <v>1.21</v>
      </c>
      <c r="N8" s="26"/>
      <c r="O8" s="179" t="s">
        <v>92</v>
      </c>
      <c r="P8" s="140"/>
      <c r="Q8" s="26" t="s">
        <v>93</v>
      </c>
      <c r="R8" s="64" t="s">
        <v>111</v>
      </c>
      <c r="S8" s="197" t="str">
        <f t="shared" si="0"/>
        <v>andtvvvgsieftegiivanmvaemieahtdlkvvrklnlggenvnfeaikrgganngidiyveytghglvdilg</v>
      </c>
      <c r="T8" s="197" t="str">
        <f t="shared" si="1"/>
        <v>fpep</v>
      </c>
      <c r="U8" s="197" t="str">
        <f t="shared" si="2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8" s="197" t="str">
        <f t="shared" si="3"/>
        <v>tyg</v>
      </c>
      <c r="W8" s="197" t="str">
        <f t="shared" si="4"/>
        <v>ppps</v>
      </c>
      <c r="X8" s="197" t="str">
        <f t="shared" si="5"/>
        <v>tdpegayetvkkeykrkwnivwlkplgfnntytltvkdelakqynlktfsdlakisdklilgatmfflegpdgypglqklynfkfkhtksmdmgirytaidnnevqvidawatdgllvshklkileddkaffppyyaapiirqdvldkhpelkdvlnklanqisleemqklnykvdgegqdpakvakeflkekglil</v>
      </c>
      <c r="Y8" s="130"/>
      <c r="Z8" s="130"/>
      <c r="AA8" s="130"/>
      <c r="AB8" s="130"/>
      <c r="AC8" s="189" t="str">
        <f t="shared" si="6"/>
        <v>i</v>
      </c>
      <c r="AD8" s="189" t="str">
        <f t="shared" si="6"/>
        <v>e</v>
      </c>
      <c r="AE8" s="189" t="str">
        <f t="shared" si="6"/>
        <v>h</v>
      </c>
      <c r="AF8" s="189" t="str">
        <f t="shared" si="6"/>
        <v>l</v>
      </c>
      <c r="AG8" s="189" t="str">
        <f t="shared" si="6"/>
        <v>t</v>
      </c>
      <c r="AH8" s="190" t="str">
        <f t="shared" si="6"/>
        <v>y</v>
      </c>
      <c r="AI8" s="27"/>
      <c r="AJ8" s="143" t="s">
        <v>108</v>
      </c>
      <c r="AK8" s="284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>
        <v>1</v>
      </c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>
        <v>1</v>
      </c>
      <c r="BR8" s="143"/>
      <c r="BS8" s="143"/>
      <c r="BT8" s="143">
        <v>1</v>
      </c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>
        <v>1</v>
      </c>
      <c r="CH8" s="143"/>
      <c r="CI8" s="270">
        <v>4</v>
      </c>
      <c r="CK8" s="64"/>
      <c r="CL8" s="64"/>
      <c r="CM8" s="64"/>
      <c r="CN8" s="64"/>
      <c r="CO8" s="64"/>
      <c r="CP8" s="64"/>
      <c r="CQ8" s="64"/>
      <c r="CR8" s="64"/>
      <c r="CS8" s="64"/>
      <c r="CT8" s="64"/>
      <c r="CU8" s="64"/>
      <c r="CV8" s="64"/>
      <c r="CW8" s="64"/>
      <c r="CX8" s="64"/>
      <c r="CY8" s="64"/>
      <c r="CZ8" s="64"/>
      <c r="DA8" s="64"/>
      <c r="DB8" s="64"/>
      <c r="DC8" s="64"/>
      <c r="DD8" s="64"/>
      <c r="DE8" s="64"/>
      <c r="DF8" s="64"/>
      <c r="DG8" s="64"/>
      <c r="DH8" s="64"/>
      <c r="DI8" s="64"/>
      <c r="DJ8" s="64"/>
      <c r="DK8" s="64"/>
      <c r="DL8" s="64"/>
      <c r="DM8" s="64"/>
      <c r="DN8" s="64"/>
      <c r="DO8" s="64"/>
      <c r="DP8" s="64"/>
      <c r="DQ8" s="64"/>
      <c r="DR8" s="64"/>
      <c r="DS8" s="64"/>
      <c r="DT8" s="64"/>
      <c r="DU8" s="64"/>
      <c r="DV8" s="64"/>
      <c r="DW8" s="64"/>
      <c r="DX8" s="64"/>
      <c r="DY8" s="64"/>
      <c r="DZ8" s="64"/>
      <c r="EA8" s="64"/>
      <c r="EB8" s="64"/>
      <c r="EC8" s="64"/>
      <c r="ED8" s="64"/>
      <c r="EE8" s="64"/>
      <c r="EF8" s="64"/>
      <c r="EG8" s="64"/>
      <c r="EH8" s="64"/>
    </row>
    <row r="9" spans="1:318" s="67" customFormat="1" ht="18" customHeight="1">
      <c r="A9" s="173" t="s">
        <v>112</v>
      </c>
      <c r="B9" s="138" t="s">
        <v>88</v>
      </c>
      <c r="C9" s="138" t="s">
        <v>89</v>
      </c>
      <c r="D9" s="26" t="s">
        <v>40</v>
      </c>
      <c r="E9" s="127"/>
      <c r="F9" s="140"/>
      <c r="G9" s="201" t="s">
        <v>113</v>
      </c>
      <c r="H9" s="117" t="s">
        <v>114</v>
      </c>
      <c r="I9" s="26"/>
      <c r="J9" s="327" t="s">
        <v>115</v>
      </c>
      <c r="K9" s="292">
        <v>6</v>
      </c>
      <c r="L9" s="122"/>
      <c r="M9" s="288">
        <v>1.31</v>
      </c>
      <c r="N9" s="328">
        <v>0</v>
      </c>
      <c r="O9" s="179" t="s">
        <v>116</v>
      </c>
      <c r="P9" s="140"/>
      <c r="Q9" s="26" t="s">
        <v>93</v>
      </c>
      <c r="R9" s="64" t="s">
        <v>117</v>
      </c>
      <c r="S9" s="197" t="str">
        <f t="shared" si="0"/>
        <v>andtvvvgsiiftegiivanmvaemieahtdlkvvrklnlggvnvnfeaikrgganngidiyveytghglvdilg</v>
      </c>
      <c r="T9" s="197" t="str">
        <f t="shared" si="1"/>
        <v>fpep</v>
      </c>
      <c r="U9" s="197" t="str">
        <f t="shared" si="2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9" s="197" t="str">
        <f t="shared" si="3"/>
        <v>tyg</v>
      </c>
      <c r="W9" s="197" t="str">
        <f t="shared" si="4"/>
        <v>pppa</v>
      </c>
      <c r="X9" s="197" t="str">
        <f t="shared" si="5"/>
        <v>tdpegayetvkkeykrkwnivwlkplgfnntytltvkdelakqynlktfsdlakisdklilgatmfflegpdgypglqklynfkfkhtksmdmgirytaidnnevqvidawatdgllvshklkileddkaffppyyaapiirqdvldkhpelkdvlnklanqisleemqklnykvdgegqdpakvakeflkekglil</v>
      </c>
      <c r="Y9" s="130"/>
      <c r="Z9" s="130"/>
      <c r="AA9" s="130"/>
      <c r="AB9" s="130"/>
      <c r="AC9" s="189" t="str">
        <f t="shared" si="6"/>
        <v>i</v>
      </c>
      <c r="AD9" s="189" t="str">
        <f t="shared" si="6"/>
        <v>v</v>
      </c>
      <c r="AE9" s="189" t="str">
        <f t="shared" si="6"/>
        <v>h</v>
      </c>
      <c r="AF9" s="189" t="str">
        <f t="shared" si="6"/>
        <v>l</v>
      </c>
      <c r="AG9" s="189" t="str">
        <f t="shared" si="6"/>
        <v>t</v>
      </c>
      <c r="AH9" s="190" t="str">
        <f t="shared" si="6"/>
        <v>y</v>
      </c>
      <c r="AI9" s="27"/>
      <c r="AJ9" s="143" t="s">
        <v>112</v>
      </c>
      <c r="AK9" s="284"/>
      <c r="AL9" s="143"/>
      <c r="AM9" s="143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3"/>
      <c r="BG9" s="143"/>
      <c r="BH9" s="143"/>
      <c r="BI9" s="143">
        <v>1</v>
      </c>
      <c r="BJ9" s="143"/>
      <c r="BK9" s="143"/>
      <c r="BL9" s="143"/>
      <c r="BM9" s="143"/>
      <c r="BN9" s="143"/>
      <c r="BO9" s="143"/>
      <c r="BP9" s="143"/>
      <c r="BQ9" s="143"/>
      <c r="BR9" s="143"/>
      <c r="BS9" s="143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270">
        <v>1</v>
      </c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</row>
    <row r="10" spans="1:318" s="67" customFormat="1" ht="14.65">
      <c r="A10" s="173" t="s">
        <v>118</v>
      </c>
      <c r="B10" s="143" t="s">
        <v>119</v>
      </c>
      <c r="C10" s="143" t="s">
        <v>120</v>
      </c>
      <c r="D10" s="65" t="s">
        <v>46</v>
      </c>
      <c r="E10" s="118"/>
      <c r="F10" s="139"/>
      <c r="G10" s="198" t="s">
        <v>121</v>
      </c>
      <c r="H10" s="65"/>
      <c r="I10" s="65"/>
      <c r="J10" s="65"/>
      <c r="K10" s="293"/>
      <c r="L10" s="123"/>
      <c r="M10" s="289">
        <v>31.2</v>
      </c>
      <c r="N10" s="65">
        <v>3</v>
      </c>
      <c r="O10" s="179" t="s">
        <v>116</v>
      </c>
      <c r="P10" s="140"/>
      <c r="Q10" s="26" t="s">
        <v>93</v>
      </c>
      <c r="R10" s="64" t="s">
        <v>122</v>
      </c>
      <c r="S10" s="197" t="str">
        <f t="shared" si="0"/>
        <v>andtvvvgsiiftegiivanmvaemieahtdlkvvrklnlggynvnfeaikrgganngidiyveytghglvdilg</v>
      </c>
      <c r="T10" s="197" t="str">
        <f t="shared" si="1"/>
        <v>fpep</v>
      </c>
      <c r="U10" s="197" t="str">
        <f t="shared" si="2"/>
        <v>nvyitadkqkngikanfkirhnmedgsvqladhyqqntpigdgpvllpdnhylstqsvlskdpnekrdhmvllefvtaagitlgmdelykggtggsmskgeelftgvvpilveldgdvnghkfsvrgegegdatngkltlkficttgklpvpwptlvttltygvqcfsrypdhmkqhdffksampegyvqertisfkddgtyktraevkfegdtlvnrielkgidfkedgnilghkley</v>
      </c>
      <c r="V10" s="197" t="str">
        <f t="shared" si="3"/>
        <v>tyg</v>
      </c>
      <c r="W10" s="197" t="str">
        <f t="shared" si="4"/>
        <v>pppa</v>
      </c>
      <c r="X10" s="197" t="str">
        <f t="shared" si="5"/>
        <v>tdpegayetvkkeykrkwnivwlkplgfnntytltvkdelakqynlktfsdlakisdklilgatmwflegpdgypglqklynfkfkhtksmdmgirytaidnnevqvidawatdgllvshklkileddkaffppyyaapiirqdvldkhpelkdvlnklanqisleemqklnykvdgegqdpakvakeflkekglil</v>
      </c>
      <c r="Y10" s="131"/>
      <c r="Z10" s="131"/>
      <c r="AA10" s="131"/>
      <c r="AB10" s="131"/>
      <c r="AC10" s="186" t="str">
        <f t="shared" si="6"/>
        <v>i</v>
      </c>
      <c r="AD10" s="186" t="str">
        <f t="shared" si="6"/>
        <v>y</v>
      </c>
      <c r="AE10" s="186" t="str">
        <f t="shared" si="6"/>
        <v>h</v>
      </c>
      <c r="AF10" s="186" t="str">
        <f t="shared" si="6"/>
        <v>l</v>
      </c>
      <c r="AG10" s="186" t="str">
        <f t="shared" si="6"/>
        <v>t</v>
      </c>
      <c r="AH10" s="193" t="str">
        <f t="shared" si="6"/>
        <v>y</v>
      </c>
      <c r="AI10" s="27"/>
      <c r="AJ10" s="143" t="s">
        <v>118</v>
      </c>
      <c r="AK10" s="284"/>
      <c r="AL10" s="143"/>
      <c r="AM10" s="143"/>
      <c r="AN10" s="143"/>
      <c r="AO10" s="143">
        <v>1</v>
      </c>
      <c r="AP10" s="143"/>
      <c r="AQ10" s="143"/>
      <c r="AR10" s="143"/>
      <c r="AS10" s="143">
        <v>1</v>
      </c>
      <c r="AT10" s="143"/>
      <c r="AU10" s="143">
        <v>1</v>
      </c>
      <c r="AV10" s="143"/>
      <c r="AW10" s="143"/>
      <c r="AX10" s="143"/>
      <c r="AY10" s="143"/>
      <c r="AZ10" s="143"/>
      <c r="BA10" s="143">
        <v>1</v>
      </c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  <c r="BL10" s="143"/>
      <c r="BM10" s="143"/>
      <c r="BN10" s="143"/>
      <c r="BO10" s="143"/>
      <c r="BP10" s="143"/>
      <c r="BQ10" s="143">
        <v>1</v>
      </c>
      <c r="BR10" s="143"/>
      <c r="BS10" s="143"/>
      <c r="BT10" s="143"/>
      <c r="BU10" s="143"/>
      <c r="BV10" s="143"/>
      <c r="BW10" s="143"/>
      <c r="BX10" s="143"/>
      <c r="BY10" s="143"/>
      <c r="BZ10" s="143"/>
      <c r="CA10" s="143"/>
      <c r="CB10" s="143"/>
      <c r="CC10" s="143"/>
      <c r="CD10" s="143"/>
      <c r="CE10" s="143"/>
      <c r="CF10" s="143"/>
      <c r="CG10" s="143">
        <v>1</v>
      </c>
      <c r="CH10" s="143"/>
      <c r="CI10" s="270">
        <v>6</v>
      </c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</row>
    <row r="11" spans="1:318" s="67" customFormat="1" ht="14.65">
      <c r="A11" s="173" t="s">
        <v>123</v>
      </c>
      <c r="B11" s="143" t="s">
        <v>119</v>
      </c>
      <c r="C11" s="143" t="s">
        <v>120</v>
      </c>
      <c r="D11" s="65" t="s">
        <v>124</v>
      </c>
      <c r="E11" s="118"/>
      <c r="F11" s="139"/>
      <c r="G11" s="198" t="s">
        <v>125</v>
      </c>
      <c r="H11" s="65"/>
      <c r="I11" s="65"/>
      <c r="J11" s="65"/>
      <c r="K11" s="293"/>
      <c r="L11" s="123"/>
      <c r="M11" s="289">
        <v>32.1</v>
      </c>
      <c r="N11" s="65">
        <v>2</v>
      </c>
      <c r="O11" s="179"/>
      <c r="P11" s="140"/>
      <c r="Q11" s="26" t="s">
        <v>93</v>
      </c>
      <c r="R11" s="64" t="s">
        <v>126</v>
      </c>
      <c r="S11" s="197" t="str">
        <f t="shared" si="0"/>
        <v>andtvvvgsiaftegiivanmvaemieahtdlkvvrklnlggpnvnfeaikrgganngidiyveytghglvdilg</v>
      </c>
      <c r="T11" s="197" t="str">
        <f t="shared" si="1"/>
        <v>fpep</v>
      </c>
      <c r="U11" s="197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1" s="197" t="str">
        <f t="shared" si="3"/>
        <v>tyg</v>
      </c>
      <c r="W11" s="197" t="str">
        <f t="shared" si="4"/>
        <v>pppa</v>
      </c>
      <c r="X11" s="197" t="str">
        <f t="shared" si="5"/>
        <v>tdpegayetvkkeykrkwnivwlkplgfnntytltvkdelakqynlktfsdlakisdklilgatmfflegpdgypglqklynfkfkhtksmdmgirytaidnnevqvidawatdgllvshklkileddkaffppyyaapiirqdvldkhpelkdvlnklanqisleemqklnykvdgegqdpakvakeflkekglil</v>
      </c>
      <c r="Y11" s="64"/>
      <c r="Z11" s="64"/>
      <c r="AA11" s="64"/>
      <c r="AB11" s="64"/>
      <c r="AC11" s="186" t="str">
        <f t="shared" si="6"/>
        <v>i</v>
      </c>
      <c r="AD11" s="186" t="str">
        <f t="shared" si="6"/>
        <v>p</v>
      </c>
      <c r="AE11" s="186" t="str">
        <f t="shared" si="6"/>
        <v>h</v>
      </c>
      <c r="AF11" s="186" t="str">
        <f t="shared" si="6"/>
        <v>l</v>
      </c>
      <c r="AG11" s="186" t="str">
        <f t="shared" si="6"/>
        <v>t</v>
      </c>
      <c r="AH11" s="193" t="str">
        <f t="shared" si="6"/>
        <v>y</v>
      </c>
      <c r="AI11" s="27"/>
      <c r="AJ11" s="143" t="s">
        <v>123</v>
      </c>
      <c r="AK11" s="284"/>
      <c r="AL11" s="143"/>
      <c r="AM11" s="143"/>
      <c r="AN11" s="143">
        <v>1</v>
      </c>
      <c r="AO11" s="143"/>
      <c r="AP11" s="143"/>
      <c r="AQ11" s="143"/>
      <c r="AR11" s="143"/>
      <c r="AS11" s="143">
        <v>1</v>
      </c>
      <c r="AT11" s="143"/>
      <c r="AU11" s="143"/>
      <c r="AV11" s="143"/>
      <c r="AW11" s="143"/>
      <c r="AX11" s="143"/>
      <c r="AY11" s="143"/>
      <c r="AZ11" s="143"/>
      <c r="BA11" s="143"/>
      <c r="BB11" s="143"/>
      <c r="BC11" s="143"/>
      <c r="BD11" s="143"/>
      <c r="BE11" s="143"/>
      <c r="BF11" s="143"/>
      <c r="BG11" s="143"/>
      <c r="BH11" s="143"/>
      <c r="BI11" s="143"/>
      <c r="BJ11" s="143"/>
      <c r="BK11" s="143"/>
      <c r="BL11" s="143"/>
      <c r="BM11" s="143"/>
      <c r="BN11" s="143"/>
      <c r="BO11" s="143"/>
      <c r="BP11" s="143"/>
      <c r="BQ11" s="143"/>
      <c r="BR11" s="143"/>
      <c r="BS11" s="143"/>
      <c r="BT11" s="143"/>
      <c r="BU11" s="143"/>
      <c r="BV11" s="143"/>
      <c r="BW11" s="143"/>
      <c r="BX11" s="143"/>
      <c r="BY11" s="143"/>
      <c r="BZ11" s="143"/>
      <c r="CA11" s="143"/>
      <c r="CB11" s="143"/>
      <c r="CC11" s="143"/>
      <c r="CD11" s="143"/>
      <c r="CE11" s="143"/>
      <c r="CF11" s="143"/>
      <c r="CG11" s="143"/>
      <c r="CH11" s="143"/>
      <c r="CI11" s="270">
        <v>2</v>
      </c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</row>
    <row r="12" spans="1:318" s="67" customFormat="1" ht="14.65">
      <c r="A12" s="173" t="s">
        <v>127</v>
      </c>
      <c r="B12" s="143" t="s">
        <v>119</v>
      </c>
      <c r="C12" s="143" t="s">
        <v>120</v>
      </c>
      <c r="D12" s="65" t="s">
        <v>52</v>
      </c>
      <c r="E12" s="118"/>
      <c r="F12" s="139"/>
      <c r="G12" s="198" t="s">
        <v>128</v>
      </c>
      <c r="H12" s="65"/>
      <c r="I12" s="65"/>
      <c r="J12" s="65"/>
      <c r="K12" s="294"/>
      <c r="L12" s="123"/>
      <c r="M12" s="289">
        <v>36.200000000000003</v>
      </c>
      <c r="N12" s="65">
        <v>3</v>
      </c>
      <c r="O12" s="179"/>
      <c r="P12" s="140"/>
      <c r="Q12" s="26" t="s">
        <v>93</v>
      </c>
      <c r="R12" s="64" t="s">
        <v>129</v>
      </c>
      <c r="S12" s="197" t="str">
        <f t="shared" si="0"/>
        <v>andtvvvgsidftegiivanmvaemieahtdlkvvrklnlggrnvnfeaikrgganngidiyveytgsglvdilg</v>
      </c>
      <c r="T12" s="197" t="str">
        <f t="shared" si="1"/>
        <v>fpep</v>
      </c>
      <c r="U12" s="197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2" s="197" t="str">
        <f t="shared" si="3"/>
        <v>tyg</v>
      </c>
      <c r="W12" s="197" t="str">
        <f t="shared" si="4"/>
        <v>pppn</v>
      </c>
      <c r="X12" s="197" t="str">
        <f t="shared" si="5"/>
        <v>tdpegayetvkkeykrkwnivwlkplgfnntytlgvkdelakqynlktfsdlakisdklilgatmfflenpdgypglqklynfkfkhtksmdmgirytaidnnevqvidawatdgllvshklkileddkaffppyyaapiirqdvldkhpelkdvlnklanqisleemqklnykvdgegqdpakvakeflkekglil</v>
      </c>
      <c r="Y12" s="64"/>
      <c r="Z12" s="64"/>
      <c r="AA12" s="64"/>
      <c r="AB12" s="64"/>
      <c r="AC12" s="186" t="str">
        <f t="shared" ref="AC12:AH21" si="7">MID($R12,MID(AC$1,1,3),1)</f>
        <v>i</v>
      </c>
      <c r="AD12" s="186" t="str">
        <f t="shared" si="7"/>
        <v>r</v>
      </c>
      <c r="AE12" s="186" t="str">
        <f t="shared" si="7"/>
        <v>s</v>
      </c>
      <c r="AF12" s="186" t="str">
        <f t="shared" si="7"/>
        <v>l</v>
      </c>
      <c r="AG12" s="186" t="str">
        <f t="shared" si="7"/>
        <v>g</v>
      </c>
      <c r="AH12" s="193" t="str">
        <f t="shared" si="7"/>
        <v>y</v>
      </c>
      <c r="AI12" s="27"/>
      <c r="AJ12" s="143" t="s">
        <v>127</v>
      </c>
      <c r="AK12" s="284"/>
      <c r="AL12" s="143"/>
      <c r="AM12" s="143"/>
      <c r="AN12" s="143"/>
      <c r="AO12" s="143">
        <v>1</v>
      </c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>
        <v>1</v>
      </c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270">
        <v>2</v>
      </c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</row>
    <row r="13" spans="1:318" s="67" customFormat="1" ht="14.65">
      <c r="A13" s="173" t="s">
        <v>130</v>
      </c>
      <c r="B13" s="143" t="s">
        <v>119</v>
      </c>
      <c r="C13" s="143" t="s">
        <v>131</v>
      </c>
      <c r="D13" s="65" t="s">
        <v>77</v>
      </c>
      <c r="E13" s="118"/>
      <c r="F13" s="139"/>
      <c r="G13" s="198" t="s">
        <v>132</v>
      </c>
      <c r="H13" s="65"/>
      <c r="I13" s="65"/>
      <c r="J13" s="65"/>
      <c r="K13" s="293"/>
      <c r="L13" s="123"/>
      <c r="M13" s="289">
        <v>20.010000000000002</v>
      </c>
      <c r="N13" s="65">
        <v>1</v>
      </c>
      <c r="O13" s="179"/>
      <c r="P13" s="140"/>
      <c r="Q13" s="65"/>
      <c r="R13" s="131"/>
      <c r="S13" s="186" t="str">
        <f t="shared" si="0"/>
        <v/>
      </c>
      <c r="T13" s="186" t="str">
        <f t="shared" si="1"/>
        <v/>
      </c>
      <c r="U13" s="186" t="str">
        <f t="shared" si="2"/>
        <v/>
      </c>
      <c r="V13" s="186" t="str">
        <f t="shared" si="3"/>
        <v/>
      </c>
      <c r="W13" s="186" t="str">
        <f t="shared" si="4"/>
        <v/>
      </c>
      <c r="X13" s="186" t="str">
        <f t="shared" si="5"/>
        <v/>
      </c>
      <c r="Y13" s="131"/>
      <c r="Z13" s="131"/>
      <c r="AA13" s="131"/>
      <c r="AB13" s="131"/>
      <c r="AC13" s="186" t="str">
        <f t="shared" si="7"/>
        <v/>
      </c>
      <c r="AD13" s="186" t="str">
        <f t="shared" si="7"/>
        <v/>
      </c>
      <c r="AE13" s="186" t="str">
        <f t="shared" si="7"/>
        <v/>
      </c>
      <c r="AF13" s="186" t="str">
        <f t="shared" si="7"/>
        <v/>
      </c>
      <c r="AG13" s="186" t="str">
        <f t="shared" si="7"/>
        <v/>
      </c>
      <c r="AH13" s="193" t="str">
        <f t="shared" si="7"/>
        <v/>
      </c>
      <c r="AI13" s="27"/>
      <c r="AJ13" s="143" t="s">
        <v>130</v>
      </c>
      <c r="AK13" s="284"/>
      <c r="AL13" s="143"/>
      <c r="AM13" s="143"/>
      <c r="AN13" s="143"/>
      <c r="AO13" s="143"/>
      <c r="AP13" s="143"/>
      <c r="AQ13" s="143"/>
      <c r="AR13" s="143"/>
      <c r="AS13" s="143"/>
      <c r="AT13" s="143"/>
      <c r="AU13" s="143"/>
      <c r="AV13" s="143"/>
      <c r="AW13" s="143"/>
      <c r="AX13" s="143"/>
      <c r="AY13" s="143"/>
      <c r="AZ13" s="143"/>
      <c r="BA13" s="143"/>
      <c r="BB13" s="143"/>
      <c r="BC13" s="143"/>
      <c r="BD13" s="143">
        <v>1</v>
      </c>
      <c r="BE13" s="143"/>
      <c r="BF13" s="143"/>
      <c r="BG13" s="143"/>
      <c r="BH13" s="143"/>
      <c r="BI13" s="143"/>
      <c r="BJ13" s="143"/>
      <c r="BK13" s="143"/>
      <c r="BL13" s="143"/>
      <c r="BM13" s="143"/>
      <c r="BN13" s="143"/>
      <c r="BO13" s="143"/>
      <c r="BP13" s="143"/>
      <c r="BQ13" s="143"/>
      <c r="BR13" s="143"/>
      <c r="BS13" s="143"/>
      <c r="BT13" s="143"/>
      <c r="BU13" s="143"/>
      <c r="BV13" s="143"/>
      <c r="BW13" s="143"/>
      <c r="BX13" s="143"/>
      <c r="BY13" s="143"/>
      <c r="BZ13" s="143">
        <v>1</v>
      </c>
      <c r="CA13" s="143"/>
      <c r="CB13" s="143"/>
      <c r="CC13" s="143"/>
      <c r="CD13" s="143"/>
      <c r="CE13" s="143"/>
      <c r="CF13" s="143"/>
      <c r="CG13" s="143"/>
      <c r="CH13" s="143"/>
      <c r="CI13" s="270">
        <v>2</v>
      </c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</row>
    <row r="14" spans="1:318" s="67" customFormat="1" ht="14.65">
      <c r="A14" s="173" t="s">
        <v>133</v>
      </c>
      <c r="B14" s="143" t="s">
        <v>131</v>
      </c>
      <c r="C14" s="143"/>
      <c r="D14" s="65" t="s">
        <v>72</v>
      </c>
      <c r="E14" s="118"/>
      <c r="F14" s="139"/>
      <c r="G14" s="198" t="s">
        <v>134</v>
      </c>
      <c r="H14" s="65"/>
      <c r="I14" s="65"/>
      <c r="J14" s="65"/>
      <c r="K14" s="293"/>
      <c r="L14" s="123"/>
      <c r="M14" s="289">
        <v>21.5</v>
      </c>
      <c r="N14" s="65"/>
      <c r="O14" s="179"/>
      <c r="P14" s="140"/>
      <c r="Q14" s="65" t="s">
        <v>93</v>
      </c>
      <c r="R14" s="64" t="s">
        <v>1259</v>
      </c>
      <c r="S14" s="64" t="str">
        <f t="shared" si="0"/>
        <v>andtvvvgslnwtegiivanmvaemieahtdlkvvrklnlggvnvnfeaikrgganngidiyveytgqglvdilg</v>
      </c>
      <c r="T14" s="64" t="str">
        <f t="shared" si="1"/>
        <v>fpep</v>
      </c>
      <c r="U14" s="64" t="str">
        <f t="shared" si="2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4" s="64" t="str">
        <f t="shared" si="3"/>
        <v>tyg</v>
      </c>
      <c r="W14" s="64" t="str">
        <f t="shared" si="4"/>
        <v>ppps</v>
      </c>
      <c r="X14" s="64" t="str">
        <f t="shared" si="5"/>
        <v>tdpegayetvkkeykrkwnivwlkplgfnntgtltvkdelakqynlktfsdlakisdklilgatmfflegpdgypglqklynfkfkhtksmdmgirytaidnnevqvidvwatdgllvshklkileddkaffppyyaapiirqdvldkhpelkdvlnklanqisleemqklnykvdgegqdpakvakeflkekglil</v>
      </c>
      <c r="Y14" s="131"/>
      <c r="Z14" s="131"/>
      <c r="AA14" s="131"/>
      <c r="AB14" s="131"/>
      <c r="AC14" s="186" t="str">
        <f t="shared" si="7"/>
        <v>l</v>
      </c>
      <c r="AD14" s="186" t="str">
        <f t="shared" si="7"/>
        <v>v</v>
      </c>
      <c r="AE14" s="186" t="str">
        <f t="shared" si="7"/>
        <v>q</v>
      </c>
      <c r="AF14" s="186" t="str">
        <f t="shared" si="7"/>
        <v>l</v>
      </c>
      <c r="AG14" s="186" t="str">
        <f t="shared" si="7"/>
        <v>t</v>
      </c>
      <c r="AH14" s="193" t="str">
        <f t="shared" si="7"/>
        <v>y</v>
      </c>
      <c r="AI14" s="27"/>
      <c r="AJ14" s="143" t="s">
        <v>135</v>
      </c>
      <c r="AK14" s="284"/>
      <c r="AL14" s="143"/>
      <c r="AM14" s="143"/>
      <c r="AN14" s="143"/>
      <c r="AO14" s="143"/>
      <c r="AP14" s="143"/>
      <c r="AQ14" s="143">
        <v>1</v>
      </c>
      <c r="AR14" s="143"/>
      <c r="AS14" s="143">
        <v>1</v>
      </c>
      <c r="AT14" s="143"/>
      <c r="AU14" s="143"/>
      <c r="AV14" s="143"/>
      <c r="AW14" s="143"/>
      <c r="AX14" s="143"/>
      <c r="AY14" s="143"/>
      <c r="AZ14" s="143"/>
      <c r="BA14" s="143"/>
      <c r="BB14" s="143"/>
      <c r="BC14" s="143"/>
      <c r="BD14" s="143"/>
      <c r="BE14" s="143">
        <v>1</v>
      </c>
      <c r="BF14" s="143"/>
      <c r="BG14" s="143"/>
      <c r="BH14" s="143"/>
      <c r="BI14" s="143"/>
      <c r="BJ14" s="143"/>
      <c r="BK14" s="143"/>
      <c r="BL14" s="143"/>
      <c r="BM14" s="143"/>
      <c r="BN14" s="143"/>
      <c r="BO14" s="143"/>
      <c r="BP14" s="143"/>
      <c r="BQ14" s="143"/>
      <c r="BR14" s="143"/>
      <c r="BS14" s="143"/>
      <c r="BT14" s="143"/>
      <c r="BU14" s="143"/>
      <c r="BV14" s="143"/>
      <c r="BW14" s="143"/>
      <c r="BX14" s="143"/>
      <c r="BY14" s="143"/>
      <c r="BZ14" s="143"/>
      <c r="CA14" s="143"/>
      <c r="CB14" s="143"/>
      <c r="CC14" s="143"/>
      <c r="CD14" s="143"/>
      <c r="CE14" s="143"/>
      <c r="CF14" s="143"/>
      <c r="CG14" s="143"/>
      <c r="CH14" s="143"/>
      <c r="CI14" s="270">
        <v>3</v>
      </c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</row>
    <row r="15" spans="1:318" s="67" customFormat="1" ht="14.65">
      <c r="A15" s="173" t="s">
        <v>136</v>
      </c>
      <c r="B15" s="143" t="s">
        <v>131</v>
      </c>
      <c r="C15" s="143"/>
      <c r="D15" s="65" t="s">
        <v>38</v>
      </c>
      <c r="E15" s="118"/>
      <c r="F15" s="139"/>
      <c r="G15" s="198" t="s">
        <v>137</v>
      </c>
      <c r="H15" s="65"/>
      <c r="I15" s="65"/>
      <c r="J15" s="65"/>
      <c r="K15" s="293"/>
      <c r="L15" s="123"/>
      <c r="M15" s="289">
        <v>22.5</v>
      </c>
      <c r="N15" s="65"/>
      <c r="O15" s="179"/>
      <c r="P15" s="140"/>
      <c r="Q15" s="65" t="s">
        <v>93</v>
      </c>
      <c r="R15" s="64" t="s">
        <v>138</v>
      </c>
      <c r="S15" s="64" t="str">
        <f t="shared" si="0"/>
        <v>andtvvvgsynftegiivanmvaemieahtdlkvvrklnlggenvnfeaikrgganngidiyveytghglvdilg</v>
      </c>
      <c r="T15" s="64" t="str">
        <f t="shared" si="1"/>
        <v>fpep</v>
      </c>
      <c r="U15" s="64" t="str">
        <f t="shared" si="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15" s="64" t="str">
        <f t="shared" si="3"/>
        <v>tyg</v>
      </c>
      <c r="W15" s="64" t="str">
        <f t="shared" si="4"/>
        <v>pppp</v>
      </c>
      <c r="X15" s="64" t="str">
        <f t="shared" si="5"/>
        <v>tdpegayetvkkeykrkwnivwlkplgfnntgtltvkdelakqynlktfsdlakisdklilgatmfflekpdgypglqklynfkfkhtksmdmgirytaidnnevqvidgwatdgllvshklkileddkafrppyyaapiirqdvldkhpelkdvlnklanqisleemqklnykvdgegqdpakvakeflkekglil</v>
      </c>
      <c r="Y15" s="131"/>
      <c r="Z15" s="131"/>
      <c r="AA15" s="131"/>
      <c r="AB15" s="131"/>
      <c r="AC15" s="186" t="str">
        <f t="shared" si="7"/>
        <v>y</v>
      </c>
      <c r="AD15" s="186" t="str">
        <f t="shared" si="7"/>
        <v>e</v>
      </c>
      <c r="AE15" s="186" t="str">
        <f t="shared" si="7"/>
        <v>h</v>
      </c>
      <c r="AF15" s="186" t="str">
        <f t="shared" si="7"/>
        <v>l</v>
      </c>
      <c r="AG15" s="186" t="str">
        <f t="shared" si="7"/>
        <v>t</v>
      </c>
      <c r="AH15" s="193" t="str">
        <f t="shared" si="7"/>
        <v>y</v>
      </c>
      <c r="AI15" s="27"/>
      <c r="AJ15" s="143" t="s">
        <v>139</v>
      </c>
      <c r="AK15" s="284"/>
      <c r="AL15" s="143"/>
      <c r="AM15" s="143"/>
      <c r="AN15" s="143"/>
      <c r="AO15" s="143"/>
      <c r="AP15" s="143"/>
      <c r="AQ15" s="143"/>
      <c r="AR15" s="143"/>
      <c r="AS15" s="143"/>
      <c r="AT15" s="143"/>
      <c r="AU15" s="143"/>
      <c r="AV15" s="143"/>
      <c r="AW15" s="143"/>
      <c r="AX15" s="143"/>
      <c r="AY15" s="143"/>
      <c r="AZ15" s="143"/>
      <c r="BA15" s="143"/>
      <c r="BB15" s="143"/>
      <c r="BC15" s="143"/>
      <c r="BD15" s="143"/>
      <c r="BE15" s="143"/>
      <c r="BF15" s="143"/>
      <c r="BG15" s="143"/>
      <c r="BH15" s="143"/>
      <c r="BI15" s="143"/>
      <c r="BJ15" s="143"/>
      <c r="BK15" s="143"/>
      <c r="BL15" s="143"/>
      <c r="BM15" s="143"/>
      <c r="BN15" s="143"/>
      <c r="BO15" s="143"/>
      <c r="BP15" s="143"/>
      <c r="BQ15" s="143"/>
      <c r="BR15" s="143"/>
      <c r="BS15" s="143"/>
      <c r="BT15" s="143"/>
      <c r="BU15" s="143"/>
      <c r="BV15" s="143"/>
      <c r="BW15" s="143">
        <v>1</v>
      </c>
      <c r="BX15" s="143"/>
      <c r="BY15" s="143"/>
      <c r="BZ15" s="143"/>
      <c r="CA15" s="143"/>
      <c r="CB15" s="143"/>
      <c r="CC15" s="143"/>
      <c r="CD15" s="143"/>
      <c r="CE15" s="143"/>
      <c r="CF15" s="143"/>
      <c r="CG15" s="143"/>
      <c r="CH15" s="143"/>
      <c r="CI15" s="270">
        <v>1</v>
      </c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</row>
    <row r="16" spans="1:318" s="67" customFormat="1" ht="14.65">
      <c r="A16" s="173" t="s">
        <v>140</v>
      </c>
      <c r="B16" s="140" t="s">
        <v>141</v>
      </c>
      <c r="C16" s="139" t="s">
        <v>142</v>
      </c>
      <c r="D16" s="65"/>
      <c r="E16" s="118"/>
      <c r="F16" s="139"/>
      <c r="G16" s="198"/>
      <c r="H16" s="65" t="s">
        <v>143</v>
      </c>
      <c r="I16" s="65"/>
      <c r="J16" s="65"/>
      <c r="K16" s="293"/>
      <c r="L16" s="123"/>
      <c r="M16" s="289"/>
      <c r="N16" s="65"/>
      <c r="O16" s="179"/>
      <c r="P16" s="140"/>
      <c r="Q16" s="65"/>
      <c r="R16" s="64" t="s">
        <v>144</v>
      </c>
      <c r="S16" s="186" t="str">
        <f t="shared" si="0"/>
        <v>andtvvvgsinhteqiivanmvaemieahtdlkvvrklnlggvnvnfeaikrgganngidiyleyvgyglvdilg</v>
      </c>
      <c r="T16" s="186" t="str">
        <f t="shared" si="1"/>
        <v>ypep</v>
      </c>
      <c r="U16" s="186" t="str">
        <f t="shared" si="2"/>
        <v>nvyiiadkqkngikanfkirynvedgsvqladhyqqntpigdgsvllldnhylstqsvlskdpnekrdhmvllefvtaagitlgmdelykggtggsmskgeelftgvvpilveldggvnghkfsvrgegegdatngkltlkficttgklpvpwptlvttltygvqcfsrypdhmkqhdffksampegyvqertisfkddgtyktraevkfegdtlvnrielkgidfkedgnilghkley</v>
      </c>
      <c r="V16" s="186" t="str">
        <f t="shared" si="3"/>
        <v>tyg</v>
      </c>
      <c r="W16" s="186" t="str">
        <f t="shared" si="4"/>
        <v>pppg</v>
      </c>
      <c r="X16" s="186" t="str">
        <f t="shared" si="5"/>
        <v>tdpegayetvkkeykrkwnivwlkplgfnasyvlavkdelakqynlktfsdlakisdklilganmmflenpdgypglqklynfkfkhtksmdagipytaidnnevqvidatatdgllvshklkileddkaffppyyaapiirqdvldkhpelkdvlnklanqisleemqklnykrdgegqdpakvakeflkekgli</v>
      </c>
      <c r="Y16" s="131"/>
      <c r="Z16" s="131"/>
      <c r="AA16" s="131"/>
      <c r="AB16" s="131"/>
      <c r="AC16" s="186" t="str">
        <f t="shared" si="7"/>
        <v>i</v>
      </c>
      <c r="AD16" s="186" t="str">
        <f t="shared" si="7"/>
        <v>v</v>
      </c>
      <c r="AE16" s="186" t="str">
        <f t="shared" si="7"/>
        <v>y</v>
      </c>
      <c r="AF16" s="186" t="str">
        <f t="shared" si="7"/>
        <v>l</v>
      </c>
      <c r="AG16" s="186" t="str">
        <f t="shared" si="7"/>
        <v>a</v>
      </c>
      <c r="AH16" s="193" t="str">
        <f t="shared" si="7"/>
        <v>y</v>
      </c>
      <c r="AI16" s="27"/>
      <c r="AJ16" s="143" t="s">
        <v>145</v>
      </c>
      <c r="AK16" s="284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>
        <v>1</v>
      </c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270">
        <v>1</v>
      </c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</row>
    <row r="17" spans="1:138" s="67" customFormat="1" ht="14.65">
      <c r="A17" s="173" t="s">
        <v>135</v>
      </c>
      <c r="B17" s="143" t="s">
        <v>119</v>
      </c>
      <c r="C17" s="143" t="s">
        <v>120</v>
      </c>
      <c r="D17" s="65" t="s">
        <v>56</v>
      </c>
      <c r="E17" s="118"/>
      <c r="F17" s="139"/>
      <c r="G17" s="198" t="s">
        <v>146</v>
      </c>
      <c r="H17" s="65"/>
      <c r="I17" s="65"/>
      <c r="J17" s="65"/>
      <c r="K17" s="293">
        <v>7</v>
      </c>
      <c r="L17" s="123"/>
      <c r="M17" s="289">
        <v>37.200000000000003</v>
      </c>
      <c r="N17" s="65">
        <v>2</v>
      </c>
      <c r="O17" s="179"/>
      <c r="P17" s="140"/>
      <c r="Q17" s="65" t="s">
        <v>93</v>
      </c>
      <c r="R17" s="64" t="s">
        <v>147</v>
      </c>
      <c r="S17" s="197" t="str">
        <f t="shared" si="0"/>
        <v>andtvvvgsiiftegiivanmvaemieahtdlkvvrklnlggvnvnfeaikrgganngidiyveytghglvdilg</v>
      </c>
      <c r="T17" s="197" t="str">
        <f t="shared" si="1"/>
        <v>fpep</v>
      </c>
      <c r="U17" s="197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7" s="197" t="str">
        <f t="shared" si="3"/>
        <v>tyg</v>
      </c>
      <c r="W17" s="197" t="str">
        <f t="shared" si="4"/>
        <v>pppa</v>
      </c>
      <c r="X17" s="197" t="str">
        <f t="shared" si="5"/>
        <v>tdpegayetvkkeykrkwnivwlkplgfnntytltvkdelakqynlktfsdlakisdklilgatmhflespdgypglqklynfkfkhtksmdmgirytaidnnevqvidasatdgllvshklkileddkaffppyyaapiirqdvldkhpelkdvlnklanqisleemqklnykvdgegqdpakvakeflkekglil</v>
      </c>
      <c r="Y17" s="64"/>
      <c r="Z17" s="64"/>
      <c r="AA17" s="64"/>
      <c r="AB17" s="64"/>
      <c r="AC17" s="186" t="str">
        <f t="shared" si="7"/>
        <v>i</v>
      </c>
      <c r="AD17" s="186" t="str">
        <f t="shared" si="7"/>
        <v>v</v>
      </c>
      <c r="AE17" s="186" t="str">
        <f t="shared" si="7"/>
        <v>h</v>
      </c>
      <c r="AF17" s="186" t="str">
        <f t="shared" si="7"/>
        <v>l</v>
      </c>
      <c r="AG17" s="186" t="str">
        <f t="shared" si="7"/>
        <v>t</v>
      </c>
      <c r="AH17" s="193" t="str">
        <f t="shared" si="7"/>
        <v>y</v>
      </c>
      <c r="AI17" s="27"/>
      <c r="AJ17" s="143" t="s">
        <v>148</v>
      </c>
      <c r="AK17" s="284"/>
      <c r="AL17" s="143"/>
      <c r="AM17" s="143"/>
      <c r="AN17" s="143"/>
      <c r="AO17" s="143"/>
      <c r="AP17" s="143"/>
      <c r="AQ17" s="143"/>
      <c r="AR17" s="143"/>
      <c r="AS17" s="143"/>
      <c r="AT17" s="143"/>
      <c r="AU17" s="143"/>
      <c r="AV17" s="143"/>
      <c r="AW17" s="143"/>
      <c r="AX17" s="143"/>
      <c r="AY17" s="143"/>
      <c r="AZ17" s="143"/>
      <c r="BA17" s="143"/>
      <c r="BB17" s="143"/>
      <c r="BC17" s="143"/>
      <c r="BD17" s="143"/>
      <c r="BE17" s="143">
        <v>1</v>
      </c>
      <c r="BF17" s="143"/>
      <c r="BG17" s="143"/>
      <c r="BH17" s="143"/>
      <c r="BI17" s="143"/>
      <c r="BJ17" s="143"/>
      <c r="BK17" s="143"/>
      <c r="BL17" s="143"/>
      <c r="BM17" s="143"/>
      <c r="BN17" s="143"/>
      <c r="BO17" s="143"/>
      <c r="BP17" s="143"/>
      <c r="BQ17" s="143"/>
      <c r="BR17" s="143"/>
      <c r="BS17" s="143"/>
      <c r="BT17" s="143"/>
      <c r="BU17" s="143"/>
      <c r="BV17" s="143"/>
      <c r="BW17" s="143"/>
      <c r="BX17" s="143"/>
      <c r="BY17" s="143"/>
      <c r="BZ17" s="143"/>
      <c r="CA17" s="143"/>
      <c r="CB17" s="143"/>
      <c r="CC17" s="143"/>
      <c r="CD17" s="143"/>
      <c r="CE17" s="143"/>
      <c r="CF17" s="143"/>
      <c r="CG17" s="143"/>
      <c r="CH17" s="143"/>
      <c r="CI17" s="270">
        <v>1</v>
      </c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</row>
    <row r="18" spans="1:138" s="67" customFormat="1" ht="14.65">
      <c r="A18" s="173" t="s">
        <v>139</v>
      </c>
      <c r="B18" s="143" t="s">
        <v>149</v>
      </c>
      <c r="C18" s="143"/>
      <c r="D18" s="65" t="s">
        <v>74</v>
      </c>
      <c r="E18" s="118"/>
      <c r="F18" s="139"/>
      <c r="G18" s="198"/>
      <c r="H18" s="65"/>
      <c r="I18" s="65"/>
      <c r="J18" s="65"/>
      <c r="K18" s="293"/>
      <c r="L18" s="123"/>
      <c r="M18" s="289">
        <v>40.200000000000003</v>
      </c>
      <c r="N18" s="65"/>
      <c r="O18" s="179"/>
      <c r="P18" s="140"/>
      <c r="Q18" s="65" t="s">
        <v>93</v>
      </c>
      <c r="R18" s="64" t="s">
        <v>150</v>
      </c>
      <c r="S18" s="64" t="str">
        <f t="shared" si="0"/>
        <v>andtvvvgsieftegiivanmvaemieahtdlkvvrklnlggenvnfeaikrgganngidiyveytghglvdilg</v>
      </c>
      <c r="T18" s="64" t="str">
        <f t="shared" si="1"/>
        <v>fpep</v>
      </c>
      <c r="U18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8" s="64" t="str">
        <f t="shared" si="3"/>
        <v>tyg</v>
      </c>
      <c r="W18" s="64" t="str">
        <f t="shared" si="4"/>
        <v>ppps</v>
      </c>
      <c r="X18" s="64" t="str">
        <f t="shared" si="5"/>
        <v>tdpegayetvkkeykrkwnivwlkplgfnntytltvkdelakqynlktfsdlakisdklilgatmfflegpdgypglqklynfkfkhtksmdmgirytaidnnevqvidawatdgllvshklkileddkaffppyyaapiirqdvldkhpelkdvlnklanqisleemqklnykvdgegqdpakvakeflkekglil</v>
      </c>
      <c r="Y18" s="64"/>
      <c r="Z18" s="64"/>
      <c r="AA18" s="64"/>
      <c r="AB18" s="64"/>
      <c r="AC18" s="186" t="str">
        <f t="shared" si="7"/>
        <v>i</v>
      </c>
      <c r="AD18" s="186" t="str">
        <f t="shared" si="7"/>
        <v>e</v>
      </c>
      <c r="AE18" s="186" t="str">
        <f t="shared" si="7"/>
        <v>h</v>
      </c>
      <c r="AF18" s="186" t="str">
        <f t="shared" si="7"/>
        <v>l</v>
      </c>
      <c r="AG18" s="186" t="str">
        <f t="shared" si="7"/>
        <v>t</v>
      </c>
      <c r="AH18" s="193" t="str">
        <f t="shared" si="7"/>
        <v>y</v>
      </c>
      <c r="AI18" s="27"/>
      <c r="AJ18" s="143" t="s">
        <v>151</v>
      </c>
      <c r="AK18" s="284"/>
      <c r="AL18" s="143"/>
      <c r="AM18" s="143"/>
      <c r="AN18" s="143"/>
      <c r="AO18" s="143"/>
      <c r="AP18" s="143"/>
      <c r="AQ18" s="143"/>
      <c r="AR18" s="143"/>
      <c r="AS18" s="143"/>
      <c r="AT18" s="143"/>
      <c r="AU18" s="143"/>
      <c r="AV18" s="143"/>
      <c r="AW18" s="143"/>
      <c r="AX18" s="143"/>
      <c r="AY18" s="143"/>
      <c r="AZ18" s="143"/>
      <c r="BA18" s="143"/>
      <c r="BB18" s="143"/>
      <c r="BC18" s="143"/>
      <c r="BD18" s="143"/>
      <c r="BE18" s="143">
        <v>1</v>
      </c>
      <c r="BF18" s="143"/>
      <c r="BG18" s="143"/>
      <c r="BH18" s="143"/>
      <c r="BI18" s="143"/>
      <c r="BJ18" s="143"/>
      <c r="BK18" s="143"/>
      <c r="BL18" s="143"/>
      <c r="BM18" s="143"/>
      <c r="BN18" s="143"/>
      <c r="BO18" s="143"/>
      <c r="BP18" s="143"/>
      <c r="BQ18" s="143"/>
      <c r="BR18" s="143"/>
      <c r="BS18" s="143"/>
      <c r="BT18" s="143"/>
      <c r="BU18" s="143"/>
      <c r="BV18" s="143"/>
      <c r="BW18" s="143"/>
      <c r="BX18" s="143"/>
      <c r="BY18" s="143"/>
      <c r="BZ18" s="143"/>
      <c r="CA18" s="143"/>
      <c r="CB18" s="143"/>
      <c r="CC18" s="143"/>
      <c r="CD18" s="143"/>
      <c r="CE18" s="143"/>
      <c r="CF18" s="143"/>
      <c r="CG18" s="143"/>
      <c r="CH18" s="143"/>
      <c r="CI18" s="270">
        <v>1</v>
      </c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</row>
    <row r="19" spans="1:138" s="67" customFormat="1" ht="14.65">
      <c r="A19" s="173" t="s">
        <v>152</v>
      </c>
      <c r="B19" s="143" t="s">
        <v>149</v>
      </c>
      <c r="C19" s="143"/>
      <c r="D19" s="65" t="s">
        <v>82</v>
      </c>
      <c r="E19" s="118"/>
      <c r="F19" s="139"/>
      <c r="G19" s="198"/>
      <c r="H19" s="65"/>
      <c r="I19" s="65"/>
      <c r="J19" s="65"/>
      <c r="K19" s="293"/>
      <c r="L19" s="123"/>
      <c r="M19" s="289">
        <v>41.2</v>
      </c>
      <c r="N19" s="65"/>
      <c r="O19" s="179"/>
      <c r="P19" s="140"/>
      <c r="Q19" s="65"/>
      <c r="R19" s="64"/>
      <c r="S19" s="64" t="str">
        <f t="shared" si="0"/>
        <v/>
      </c>
      <c r="T19" s="64" t="str">
        <f t="shared" si="1"/>
        <v/>
      </c>
      <c r="U19" s="64" t="str">
        <f t="shared" si="2"/>
        <v/>
      </c>
      <c r="V19" s="64" t="str">
        <f t="shared" si="3"/>
        <v/>
      </c>
      <c r="W19" s="64" t="str">
        <f t="shared" si="4"/>
        <v/>
      </c>
      <c r="X19" s="64" t="str">
        <f t="shared" si="5"/>
        <v/>
      </c>
      <c r="Y19" s="64"/>
      <c r="Z19" s="64"/>
      <c r="AA19" s="64"/>
      <c r="AB19" s="64"/>
      <c r="AC19" s="186" t="str">
        <f t="shared" si="7"/>
        <v/>
      </c>
      <c r="AD19" s="186" t="str">
        <f t="shared" si="7"/>
        <v/>
      </c>
      <c r="AE19" s="186" t="str">
        <f t="shared" si="7"/>
        <v/>
      </c>
      <c r="AF19" s="186" t="str">
        <f t="shared" si="7"/>
        <v/>
      </c>
      <c r="AG19" s="186" t="str">
        <f t="shared" si="7"/>
        <v/>
      </c>
      <c r="AH19" s="193" t="str">
        <f t="shared" si="7"/>
        <v/>
      </c>
      <c r="AI19" s="27"/>
      <c r="AJ19" s="143" t="s">
        <v>153</v>
      </c>
      <c r="AK19" s="284"/>
      <c r="AL19" s="143"/>
      <c r="AM19" s="143"/>
      <c r="AN19" s="143"/>
      <c r="AO19" s="143"/>
      <c r="AP19" s="143"/>
      <c r="AQ19" s="143"/>
      <c r="AR19" s="143"/>
      <c r="AS19" s="143"/>
      <c r="AT19" s="143"/>
      <c r="AU19" s="143"/>
      <c r="AV19" s="143"/>
      <c r="AW19" s="143"/>
      <c r="AX19" s="143"/>
      <c r="AY19" s="143"/>
      <c r="AZ19" s="143"/>
      <c r="BA19" s="143"/>
      <c r="BB19" s="143"/>
      <c r="BC19" s="143"/>
      <c r="BD19" s="143"/>
      <c r="BE19" s="143">
        <v>1</v>
      </c>
      <c r="BF19" s="143"/>
      <c r="BG19" s="143"/>
      <c r="BH19" s="143"/>
      <c r="BI19" s="143"/>
      <c r="BJ19" s="143"/>
      <c r="BK19" s="143"/>
      <c r="BL19" s="143"/>
      <c r="BM19" s="143"/>
      <c r="BN19" s="143"/>
      <c r="BO19" s="143"/>
      <c r="BP19" s="143"/>
      <c r="BQ19" s="143"/>
      <c r="BR19" s="143"/>
      <c r="BS19" s="143"/>
      <c r="BT19" s="143"/>
      <c r="BU19" s="143"/>
      <c r="BV19" s="143"/>
      <c r="BW19" s="143"/>
      <c r="BX19" s="143"/>
      <c r="BY19" s="143"/>
      <c r="BZ19" s="143"/>
      <c r="CA19" s="143"/>
      <c r="CB19" s="143"/>
      <c r="CC19" s="143"/>
      <c r="CD19" s="143"/>
      <c r="CE19" s="143"/>
      <c r="CF19" s="143"/>
      <c r="CG19" s="143"/>
      <c r="CH19" s="143"/>
      <c r="CI19" s="270">
        <v>1</v>
      </c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</row>
    <row r="20" spans="1:138" s="67" customFormat="1" ht="14.65">
      <c r="A20" s="173" t="s">
        <v>154</v>
      </c>
      <c r="B20" s="143" t="s">
        <v>149</v>
      </c>
      <c r="C20" s="143"/>
      <c r="D20" s="65" t="s">
        <v>67</v>
      </c>
      <c r="E20" s="118"/>
      <c r="F20" s="139"/>
      <c r="G20" s="198"/>
      <c r="H20" s="65"/>
      <c r="I20" s="65"/>
      <c r="J20" s="65"/>
      <c r="K20" s="293"/>
      <c r="L20" s="123"/>
      <c r="M20" s="289">
        <v>42.2</v>
      </c>
      <c r="N20" s="65"/>
      <c r="O20" s="179"/>
      <c r="P20" s="140"/>
      <c r="Q20" s="65"/>
      <c r="R20" s="64"/>
      <c r="S20" s="64" t="str">
        <f t="shared" si="0"/>
        <v/>
      </c>
      <c r="T20" s="64" t="str">
        <f t="shared" si="1"/>
        <v/>
      </c>
      <c r="U20" s="64" t="str">
        <f t="shared" si="2"/>
        <v/>
      </c>
      <c r="V20" s="64" t="str">
        <f t="shared" si="3"/>
        <v/>
      </c>
      <c r="W20" s="64" t="str">
        <f t="shared" si="4"/>
        <v/>
      </c>
      <c r="X20" s="64" t="str">
        <f t="shared" si="5"/>
        <v/>
      </c>
      <c r="Y20" s="64"/>
      <c r="Z20" s="64"/>
      <c r="AA20" s="64"/>
      <c r="AB20" s="64"/>
      <c r="AC20" s="186" t="str">
        <f t="shared" si="7"/>
        <v/>
      </c>
      <c r="AD20" s="186" t="str">
        <f t="shared" si="7"/>
        <v/>
      </c>
      <c r="AE20" s="186" t="str">
        <f t="shared" si="7"/>
        <v/>
      </c>
      <c r="AF20" s="186" t="str">
        <f t="shared" si="7"/>
        <v/>
      </c>
      <c r="AG20" s="186" t="str">
        <f t="shared" si="7"/>
        <v/>
      </c>
      <c r="AH20" s="193" t="str">
        <f t="shared" si="7"/>
        <v/>
      </c>
      <c r="AI20" s="27"/>
      <c r="AJ20" s="143" t="s">
        <v>155</v>
      </c>
      <c r="AK20" s="284"/>
      <c r="AL20" s="143"/>
      <c r="AM20" s="143"/>
      <c r="AN20" s="143"/>
      <c r="AO20" s="143"/>
      <c r="AP20" s="143"/>
      <c r="AQ20" s="143"/>
      <c r="AR20" s="143"/>
      <c r="AS20" s="143"/>
      <c r="AT20" s="143"/>
      <c r="AU20" s="143"/>
      <c r="AV20" s="143"/>
      <c r="AW20" s="143"/>
      <c r="AX20" s="143"/>
      <c r="AY20" s="143"/>
      <c r="AZ20" s="143"/>
      <c r="BA20" s="143"/>
      <c r="BB20" s="143"/>
      <c r="BC20" s="143"/>
      <c r="BD20" s="143"/>
      <c r="BE20" s="143">
        <v>1</v>
      </c>
      <c r="BF20" s="143"/>
      <c r="BG20" s="143"/>
      <c r="BH20" s="143"/>
      <c r="BI20" s="143"/>
      <c r="BJ20" s="143"/>
      <c r="BK20" s="143"/>
      <c r="BL20" s="143"/>
      <c r="BM20" s="143"/>
      <c r="BN20" s="143"/>
      <c r="BO20" s="143"/>
      <c r="BP20" s="143"/>
      <c r="BQ20" s="143"/>
      <c r="BR20" s="143"/>
      <c r="BS20" s="143"/>
      <c r="BT20" s="143"/>
      <c r="BU20" s="143"/>
      <c r="BV20" s="143"/>
      <c r="BW20" s="143"/>
      <c r="BX20" s="143"/>
      <c r="BY20" s="143"/>
      <c r="BZ20" s="143"/>
      <c r="CA20" s="143"/>
      <c r="CB20" s="143"/>
      <c r="CC20" s="143"/>
      <c r="CD20" s="143"/>
      <c r="CE20" s="143"/>
      <c r="CF20" s="143"/>
      <c r="CG20" s="143"/>
      <c r="CH20" s="143"/>
      <c r="CI20" s="270">
        <v>1</v>
      </c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</row>
    <row r="21" spans="1:138" s="67" customFormat="1" ht="14.65">
      <c r="A21" s="173" t="s">
        <v>156</v>
      </c>
      <c r="B21" s="143" t="s">
        <v>149</v>
      </c>
      <c r="C21" s="143"/>
      <c r="D21" s="65" t="s">
        <v>157</v>
      </c>
      <c r="E21" s="118"/>
      <c r="F21" s="139"/>
      <c r="G21" s="198"/>
      <c r="H21" s="65"/>
      <c r="I21" s="65"/>
      <c r="J21" s="65"/>
      <c r="K21" s="293"/>
      <c r="L21" s="123"/>
      <c r="M21" s="289">
        <v>43.2</v>
      </c>
      <c r="N21" s="65"/>
      <c r="O21" s="179"/>
      <c r="P21" s="140"/>
      <c r="Q21" s="69"/>
      <c r="R21" s="64"/>
      <c r="S21" s="64" t="str">
        <f t="shared" si="0"/>
        <v/>
      </c>
      <c r="T21" s="64" t="str">
        <f t="shared" si="1"/>
        <v/>
      </c>
      <c r="U21" s="64" t="str">
        <f t="shared" si="2"/>
        <v/>
      </c>
      <c r="V21" s="64" t="str">
        <f t="shared" si="3"/>
        <v/>
      </c>
      <c r="W21" s="64" t="str">
        <f t="shared" si="4"/>
        <v/>
      </c>
      <c r="X21" s="64" t="str">
        <f t="shared" si="5"/>
        <v/>
      </c>
      <c r="Y21" s="64"/>
      <c r="Z21" s="64"/>
      <c r="AA21" s="64"/>
      <c r="AB21" s="64"/>
      <c r="AC21" s="191" t="str">
        <f t="shared" si="7"/>
        <v/>
      </c>
      <c r="AD21" s="191" t="str">
        <f t="shared" si="7"/>
        <v/>
      </c>
      <c r="AE21" s="191" t="str">
        <f t="shared" si="7"/>
        <v/>
      </c>
      <c r="AF21" s="191" t="str">
        <f t="shared" si="7"/>
        <v/>
      </c>
      <c r="AG21" s="191" t="str">
        <f t="shared" si="7"/>
        <v/>
      </c>
      <c r="AH21" s="192" t="str">
        <f t="shared" si="7"/>
        <v/>
      </c>
      <c r="AI21" s="27"/>
      <c r="AJ21" s="143" t="s">
        <v>158</v>
      </c>
      <c r="AK21" s="284"/>
      <c r="AL21" s="143"/>
      <c r="AM21" s="143"/>
      <c r="AN21" s="143"/>
      <c r="AO21" s="143"/>
      <c r="AP21" s="143"/>
      <c r="AQ21" s="143"/>
      <c r="AR21" s="143"/>
      <c r="AS21" s="143"/>
      <c r="AT21" s="143"/>
      <c r="AU21" s="143"/>
      <c r="AV21" s="143"/>
      <c r="AW21" s="143"/>
      <c r="AX21" s="143"/>
      <c r="AY21" s="143"/>
      <c r="AZ21" s="143"/>
      <c r="BA21" s="143"/>
      <c r="BB21" s="143"/>
      <c r="BC21" s="143"/>
      <c r="BD21" s="143"/>
      <c r="BE21" s="143">
        <v>1</v>
      </c>
      <c r="BF21" s="143"/>
      <c r="BG21" s="143"/>
      <c r="BH21" s="143"/>
      <c r="BI21" s="143"/>
      <c r="BJ21" s="143"/>
      <c r="BK21" s="143"/>
      <c r="BL21" s="143"/>
      <c r="BM21" s="143"/>
      <c r="BN21" s="143"/>
      <c r="BO21" s="143"/>
      <c r="BP21" s="143"/>
      <c r="BQ21" s="143"/>
      <c r="BR21" s="143"/>
      <c r="BS21" s="143"/>
      <c r="BT21" s="143"/>
      <c r="BU21" s="143"/>
      <c r="BV21" s="143"/>
      <c r="BW21" s="143"/>
      <c r="BX21" s="143"/>
      <c r="BY21" s="143"/>
      <c r="BZ21" s="143"/>
      <c r="CA21" s="143"/>
      <c r="CB21" s="143"/>
      <c r="CC21" s="143"/>
      <c r="CD21" s="143"/>
      <c r="CE21" s="143"/>
      <c r="CF21" s="143"/>
      <c r="CG21" s="143"/>
      <c r="CH21" s="143"/>
      <c r="CI21" s="270">
        <v>1</v>
      </c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</row>
    <row r="22" spans="1:138" s="67" customFormat="1" ht="14.65">
      <c r="A22" s="173" t="s">
        <v>159</v>
      </c>
      <c r="B22" s="143" t="s">
        <v>119</v>
      </c>
      <c r="C22" s="143" t="s">
        <v>120</v>
      </c>
      <c r="D22" s="70" t="s">
        <v>46</v>
      </c>
      <c r="E22" s="118"/>
      <c r="F22" s="139" t="s">
        <v>160</v>
      </c>
      <c r="G22" s="198"/>
      <c r="H22" s="65"/>
      <c r="I22" s="65"/>
      <c r="J22" s="65"/>
      <c r="K22" s="293"/>
      <c r="L22" s="123"/>
      <c r="M22" s="289">
        <v>31.01</v>
      </c>
      <c r="N22" s="65">
        <v>3</v>
      </c>
      <c r="O22" s="179"/>
      <c r="P22" s="140"/>
      <c r="Q22" s="65" t="s">
        <v>93</v>
      </c>
      <c r="R22" s="64" t="s">
        <v>122</v>
      </c>
      <c r="S22" s="64" t="str">
        <f t="shared" si="0"/>
        <v>andtvvvgsiiftegiivanmvaemieahtdlkvvrklnlggynvnfeaikrgganngidiyveytghglvdilg</v>
      </c>
      <c r="T22" s="64" t="str">
        <f t="shared" si="1"/>
        <v>fpep</v>
      </c>
      <c r="U22" s="64" t="str">
        <f t="shared" si="2"/>
        <v>nvyitadkqkngikanfkirhnmedgsvqladhyqqntpigdgpvllpdnhylstqsvlskdpnekrdhmvllefvtaagitlgmdelykggtggsmskgeelftgvvpilveldgdvnghkfsvrgegegdatngkltlkficttgklpvpwptlvttltygvqcfsrypdhmkqhdffksampegyvqertisfkddgtyktraevkfegdtlvnrielkgidfkedgnilghkley</v>
      </c>
      <c r="V22" s="64" t="str">
        <f t="shared" si="3"/>
        <v>tyg</v>
      </c>
      <c r="W22" s="64" t="str">
        <f t="shared" si="4"/>
        <v>pppa</v>
      </c>
      <c r="X22" s="64" t="str">
        <f t="shared" si="5"/>
        <v>tdpegayetvkkeykrkwnivwlkplgfnntytltvkdelakqynlktfsdlakisdklilgatmwflegpdgypglqklynfkfkhtksmdmgirytaidnnevqvidawatdgllvshklkileddkaffppyyaapiirqdvldkhpelkdvlnklanqisleemqklnykvdgegqdpakvakeflkekglil</v>
      </c>
      <c r="Y22" s="64"/>
      <c r="Z22" s="64"/>
      <c r="AA22" s="64"/>
      <c r="AB22" s="64"/>
      <c r="AC22" s="186" t="str">
        <f t="shared" ref="AC22:AH31" si="8">MID($R22,MID(AC$1,1,3),1)</f>
        <v>i</v>
      </c>
      <c r="AD22" s="186" t="str">
        <f t="shared" si="8"/>
        <v>y</v>
      </c>
      <c r="AE22" s="186" t="str">
        <f t="shared" si="8"/>
        <v>h</v>
      </c>
      <c r="AF22" s="186" t="str">
        <f t="shared" si="8"/>
        <v>l</v>
      </c>
      <c r="AG22" s="186" t="str">
        <f t="shared" si="8"/>
        <v>t</v>
      </c>
      <c r="AH22" s="193" t="str">
        <f t="shared" si="8"/>
        <v>y</v>
      </c>
      <c r="AI22" s="27"/>
      <c r="AJ22" s="143" t="s">
        <v>161</v>
      </c>
      <c r="AK22" s="284"/>
      <c r="AL22" s="143"/>
      <c r="AM22" s="143"/>
      <c r="AN22" s="143"/>
      <c r="AO22" s="143"/>
      <c r="AP22" s="143"/>
      <c r="AQ22" s="143"/>
      <c r="AR22" s="143"/>
      <c r="AS22" s="143"/>
      <c r="AT22" s="143"/>
      <c r="AU22" s="143">
        <v>1</v>
      </c>
      <c r="AV22" s="143"/>
      <c r="AW22" s="143"/>
      <c r="AX22" s="143"/>
      <c r="AY22" s="143"/>
      <c r="AZ22" s="143"/>
      <c r="BA22" s="143"/>
      <c r="BB22" s="143"/>
      <c r="BC22" s="143"/>
      <c r="BD22" s="143"/>
      <c r="BE22" s="143"/>
      <c r="BF22" s="143"/>
      <c r="BG22" s="143"/>
      <c r="BH22" s="143"/>
      <c r="BI22" s="143"/>
      <c r="BJ22" s="143"/>
      <c r="BK22" s="143"/>
      <c r="BL22" s="143"/>
      <c r="BM22" s="143"/>
      <c r="BN22" s="143"/>
      <c r="BO22" s="143"/>
      <c r="BP22" s="143"/>
      <c r="BQ22" s="143"/>
      <c r="BR22" s="143"/>
      <c r="BS22" s="143"/>
      <c r="BT22" s="143"/>
      <c r="BU22" s="143"/>
      <c r="BV22" s="143"/>
      <c r="BW22" s="143"/>
      <c r="BX22" s="143"/>
      <c r="BY22" s="143"/>
      <c r="BZ22" s="143"/>
      <c r="CA22" s="143"/>
      <c r="CB22" s="143"/>
      <c r="CC22" s="143"/>
      <c r="CD22" s="143"/>
      <c r="CE22" s="143"/>
      <c r="CF22" s="143"/>
      <c r="CG22" s="143"/>
      <c r="CH22" s="143"/>
      <c r="CI22" s="270">
        <v>1</v>
      </c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</row>
    <row r="23" spans="1:138" s="67" customFormat="1" ht="14.65">
      <c r="A23" s="173" t="s">
        <v>162</v>
      </c>
      <c r="B23" s="143" t="s">
        <v>119</v>
      </c>
      <c r="C23" s="143" t="s">
        <v>120</v>
      </c>
      <c r="D23" s="65" t="s">
        <v>56</v>
      </c>
      <c r="E23" s="118"/>
      <c r="F23" s="139" t="s">
        <v>160</v>
      </c>
      <c r="G23" s="198"/>
      <c r="H23" s="65"/>
      <c r="I23" s="65"/>
      <c r="J23" s="65"/>
      <c r="K23" s="292"/>
      <c r="L23" s="123"/>
      <c r="M23" s="289">
        <v>37.01</v>
      </c>
      <c r="N23" s="65">
        <v>3</v>
      </c>
      <c r="O23" s="179"/>
      <c r="P23" s="140"/>
      <c r="Q23" s="65" t="s">
        <v>93</v>
      </c>
      <c r="R23" s="64" t="s">
        <v>163</v>
      </c>
      <c r="S23" s="64" t="str">
        <f t="shared" si="0"/>
        <v>andtvvvgsiiftegiivanmvaemieahtdlkvvrklnlggvnvnfeaikrgganngidiyveytghglvdilg</v>
      </c>
      <c r="T23" s="64" t="str">
        <f t="shared" si="1"/>
        <v>fpep</v>
      </c>
      <c r="U23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3" s="64" t="str">
        <f t="shared" si="3"/>
        <v>tyg</v>
      </c>
      <c r="W23" s="64" t="str">
        <f t="shared" si="4"/>
        <v>pppa</v>
      </c>
      <c r="X23" s="64" t="str">
        <f t="shared" si="5"/>
        <v>tdpegayetvkkeykrkwnivwlkplgfnntytltvkdelakqynlktfsdlakisdklilgatmfflegpdgypglqklynfkfkhtksmdmgirytaidnnevqvidawatdgllvshklkileddkaffppyyaapiirqdvldkhpelkdvlnklanqisleemqklnykvdgegqdpakvakeflkekglil</v>
      </c>
      <c r="Y23" s="64"/>
      <c r="Z23" s="64"/>
      <c r="AA23" s="64"/>
      <c r="AB23" s="64"/>
      <c r="AC23" s="186" t="str">
        <f t="shared" si="8"/>
        <v>i</v>
      </c>
      <c r="AD23" s="186" t="str">
        <f t="shared" si="8"/>
        <v>v</v>
      </c>
      <c r="AE23" s="186" t="str">
        <f t="shared" si="8"/>
        <v>h</v>
      </c>
      <c r="AF23" s="186" t="str">
        <f t="shared" si="8"/>
        <v>l</v>
      </c>
      <c r="AG23" s="186" t="str">
        <f t="shared" si="8"/>
        <v>t</v>
      </c>
      <c r="AH23" s="193" t="str">
        <f t="shared" si="8"/>
        <v>y</v>
      </c>
      <c r="AI23" s="27"/>
      <c r="AJ23" s="143" t="s">
        <v>164</v>
      </c>
      <c r="AK23" s="284"/>
      <c r="AL23" s="143"/>
      <c r="AM23" s="143"/>
      <c r="AN23" s="143"/>
      <c r="AO23" s="143"/>
      <c r="AP23" s="143"/>
      <c r="AQ23" s="143"/>
      <c r="AR23" s="143"/>
      <c r="AS23" s="143"/>
      <c r="AT23" s="143"/>
      <c r="AU23" s="143">
        <v>1</v>
      </c>
      <c r="AV23" s="143"/>
      <c r="AW23" s="143"/>
      <c r="AX23" s="143"/>
      <c r="AY23" s="143"/>
      <c r="AZ23" s="143"/>
      <c r="BA23" s="143"/>
      <c r="BB23" s="143"/>
      <c r="BC23" s="143"/>
      <c r="BD23" s="143"/>
      <c r="BE23" s="143"/>
      <c r="BF23" s="143"/>
      <c r="BG23" s="143"/>
      <c r="BH23" s="143"/>
      <c r="BI23" s="143"/>
      <c r="BJ23" s="143"/>
      <c r="BK23" s="143"/>
      <c r="BL23" s="143"/>
      <c r="BM23" s="143"/>
      <c r="BN23" s="143"/>
      <c r="BO23" s="143"/>
      <c r="BP23" s="143"/>
      <c r="BQ23" s="143"/>
      <c r="BR23" s="143"/>
      <c r="BS23" s="143"/>
      <c r="BT23" s="143"/>
      <c r="BU23" s="143"/>
      <c r="BV23" s="143"/>
      <c r="BW23" s="143"/>
      <c r="BX23" s="143"/>
      <c r="BY23" s="143"/>
      <c r="BZ23" s="143"/>
      <c r="CA23" s="143"/>
      <c r="CB23" s="143"/>
      <c r="CC23" s="143"/>
      <c r="CD23" s="143"/>
      <c r="CE23" s="143"/>
      <c r="CF23" s="143"/>
      <c r="CG23" s="143"/>
      <c r="CH23" s="143"/>
      <c r="CI23" s="270">
        <v>1</v>
      </c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</row>
    <row r="24" spans="1:138" s="67" customFormat="1" ht="14.65">
      <c r="A24" s="173" t="s">
        <v>165</v>
      </c>
      <c r="B24" s="143" t="s">
        <v>119</v>
      </c>
      <c r="C24" s="143" t="s">
        <v>120</v>
      </c>
      <c r="D24" s="65" t="s">
        <v>56</v>
      </c>
      <c r="E24" s="118"/>
      <c r="F24" s="139" t="s">
        <v>166</v>
      </c>
      <c r="G24" s="198"/>
      <c r="H24" s="65"/>
      <c r="I24" s="65"/>
      <c r="J24" s="65"/>
      <c r="K24" s="293"/>
      <c r="L24" s="123"/>
      <c r="M24" s="289">
        <v>37.020000000000003</v>
      </c>
      <c r="N24" s="65">
        <v>3</v>
      </c>
      <c r="O24" s="179"/>
      <c r="P24" s="140"/>
      <c r="Q24" s="65" t="s">
        <v>93</v>
      </c>
      <c r="R24" s="64" t="s">
        <v>163</v>
      </c>
      <c r="S24" s="64" t="str">
        <f t="shared" si="0"/>
        <v>andtvvvgsiiftegiivanmvaemieahtdlkvvrklnlggvnvnfeaikrgganngidiyveytghglvdilg</v>
      </c>
      <c r="T24" s="64" t="str">
        <f t="shared" si="1"/>
        <v>fpep</v>
      </c>
      <c r="U24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4" s="64" t="str">
        <f t="shared" si="3"/>
        <v>tyg</v>
      </c>
      <c r="W24" s="64" t="str">
        <f t="shared" si="4"/>
        <v>pppa</v>
      </c>
      <c r="X24" s="64" t="str">
        <f t="shared" si="5"/>
        <v>tdpegayetvkkeykrkwnivwlkplgfnntytltvkdelakqynlktfsdlakisdklilgatmfflegpdgypglqklynfkfkhtksmdmgirytaidnnevqvidawatdgllvshklkileddkaffppyyaapiirqdvldkhpelkdvlnklanqisleemqklnykvdgegqdpakvakeflkekglil</v>
      </c>
      <c r="Y24" s="64"/>
      <c r="Z24" s="64"/>
      <c r="AA24" s="64"/>
      <c r="AB24" s="64"/>
      <c r="AC24" s="186" t="str">
        <f t="shared" si="8"/>
        <v>i</v>
      </c>
      <c r="AD24" s="186" t="str">
        <f t="shared" si="8"/>
        <v>v</v>
      </c>
      <c r="AE24" s="186" t="str">
        <f t="shared" si="8"/>
        <v>h</v>
      </c>
      <c r="AF24" s="186" t="str">
        <f t="shared" si="8"/>
        <v>l</v>
      </c>
      <c r="AG24" s="186" t="str">
        <f t="shared" si="8"/>
        <v>t</v>
      </c>
      <c r="AH24" s="193" t="str">
        <f t="shared" si="8"/>
        <v>y</v>
      </c>
      <c r="AI24" s="27"/>
      <c r="AJ24" s="143" t="s">
        <v>167</v>
      </c>
      <c r="AK24" s="284"/>
      <c r="AL24" s="143"/>
      <c r="AM24" s="143"/>
      <c r="AN24" s="143"/>
      <c r="AO24" s="143"/>
      <c r="AP24" s="143"/>
      <c r="AQ24" s="143"/>
      <c r="AR24" s="143"/>
      <c r="AS24" s="143"/>
      <c r="AT24" s="143"/>
      <c r="AU24" s="143">
        <v>1</v>
      </c>
      <c r="AV24" s="143"/>
      <c r="AW24" s="143"/>
      <c r="AX24" s="143"/>
      <c r="AY24" s="143"/>
      <c r="AZ24" s="143"/>
      <c r="BA24" s="143"/>
      <c r="BB24" s="143"/>
      <c r="BC24" s="143"/>
      <c r="BD24" s="143"/>
      <c r="BE24" s="143"/>
      <c r="BF24" s="143"/>
      <c r="BG24" s="143"/>
      <c r="BH24" s="143"/>
      <c r="BI24" s="143"/>
      <c r="BJ24" s="143"/>
      <c r="BK24" s="143"/>
      <c r="BL24" s="143"/>
      <c r="BM24" s="143"/>
      <c r="BN24" s="143"/>
      <c r="BO24" s="143"/>
      <c r="BP24" s="143"/>
      <c r="BQ24" s="143"/>
      <c r="BR24" s="143"/>
      <c r="BS24" s="143"/>
      <c r="BT24" s="143"/>
      <c r="BU24" s="143"/>
      <c r="BV24" s="143"/>
      <c r="BW24" s="143"/>
      <c r="BX24" s="143"/>
      <c r="BY24" s="143"/>
      <c r="BZ24" s="143"/>
      <c r="CA24" s="143"/>
      <c r="CB24" s="143"/>
      <c r="CC24" s="143"/>
      <c r="CD24" s="143"/>
      <c r="CE24" s="143"/>
      <c r="CF24" s="143"/>
      <c r="CG24" s="143"/>
      <c r="CH24" s="143"/>
      <c r="CI24" s="270">
        <v>1</v>
      </c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</row>
    <row r="25" spans="1:138" s="67" customFormat="1" ht="14.65">
      <c r="A25" s="173" t="s">
        <v>168</v>
      </c>
      <c r="B25" s="143" t="s">
        <v>119</v>
      </c>
      <c r="C25" s="143" t="s">
        <v>120</v>
      </c>
      <c r="D25" s="65" t="s">
        <v>56</v>
      </c>
      <c r="E25" s="118"/>
      <c r="F25" s="139" t="s">
        <v>169</v>
      </c>
      <c r="G25" s="198"/>
      <c r="H25" s="65"/>
      <c r="I25" s="65"/>
      <c r="J25" s="65"/>
      <c r="K25" s="293"/>
      <c r="L25" s="123"/>
      <c r="M25" s="289">
        <v>37.03</v>
      </c>
      <c r="N25" s="65">
        <v>3</v>
      </c>
      <c r="O25" s="179"/>
      <c r="P25" s="140"/>
      <c r="Q25" s="65" t="s">
        <v>93</v>
      </c>
      <c r="R25" s="64" t="s">
        <v>163</v>
      </c>
      <c r="S25" s="64" t="str">
        <f t="shared" si="0"/>
        <v>andtvvvgsiiftegiivanmvaemieahtdlkvvrklnlggvnvnfeaikrgganngidiyveytghglvdilg</v>
      </c>
      <c r="T25" s="64" t="str">
        <f t="shared" si="1"/>
        <v>fpep</v>
      </c>
      <c r="U25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5" s="64" t="str">
        <f t="shared" si="3"/>
        <v>tyg</v>
      </c>
      <c r="W25" s="64" t="str">
        <f t="shared" si="4"/>
        <v>pppa</v>
      </c>
      <c r="X25" s="64" t="str">
        <f t="shared" si="5"/>
        <v>tdpegayetvkkeykrkwnivwlkplgfnntytltvkdelakqynlktfsdlakisdklilgatmfflegpdgypglqklynfkfkhtksmdmgirytaidnnevqvidawatdgllvshklkileddkaffppyyaapiirqdvldkhpelkdvlnklanqisleemqklnykvdgegqdpakvakeflkekglil</v>
      </c>
      <c r="Y25" s="64"/>
      <c r="Z25" s="64"/>
      <c r="AA25" s="64"/>
      <c r="AB25" s="64"/>
      <c r="AC25" s="186" t="str">
        <f t="shared" si="8"/>
        <v>i</v>
      </c>
      <c r="AD25" s="186" t="str">
        <f t="shared" si="8"/>
        <v>v</v>
      </c>
      <c r="AE25" s="186" t="str">
        <f t="shared" si="8"/>
        <v>h</v>
      </c>
      <c r="AF25" s="186" t="str">
        <f t="shared" si="8"/>
        <v>l</v>
      </c>
      <c r="AG25" s="186" t="str">
        <f t="shared" si="8"/>
        <v>t</v>
      </c>
      <c r="AH25" s="193" t="str">
        <f t="shared" si="8"/>
        <v>y</v>
      </c>
      <c r="AI25" s="27"/>
      <c r="AJ25" s="143" t="s">
        <v>170</v>
      </c>
      <c r="AK25" s="284"/>
      <c r="AL25" s="143"/>
      <c r="AM25" s="143"/>
      <c r="AN25" s="143"/>
      <c r="AO25" s="143"/>
      <c r="AP25" s="143"/>
      <c r="AQ25" s="143"/>
      <c r="AR25" s="143"/>
      <c r="AS25" s="143"/>
      <c r="AT25" s="143"/>
      <c r="AU25" s="143"/>
      <c r="AV25" s="143"/>
      <c r="AW25" s="143"/>
      <c r="AX25" s="143"/>
      <c r="AY25" s="143"/>
      <c r="AZ25" s="143"/>
      <c r="BA25" s="143">
        <v>1</v>
      </c>
      <c r="BB25" s="143"/>
      <c r="BC25" s="143"/>
      <c r="BD25" s="143"/>
      <c r="BE25" s="143"/>
      <c r="BF25" s="143"/>
      <c r="BG25" s="143"/>
      <c r="BH25" s="143"/>
      <c r="BI25" s="143"/>
      <c r="BJ25" s="143"/>
      <c r="BK25" s="143"/>
      <c r="BL25" s="143"/>
      <c r="BM25" s="143"/>
      <c r="BN25" s="143"/>
      <c r="BO25" s="143"/>
      <c r="BP25" s="143"/>
      <c r="BQ25" s="143"/>
      <c r="BR25" s="143"/>
      <c r="BS25" s="143"/>
      <c r="BT25" s="143"/>
      <c r="BU25" s="143"/>
      <c r="BV25" s="143"/>
      <c r="BW25" s="143"/>
      <c r="BX25" s="143"/>
      <c r="BY25" s="143"/>
      <c r="BZ25" s="143"/>
      <c r="CA25" s="143"/>
      <c r="CB25" s="143"/>
      <c r="CC25" s="143"/>
      <c r="CD25" s="143"/>
      <c r="CE25" s="143"/>
      <c r="CF25" s="143"/>
      <c r="CG25" s="143"/>
      <c r="CH25" s="143"/>
      <c r="CI25" s="270">
        <v>1</v>
      </c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</row>
    <row r="26" spans="1:138" s="67" customFormat="1" ht="14.65">
      <c r="A26" s="173" t="s">
        <v>171</v>
      </c>
      <c r="B26" s="143" t="s">
        <v>119</v>
      </c>
      <c r="C26" s="143" t="s">
        <v>120</v>
      </c>
      <c r="D26" s="65" t="s">
        <v>56</v>
      </c>
      <c r="E26" s="118"/>
      <c r="F26" s="139" t="s">
        <v>172</v>
      </c>
      <c r="G26" s="198"/>
      <c r="H26" s="65"/>
      <c r="I26" s="65"/>
      <c r="J26" s="65"/>
      <c r="K26" s="293"/>
      <c r="L26" s="123"/>
      <c r="M26" s="289">
        <v>37.04</v>
      </c>
      <c r="N26" s="65">
        <v>3</v>
      </c>
      <c r="O26" s="179"/>
      <c r="P26" s="140"/>
      <c r="Q26" s="65" t="s">
        <v>93</v>
      </c>
      <c r="R26" s="64" t="s">
        <v>163</v>
      </c>
      <c r="S26" s="64" t="str">
        <f t="shared" si="0"/>
        <v>andtvvvgsiiftegiivanmvaemieahtdlkvvrklnlggvnvnfeaikrgganngidiyveytghglvdilg</v>
      </c>
      <c r="T26" s="64" t="str">
        <f t="shared" si="1"/>
        <v>fpep</v>
      </c>
      <c r="U26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6" s="64" t="str">
        <f t="shared" si="3"/>
        <v>tyg</v>
      </c>
      <c r="W26" s="64" t="str">
        <f t="shared" si="4"/>
        <v>pppa</v>
      </c>
      <c r="X26" s="64" t="str">
        <f t="shared" si="5"/>
        <v>tdpegayetvkkeykrkwnivwlkplgfnntytltvkdelakqynlktfsdlakisdklilgatmfflegpdgypglqklynfkfkhtksmdmgirytaidnnevqvidawatdgllvshklkileddkaffppyyaapiirqdvldkhpelkdvlnklanqisleemqklnykvdgegqdpakvakeflkekglil</v>
      </c>
      <c r="Y26" s="64"/>
      <c r="Z26" s="64"/>
      <c r="AA26" s="64"/>
      <c r="AB26" s="64"/>
      <c r="AC26" s="186" t="str">
        <f t="shared" si="8"/>
        <v>i</v>
      </c>
      <c r="AD26" s="186" t="str">
        <f t="shared" si="8"/>
        <v>v</v>
      </c>
      <c r="AE26" s="186" t="str">
        <f t="shared" si="8"/>
        <v>h</v>
      </c>
      <c r="AF26" s="186" t="str">
        <f t="shared" si="8"/>
        <v>l</v>
      </c>
      <c r="AG26" s="186" t="str">
        <f t="shared" si="8"/>
        <v>t</v>
      </c>
      <c r="AH26" s="193" t="str">
        <f t="shared" si="8"/>
        <v>y</v>
      </c>
      <c r="AI26" s="27"/>
      <c r="AJ26" s="143" t="s">
        <v>173</v>
      </c>
      <c r="AK26" s="284"/>
      <c r="AL26" s="143"/>
      <c r="AM26" s="143"/>
      <c r="AN26" s="143"/>
      <c r="AO26" s="143"/>
      <c r="AP26" s="143"/>
      <c r="AQ26" s="143"/>
      <c r="AR26" s="143"/>
      <c r="AS26" s="143"/>
      <c r="AT26" s="143"/>
      <c r="AU26" s="143"/>
      <c r="AV26" s="143"/>
      <c r="AW26" s="143"/>
      <c r="AX26" s="143"/>
      <c r="AY26" s="143"/>
      <c r="AZ26" s="143"/>
      <c r="BA26" s="143">
        <v>1</v>
      </c>
      <c r="BB26" s="143"/>
      <c r="BC26" s="143"/>
      <c r="BD26" s="143"/>
      <c r="BE26" s="143"/>
      <c r="BF26" s="143"/>
      <c r="BG26" s="143"/>
      <c r="BH26" s="143"/>
      <c r="BI26" s="143"/>
      <c r="BJ26" s="143"/>
      <c r="BK26" s="143"/>
      <c r="BL26" s="143"/>
      <c r="BM26" s="143"/>
      <c r="BN26" s="143"/>
      <c r="BO26" s="143"/>
      <c r="BP26" s="143"/>
      <c r="BQ26" s="143"/>
      <c r="BR26" s="143"/>
      <c r="BS26" s="143"/>
      <c r="BT26" s="143"/>
      <c r="BU26" s="143"/>
      <c r="BV26" s="143"/>
      <c r="BW26" s="143"/>
      <c r="BX26" s="143"/>
      <c r="BY26" s="143"/>
      <c r="BZ26" s="143"/>
      <c r="CA26" s="143"/>
      <c r="CB26" s="143"/>
      <c r="CC26" s="143"/>
      <c r="CD26" s="143"/>
      <c r="CE26" s="143"/>
      <c r="CF26" s="143"/>
      <c r="CG26" s="143"/>
      <c r="CH26" s="143"/>
      <c r="CI26" s="270">
        <v>1</v>
      </c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</row>
    <row r="27" spans="1:138" s="67" customFormat="1" ht="14.65">
      <c r="A27" s="173" t="s">
        <v>174</v>
      </c>
      <c r="B27" s="143" t="s">
        <v>119</v>
      </c>
      <c r="C27" s="143" t="s">
        <v>120</v>
      </c>
      <c r="D27" s="65" t="s">
        <v>56</v>
      </c>
      <c r="E27" s="118"/>
      <c r="F27" s="139" t="s">
        <v>175</v>
      </c>
      <c r="G27" s="198"/>
      <c r="H27" s="65"/>
      <c r="I27" s="65"/>
      <c r="J27" s="65"/>
      <c r="K27" s="293"/>
      <c r="L27" s="123"/>
      <c r="M27" s="289">
        <v>37.049999999999997</v>
      </c>
      <c r="N27" s="65">
        <v>3</v>
      </c>
      <c r="O27" s="179"/>
      <c r="P27" s="140"/>
      <c r="Q27" s="65" t="s">
        <v>93</v>
      </c>
      <c r="R27" s="64" t="s">
        <v>163</v>
      </c>
      <c r="S27" s="64" t="str">
        <f t="shared" si="0"/>
        <v>andtvvvgsiiftegiivanmvaemieahtdlkvvrklnlggvnvnfeaikrgganngidiyveytghglvdilg</v>
      </c>
      <c r="T27" s="64" t="str">
        <f t="shared" si="1"/>
        <v>fpep</v>
      </c>
      <c r="U27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7" s="64" t="str">
        <f t="shared" si="3"/>
        <v>tyg</v>
      </c>
      <c r="W27" s="64" t="str">
        <f t="shared" si="4"/>
        <v>pppa</v>
      </c>
      <c r="X27" s="64" t="str">
        <f t="shared" si="5"/>
        <v>tdpegayetvkkeykrkwnivwlkplgfnntytltvkdelakqynlktfsdlakisdklilgatmfflegpdgypglqklynfkfkhtksmdmgirytaidnnevqvidawatdgllvshklkileddkaffppyyaapiirqdvldkhpelkdvlnklanqisleemqklnykvdgegqdpakvakeflkekglil</v>
      </c>
      <c r="Y27" s="64"/>
      <c r="Z27" s="64"/>
      <c r="AA27" s="64"/>
      <c r="AB27" s="64"/>
      <c r="AC27" s="186" t="str">
        <f t="shared" si="8"/>
        <v>i</v>
      </c>
      <c r="AD27" s="186" t="str">
        <f t="shared" si="8"/>
        <v>v</v>
      </c>
      <c r="AE27" s="186" t="str">
        <f t="shared" si="8"/>
        <v>h</v>
      </c>
      <c r="AF27" s="186" t="str">
        <f t="shared" si="8"/>
        <v>l</v>
      </c>
      <c r="AG27" s="186" t="str">
        <f t="shared" si="8"/>
        <v>t</v>
      </c>
      <c r="AH27" s="193" t="str">
        <f t="shared" si="8"/>
        <v>y</v>
      </c>
      <c r="AI27" s="27"/>
      <c r="AJ27" s="143" t="s">
        <v>176</v>
      </c>
      <c r="AK27" s="284"/>
      <c r="AL27" s="143"/>
      <c r="AM27" s="143"/>
      <c r="AN27" s="143"/>
      <c r="AO27" s="143"/>
      <c r="AP27" s="143"/>
      <c r="AQ27" s="143"/>
      <c r="AR27" s="143"/>
      <c r="AS27" s="143">
        <v>1</v>
      </c>
      <c r="AT27" s="143"/>
      <c r="AU27" s="143"/>
      <c r="AV27" s="143"/>
      <c r="AW27" s="143"/>
      <c r="AX27" s="143"/>
      <c r="AY27" s="143"/>
      <c r="AZ27" s="143"/>
      <c r="BA27" s="143">
        <v>1</v>
      </c>
      <c r="BB27" s="143"/>
      <c r="BC27" s="143"/>
      <c r="BD27" s="143"/>
      <c r="BE27" s="143"/>
      <c r="BF27" s="143"/>
      <c r="BG27" s="143"/>
      <c r="BH27" s="143"/>
      <c r="BI27" s="143"/>
      <c r="BJ27" s="143"/>
      <c r="BK27" s="143"/>
      <c r="BL27" s="143"/>
      <c r="BM27" s="143"/>
      <c r="BN27" s="143"/>
      <c r="BO27" s="143"/>
      <c r="BP27" s="143"/>
      <c r="BQ27" s="143"/>
      <c r="BR27" s="143"/>
      <c r="BS27" s="143"/>
      <c r="BT27" s="143"/>
      <c r="BU27" s="143"/>
      <c r="BV27" s="143"/>
      <c r="BW27" s="143"/>
      <c r="BX27" s="143"/>
      <c r="BY27" s="143"/>
      <c r="BZ27" s="143"/>
      <c r="CA27" s="143"/>
      <c r="CB27" s="143"/>
      <c r="CC27" s="143"/>
      <c r="CD27" s="143"/>
      <c r="CE27" s="143"/>
      <c r="CF27" s="143"/>
      <c r="CG27" s="143"/>
      <c r="CH27" s="143"/>
      <c r="CI27" s="270">
        <v>2</v>
      </c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</row>
    <row r="28" spans="1:138" s="67" customFormat="1" ht="14.65">
      <c r="A28" s="173" t="s">
        <v>177</v>
      </c>
      <c r="B28" s="143" t="s">
        <v>119</v>
      </c>
      <c r="C28" s="143" t="s">
        <v>120</v>
      </c>
      <c r="D28" s="65" t="s">
        <v>56</v>
      </c>
      <c r="E28" s="118"/>
      <c r="F28" s="139" t="s">
        <v>178</v>
      </c>
      <c r="G28" s="198"/>
      <c r="H28" s="65"/>
      <c r="I28" s="65"/>
      <c r="J28" s="65"/>
      <c r="K28" s="293"/>
      <c r="L28" s="123"/>
      <c r="M28" s="289">
        <v>37.06</v>
      </c>
      <c r="N28" s="65">
        <v>3</v>
      </c>
      <c r="O28" s="179"/>
      <c r="P28" s="140"/>
      <c r="Q28" s="65" t="s">
        <v>93</v>
      </c>
      <c r="R28" s="64" t="s">
        <v>163</v>
      </c>
      <c r="S28" s="64" t="str">
        <f t="shared" si="0"/>
        <v>andtvvvgsiiftegiivanmvaemieahtdlkvvrklnlggvnvnfeaikrgganngidiyveytghglvdilg</v>
      </c>
      <c r="T28" s="64" t="str">
        <f t="shared" si="1"/>
        <v>fpep</v>
      </c>
      <c r="U28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8" s="64" t="str">
        <f t="shared" si="3"/>
        <v>tyg</v>
      </c>
      <c r="W28" s="64" t="str">
        <f t="shared" si="4"/>
        <v>pppa</v>
      </c>
      <c r="X28" s="64" t="str">
        <f t="shared" si="5"/>
        <v>tdpegayetvkkeykrkwnivwlkplgfnntytltvkdelakqynlktfsdlakisdklilgatmfflegpdgypglqklynfkfkhtksmdmgirytaidnnevqvidawatdgllvshklkileddkaffppyyaapiirqdvldkhpelkdvlnklanqisleemqklnykvdgegqdpakvakeflkekglil</v>
      </c>
      <c r="Y28" s="64"/>
      <c r="Z28" s="64"/>
      <c r="AA28" s="64"/>
      <c r="AB28" s="64"/>
      <c r="AC28" s="186" t="str">
        <f t="shared" si="8"/>
        <v>i</v>
      </c>
      <c r="AD28" s="186" t="str">
        <f t="shared" si="8"/>
        <v>v</v>
      </c>
      <c r="AE28" s="186" t="str">
        <f t="shared" si="8"/>
        <v>h</v>
      </c>
      <c r="AF28" s="186" t="str">
        <f t="shared" si="8"/>
        <v>l</v>
      </c>
      <c r="AG28" s="186" t="str">
        <f t="shared" si="8"/>
        <v>t</v>
      </c>
      <c r="AH28" s="193" t="str">
        <f t="shared" si="8"/>
        <v>y</v>
      </c>
      <c r="AI28" s="27"/>
      <c r="AJ28" s="143" t="s">
        <v>179</v>
      </c>
      <c r="AK28" s="284"/>
      <c r="AL28" s="143"/>
      <c r="AM28" s="143"/>
      <c r="AN28" s="143"/>
      <c r="AO28" s="143"/>
      <c r="AP28" s="143"/>
      <c r="AQ28" s="143"/>
      <c r="AR28" s="143"/>
      <c r="AS28" s="143"/>
      <c r="AT28" s="143"/>
      <c r="AU28" s="143"/>
      <c r="AV28" s="143"/>
      <c r="AW28" s="143"/>
      <c r="AX28" s="143"/>
      <c r="AY28" s="143"/>
      <c r="AZ28" s="143"/>
      <c r="BA28" s="143">
        <v>1</v>
      </c>
      <c r="BB28" s="143"/>
      <c r="BC28" s="143"/>
      <c r="BD28" s="143"/>
      <c r="BE28" s="143"/>
      <c r="BF28" s="143"/>
      <c r="BG28" s="143"/>
      <c r="BH28" s="143"/>
      <c r="BI28" s="143"/>
      <c r="BJ28" s="143"/>
      <c r="BK28" s="143"/>
      <c r="BL28" s="143"/>
      <c r="BM28" s="143"/>
      <c r="BN28" s="143"/>
      <c r="BO28" s="143"/>
      <c r="BP28" s="143"/>
      <c r="BQ28" s="143"/>
      <c r="BR28" s="143"/>
      <c r="BS28" s="143"/>
      <c r="BT28" s="143"/>
      <c r="BU28" s="143"/>
      <c r="BV28" s="143"/>
      <c r="BW28" s="143"/>
      <c r="BX28" s="143"/>
      <c r="BY28" s="143"/>
      <c r="BZ28" s="143"/>
      <c r="CA28" s="143"/>
      <c r="CB28" s="143"/>
      <c r="CC28" s="143"/>
      <c r="CD28" s="143"/>
      <c r="CE28" s="143"/>
      <c r="CF28" s="143"/>
      <c r="CG28" s="143"/>
      <c r="CH28" s="143"/>
      <c r="CI28" s="270">
        <v>1</v>
      </c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</row>
    <row r="29" spans="1:138" s="67" customFormat="1" ht="14.65">
      <c r="A29" s="173" t="s">
        <v>180</v>
      </c>
      <c r="B29" s="143" t="s">
        <v>119</v>
      </c>
      <c r="C29" s="143" t="s">
        <v>120</v>
      </c>
      <c r="D29" s="65" t="s">
        <v>56</v>
      </c>
      <c r="E29" s="118"/>
      <c r="F29" s="139" t="s">
        <v>181</v>
      </c>
      <c r="G29" s="198"/>
      <c r="H29" s="65"/>
      <c r="I29" s="65"/>
      <c r="J29" s="65"/>
      <c r="K29" s="293"/>
      <c r="L29" s="123"/>
      <c r="M29" s="289">
        <v>37.07</v>
      </c>
      <c r="N29" s="65">
        <v>3</v>
      </c>
      <c r="O29" s="179"/>
      <c r="P29" s="140"/>
      <c r="Q29" s="65" t="s">
        <v>93</v>
      </c>
      <c r="R29" s="64" t="s">
        <v>163</v>
      </c>
      <c r="S29" s="64" t="str">
        <f t="shared" si="0"/>
        <v>andtvvvgsiiftegiivanmvaemieahtdlkvvrklnlggvnvnfeaikrgganngidiyveytghglvdilg</v>
      </c>
      <c r="T29" s="64" t="str">
        <f t="shared" si="1"/>
        <v>fpep</v>
      </c>
      <c r="U29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9" s="64" t="str">
        <f t="shared" si="3"/>
        <v>tyg</v>
      </c>
      <c r="W29" s="64" t="str">
        <f t="shared" si="4"/>
        <v>pppa</v>
      </c>
      <c r="X29" s="64" t="str">
        <f t="shared" si="5"/>
        <v>tdpegayetvkkeykrkwnivwlkplgfnntytltvkdelakqynlktfsdlakisdklilgatmfflegpdgypglqklynfkfkhtksmdmgirytaidnnevqvidawatdgllvshklkileddkaffppyyaapiirqdvldkhpelkdvlnklanqisleemqklnykvdgegqdpakvakeflkekglil</v>
      </c>
      <c r="Y29" s="64"/>
      <c r="Z29" s="64"/>
      <c r="AA29" s="64"/>
      <c r="AB29" s="64"/>
      <c r="AC29" s="186" t="str">
        <f t="shared" si="8"/>
        <v>i</v>
      </c>
      <c r="AD29" s="186" t="str">
        <f t="shared" si="8"/>
        <v>v</v>
      </c>
      <c r="AE29" s="186" t="str">
        <f t="shared" si="8"/>
        <v>h</v>
      </c>
      <c r="AF29" s="186" t="str">
        <f t="shared" si="8"/>
        <v>l</v>
      </c>
      <c r="AG29" s="186" t="str">
        <f t="shared" si="8"/>
        <v>t</v>
      </c>
      <c r="AH29" s="193" t="str">
        <f t="shared" si="8"/>
        <v>y</v>
      </c>
      <c r="AI29" s="27"/>
      <c r="AJ29" s="143" t="s">
        <v>182</v>
      </c>
      <c r="AK29" s="284"/>
      <c r="AL29" s="143"/>
      <c r="AM29" s="143"/>
      <c r="AN29" s="143"/>
      <c r="AO29" s="143"/>
      <c r="AP29" s="143"/>
      <c r="AQ29" s="143"/>
      <c r="AR29" s="143"/>
      <c r="AS29" s="143"/>
      <c r="AT29" s="143"/>
      <c r="AU29" s="143"/>
      <c r="AV29" s="143"/>
      <c r="AW29" s="143"/>
      <c r="AX29" s="143"/>
      <c r="AY29" s="143"/>
      <c r="AZ29" s="143"/>
      <c r="BA29" s="143">
        <v>1</v>
      </c>
      <c r="BB29" s="143"/>
      <c r="BC29" s="143"/>
      <c r="BD29" s="143"/>
      <c r="BE29" s="143"/>
      <c r="BF29" s="143"/>
      <c r="BG29" s="143"/>
      <c r="BH29" s="143"/>
      <c r="BI29" s="143"/>
      <c r="BJ29" s="143"/>
      <c r="BK29" s="143"/>
      <c r="BL29" s="143"/>
      <c r="BM29" s="143"/>
      <c r="BN29" s="143"/>
      <c r="BO29" s="143"/>
      <c r="BP29" s="143"/>
      <c r="BQ29" s="143"/>
      <c r="BR29" s="143"/>
      <c r="BS29" s="143"/>
      <c r="BT29" s="143"/>
      <c r="BU29" s="143"/>
      <c r="BV29" s="143"/>
      <c r="BW29" s="143"/>
      <c r="BX29" s="143"/>
      <c r="BY29" s="143"/>
      <c r="BZ29" s="143"/>
      <c r="CA29" s="143"/>
      <c r="CB29" s="143"/>
      <c r="CC29" s="143"/>
      <c r="CD29" s="143"/>
      <c r="CE29" s="143"/>
      <c r="CF29" s="143"/>
      <c r="CG29" s="143"/>
      <c r="CH29" s="143"/>
      <c r="CI29" s="270">
        <v>1</v>
      </c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</row>
    <row r="30" spans="1:138" s="67" customFormat="1" ht="14.65">
      <c r="A30" s="173" t="s">
        <v>145</v>
      </c>
      <c r="B30" s="143" t="s">
        <v>119</v>
      </c>
      <c r="C30" s="143" t="s">
        <v>120</v>
      </c>
      <c r="D30" s="65" t="s">
        <v>56</v>
      </c>
      <c r="E30" s="118"/>
      <c r="F30" s="139" t="s">
        <v>183</v>
      </c>
      <c r="G30" s="198"/>
      <c r="H30" s="65"/>
      <c r="I30" s="65"/>
      <c r="J30" s="65"/>
      <c r="K30" s="293"/>
      <c r="L30" s="123"/>
      <c r="M30" s="289">
        <v>37.08</v>
      </c>
      <c r="N30" s="65">
        <v>3</v>
      </c>
      <c r="O30" s="179"/>
      <c r="P30" s="140"/>
      <c r="Q30" s="65" t="s">
        <v>93</v>
      </c>
      <c r="R30" s="64" t="s">
        <v>184</v>
      </c>
      <c r="S30" s="64" t="str">
        <f t="shared" si="0"/>
        <v>andtvvvgsiiftegiivanmvaemieahtdlkvvrklnlggvnvnfeaikrgganngidiyveytghglvdilg</v>
      </c>
      <c r="T30" s="64" t="str">
        <f t="shared" si="1"/>
        <v>fpep</v>
      </c>
      <c r="U30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30" s="64" t="str">
        <f t="shared" si="3"/>
        <v>tyg</v>
      </c>
      <c r="W30" s="64" t="str">
        <f t="shared" si="4"/>
        <v>pppa</v>
      </c>
      <c r="X30" s="64" t="str">
        <f t="shared" si="5"/>
        <v>tdpegayetvkkeykrkwnivwlkplgfnntytltvkdelakqynlktfsdlakisdklilgatmfflegpdgypglqklynfkfkhtksmdmgirytaidnnevqvidagatdgllvshklkileddkaffppyyaapiirqdvldkhpelkdvlnklanqisleemqklnykvdgegqdpakvakeflkekglil</v>
      </c>
      <c r="Y30" s="64"/>
      <c r="Z30" s="64"/>
      <c r="AA30" s="64"/>
      <c r="AB30" s="64"/>
      <c r="AC30" s="186" t="str">
        <f t="shared" si="8"/>
        <v>i</v>
      </c>
      <c r="AD30" s="186" t="str">
        <f t="shared" si="8"/>
        <v>v</v>
      </c>
      <c r="AE30" s="186" t="str">
        <f t="shared" si="8"/>
        <v>h</v>
      </c>
      <c r="AF30" s="186" t="str">
        <f t="shared" si="8"/>
        <v>l</v>
      </c>
      <c r="AG30" s="186" t="str">
        <f t="shared" si="8"/>
        <v>t</v>
      </c>
      <c r="AH30" s="193" t="str">
        <f t="shared" si="8"/>
        <v>y</v>
      </c>
      <c r="AI30" s="27"/>
      <c r="AJ30" s="143" t="s">
        <v>185</v>
      </c>
      <c r="AK30" s="284"/>
      <c r="AL30" s="143"/>
      <c r="AM30" s="143"/>
      <c r="AN30" s="143"/>
      <c r="AO30" s="143"/>
      <c r="AP30" s="143"/>
      <c r="AQ30" s="143"/>
      <c r="AR30" s="143"/>
      <c r="AS30" s="143">
        <v>1</v>
      </c>
      <c r="AT30" s="143"/>
      <c r="AU30" s="143"/>
      <c r="AV30" s="143"/>
      <c r="AW30" s="143"/>
      <c r="AX30" s="143"/>
      <c r="AY30" s="143"/>
      <c r="AZ30" s="143"/>
      <c r="BA30" s="143">
        <v>1</v>
      </c>
      <c r="BB30" s="143"/>
      <c r="BC30" s="143"/>
      <c r="BD30" s="143"/>
      <c r="BE30" s="143"/>
      <c r="BF30" s="143"/>
      <c r="BG30" s="143"/>
      <c r="BH30" s="143"/>
      <c r="BI30" s="143"/>
      <c r="BJ30" s="143"/>
      <c r="BK30" s="143"/>
      <c r="BL30" s="143"/>
      <c r="BM30" s="143"/>
      <c r="BN30" s="143"/>
      <c r="BO30" s="143"/>
      <c r="BP30" s="143"/>
      <c r="BQ30" s="143"/>
      <c r="BR30" s="143"/>
      <c r="BS30" s="143"/>
      <c r="BT30" s="143"/>
      <c r="BU30" s="143"/>
      <c r="BV30" s="143"/>
      <c r="BW30" s="143"/>
      <c r="BX30" s="143"/>
      <c r="BY30" s="143"/>
      <c r="BZ30" s="143"/>
      <c r="CA30" s="143"/>
      <c r="CB30" s="143"/>
      <c r="CC30" s="143"/>
      <c r="CD30" s="143"/>
      <c r="CE30" s="143"/>
      <c r="CF30" s="143"/>
      <c r="CG30" s="143"/>
      <c r="CH30" s="143"/>
      <c r="CI30" s="270">
        <v>2</v>
      </c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</row>
    <row r="31" spans="1:138" s="67" customFormat="1" ht="14.65">
      <c r="A31" s="173" t="s">
        <v>148</v>
      </c>
      <c r="B31" s="143" t="s">
        <v>119</v>
      </c>
      <c r="C31" s="143" t="s">
        <v>120</v>
      </c>
      <c r="D31" s="65" t="s">
        <v>56</v>
      </c>
      <c r="E31" s="118"/>
      <c r="F31" s="139" t="s">
        <v>183</v>
      </c>
      <c r="G31" s="198"/>
      <c r="H31" s="65"/>
      <c r="I31" s="65"/>
      <c r="J31" s="65"/>
      <c r="K31" s="293"/>
      <c r="L31" s="123"/>
      <c r="M31" s="289">
        <v>37.081000000000003</v>
      </c>
      <c r="N31" s="65">
        <v>3</v>
      </c>
      <c r="O31" s="179"/>
      <c r="P31" s="140"/>
      <c r="Q31" s="65" t="s">
        <v>93</v>
      </c>
      <c r="R31" s="64" t="s">
        <v>186</v>
      </c>
      <c r="S31" s="64" t="str">
        <f t="shared" si="0"/>
        <v>andtvvvgsiiftegiivanmvaemieahtdlkvvrklnlggvnvnfeaikrgganngidiyveytghglvdilg</v>
      </c>
      <c r="T31" s="64" t="str">
        <f t="shared" si="1"/>
        <v>fpep</v>
      </c>
      <c r="U31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31" s="64" t="str">
        <f t="shared" si="3"/>
        <v>tyg</v>
      </c>
      <c r="W31" s="64" t="str">
        <f t="shared" si="4"/>
        <v>pppa</v>
      </c>
      <c r="X31" s="64" t="str">
        <f t="shared" si="5"/>
        <v>tdpegayetvkkeykrkwnivwlkplgfnntytltvkdelakqynlktfsdlakisdklilgatmfflegpdgypglqklynfkfkhtksmdmgirytaidnnevqvidasatdgllvshklkileddkaffppyyaapiirqdvldkhpelkdvlnklanqisleemqklnykvdgegqdpakvakeflkekglil</v>
      </c>
      <c r="Y31" s="64"/>
      <c r="Z31" s="64"/>
      <c r="AA31" s="64"/>
      <c r="AB31" s="64"/>
      <c r="AC31" s="186" t="str">
        <f t="shared" si="8"/>
        <v>i</v>
      </c>
      <c r="AD31" s="186" t="str">
        <f t="shared" si="8"/>
        <v>v</v>
      </c>
      <c r="AE31" s="186" t="str">
        <f t="shared" si="8"/>
        <v>h</v>
      </c>
      <c r="AF31" s="186" t="str">
        <f t="shared" si="8"/>
        <v>l</v>
      </c>
      <c r="AG31" s="186" t="str">
        <f t="shared" si="8"/>
        <v>t</v>
      </c>
      <c r="AH31" s="193" t="str">
        <f t="shared" si="8"/>
        <v>y</v>
      </c>
      <c r="AI31" s="27"/>
      <c r="AJ31" s="143" t="s">
        <v>187</v>
      </c>
      <c r="AK31" s="284"/>
      <c r="AL31" s="143"/>
      <c r="AM31" s="143"/>
      <c r="AN31" s="143"/>
      <c r="AO31" s="143"/>
      <c r="AP31" s="143"/>
      <c r="AQ31" s="143"/>
      <c r="AR31" s="143"/>
      <c r="AS31" s="143">
        <v>1</v>
      </c>
      <c r="AT31" s="143"/>
      <c r="AU31" s="143"/>
      <c r="AV31" s="143"/>
      <c r="AW31" s="143"/>
      <c r="AX31" s="143"/>
      <c r="AY31" s="143"/>
      <c r="AZ31" s="143"/>
      <c r="BA31" s="143">
        <v>1</v>
      </c>
      <c r="BB31" s="143"/>
      <c r="BC31" s="143"/>
      <c r="BD31" s="143"/>
      <c r="BE31" s="143"/>
      <c r="BF31" s="143"/>
      <c r="BG31" s="143"/>
      <c r="BH31" s="143"/>
      <c r="BI31" s="143"/>
      <c r="BJ31" s="143"/>
      <c r="BK31" s="143"/>
      <c r="BL31" s="143"/>
      <c r="BM31" s="143"/>
      <c r="BN31" s="143"/>
      <c r="BO31" s="143"/>
      <c r="BP31" s="143"/>
      <c r="BQ31" s="143"/>
      <c r="BR31" s="143"/>
      <c r="BS31" s="143"/>
      <c r="BT31" s="143"/>
      <c r="BU31" s="143"/>
      <c r="BV31" s="143"/>
      <c r="BW31" s="143"/>
      <c r="BX31" s="143"/>
      <c r="BY31" s="143"/>
      <c r="BZ31" s="143"/>
      <c r="CA31" s="143"/>
      <c r="CB31" s="143"/>
      <c r="CC31" s="143"/>
      <c r="CD31" s="143"/>
      <c r="CE31" s="143"/>
      <c r="CF31" s="143"/>
      <c r="CG31" s="143"/>
      <c r="CH31" s="143"/>
      <c r="CI31" s="270">
        <v>2</v>
      </c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</row>
    <row r="32" spans="1:138" s="67" customFormat="1" ht="14.65">
      <c r="A32" s="173" t="s">
        <v>151</v>
      </c>
      <c r="B32" s="143" t="s">
        <v>119</v>
      </c>
      <c r="C32" s="143" t="s">
        <v>120</v>
      </c>
      <c r="D32" s="65" t="s">
        <v>56</v>
      </c>
      <c r="E32" s="118"/>
      <c r="F32" s="139" t="s">
        <v>188</v>
      </c>
      <c r="G32" s="198"/>
      <c r="H32" s="65"/>
      <c r="I32" s="65"/>
      <c r="J32" s="65"/>
      <c r="K32" s="293"/>
      <c r="L32" s="123"/>
      <c r="M32" s="289">
        <v>37.090000000000003</v>
      </c>
      <c r="N32" s="65">
        <v>3</v>
      </c>
      <c r="O32" s="179"/>
      <c r="P32" s="140"/>
      <c r="Q32" s="65" t="s">
        <v>93</v>
      </c>
      <c r="R32" s="64" t="s">
        <v>189</v>
      </c>
      <c r="S32" s="64" t="str">
        <f t="shared" si="0"/>
        <v>andtvvvgsiiftegiivanmvaemieahtdlkvvrklnlggvnvnfeaikrgganngidiyveytghglvdilg</v>
      </c>
      <c r="T32" s="64" t="str">
        <f t="shared" si="1"/>
        <v>fpep</v>
      </c>
      <c r="U32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32" s="64" t="str">
        <f t="shared" si="3"/>
        <v>tyg</v>
      </c>
      <c r="W32" s="64" t="str">
        <f t="shared" si="4"/>
        <v>pppa</v>
      </c>
      <c r="X32" s="64" t="str">
        <f t="shared" si="5"/>
        <v>tdpegayetvkkeykrkwnivwlkplgfnntytltvkdelakqynlktfsdlakisdklilgatmhflegpdgypglqklynfkfkhtksmdmgirytaidnnevqvidasatdgllvshklkileddkaffppyyaapiirqdvldkhpelkdvlnklanqisleemqklnykvdgegqdpakvakeflkekglil</v>
      </c>
      <c r="Y32" s="64"/>
      <c r="Z32" s="64"/>
      <c r="AA32" s="64"/>
      <c r="AB32" s="64"/>
      <c r="AC32" s="186" t="str">
        <f t="shared" ref="AC32:AH41" si="9">MID($R32,MID(AC$1,1,3),1)</f>
        <v>i</v>
      </c>
      <c r="AD32" s="186" t="str">
        <f t="shared" si="9"/>
        <v>v</v>
      </c>
      <c r="AE32" s="186" t="str">
        <f t="shared" si="9"/>
        <v>h</v>
      </c>
      <c r="AF32" s="186" t="str">
        <f t="shared" si="9"/>
        <v>l</v>
      </c>
      <c r="AG32" s="186" t="str">
        <f t="shared" si="9"/>
        <v>t</v>
      </c>
      <c r="AH32" s="193" t="str">
        <f t="shared" si="9"/>
        <v>y</v>
      </c>
      <c r="AI32" s="27"/>
      <c r="AJ32" s="143" t="s">
        <v>190</v>
      </c>
      <c r="AK32" s="284"/>
      <c r="AL32" s="143"/>
      <c r="AM32" s="143"/>
      <c r="AN32" s="143"/>
      <c r="AO32" s="143"/>
      <c r="AP32" s="143"/>
      <c r="AQ32" s="143"/>
      <c r="AR32" s="143"/>
      <c r="AS32" s="143">
        <v>1</v>
      </c>
      <c r="AT32" s="143"/>
      <c r="AU32" s="143"/>
      <c r="AV32" s="143"/>
      <c r="AW32" s="143"/>
      <c r="AX32" s="143"/>
      <c r="AY32" s="143"/>
      <c r="AZ32" s="143"/>
      <c r="BA32" s="143">
        <v>1</v>
      </c>
      <c r="BB32" s="143"/>
      <c r="BC32" s="143"/>
      <c r="BD32" s="143"/>
      <c r="BE32" s="143"/>
      <c r="BF32" s="143"/>
      <c r="BG32" s="143"/>
      <c r="BH32" s="143"/>
      <c r="BI32" s="143"/>
      <c r="BJ32" s="143"/>
      <c r="BK32" s="143"/>
      <c r="BL32" s="143"/>
      <c r="BM32" s="143"/>
      <c r="BN32" s="143"/>
      <c r="BO32" s="143"/>
      <c r="BP32" s="143"/>
      <c r="BQ32" s="143"/>
      <c r="BR32" s="143"/>
      <c r="BS32" s="143"/>
      <c r="BT32" s="143"/>
      <c r="BU32" s="143"/>
      <c r="BV32" s="143"/>
      <c r="BW32" s="143"/>
      <c r="BX32" s="143"/>
      <c r="BY32" s="143"/>
      <c r="BZ32" s="143"/>
      <c r="CA32" s="143"/>
      <c r="CB32" s="143"/>
      <c r="CC32" s="143"/>
      <c r="CD32" s="143"/>
      <c r="CE32" s="143"/>
      <c r="CF32" s="143"/>
      <c r="CG32" s="143"/>
      <c r="CH32" s="143"/>
      <c r="CI32" s="270">
        <v>2</v>
      </c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</row>
    <row r="33" spans="1:138" s="67" customFormat="1" ht="14.65">
      <c r="A33" s="173" t="s">
        <v>153</v>
      </c>
      <c r="B33" s="143" t="s">
        <v>119</v>
      </c>
      <c r="C33" s="143" t="s">
        <v>120</v>
      </c>
      <c r="D33" s="65" t="s">
        <v>56</v>
      </c>
      <c r="E33" s="118"/>
      <c r="F33" s="139" t="s">
        <v>188</v>
      </c>
      <c r="G33" s="198"/>
      <c r="H33" s="65"/>
      <c r="I33" s="65"/>
      <c r="J33" s="65"/>
      <c r="K33" s="293"/>
      <c r="L33" s="123"/>
      <c r="M33" s="289">
        <v>37.091000000000001</v>
      </c>
      <c r="N33" s="65">
        <v>3</v>
      </c>
      <c r="O33" s="179"/>
      <c r="P33" s="140"/>
      <c r="Q33" s="65" t="s">
        <v>93</v>
      </c>
      <c r="R33" s="64" t="s">
        <v>191</v>
      </c>
      <c r="S33" s="64" t="str">
        <f t="shared" si="0"/>
        <v>andtvvvgsiiftegiivanmvaemieahtdlkvvrklnlggvnvnfeaikrgganngidiyveytghglvdilg</v>
      </c>
      <c r="T33" s="64" t="str">
        <f t="shared" si="1"/>
        <v>fpep</v>
      </c>
      <c r="U33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33" s="64" t="str">
        <f t="shared" si="3"/>
        <v>tyg</v>
      </c>
      <c r="W33" s="64" t="str">
        <f t="shared" si="4"/>
        <v>pppa</v>
      </c>
      <c r="X33" s="64" t="str">
        <f t="shared" si="5"/>
        <v>tdpegayetvkkeykrkwnivwlkplgfnntytltvkdelakqynlktfsdlakisdklilgatmvflegpdgypglqklynfkfkhtksmdmgirytaidnnevqvidasatdgllvshklkileddkaffppyyaapiirqdvldkhpelkdvlnklanqisleemqklnykvdgegqdpakvakeflkekglil</v>
      </c>
      <c r="Y33" s="64"/>
      <c r="Z33" s="64"/>
      <c r="AA33" s="64"/>
      <c r="AB33" s="64"/>
      <c r="AC33" s="186" t="str">
        <f t="shared" si="9"/>
        <v>i</v>
      </c>
      <c r="AD33" s="186" t="str">
        <f t="shared" si="9"/>
        <v>v</v>
      </c>
      <c r="AE33" s="186" t="str">
        <f t="shared" si="9"/>
        <v>h</v>
      </c>
      <c r="AF33" s="186" t="str">
        <f t="shared" si="9"/>
        <v>l</v>
      </c>
      <c r="AG33" s="186" t="str">
        <f t="shared" si="9"/>
        <v>t</v>
      </c>
      <c r="AH33" s="193" t="str">
        <f t="shared" si="9"/>
        <v>y</v>
      </c>
      <c r="AI33" s="27"/>
      <c r="AJ33" s="143" t="s">
        <v>192</v>
      </c>
      <c r="AK33" s="284"/>
      <c r="AL33" s="143"/>
      <c r="AM33" s="143"/>
      <c r="AN33" s="143"/>
      <c r="AO33" s="143"/>
      <c r="AP33" s="143"/>
      <c r="AQ33" s="143"/>
      <c r="AR33" s="143"/>
      <c r="AS33" s="143">
        <v>1</v>
      </c>
      <c r="AT33" s="143"/>
      <c r="AU33" s="143"/>
      <c r="AV33" s="143"/>
      <c r="AW33" s="143"/>
      <c r="AX33" s="143"/>
      <c r="AY33" s="143"/>
      <c r="AZ33" s="143"/>
      <c r="BA33" s="143">
        <v>1</v>
      </c>
      <c r="BB33" s="143"/>
      <c r="BC33" s="143"/>
      <c r="BD33" s="143"/>
      <c r="BE33" s="143"/>
      <c r="BF33" s="143"/>
      <c r="BG33" s="143"/>
      <c r="BH33" s="143"/>
      <c r="BI33" s="143"/>
      <c r="BJ33" s="143"/>
      <c r="BK33" s="143"/>
      <c r="BL33" s="143"/>
      <c r="BM33" s="143"/>
      <c r="BN33" s="143"/>
      <c r="BO33" s="143"/>
      <c r="BP33" s="143"/>
      <c r="BQ33" s="143"/>
      <c r="BR33" s="143"/>
      <c r="BS33" s="143"/>
      <c r="BT33" s="143"/>
      <c r="BU33" s="143"/>
      <c r="BV33" s="143"/>
      <c r="BW33" s="143"/>
      <c r="BX33" s="143"/>
      <c r="BY33" s="143"/>
      <c r="BZ33" s="143"/>
      <c r="CA33" s="143"/>
      <c r="CB33" s="143"/>
      <c r="CC33" s="143"/>
      <c r="CD33" s="143"/>
      <c r="CE33" s="143"/>
      <c r="CF33" s="143"/>
      <c r="CG33" s="143"/>
      <c r="CH33" s="143"/>
      <c r="CI33" s="270">
        <v>2</v>
      </c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</row>
    <row r="34" spans="1:138" s="67" customFormat="1" ht="14.65">
      <c r="A34" s="173" t="s">
        <v>155</v>
      </c>
      <c r="B34" s="143" t="s">
        <v>119</v>
      </c>
      <c r="C34" s="143" t="s">
        <v>120</v>
      </c>
      <c r="D34" s="65" t="s">
        <v>56</v>
      </c>
      <c r="E34" s="118"/>
      <c r="F34" s="139" t="s">
        <v>188</v>
      </c>
      <c r="G34" s="198"/>
      <c r="H34" s="65"/>
      <c r="I34" s="65"/>
      <c r="J34" s="65"/>
      <c r="K34" s="293"/>
      <c r="L34" s="123"/>
      <c r="M34" s="289">
        <v>37.091999999999999</v>
      </c>
      <c r="N34" s="65">
        <v>3</v>
      </c>
      <c r="O34" s="179"/>
      <c r="P34" s="140"/>
      <c r="Q34" s="65" t="s">
        <v>93</v>
      </c>
      <c r="R34" s="64" t="s">
        <v>193</v>
      </c>
      <c r="S34" s="64" t="str">
        <f t="shared" si="0"/>
        <v>andtvvvgsiiftegiivanmvaemieahtdlkvvrklnlggvnvnfeaikrgganngidiyveytghglvdilg</v>
      </c>
      <c r="T34" s="64" t="str">
        <f t="shared" si="1"/>
        <v>fpep</v>
      </c>
      <c r="U34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34" s="64" t="str">
        <f t="shared" si="3"/>
        <v>tyg</v>
      </c>
      <c r="W34" s="64" t="str">
        <f t="shared" si="4"/>
        <v>pppa</v>
      </c>
      <c r="X34" s="64" t="str">
        <f t="shared" si="5"/>
        <v>tdpegayetvkkeykrkwnivwlkplgfnntytltvkdelakqynlktfsdlakisdklilgatmwflegpdgypglqklynfkfkhtksmdmgirytaidnnevqvidasatdgllvshklkileddkaffppyyaapiirqdvldkhpelkdvlnklanqisleemqklnykvdgegqdpakvakeflkekglil</v>
      </c>
      <c r="Y34" s="64"/>
      <c r="Z34" s="64"/>
      <c r="AA34" s="64"/>
      <c r="AB34" s="64"/>
      <c r="AC34" s="186" t="str">
        <f t="shared" si="9"/>
        <v>i</v>
      </c>
      <c r="AD34" s="186" t="str">
        <f t="shared" si="9"/>
        <v>v</v>
      </c>
      <c r="AE34" s="186" t="str">
        <f t="shared" si="9"/>
        <v>h</v>
      </c>
      <c r="AF34" s="186" t="str">
        <f t="shared" si="9"/>
        <v>l</v>
      </c>
      <c r="AG34" s="186" t="str">
        <f t="shared" si="9"/>
        <v>t</v>
      </c>
      <c r="AH34" s="193" t="str">
        <f t="shared" si="9"/>
        <v>y</v>
      </c>
      <c r="AI34" s="27"/>
      <c r="AJ34" s="143" t="s">
        <v>194</v>
      </c>
      <c r="AK34" s="284"/>
      <c r="AL34" s="143"/>
      <c r="AM34" s="143"/>
      <c r="AN34" s="143"/>
      <c r="AO34" s="143"/>
      <c r="AP34" s="143"/>
      <c r="AQ34" s="143"/>
      <c r="AR34" s="143"/>
      <c r="AS34" s="143">
        <v>1</v>
      </c>
      <c r="AT34" s="143"/>
      <c r="AU34" s="143"/>
      <c r="AV34" s="143"/>
      <c r="AW34" s="143"/>
      <c r="AX34" s="143"/>
      <c r="AY34" s="143"/>
      <c r="AZ34" s="143"/>
      <c r="BA34" s="143">
        <v>1</v>
      </c>
      <c r="BB34" s="143"/>
      <c r="BC34" s="143"/>
      <c r="BD34" s="143"/>
      <c r="BE34" s="143"/>
      <c r="BF34" s="143"/>
      <c r="BG34" s="143"/>
      <c r="BH34" s="143"/>
      <c r="BI34" s="143"/>
      <c r="BJ34" s="143"/>
      <c r="BK34" s="143"/>
      <c r="BL34" s="143"/>
      <c r="BM34" s="143"/>
      <c r="BN34" s="143"/>
      <c r="BO34" s="143"/>
      <c r="BP34" s="143"/>
      <c r="BQ34" s="143"/>
      <c r="BR34" s="143"/>
      <c r="BS34" s="143"/>
      <c r="BT34" s="143"/>
      <c r="BU34" s="143"/>
      <c r="BV34" s="143"/>
      <c r="BW34" s="143"/>
      <c r="BX34" s="143"/>
      <c r="BY34" s="143"/>
      <c r="BZ34" s="143"/>
      <c r="CA34" s="143"/>
      <c r="CB34" s="143"/>
      <c r="CC34" s="143"/>
      <c r="CD34" s="143"/>
      <c r="CE34" s="143"/>
      <c r="CF34" s="143"/>
      <c r="CG34" s="143"/>
      <c r="CH34" s="143"/>
      <c r="CI34" s="270">
        <v>2</v>
      </c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</row>
    <row r="35" spans="1:138" s="67" customFormat="1" ht="14.65">
      <c r="A35" s="173" t="s">
        <v>195</v>
      </c>
      <c r="B35" s="143" t="s">
        <v>119</v>
      </c>
      <c r="C35" s="143" t="s">
        <v>120</v>
      </c>
      <c r="D35" s="65" t="s">
        <v>56</v>
      </c>
      <c r="E35" s="118"/>
      <c r="F35" s="139" t="s">
        <v>196</v>
      </c>
      <c r="G35" s="198"/>
      <c r="H35" s="65" t="s">
        <v>197</v>
      </c>
      <c r="I35" s="65"/>
      <c r="J35" s="65"/>
      <c r="K35" s="293"/>
      <c r="L35" s="123"/>
      <c r="M35" s="289">
        <v>37.1</v>
      </c>
      <c r="N35" s="65">
        <v>3</v>
      </c>
      <c r="O35" s="179"/>
      <c r="P35" s="140"/>
      <c r="Q35" s="65" t="s">
        <v>93</v>
      </c>
      <c r="R35" s="64" t="s">
        <v>189</v>
      </c>
      <c r="S35" s="64" t="str">
        <f t="shared" si="0"/>
        <v>andtvvvgsiiftegiivanmvaemieahtdlkvvrklnlggvnvnfeaikrgganngidiyveytghglvdilg</v>
      </c>
      <c r="T35" s="64" t="str">
        <f t="shared" si="1"/>
        <v>fpep</v>
      </c>
      <c r="U35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35" s="64" t="str">
        <f t="shared" si="3"/>
        <v>tyg</v>
      </c>
      <c r="W35" s="64" t="str">
        <f t="shared" si="4"/>
        <v>pppa</v>
      </c>
      <c r="X35" s="64" t="str">
        <f t="shared" si="5"/>
        <v>tdpegayetvkkeykrkwnivwlkplgfnntytltvkdelakqynlktfsdlakisdklilgatmhflegpdgypglqklynfkfkhtksmdmgirytaidnnevqvidasatdgllvshklkileddkaffppyyaapiirqdvldkhpelkdvlnklanqisleemqklnykvdgegqdpakvakeflkekglil</v>
      </c>
      <c r="Y35" s="64"/>
      <c r="Z35" s="64"/>
      <c r="AA35" s="64"/>
      <c r="AB35" s="64"/>
      <c r="AC35" s="186" t="str">
        <f t="shared" si="9"/>
        <v>i</v>
      </c>
      <c r="AD35" s="186" t="str">
        <f t="shared" si="9"/>
        <v>v</v>
      </c>
      <c r="AE35" s="186" t="str">
        <f t="shared" si="9"/>
        <v>h</v>
      </c>
      <c r="AF35" s="186" t="str">
        <f t="shared" si="9"/>
        <v>l</v>
      </c>
      <c r="AG35" s="186" t="str">
        <f t="shared" si="9"/>
        <v>t</v>
      </c>
      <c r="AH35" s="193" t="str">
        <f t="shared" si="9"/>
        <v>y</v>
      </c>
      <c r="AI35" s="27"/>
      <c r="AJ35" s="143" t="s">
        <v>198</v>
      </c>
      <c r="AK35" s="284"/>
      <c r="AL35" s="143"/>
      <c r="AM35" s="143"/>
      <c r="AN35" s="143"/>
      <c r="AO35" s="143"/>
      <c r="AP35" s="143"/>
      <c r="AQ35" s="143"/>
      <c r="AR35" s="143"/>
      <c r="AS35" s="143">
        <v>1</v>
      </c>
      <c r="AT35" s="143"/>
      <c r="AU35" s="143"/>
      <c r="AV35" s="143"/>
      <c r="AW35" s="143"/>
      <c r="AX35" s="143"/>
      <c r="AY35" s="143"/>
      <c r="AZ35" s="143"/>
      <c r="BA35" s="143">
        <v>1</v>
      </c>
      <c r="BB35" s="143"/>
      <c r="BC35" s="143"/>
      <c r="BD35" s="143"/>
      <c r="BE35" s="143"/>
      <c r="BF35" s="143"/>
      <c r="BG35" s="143"/>
      <c r="BH35" s="143"/>
      <c r="BI35" s="143"/>
      <c r="BJ35" s="143"/>
      <c r="BK35" s="143"/>
      <c r="BL35" s="143"/>
      <c r="BM35" s="143"/>
      <c r="BN35" s="143"/>
      <c r="BO35" s="143"/>
      <c r="BP35" s="143"/>
      <c r="BQ35" s="143"/>
      <c r="BR35" s="143"/>
      <c r="BS35" s="143"/>
      <c r="BT35" s="143"/>
      <c r="BU35" s="143"/>
      <c r="BV35" s="143"/>
      <c r="BW35" s="143"/>
      <c r="BX35" s="143"/>
      <c r="BY35" s="143"/>
      <c r="BZ35" s="143"/>
      <c r="CA35" s="143"/>
      <c r="CB35" s="143"/>
      <c r="CC35" s="143"/>
      <c r="CD35" s="143"/>
      <c r="CE35" s="143"/>
      <c r="CF35" s="143"/>
      <c r="CG35" s="143"/>
      <c r="CH35" s="143"/>
      <c r="CI35" s="270">
        <v>2</v>
      </c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</row>
    <row r="36" spans="1:138" s="67" customFormat="1" ht="14.65">
      <c r="A36" s="173" t="s">
        <v>199</v>
      </c>
      <c r="B36" s="143" t="s">
        <v>119</v>
      </c>
      <c r="C36" s="143" t="s">
        <v>120</v>
      </c>
      <c r="D36" s="65" t="s">
        <v>56</v>
      </c>
      <c r="E36" s="118"/>
      <c r="F36" s="139" t="s">
        <v>200</v>
      </c>
      <c r="G36" s="198"/>
      <c r="H36" s="65"/>
      <c r="I36" s="65"/>
      <c r="J36" s="65"/>
      <c r="K36" s="293"/>
      <c r="L36" s="123"/>
      <c r="M36" s="289">
        <v>37.11</v>
      </c>
      <c r="N36" s="65">
        <v>3</v>
      </c>
      <c r="O36" s="179"/>
      <c r="P36" s="140"/>
      <c r="Q36" s="65" t="s">
        <v>93</v>
      </c>
      <c r="R36" s="64" t="s">
        <v>189</v>
      </c>
      <c r="S36" s="64" t="str">
        <f t="shared" si="0"/>
        <v>andtvvvgsiiftegiivanmvaemieahtdlkvvrklnlggvnvnfeaikrgganngidiyveytghglvdilg</v>
      </c>
      <c r="T36" s="64" t="str">
        <f t="shared" si="1"/>
        <v>fpep</v>
      </c>
      <c r="U36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36" s="64" t="str">
        <f t="shared" si="3"/>
        <v>tyg</v>
      </c>
      <c r="W36" s="64" t="str">
        <f t="shared" si="4"/>
        <v>pppa</v>
      </c>
      <c r="X36" s="64" t="str">
        <f t="shared" si="5"/>
        <v>tdpegayetvkkeykrkwnivwlkplgfnntytltvkdelakqynlktfsdlakisdklilgatmhflegpdgypglqklynfkfkhtksmdmgirytaidnnevqvidasatdgllvshklkileddkaffppyyaapiirqdvldkhpelkdvlnklanqisleemqklnykvdgegqdpakvakeflkekglil</v>
      </c>
      <c r="Y36" s="64"/>
      <c r="Z36" s="64"/>
      <c r="AA36" s="64"/>
      <c r="AB36" s="64"/>
      <c r="AC36" s="186" t="str">
        <f t="shared" si="9"/>
        <v>i</v>
      </c>
      <c r="AD36" s="186" t="str">
        <f t="shared" si="9"/>
        <v>v</v>
      </c>
      <c r="AE36" s="186" t="str">
        <f t="shared" si="9"/>
        <v>h</v>
      </c>
      <c r="AF36" s="186" t="str">
        <f t="shared" si="9"/>
        <v>l</v>
      </c>
      <c r="AG36" s="186" t="str">
        <f t="shared" si="9"/>
        <v>t</v>
      </c>
      <c r="AH36" s="193" t="str">
        <f t="shared" si="9"/>
        <v>y</v>
      </c>
      <c r="AI36" s="27"/>
      <c r="AJ36" s="143" t="s">
        <v>201</v>
      </c>
      <c r="AK36" s="284"/>
      <c r="AL36" s="143"/>
      <c r="AM36" s="143"/>
      <c r="AN36" s="143"/>
      <c r="AO36" s="143"/>
      <c r="AP36" s="143"/>
      <c r="AQ36" s="143"/>
      <c r="AR36" s="143"/>
      <c r="AS36" s="143">
        <v>1</v>
      </c>
      <c r="AT36" s="143"/>
      <c r="AU36" s="143"/>
      <c r="AV36" s="143"/>
      <c r="AW36" s="143"/>
      <c r="AX36" s="143"/>
      <c r="AY36" s="143"/>
      <c r="AZ36" s="143"/>
      <c r="BA36" s="143">
        <v>1</v>
      </c>
      <c r="BB36" s="143"/>
      <c r="BC36" s="143"/>
      <c r="BD36" s="143"/>
      <c r="BE36" s="143"/>
      <c r="BF36" s="143"/>
      <c r="BG36" s="143"/>
      <c r="BH36" s="143"/>
      <c r="BI36" s="143"/>
      <c r="BJ36" s="143"/>
      <c r="BK36" s="143"/>
      <c r="BL36" s="143"/>
      <c r="BM36" s="143"/>
      <c r="BN36" s="143"/>
      <c r="BO36" s="143"/>
      <c r="BP36" s="143"/>
      <c r="BQ36" s="143"/>
      <c r="BR36" s="143"/>
      <c r="BS36" s="143"/>
      <c r="BT36" s="143"/>
      <c r="BU36" s="143"/>
      <c r="BV36" s="143"/>
      <c r="BW36" s="143"/>
      <c r="BX36" s="143"/>
      <c r="BY36" s="143"/>
      <c r="BZ36" s="143"/>
      <c r="CA36" s="143"/>
      <c r="CB36" s="143"/>
      <c r="CC36" s="143"/>
      <c r="CD36" s="143"/>
      <c r="CE36" s="143"/>
      <c r="CF36" s="143"/>
      <c r="CG36" s="143"/>
      <c r="CH36" s="143"/>
      <c r="CI36" s="270">
        <v>2</v>
      </c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</row>
    <row r="37" spans="1:138" s="67" customFormat="1" ht="14.65">
      <c r="A37" s="173" t="s">
        <v>202</v>
      </c>
      <c r="B37" s="143" t="s">
        <v>119</v>
      </c>
      <c r="C37" s="143" t="s">
        <v>120</v>
      </c>
      <c r="D37" s="119" t="s">
        <v>56</v>
      </c>
      <c r="E37" s="119"/>
      <c r="F37" s="139" t="s">
        <v>203</v>
      </c>
      <c r="G37" s="203"/>
      <c r="H37" s="119"/>
      <c r="I37" s="119"/>
      <c r="J37" s="119"/>
      <c r="K37" s="293"/>
      <c r="L37" s="123"/>
      <c r="M37" s="289">
        <v>37.130000000000003</v>
      </c>
      <c r="N37" s="119">
        <v>3</v>
      </c>
      <c r="O37" s="179"/>
      <c r="P37" s="140"/>
      <c r="Q37" s="65" t="s">
        <v>93</v>
      </c>
      <c r="R37" s="64" t="s">
        <v>189</v>
      </c>
      <c r="S37" s="64" t="str">
        <f t="shared" si="0"/>
        <v>andtvvvgsiiftegiivanmvaemieahtdlkvvrklnlggvnvnfeaikrgganngidiyveytghglvdilg</v>
      </c>
      <c r="T37" s="64" t="str">
        <f t="shared" si="1"/>
        <v>fpep</v>
      </c>
      <c r="U37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37" s="64" t="str">
        <f t="shared" si="3"/>
        <v>tyg</v>
      </c>
      <c r="W37" s="64" t="str">
        <f t="shared" si="4"/>
        <v>pppa</v>
      </c>
      <c r="X37" s="64" t="str">
        <f t="shared" si="5"/>
        <v>tdpegayetvkkeykrkwnivwlkplgfnntytltvkdelakqynlktfsdlakisdklilgatmhflegpdgypglqklynfkfkhtksmdmgirytaidnnevqvidasatdgllvshklkileddkaffppyyaapiirqdvldkhpelkdvlnklanqisleemqklnykvdgegqdpakvakeflkekglil</v>
      </c>
      <c r="Y37" s="64"/>
      <c r="Z37" s="64"/>
      <c r="AA37" s="64"/>
      <c r="AB37" s="64"/>
      <c r="AC37" s="194" t="str">
        <f t="shared" si="9"/>
        <v>i</v>
      </c>
      <c r="AD37" s="194" t="str">
        <f t="shared" si="9"/>
        <v>v</v>
      </c>
      <c r="AE37" s="194" t="str">
        <f t="shared" si="9"/>
        <v>h</v>
      </c>
      <c r="AF37" s="194" t="str">
        <f t="shared" si="9"/>
        <v>l</v>
      </c>
      <c r="AG37" s="194" t="str">
        <f t="shared" si="9"/>
        <v>t</v>
      </c>
      <c r="AH37" s="195" t="str">
        <f t="shared" si="9"/>
        <v>y</v>
      </c>
      <c r="AI37" s="27"/>
      <c r="AJ37" s="143" t="s">
        <v>204</v>
      </c>
      <c r="AK37" s="284"/>
      <c r="AL37" s="143"/>
      <c r="AM37" s="143"/>
      <c r="AN37" s="143"/>
      <c r="AO37" s="143">
        <v>1</v>
      </c>
      <c r="AP37" s="143"/>
      <c r="AQ37" s="143"/>
      <c r="AR37" s="143"/>
      <c r="AS37" s="143">
        <v>1</v>
      </c>
      <c r="AT37" s="143"/>
      <c r="AU37" s="143">
        <v>1</v>
      </c>
      <c r="AV37" s="143"/>
      <c r="AW37" s="143"/>
      <c r="AX37" s="143"/>
      <c r="AY37" s="143"/>
      <c r="AZ37" s="143"/>
      <c r="BA37" s="143">
        <v>1</v>
      </c>
      <c r="BB37" s="143"/>
      <c r="BC37" s="143"/>
      <c r="BD37" s="143"/>
      <c r="BE37" s="143"/>
      <c r="BF37" s="143"/>
      <c r="BG37" s="143"/>
      <c r="BH37" s="143"/>
      <c r="BI37" s="143"/>
      <c r="BJ37" s="143"/>
      <c r="BK37" s="143"/>
      <c r="BL37" s="143"/>
      <c r="BM37" s="143"/>
      <c r="BN37" s="143"/>
      <c r="BO37" s="143"/>
      <c r="BP37" s="143"/>
      <c r="BQ37" s="143">
        <v>1</v>
      </c>
      <c r="BR37" s="143"/>
      <c r="BS37" s="143"/>
      <c r="BT37" s="143"/>
      <c r="BU37" s="143"/>
      <c r="BV37" s="143"/>
      <c r="BW37" s="143"/>
      <c r="BX37" s="143"/>
      <c r="BY37" s="143"/>
      <c r="BZ37" s="143"/>
      <c r="CA37" s="143"/>
      <c r="CB37" s="143"/>
      <c r="CC37" s="143"/>
      <c r="CD37" s="143"/>
      <c r="CE37" s="143"/>
      <c r="CF37" s="143"/>
      <c r="CG37" s="143">
        <v>1</v>
      </c>
      <c r="CH37" s="143"/>
      <c r="CI37" s="270">
        <v>6</v>
      </c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</row>
    <row r="38" spans="1:138" s="67" customFormat="1" ht="14.65">
      <c r="A38" s="173" t="s">
        <v>158</v>
      </c>
      <c r="B38" s="143" t="s">
        <v>119</v>
      </c>
      <c r="C38" s="143" t="s">
        <v>120</v>
      </c>
      <c r="D38" s="65" t="s">
        <v>56</v>
      </c>
      <c r="E38" s="118"/>
      <c r="F38" s="139" t="s">
        <v>205</v>
      </c>
      <c r="G38" s="198"/>
      <c r="H38" s="65"/>
      <c r="I38" s="65"/>
      <c r="J38" s="65"/>
      <c r="K38" s="293"/>
      <c r="L38" s="123"/>
      <c r="M38" s="289">
        <v>37.14</v>
      </c>
      <c r="N38" s="65">
        <v>3</v>
      </c>
      <c r="O38" s="179"/>
      <c r="P38" s="140"/>
      <c r="Q38" s="65" t="s">
        <v>93</v>
      </c>
      <c r="R38" s="64" t="s">
        <v>147</v>
      </c>
      <c r="S38" s="64" t="str">
        <f t="shared" si="0"/>
        <v>andtvvvgsiiftegiivanmvaemieahtdlkvvrklnlggvnvnfeaikrgganngidiyveytghglvdilg</v>
      </c>
      <c r="T38" s="64" t="str">
        <f t="shared" si="1"/>
        <v>fpep</v>
      </c>
      <c r="U38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38" s="64" t="str">
        <f t="shared" si="3"/>
        <v>tyg</v>
      </c>
      <c r="W38" s="64" t="str">
        <f t="shared" si="4"/>
        <v>pppa</v>
      </c>
      <c r="X38" s="64" t="str">
        <f t="shared" si="5"/>
        <v>tdpegayetvkkeykrkwnivwlkplgfnntytltvkdelakqynlktfsdlakisdklilgatmhflespdgypglqklynfkfkhtksmdmgirytaidnnevqvidasatdgllvshklkileddkaffppyyaapiirqdvldkhpelkdvlnklanqisleemqklnykvdgegqdpakvakeflkekglil</v>
      </c>
      <c r="Y38" s="64"/>
      <c r="Z38" s="64"/>
      <c r="AA38" s="64"/>
      <c r="AB38" s="64"/>
      <c r="AC38" s="186" t="str">
        <f t="shared" si="9"/>
        <v>i</v>
      </c>
      <c r="AD38" s="186" t="str">
        <f t="shared" si="9"/>
        <v>v</v>
      </c>
      <c r="AE38" s="186" t="str">
        <f t="shared" si="9"/>
        <v>h</v>
      </c>
      <c r="AF38" s="186" t="str">
        <f t="shared" si="9"/>
        <v>l</v>
      </c>
      <c r="AG38" s="186" t="str">
        <f t="shared" si="9"/>
        <v>t</v>
      </c>
      <c r="AH38" s="193" t="str">
        <f t="shared" si="9"/>
        <v>y</v>
      </c>
      <c r="AI38" s="27"/>
      <c r="AJ38" s="143" t="s">
        <v>206</v>
      </c>
      <c r="AK38" s="284"/>
      <c r="AL38" s="143"/>
      <c r="AM38" s="143"/>
      <c r="AN38" s="143"/>
      <c r="AO38" s="143"/>
      <c r="AP38" s="143"/>
      <c r="AQ38" s="143"/>
      <c r="AR38" s="143"/>
      <c r="AS38" s="143"/>
      <c r="AT38" s="143"/>
      <c r="AU38" s="143"/>
      <c r="AV38" s="143"/>
      <c r="AW38" s="143"/>
      <c r="AX38" s="143"/>
      <c r="AY38" s="143"/>
      <c r="AZ38" s="143"/>
      <c r="BA38" s="143">
        <v>1</v>
      </c>
      <c r="BB38" s="143"/>
      <c r="BC38" s="143"/>
      <c r="BD38" s="143"/>
      <c r="BE38" s="143"/>
      <c r="BF38" s="143"/>
      <c r="BG38" s="143"/>
      <c r="BH38" s="143"/>
      <c r="BI38" s="143"/>
      <c r="BJ38" s="143"/>
      <c r="BK38" s="143"/>
      <c r="BL38" s="143"/>
      <c r="BM38" s="143"/>
      <c r="BN38" s="143"/>
      <c r="BO38" s="143"/>
      <c r="BP38" s="143"/>
      <c r="BQ38" s="143"/>
      <c r="BR38" s="143"/>
      <c r="BS38" s="143"/>
      <c r="BT38" s="143"/>
      <c r="BU38" s="143"/>
      <c r="BV38" s="143"/>
      <c r="BW38" s="143"/>
      <c r="BX38" s="143"/>
      <c r="BY38" s="143"/>
      <c r="BZ38" s="143"/>
      <c r="CA38" s="143"/>
      <c r="CB38" s="143"/>
      <c r="CC38" s="143"/>
      <c r="CD38" s="143"/>
      <c r="CE38" s="143"/>
      <c r="CF38" s="143"/>
      <c r="CG38" s="143"/>
      <c r="CH38" s="143"/>
      <c r="CI38" s="270">
        <v>1</v>
      </c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</row>
    <row r="39" spans="1:138" s="67" customFormat="1" ht="14.65">
      <c r="A39" s="173" t="s">
        <v>207</v>
      </c>
      <c r="B39" s="143" t="s">
        <v>119</v>
      </c>
      <c r="C39" s="143" t="s">
        <v>120</v>
      </c>
      <c r="D39" s="65" t="s">
        <v>56</v>
      </c>
      <c r="E39" s="118"/>
      <c r="F39" s="139" t="s">
        <v>208</v>
      </c>
      <c r="G39" s="198"/>
      <c r="H39" s="65"/>
      <c r="I39" s="65"/>
      <c r="J39" s="65"/>
      <c r="K39" s="293"/>
      <c r="L39" s="123"/>
      <c r="M39" s="289">
        <v>37.15</v>
      </c>
      <c r="N39" s="65">
        <v>3</v>
      </c>
      <c r="O39" s="179"/>
      <c r="P39" s="140"/>
      <c r="Q39" s="65" t="s">
        <v>93</v>
      </c>
      <c r="R39" s="64" t="s">
        <v>147</v>
      </c>
      <c r="S39" s="64" t="str">
        <f t="shared" si="0"/>
        <v>andtvvvgsiiftegiivanmvaemieahtdlkvvrklnlggvnvnfeaikrgganngidiyveytghglvdilg</v>
      </c>
      <c r="T39" s="64" t="str">
        <f t="shared" si="1"/>
        <v>fpep</v>
      </c>
      <c r="U39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39" s="64" t="str">
        <f t="shared" si="3"/>
        <v>tyg</v>
      </c>
      <c r="W39" s="64" t="str">
        <f t="shared" si="4"/>
        <v>pppa</v>
      </c>
      <c r="X39" s="64" t="str">
        <f t="shared" si="5"/>
        <v>tdpegayetvkkeykrkwnivwlkplgfnntytltvkdelakqynlktfsdlakisdklilgatmhflespdgypglqklynfkfkhtksmdmgirytaidnnevqvidasatdgllvshklkileddkaffppyyaapiirqdvldkhpelkdvlnklanqisleemqklnykvdgegqdpakvakeflkekglil</v>
      </c>
      <c r="Y39" s="64"/>
      <c r="Z39" s="64"/>
      <c r="AA39" s="64"/>
      <c r="AB39" s="64"/>
      <c r="AC39" s="186" t="str">
        <f t="shared" si="9"/>
        <v>i</v>
      </c>
      <c r="AD39" s="186" t="str">
        <f t="shared" si="9"/>
        <v>v</v>
      </c>
      <c r="AE39" s="186" t="str">
        <f t="shared" si="9"/>
        <v>h</v>
      </c>
      <c r="AF39" s="186" t="str">
        <f t="shared" si="9"/>
        <v>l</v>
      </c>
      <c r="AG39" s="186" t="str">
        <f t="shared" si="9"/>
        <v>t</v>
      </c>
      <c r="AH39" s="193" t="str">
        <f t="shared" si="9"/>
        <v>y</v>
      </c>
      <c r="AI39" s="27"/>
      <c r="AJ39" s="143" t="s">
        <v>209</v>
      </c>
      <c r="AK39" s="284"/>
      <c r="AL39" s="143"/>
      <c r="AM39" s="143"/>
      <c r="AN39" s="143"/>
      <c r="AO39" s="143"/>
      <c r="AP39" s="143"/>
      <c r="AQ39" s="143"/>
      <c r="AR39" s="143"/>
      <c r="AS39" s="143"/>
      <c r="AT39" s="143"/>
      <c r="AU39" s="143"/>
      <c r="AV39" s="143"/>
      <c r="AW39" s="143"/>
      <c r="AX39" s="143"/>
      <c r="AY39" s="143"/>
      <c r="AZ39" s="143"/>
      <c r="BA39" s="143">
        <v>1</v>
      </c>
      <c r="BB39" s="143"/>
      <c r="BC39" s="143"/>
      <c r="BD39" s="143"/>
      <c r="BE39" s="143"/>
      <c r="BF39" s="143"/>
      <c r="BG39" s="143"/>
      <c r="BH39" s="143"/>
      <c r="BI39" s="143"/>
      <c r="BJ39" s="143"/>
      <c r="BK39" s="143"/>
      <c r="BL39" s="143"/>
      <c r="BM39" s="143"/>
      <c r="BN39" s="143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270">
        <v>1</v>
      </c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</row>
    <row r="40" spans="1:138" s="67" customFormat="1" ht="14.65">
      <c r="A40" s="173" t="s">
        <v>210</v>
      </c>
      <c r="B40" s="143" t="s">
        <v>119</v>
      </c>
      <c r="C40" s="143" t="s">
        <v>120</v>
      </c>
      <c r="D40" s="65" t="s">
        <v>56</v>
      </c>
      <c r="E40" s="118"/>
      <c r="F40" s="139" t="s">
        <v>211</v>
      </c>
      <c r="G40" s="198"/>
      <c r="H40" s="65"/>
      <c r="I40" s="65"/>
      <c r="J40" s="65"/>
      <c r="K40" s="293"/>
      <c r="L40" s="123"/>
      <c r="M40" s="289">
        <v>37.159999999999997</v>
      </c>
      <c r="N40" s="65">
        <v>3</v>
      </c>
      <c r="O40" s="179"/>
      <c r="P40" s="140"/>
      <c r="Q40" s="65" t="s">
        <v>93</v>
      </c>
      <c r="R40" s="64" t="s">
        <v>147</v>
      </c>
      <c r="S40" s="64" t="str">
        <f t="shared" si="0"/>
        <v>andtvvvgsiiftegiivanmvaemieahtdlkvvrklnlggvnvnfeaikrgganngidiyveytghglvdilg</v>
      </c>
      <c r="T40" s="64" t="str">
        <f t="shared" si="1"/>
        <v>fpep</v>
      </c>
      <c r="U40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40" s="64" t="str">
        <f t="shared" si="3"/>
        <v>tyg</v>
      </c>
      <c r="W40" s="64" t="str">
        <f t="shared" si="4"/>
        <v>pppa</v>
      </c>
      <c r="X40" s="64" t="str">
        <f t="shared" si="5"/>
        <v>tdpegayetvkkeykrkwnivwlkplgfnntytltvkdelakqynlktfsdlakisdklilgatmhflespdgypglqklynfkfkhtksmdmgirytaidnnevqvidasatdgllvshklkileddkaffppyyaapiirqdvldkhpelkdvlnklanqisleemqklnykvdgegqdpakvakeflkekglil</v>
      </c>
      <c r="Y40" s="64"/>
      <c r="Z40" s="64"/>
      <c r="AA40" s="64"/>
      <c r="AB40" s="64"/>
      <c r="AC40" s="186" t="str">
        <f t="shared" si="9"/>
        <v>i</v>
      </c>
      <c r="AD40" s="186" t="str">
        <f t="shared" si="9"/>
        <v>v</v>
      </c>
      <c r="AE40" s="186" t="str">
        <f t="shared" si="9"/>
        <v>h</v>
      </c>
      <c r="AF40" s="186" t="str">
        <f t="shared" si="9"/>
        <v>l</v>
      </c>
      <c r="AG40" s="186" t="str">
        <f t="shared" si="9"/>
        <v>t</v>
      </c>
      <c r="AH40" s="193" t="str">
        <f t="shared" si="9"/>
        <v>y</v>
      </c>
      <c r="AI40" s="27"/>
      <c r="AJ40" s="143" t="s">
        <v>212</v>
      </c>
      <c r="AK40" s="284"/>
      <c r="AL40" s="143"/>
      <c r="AM40" s="143"/>
      <c r="AN40" s="143"/>
      <c r="AO40" s="143"/>
      <c r="AP40" s="143"/>
      <c r="AQ40" s="143"/>
      <c r="AR40" s="143"/>
      <c r="AS40" s="143"/>
      <c r="AT40" s="143"/>
      <c r="AU40" s="143"/>
      <c r="AV40" s="143"/>
      <c r="AW40" s="143"/>
      <c r="AX40" s="143"/>
      <c r="AY40" s="143"/>
      <c r="AZ40" s="143"/>
      <c r="BA40" s="143">
        <v>1</v>
      </c>
      <c r="BB40" s="143"/>
      <c r="BC40" s="143"/>
      <c r="BD40" s="143"/>
      <c r="BE40" s="143"/>
      <c r="BF40" s="143"/>
      <c r="BG40" s="143"/>
      <c r="BH40" s="143"/>
      <c r="BI40" s="143"/>
      <c r="BJ40" s="143"/>
      <c r="BK40" s="143"/>
      <c r="BL40" s="143"/>
      <c r="BM40" s="143"/>
      <c r="BN40" s="143"/>
      <c r="BO40" s="143"/>
      <c r="BP40" s="143"/>
      <c r="BQ40" s="143"/>
      <c r="BR40" s="143"/>
      <c r="BS40" s="143"/>
      <c r="BT40" s="143"/>
      <c r="BU40" s="143"/>
      <c r="BV40" s="143"/>
      <c r="BW40" s="143"/>
      <c r="BX40" s="143"/>
      <c r="BY40" s="143"/>
      <c r="BZ40" s="143"/>
      <c r="CA40" s="143"/>
      <c r="CB40" s="143"/>
      <c r="CC40" s="143"/>
      <c r="CD40" s="143"/>
      <c r="CE40" s="143"/>
      <c r="CF40" s="143"/>
      <c r="CG40" s="143"/>
      <c r="CH40" s="143"/>
      <c r="CI40" s="270">
        <v>1</v>
      </c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</row>
    <row r="41" spans="1:138" s="67" customFormat="1" ht="14.65">
      <c r="A41" s="173" t="s">
        <v>213</v>
      </c>
      <c r="B41" s="143" t="s">
        <v>119</v>
      </c>
      <c r="C41" s="143" t="s">
        <v>120</v>
      </c>
      <c r="D41" s="65" t="s">
        <v>56</v>
      </c>
      <c r="E41" s="118"/>
      <c r="F41" s="139" t="s">
        <v>214</v>
      </c>
      <c r="G41" s="198"/>
      <c r="H41" s="65"/>
      <c r="I41" s="65"/>
      <c r="J41" s="65"/>
      <c r="K41" s="293"/>
      <c r="L41" s="123"/>
      <c r="M41" s="289">
        <v>37.159999999999997</v>
      </c>
      <c r="N41" s="65">
        <v>3</v>
      </c>
      <c r="O41" s="179"/>
      <c r="P41" s="140"/>
      <c r="Q41" s="65" t="s">
        <v>93</v>
      </c>
      <c r="R41" s="64" t="s">
        <v>147</v>
      </c>
      <c r="S41" s="64" t="str">
        <f t="shared" si="0"/>
        <v>andtvvvgsiiftegiivanmvaemieahtdlkvvrklnlggvnvnfeaikrgganngidiyveytghglvdilg</v>
      </c>
      <c r="T41" s="64" t="str">
        <f t="shared" si="1"/>
        <v>fpep</v>
      </c>
      <c r="U41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41" s="64" t="str">
        <f t="shared" si="3"/>
        <v>tyg</v>
      </c>
      <c r="W41" s="64" t="str">
        <f t="shared" si="4"/>
        <v>pppa</v>
      </c>
      <c r="X41" s="64" t="str">
        <f t="shared" si="5"/>
        <v>tdpegayetvkkeykrkwnivwlkplgfnntytltvkdelakqynlktfsdlakisdklilgatmhflespdgypglqklynfkfkhtksmdmgirytaidnnevqvidasatdgllvshklkileddkaffppyyaapiirqdvldkhpelkdvlnklanqisleemqklnykvdgegqdpakvakeflkekglil</v>
      </c>
      <c r="Y41" s="64"/>
      <c r="Z41" s="64"/>
      <c r="AA41" s="64"/>
      <c r="AB41" s="64"/>
      <c r="AC41" s="186" t="str">
        <f t="shared" si="9"/>
        <v>i</v>
      </c>
      <c r="AD41" s="186" t="str">
        <f t="shared" si="9"/>
        <v>v</v>
      </c>
      <c r="AE41" s="186" t="str">
        <f t="shared" si="9"/>
        <v>h</v>
      </c>
      <c r="AF41" s="186" t="str">
        <f t="shared" si="9"/>
        <v>l</v>
      </c>
      <c r="AG41" s="186" t="str">
        <f t="shared" si="9"/>
        <v>t</v>
      </c>
      <c r="AH41" s="193" t="str">
        <f t="shared" si="9"/>
        <v>y</v>
      </c>
      <c r="AI41" s="27"/>
      <c r="AJ41" s="143" t="s">
        <v>215</v>
      </c>
      <c r="AK41" s="284"/>
      <c r="AL41" s="143"/>
      <c r="AM41" s="143"/>
      <c r="AN41" s="143"/>
      <c r="AO41" s="143">
        <v>1</v>
      </c>
      <c r="AP41" s="143"/>
      <c r="AQ41" s="143"/>
      <c r="AR41" s="143"/>
      <c r="AS41" s="143">
        <v>1</v>
      </c>
      <c r="AT41" s="143"/>
      <c r="AU41" s="143"/>
      <c r="AV41" s="143"/>
      <c r="AW41" s="143"/>
      <c r="AX41" s="143"/>
      <c r="AY41" s="143"/>
      <c r="AZ41" s="143"/>
      <c r="BA41" s="143"/>
      <c r="BB41" s="143"/>
      <c r="BC41" s="143"/>
      <c r="BD41" s="143"/>
      <c r="BE41" s="143"/>
      <c r="BF41" s="143"/>
      <c r="BG41" s="143"/>
      <c r="BH41" s="143"/>
      <c r="BI41" s="143"/>
      <c r="BJ41" s="143"/>
      <c r="BK41" s="143"/>
      <c r="BL41" s="143"/>
      <c r="BM41" s="143"/>
      <c r="BN41" s="143"/>
      <c r="BO41" s="143"/>
      <c r="BP41" s="143"/>
      <c r="BQ41" s="143"/>
      <c r="BR41" s="143"/>
      <c r="BS41" s="143"/>
      <c r="BT41" s="143"/>
      <c r="BU41" s="143"/>
      <c r="BV41" s="143"/>
      <c r="BW41" s="143"/>
      <c r="BX41" s="143"/>
      <c r="BY41" s="143"/>
      <c r="BZ41" s="143"/>
      <c r="CA41" s="143"/>
      <c r="CB41" s="143"/>
      <c r="CC41" s="143"/>
      <c r="CD41" s="143"/>
      <c r="CE41" s="143"/>
      <c r="CF41" s="143"/>
      <c r="CG41" s="143"/>
      <c r="CH41" s="143"/>
      <c r="CI41" s="270">
        <v>2</v>
      </c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</row>
    <row r="42" spans="1:138" s="67" customFormat="1" ht="14.65">
      <c r="A42" s="173" t="s">
        <v>216</v>
      </c>
      <c r="B42" s="143" t="s">
        <v>119</v>
      </c>
      <c r="C42" s="143" t="s">
        <v>120</v>
      </c>
      <c r="D42" s="65" t="s">
        <v>56</v>
      </c>
      <c r="E42" s="118"/>
      <c r="F42" s="139" t="s">
        <v>217</v>
      </c>
      <c r="G42" s="198"/>
      <c r="H42" s="65"/>
      <c r="I42" s="65"/>
      <c r="J42" s="65"/>
      <c r="K42" s="293"/>
      <c r="L42" s="123"/>
      <c r="M42" s="289">
        <v>37.17</v>
      </c>
      <c r="N42" s="65">
        <v>3</v>
      </c>
      <c r="O42" s="179"/>
      <c r="P42" s="140"/>
      <c r="Q42" s="65" t="s">
        <v>93</v>
      </c>
      <c r="R42" s="64" t="s">
        <v>147</v>
      </c>
      <c r="S42" s="64" t="str">
        <f t="shared" si="0"/>
        <v>andtvvvgsiiftegiivanmvaemieahtdlkvvrklnlggvnvnfeaikrgganngidiyveytghglvdilg</v>
      </c>
      <c r="T42" s="64" t="str">
        <f t="shared" si="1"/>
        <v>fpep</v>
      </c>
      <c r="U42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42" s="64" t="str">
        <f t="shared" si="3"/>
        <v>tyg</v>
      </c>
      <c r="W42" s="64" t="str">
        <f t="shared" si="4"/>
        <v>pppa</v>
      </c>
      <c r="X42" s="64" t="str">
        <f t="shared" si="5"/>
        <v>tdpegayetvkkeykrkwnivwlkplgfnntytltvkdelakqynlktfsdlakisdklilgatmhflespdgypglqklynfkfkhtksmdmgirytaidnnevqvidasatdgllvshklkileddkaffppyyaapiirqdvldkhpelkdvlnklanqisleemqklnykvdgegqdpakvakeflkekglil</v>
      </c>
      <c r="Y42" s="64"/>
      <c r="Z42" s="64"/>
      <c r="AA42" s="64"/>
      <c r="AB42" s="64"/>
      <c r="AC42" s="186" t="str">
        <f t="shared" ref="AC42:AH51" si="10">MID($R42,MID(AC$1,1,3),1)</f>
        <v>i</v>
      </c>
      <c r="AD42" s="186" t="str">
        <f t="shared" si="10"/>
        <v>v</v>
      </c>
      <c r="AE42" s="186" t="str">
        <f t="shared" si="10"/>
        <v>h</v>
      </c>
      <c r="AF42" s="186" t="str">
        <f t="shared" si="10"/>
        <v>l</v>
      </c>
      <c r="AG42" s="186" t="str">
        <f t="shared" si="10"/>
        <v>t</v>
      </c>
      <c r="AH42" s="193" t="str">
        <f t="shared" si="10"/>
        <v>y</v>
      </c>
      <c r="AI42" s="27"/>
      <c r="AJ42" s="143" t="s">
        <v>218</v>
      </c>
      <c r="AK42" s="284"/>
      <c r="AL42" s="143"/>
      <c r="AM42" s="143"/>
      <c r="AN42" s="143"/>
      <c r="AO42" s="143"/>
      <c r="AP42" s="143"/>
      <c r="AQ42" s="143"/>
      <c r="AR42" s="143"/>
      <c r="AS42" s="143"/>
      <c r="AT42" s="143"/>
      <c r="AU42" s="143"/>
      <c r="AV42" s="143"/>
      <c r="AW42" s="143"/>
      <c r="AX42" s="143"/>
      <c r="AY42" s="143"/>
      <c r="AZ42" s="143"/>
      <c r="BA42" s="143"/>
      <c r="BB42" s="143"/>
      <c r="BC42" s="143"/>
      <c r="BD42" s="143"/>
      <c r="BE42" s="143"/>
      <c r="BF42" s="143"/>
      <c r="BG42" s="143"/>
      <c r="BH42" s="143"/>
      <c r="BI42" s="143"/>
      <c r="BJ42" s="143"/>
      <c r="BK42" s="143"/>
      <c r="BL42" s="143"/>
      <c r="BM42" s="143"/>
      <c r="BN42" s="143"/>
      <c r="BO42" s="143"/>
      <c r="BP42" s="143"/>
      <c r="BQ42" s="143">
        <v>1</v>
      </c>
      <c r="BR42" s="143"/>
      <c r="BS42" s="143"/>
      <c r="BT42" s="143"/>
      <c r="BU42" s="143"/>
      <c r="BV42" s="143"/>
      <c r="BW42" s="143"/>
      <c r="BX42" s="143"/>
      <c r="BY42" s="143"/>
      <c r="BZ42" s="143"/>
      <c r="CA42" s="143"/>
      <c r="CB42" s="143"/>
      <c r="CC42" s="143"/>
      <c r="CD42" s="143"/>
      <c r="CE42" s="143"/>
      <c r="CF42" s="143"/>
      <c r="CG42" s="143"/>
      <c r="CH42" s="143"/>
      <c r="CI42" s="270">
        <v>1</v>
      </c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</row>
    <row r="43" spans="1:138" s="67" customFormat="1" ht="14.65">
      <c r="A43" s="173" t="s">
        <v>219</v>
      </c>
      <c r="B43" s="143" t="s">
        <v>119</v>
      </c>
      <c r="C43" s="143" t="s">
        <v>120</v>
      </c>
      <c r="D43" s="65" t="s">
        <v>56</v>
      </c>
      <c r="E43" s="118"/>
      <c r="F43" s="139" t="s">
        <v>220</v>
      </c>
      <c r="G43" s="198"/>
      <c r="H43" s="65"/>
      <c r="I43" s="65"/>
      <c r="J43" s="65"/>
      <c r="K43" s="293"/>
      <c r="L43" s="123"/>
      <c r="M43" s="289">
        <v>37.18</v>
      </c>
      <c r="N43" s="65">
        <v>3</v>
      </c>
      <c r="O43" s="179"/>
      <c r="P43" s="140"/>
      <c r="Q43" s="65" t="s">
        <v>93</v>
      </c>
      <c r="R43" s="64" t="s">
        <v>147</v>
      </c>
      <c r="S43" s="64" t="str">
        <f t="shared" si="0"/>
        <v>andtvvvgsiiftegiivanmvaemieahtdlkvvrklnlggvnvnfeaikrgganngidiyveytghglvdilg</v>
      </c>
      <c r="T43" s="64" t="str">
        <f t="shared" si="1"/>
        <v>fpep</v>
      </c>
      <c r="U43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43" s="64" t="str">
        <f t="shared" si="3"/>
        <v>tyg</v>
      </c>
      <c r="W43" s="64" t="str">
        <f t="shared" si="4"/>
        <v>pppa</v>
      </c>
      <c r="X43" s="64" t="str">
        <f t="shared" si="5"/>
        <v>tdpegayetvkkeykrkwnivwlkplgfnntytltvkdelakqynlktfsdlakisdklilgatmhflespdgypglqklynfkfkhtksmdmgirytaidnnevqvidasatdgllvshklkileddkaffppyyaapiirqdvldkhpelkdvlnklanqisleemqklnykvdgegqdpakvakeflkekglil</v>
      </c>
      <c r="Y43" s="64"/>
      <c r="Z43" s="64"/>
      <c r="AA43" s="64"/>
      <c r="AB43" s="64"/>
      <c r="AC43" s="186" t="str">
        <f t="shared" si="10"/>
        <v>i</v>
      </c>
      <c r="AD43" s="186" t="str">
        <f t="shared" si="10"/>
        <v>v</v>
      </c>
      <c r="AE43" s="186" t="str">
        <f t="shared" si="10"/>
        <v>h</v>
      </c>
      <c r="AF43" s="186" t="str">
        <f t="shared" si="10"/>
        <v>l</v>
      </c>
      <c r="AG43" s="186" t="str">
        <f t="shared" si="10"/>
        <v>t</v>
      </c>
      <c r="AH43" s="193" t="str">
        <f t="shared" si="10"/>
        <v>y</v>
      </c>
      <c r="AI43" s="27"/>
      <c r="AJ43" s="143" t="s">
        <v>221</v>
      </c>
      <c r="AK43" s="284"/>
      <c r="AL43" s="143"/>
      <c r="AM43" s="143"/>
      <c r="AN43" s="143"/>
      <c r="AO43" s="143"/>
      <c r="AP43" s="143"/>
      <c r="AQ43" s="143"/>
      <c r="AR43" s="143"/>
      <c r="AS43" s="143"/>
      <c r="AT43" s="143"/>
      <c r="AU43" s="143"/>
      <c r="AV43" s="143"/>
      <c r="AW43" s="143"/>
      <c r="AX43" s="143">
        <v>1</v>
      </c>
      <c r="AY43" s="143"/>
      <c r="AZ43" s="143"/>
      <c r="BA43" s="143"/>
      <c r="BB43" s="143"/>
      <c r="BC43" s="143"/>
      <c r="BD43" s="143"/>
      <c r="BE43" s="143"/>
      <c r="BF43" s="143"/>
      <c r="BG43" s="143"/>
      <c r="BH43" s="143"/>
      <c r="BI43" s="143"/>
      <c r="BJ43" s="143"/>
      <c r="BK43" s="143"/>
      <c r="BL43" s="143"/>
      <c r="BM43" s="143"/>
      <c r="BN43" s="143"/>
      <c r="BO43" s="143"/>
      <c r="BP43" s="143"/>
      <c r="BQ43" s="143"/>
      <c r="BR43" s="143"/>
      <c r="BS43" s="143"/>
      <c r="BT43" s="143"/>
      <c r="BU43" s="143"/>
      <c r="BV43" s="143"/>
      <c r="BW43" s="143"/>
      <c r="BX43" s="143"/>
      <c r="BY43" s="143"/>
      <c r="BZ43" s="143"/>
      <c r="CA43" s="143"/>
      <c r="CB43" s="143"/>
      <c r="CC43" s="143"/>
      <c r="CD43" s="143"/>
      <c r="CE43" s="143"/>
      <c r="CF43" s="143"/>
      <c r="CG43" s="143"/>
      <c r="CH43" s="143"/>
      <c r="CI43" s="270">
        <v>1</v>
      </c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</row>
    <row r="44" spans="1:138" s="67" customFormat="1" ht="14.65">
      <c r="A44" s="173" t="s">
        <v>222</v>
      </c>
      <c r="B44" s="143" t="s">
        <v>119</v>
      </c>
      <c r="C44" s="143" t="s">
        <v>120</v>
      </c>
      <c r="D44" s="65" t="s">
        <v>56</v>
      </c>
      <c r="E44" s="118"/>
      <c r="F44" s="139" t="s">
        <v>223</v>
      </c>
      <c r="G44" s="198"/>
      <c r="H44" s="65"/>
      <c r="I44" s="65"/>
      <c r="J44" s="65"/>
      <c r="K44" s="293"/>
      <c r="L44" s="123"/>
      <c r="M44" s="289">
        <v>37.19</v>
      </c>
      <c r="N44" s="65">
        <v>3</v>
      </c>
      <c r="O44" s="179"/>
      <c r="P44" s="140"/>
      <c r="Q44" s="65" t="s">
        <v>93</v>
      </c>
      <c r="R44" s="64" t="s">
        <v>147</v>
      </c>
      <c r="S44" s="64" t="str">
        <f t="shared" si="0"/>
        <v>andtvvvgsiiftegiivanmvaemieahtdlkvvrklnlggvnvnfeaikrgganngidiyveytghglvdilg</v>
      </c>
      <c r="T44" s="64" t="str">
        <f t="shared" si="1"/>
        <v>fpep</v>
      </c>
      <c r="U44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44" s="64" t="str">
        <f t="shared" si="3"/>
        <v>tyg</v>
      </c>
      <c r="W44" s="64" t="str">
        <f t="shared" si="4"/>
        <v>pppa</v>
      </c>
      <c r="X44" s="64" t="str">
        <f t="shared" si="5"/>
        <v>tdpegayetvkkeykrkwnivwlkplgfnntytltvkdelakqynlktfsdlakisdklilgatmhflespdgypglqklynfkfkhtksmdmgirytaidnnevqvidasatdgllvshklkileddkaffppyyaapiirqdvldkhpelkdvlnklanqisleemqklnykvdgegqdpakvakeflkekglil</v>
      </c>
      <c r="Y44" s="64"/>
      <c r="Z44" s="64"/>
      <c r="AA44" s="64"/>
      <c r="AB44" s="64"/>
      <c r="AC44" s="186" t="str">
        <f t="shared" si="10"/>
        <v>i</v>
      </c>
      <c r="AD44" s="186" t="str">
        <f t="shared" si="10"/>
        <v>v</v>
      </c>
      <c r="AE44" s="186" t="str">
        <f t="shared" si="10"/>
        <v>h</v>
      </c>
      <c r="AF44" s="186" t="str">
        <f t="shared" si="10"/>
        <v>l</v>
      </c>
      <c r="AG44" s="186" t="str">
        <f t="shared" si="10"/>
        <v>t</v>
      </c>
      <c r="AH44" s="193" t="str">
        <f t="shared" si="10"/>
        <v>y</v>
      </c>
      <c r="AI44" s="27"/>
      <c r="AJ44" s="143" t="s">
        <v>224</v>
      </c>
      <c r="AK44" s="284"/>
      <c r="AL44" s="143"/>
      <c r="AM44" s="143"/>
      <c r="AN44" s="143"/>
      <c r="AO44" s="143">
        <v>1</v>
      </c>
      <c r="AP44" s="143"/>
      <c r="AQ44" s="143"/>
      <c r="AR44" s="143"/>
      <c r="AS44" s="143">
        <v>1</v>
      </c>
      <c r="AT44" s="143"/>
      <c r="AU44" s="143">
        <v>1</v>
      </c>
      <c r="AV44" s="143"/>
      <c r="AW44" s="143">
        <v>1</v>
      </c>
      <c r="AX44" s="143">
        <v>1</v>
      </c>
      <c r="AY44" s="143"/>
      <c r="AZ44" s="143"/>
      <c r="BA44" s="143"/>
      <c r="BB44" s="143"/>
      <c r="BC44" s="143"/>
      <c r="BD44" s="143"/>
      <c r="BE44" s="143"/>
      <c r="BF44" s="143"/>
      <c r="BG44" s="143"/>
      <c r="BH44" s="143"/>
      <c r="BI44" s="143"/>
      <c r="BJ44" s="143"/>
      <c r="BK44" s="143"/>
      <c r="BL44" s="143"/>
      <c r="BM44" s="143"/>
      <c r="BN44" s="143"/>
      <c r="BO44" s="143"/>
      <c r="BP44" s="143"/>
      <c r="BQ44" s="143">
        <v>1</v>
      </c>
      <c r="BR44" s="143"/>
      <c r="BS44" s="143"/>
      <c r="BT44" s="143"/>
      <c r="BU44" s="143"/>
      <c r="BV44" s="143"/>
      <c r="BW44" s="143"/>
      <c r="BX44" s="143"/>
      <c r="BY44" s="143"/>
      <c r="BZ44" s="143"/>
      <c r="CA44" s="143"/>
      <c r="CB44" s="143"/>
      <c r="CC44" s="143"/>
      <c r="CD44" s="143"/>
      <c r="CE44" s="143"/>
      <c r="CF44" s="143"/>
      <c r="CG44" s="143">
        <v>1</v>
      </c>
      <c r="CH44" s="143"/>
      <c r="CI44" s="270">
        <v>7</v>
      </c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</row>
    <row r="45" spans="1:138" s="67" customFormat="1" ht="14.65">
      <c r="A45" s="173" t="s">
        <v>225</v>
      </c>
      <c r="B45" s="143" t="s">
        <v>119</v>
      </c>
      <c r="C45" s="143" t="s">
        <v>120</v>
      </c>
      <c r="D45" s="70" t="s">
        <v>46</v>
      </c>
      <c r="E45" s="118"/>
      <c r="F45" s="139" t="s">
        <v>166</v>
      </c>
      <c r="G45" s="198"/>
      <c r="H45" s="65"/>
      <c r="I45" s="65"/>
      <c r="J45" s="65"/>
      <c r="K45" s="293"/>
      <c r="L45" s="123"/>
      <c r="M45" s="289">
        <v>31.02</v>
      </c>
      <c r="N45" s="65">
        <v>3</v>
      </c>
      <c r="O45" s="179"/>
      <c r="P45" s="140"/>
      <c r="Q45" s="65" t="s">
        <v>93</v>
      </c>
      <c r="R45" s="64" t="s">
        <v>122</v>
      </c>
      <c r="S45" s="64" t="str">
        <f t="shared" si="0"/>
        <v>andtvvvgsiiftegiivanmvaemieahtdlkvvrklnlggynvnfeaikrgganngidiyveytghglvdilg</v>
      </c>
      <c r="T45" s="64" t="str">
        <f t="shared" si="1"/>
        <v>fpep</v>
      </c>
      <c r="U45" s="64" t="str">
        <f t="shared" si="2"/>
        <v>nvyitadkqkngikanfkirhnmedgsvqladhyqqntpigdgpvllpdnhylstqsvlskdpnekrdhmvllefvtaagitlgmdelykggtggsmskgeelftgvvpilveldgdvnghkfsvrgegegdatngkltlkficttgklpvpwptlvttltygvqcfsrypdhmkqhdffksampegyvqertisfkddgtyktraevkfegdtlvnrielkgidfkedgnilghkley</v>
      </c>
      <c r="V45" s="64" t="str">
        <f t="shared" si="3"/>
        <v>tyg</v>
      </c>
      <c r="W45" s="64" t="str">
        <f t="shared" si="4"/>
        <v>pppa</v>
      </c>
      <c r="X45" s="64" t="str">
        <f t="shared" si="5"/>
        <v>tdpegayetvkkeykrkwnivwlkplgfnntytltvkdelakqynlktfsdlakisdklilgatmwflegpdgypglqklynfkfkhtksmdmgirytaidnnevqvidawatdgllvshklkileddkaffppyyaapiirqdvldkhpelkdvlnklanqisleemqklnykvdgegqdpakvakeflkekglil</v>
      </c>
      <c r="Y45" s="64"/>
      <c r="Z45" s="64"/>
      <c r="AA45" s="64"/>
      <c r="AB45" s="64"/>
      <c r="AC45" s="186" t="str">
        <f t="shared" si="10"/>
        <v>i</v>
      </c>
      <c r="AD45" s="186" t="str">
        <f t="shared" si="10"/>
        <v>y</v>
      </c>
      <c r="AE45" s="186" t="str">
        <f t="shared" si="10"/>
        <v>h</v>
      </c>
      <c r="AF45" s="186" t="str">
        <f t="shared" si="10"/>
        <v>l</v>
      </c>
      <c r="AG45" s="186" t="str">
        <f t="shared" si="10"/>
        <v>t</v>
      </c>
      <c r="AH45" s="193" t="str">
        <f t="shared" si="10"/>
        <v>y</v>
      </c>
      <c r="AI45" s="27"/>
      <c r="AJ45" s="143" t="s">
        <v>226</v>
      </c>
      <c r="AK45" s="284"/>
      <c r="AL45" s="143"/>
      <c r="AM45" s="143"/>
      <c r="AN45" s="143"/>
      <c r="AO45" s="143">
        <v>1</v>
      </c>
      <c r="AP45" s="143"/>
      <c r="AQ45" s="143"/>
      <c r="AR45" s="143"/>
      <c r="AS45" s="143">
        <v>1</v>
      </c>
      <c r="AT45" s="143"/>
      <c r="AU45" s="143">
        <v>1</v>
      </c>
      <c r="AV45" s="143"/>
      <c r="AW45" s="143">
        <v>1</v>
      </c>
      <c r="AX45" s="143">
        <v>1</v>
      </c>
      <c r="AY45" s="143"/>
      <c r="AZ45" s="143"/>
      <c r="BA45" s="143"/>
      <c r="BB45" s="143"/>
      <c r="BC45" s="143"/>
      <c r="BD45" s="143"/>
      <c r="BE45" s="143"/>
      <c r="BF45" s="143"/>
      <c r="BG45" s="143"/>
      <c r="BH45" s="143"/>
      <c r="BI45" s="143"/>
      <c r="BJ45" s="143"/>
      <c r="BK45" s="143"/>
      <c r="BL45" s="143"/>
      <c r="BM45" s="143"/>
      <c r="BN45" s="143"/>
      <c r="BO45" s="143"/>
      <c r="BP45" s="143"/>
      <c r="BQ45" s="143">
        <v>1</v>
      </c>
      <c r="BR45" s="143"/>
      <c r="BS45" s="143"/>
      <c r="BT45" s="143"/>
      <c r="BU45" s="143"/>
      <c r="BV45" s="143"/>
      <c r="BW45" s="143"/>
      <c r="BX45" s="143"/>
      <c r="BY45" s="143"/>
      <c r="BZ45" s="143"/>
      <c r="CA45" s="143"/>
      <c r="CB45" s="143"/>
      <c r="CC45" s="143"/>
      <c r="CD45" s="143"/>
      <c r="CE45" s="143"/>
      <c r="CF45" s="143"/>
      <c r="CG45" s="143">
        <v>1</v>
      </c>
      <c r="CH45" s="143"/>
      <c r="CI45" s="270">
        <v>7</v>
      </c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</row>
    <row r="46" spans="1:138" s="67" customFormat="1" ht="14.65">
      <c r="A46" s="173" t="s">
        <v>227</v>
      </c>
      <c r="B46" s="143" t="s">
        <v>119</v>
      </c>
      <c r="C46" s="143" t="s">
        <v>120</v>
      </c>
      <c r="D46" s="70" t="s">
        <v>46</v>
      </c>
      <c r="E46" s="118"/>
      <c r="F46" s="139" t="s">
        <v>169</v>
      </c>
      <c r="G46" s="198"/>
      <c r="H46" s="65"/>
      <c r="I46" s="65"/>
      <c r="J46" s="65"/>
      <c r="K46" s="293"/>
      <c r="L46" s="123"/>
      <c r="M46" s="289">
        <v>31.03</v>
      </c>
      <c r="N46" s="65">
        <v>3</v>
      </c>
      <c r="O46" s="179"/>
      <c r="P46" s="140"/>
      <c r="Q46" s="65" t="s">
        <v>93</v>
      </c>
      <c r="R46" s="64" t="s">
        <v>122</v>
      </c>
      <c r="S46" s="64" t="str">
        <f t="shared" si="0"/>
        <v>andtvvvgsiiftegiivanmvaemieahtdlkvvrklnlggynvnfeaikrgganngidiyveytghglvdilg</v>
      </c>
      <c r="T46" s="64" t="str">
        <f t="shared" si="1"/>
        <v>fpep</v>
      </c>
      <c r="U46" s="64" t="str">
        <f t="shared" si="2"/>
        <v>nvyitadkqkngikanfkirhnmedgsvqladhyqqntpigdgpvllpdnhylstqsvlskdpnekrdhmvllefvtaagitlgmdelykggtggsmskgeelftgvvpilveldgdvnghkfsvrgegegdatngkltlkficttgklpvpwptlvttltygvqcfsrypdhmkqhdffksampegyvqertisfkddgtyktraevkfegdtlvnrielkgidfkedgnilghkley</v>
      </c>
      <c r="V46" s="64" t="str">
        <f t="shared" si="3"/>
        <v>tyg</v>
      </c>
      <c r="W46" s="64" t="str">
        <f t="shared" si="4"/>
        <v>pppa</v>
      </c>
      <c r="X46" s="64" t="str">
        <f t="shared" si="5"/>
        <v>tdpegayetvkkeykrkwnivwlkplgfnntytltvkdelakqynlktfsdlakisdklilgatmwflegpdgypglqklynfkfkhtksmdmgirytaidnnevqvidawatdgllvshklkileddkaffppyyaapiirqdvldkhpelkdvlnklanqisleemqklnykvdgegqdpakvakeflkekglil</v>
      </c>
      <c r="Y46" s="64"/>
      <c r="Z46" s="64"/>
      <c r="AA46" s="64"/>
      <c r="AB46" s="64"/>
      <c r="AC46" s="186" t="str">
        <f t="shared" si="10"/>
        <v>i</v>
      </c>
      <c r="AD46" s="186" t="str">
        <f t="shared" si="10"/>
        <v>y</v>
      </c>
      <c r="AE46" s="186" t="str">
        <f t="shared" si="10"/>
        <v>h</v>
      </c>
      <c r="AF46" s="186" t="str">
        <f t="shared" si="10"/>
        <v>l</v>
      </c>
      <c r="AG46" s="186" t="str">
        <f t="shared" si="10"/>
        <v>t</v>
      </c>
      <c r="AH46" s="193" t="str">
        <f t="shared" si="10"/>
        <v>y</v>
      </c>
      <c r="AI46" s="27"/>
      <c r="AJ46" s="143" t="s">
        <v>228</v>
      </c>
      <c r="AK46" s="284"/>
      <c r="AL46" s="143"/>
      <c r="AM46" s="143"/>
      <c r="AN46" s="143"/>
      <c r="AO46" s="143"/>
      <c r="AP46" s="143"/>
      <c r="AQ46" s="143"/>
      <c r="AR46" s="143"/>
      <c r="AS46" s="143"/>
      <c r="AT46" s="143"/>
      <c r="AU46" s="143"/>
      <c r="AV46" s="143"/>
      <c r="AW46" s="143"/>
      <c r="AX46" s="143"/>
      <c r="AY46" s="143"/>
      <c r="AZ46" s="143"/>
      <c r="BA46" s="143"/>
      <c r="BB46" s="143"/>
      <c r="BC46" s="143"/>
      <c r="BD46" s="143"/>
      <c r="BE46" s="143"/>
      <c r="BF46" s="143"/>
      <c r="BG46" s="143"/>
      <c r="BH46" s="143"/>
      <c r="BI46" s="143"/>
      <c r="BJ46" s="143"/>
      <c r="BK46" s="143"/>
      <c r="BL46" s="143"/>
      <c r="BM46" s="143"/>
      <c r="BN46" s="143"/>
      <c r="BO46" s="143"/>
      <c r="BP46" s="143"/>
      <c r="BQ46" s="143">
        <v>1</v>
      </c>
      <c r="BR46" s="143"/>
      <c r="BS46" s="143"/>
      <c r="BT46" s="143"/>
      <c r="BU46" s="143"/>
      <c r="BV46" s="143"/>
      <c r="BW46" s="143"/>
      <c r="BX46" s="143"/>
      <c r="BY46" s="143"/>
      <c r="BZ46" s="143"/>
      <c r="CA46" s="143"/>
      <c r="CB46" s="143"/>
      <c r="CC46" s="143"/>
      <c r="CD46" s="143"/>
      <c r="CE46" s="143"/>
      <c r="CF46" s="143"/>
      <c r="CG46" s="143"/>
      <c r="CH46" s="143"/>
      <c r="CI46" s="270">
        <v>1</v>
      </c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</row>
    <row r="47" spans="1:138" s="67" customFormat="1" ht="14.65">
      <c r="A47" s="173" t="s">
        <v>229</v>
      </c>
      <c r="B47" s="143" t="s">
        <v>119</v>
      </c>
      <c r="C47" s="143" t="s">
        <v>120</v>
      </c>
      <c r="D47" s="70" t="s">
        <v>46</v>
      </c>
      <c r="E47" s="118"/>
      <c r="F47" s="139" t="s">
        <v>172</v>
      </c>
      <c r="G47" s="204"/>
      <c r="H47" s="64"/>
      <c r="I47" s="64"/>
      <c r="J47" s="64"/>
      <c r="K47" s="294"/>
      <c r="L47" s="124"/>
      <c r="M47" s="291">
        <v>31.04</v>
      </c>
      <c r="N47" s="65">
        <v>3</v>
      </c>
      <c r="O47" s="179"/>
      <c r="P47" s="140"/>
      <c r="Q47" s="65" t="s">
        <v>93</v>
      </c>
      <c r="R47" s="64" t="s">
        <v>122</v>
      </c>
      <c r="S47" s="64" t="str">
        <f t="shared" si="0"/>
        <v>andtvvvgsiiftegiivanmvaemieahtdlkvvrklnlggynvnfeaikrgganngidiyveytghglvdilg</v>
      </c>
      <c r="T47" s="64" t="str">
        <f t="shared" si="1"/>
        <v>fpep</v>
      </c>
      <c r="U47" s="64" t="str">
        <f t="shared" si="2"/>
        <v>nvyitadkqkngikanfkirhnmedgsvqladhyqqntpigdgpvllpdnhylstqsvlskdpnekrdhmvllefvtaagitlgmdelykggtggsmskgeelftgvvpilveldgdvnghkfsvrgegegdatngkltlkficttgklpvpwptlvttltygvqcfsrypdhmkqhdffksampegyvqertisfkddgtyktraevkfegdtlvnrielkgidfkedgnilghkley</v>
      </c>
      <c r="V47" s="64" t="str">
        <f t="shared" si="3"/>
        <v>tyg</v>
      </c>
      <c r="W47" s="64" t="str">
        <f t="shared" si="4"/>
        <v>pppa</v>
      </c>
      <c r="X47" s="64" t="str">
        <f t="shared" si="5"/>
        <v>tdpegayetvkkeykrkwnivwlkplgfnntytltvkdelakqynlktfsdlakisdklilgatmwflegpdgypglqklynfkfkhtksmdmgirytaidnnevqvidawatdgllvshklkileddkaffppyyaapiirqdvldkhpelkdvlnklanqisleemqklnykvdgegqdpakvakeflkekglil</v>
      </c>
      <c r="Y47" s="64"/>
      <c r="Z47" s="64"/>
      <c r="AA47" s="64"/>
      <c r="AB47" s="64"/>
      <c r="AC47" s="187" t="str">
        <f t="shared" si="10"/>
        <v>i</v>
      </c>
      <c r="AD47" s="187" t="str">
        <f t="shared" si="10"/>
        <v>y</v>
      </c>
      <c r="AE47" s="187" t="str">
        <f t="shared" si="10"/>
        <v>h</v>
      </c>
      <c r="AF47" s="187" t="str">
        <f t="shared" si="10"/>
        <v>l</v>
      </c>
      <c r="AG47" s="187" t="str">
        <f t="shared" si="10"/>
        <v>t</v>
      </c>
      <c r="AH47" s="188" t="str">
        <f t="shared" si="10"/>
        <v>y</v>
      </c>
      <c r="AI47" s="27"/>
      <c r="AJ47" s="143" t="s">
        <v>230</v>
      </c>
      <c r="AK47" s="284"/>
      <c r="AL47" s="143"/>
      <c r="AM47" s="143"/>
      <c r="AN47" s="143"/>
      <c r="AO47" s="143"/>
      <c r="AP47" s="143">
        <v>1</v>
      </c>
      <c r="AQ47" s="143"/>
      <c r="AR47" s="143"/>
      <c r="AS47" s="143"/>
      <c r="AT47" s="143"/>
      <c r="AU47" s="143"/>
      <c r="AV47" s="143"/>
      <c r="AW47" s="143"/>
      <c r="AX47" s="143"/>
      <c r="AY47" s="143"/>
      <c r="AZ47" s="143"/>
      <c r="BA47" s="143"/>
      <c r="BB47" s="143"/>
      <c r="BC47" s="143"/>
      <c r="BD47" s="143"/>
      <c r="BE47" s="143"/>
      <c r="BF47" s="143"/>
      <c r="BG47" s="143"/>
      <c r="BH47" s="143"/>
      <c r="BI47" s="143"/>
      <c r="BJ47" s="143"/>
      <c r="BK47" s="143"/>
      <c r="BL47" s="143"/>
      <c r="BM47" s="143"/>
      <c r="BN47" s="143"/>
      <c r="BO47" s="143"/>
      <c r="BP47" s="143"/>
      <c r="BQ47" s="143"/>
      <c r="BR47" s="143"/>
      <c r="BS47" s="143"/>
      <c r="BT47" s="143"/>
      <c r="BU47" s="143"/>
      <c r="BV47" s="143"/>
      <c r="BW47" s="143"/>
      <c r="BX47" s="143"/>
      <c r="BY47" s="143"/>
      <c r="BZ47" s="143"/>
      <c r="CA47" s="143"/>
      <c r="CB47" s="143"/>
      <c r="CC47" s="143"/>
      <c r="CD47" s="143"/>
      <c r="CE47" s="143"/>
      <c r="CF47" s="143"/>
      <c r="CG47" s="143"/>
      <c r="CH47" s="143"/>
      <c r="CI47" s="270">
        <v>1</v>
      </c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</row>
    <row r="48" spans="1:138" s="67" customFormat="1" ht="14.65">
      <c r="A48" s="173" t="s">
        <v>231</v>
      </c>
      <c r="B48" s="143" t="s">
        <v>119</v>
      </c>
      <c r="C48" s="143" t="s">
        <v>120</v>
      </c>
      <c r="D48" s="70" t="s">
        <v>46</v>
      </c>
      <c r="E48" s="128"/>
      <c r="F48" s="139" t="s">
        <v>175</v>
      </c>
      <c r="G48" s="204"/>
      <c r="H48" s="64"/>
      <c r="I48" s="64"/>
      <c r="J48" s="64"/>
      <c r="K48" s="294"/>
      <c r="L48" s="124"/>
      <c r="M48" s="291">
        <v>31.05</v>
      </c>
      <c r="N48" s="65">
        <v>3</v>
      </c>
      <c r="O48" s="179"/>
      <c r="P48" s="140"/>
      <c r="Q48" s="65" t="s">
        <v>93</v>
      </c>
      <c r="R48" s="64" t="s">
        <v>122</v>
      </c>
      <c r="S48" s="64" t="str">
        <f t="shared" si="0"/>
        <v>andtvvvgsiiftegiivanmvaemieahtdlkvvrklnlggynvnfeaikrgganngidiyveytghglvdilg</v>
      </c>
      <c r="T48" s="64" t="str">
        <f t="shared" si="1"/>
        <v>fpep</v>
      </c>
      <c r="U48" s="64" t="str">
        <f t="shared" si="2"/>
        <v>nvyitadkqkngikanfkirhnmedgsvqladhyqqntpigdgpvllpdnhylstqsvlskdpnekrdhmvllefvtaagitlgmdelykggtggsmskgeelftgvvpilveldgdvnghkfsvrgegegdatngkltlkficttgklpvpwptlvttltygvqcfsrypdhmkqhdffksampegyvqertisfkddgtyktraevkfegdtlvnrielkgidfkedgnilghkley</v>
      </c>
      <c r="V48" s="64" t="str">
        <f t="shared" si="3"/>
        <v>tyg</v>
      </c>
      <c r="W48" s="64" t="str">
        <f t="shared" si="4"/>
        <v>pppa</v>
      </c>
      <c r="X48" s="64" t="str">
        <f t="shared" si="5"/>
        <v>tdpegayetvkkeykrkwnivwlkplgfnntytltvkdelakqynlktfsdlakisdklilgatmwflegpdgypglqklynfkfkhtksmdmgirytaidnnevqvidawatdgllvshklkileddkaffppyyaapiirqdvldkhpelkdvlnklanqisleemqklnykvdgegqdpakvakeflkekglil</v>
      </c>
      <c r="Y48" s="64"/>
      <c r="Z48" s="64"/>
      <c r="AA48" s="64"/>
      <c r="AB48" s="64"/>
      <c r="AC48" s="187" t="str">
        <f t="shared" si="10"/>
        <v>i</v>
      </c>
      <c r="AD48" s="187" t="str">
        <f t="shared" si="10"/>
        <v>y</v>
      </c>
      <c r="AE48" s="187" t="str">
        <f t="shared" si="10"/>
        <v>h</v>
      </c>
      <c r="AF48" s="187" t="str">
        <f t="shared" si="10"/>
        <v>l</v>
      </c>
      <c r="AG48" s="187" t="str">
        <f t="shared" si="10"/>
        <v>t</v>
      </c>
      <c r="AH48" s="188" t="str">
        <f t="shared" si="10"/>
        <v>y</v>
      </c>
      <c r="AI48" s="27"/>
      <c r="AJ48" s="143" t="s">
        <v>232</v>
      </c>
      <c r="AK48" s="284"/>
      <c r="AL48" s="143"/>
      <c r="AM48" s="143"/>
      <c r="AN48" s="143"/>
      <c r="AO48" s="143"/>
      <c r="AP48" s="143">
        <v>1</v>
      </c>
      <c r="AQ48" s="143"/>
      <c r="AR48" s="143"/>
      <c r="AS48" s="143"/>
      <c r="AT48" s="143"/>
      <c r="AU48" s="143"/>
      <c r="AV48" s="143"/>
      <c r="AW48" s="143"/>
      <c r="AX48" s="143"/>
      <c r="AY48" s="143"/>
      <c r="AZ48" s="143"/>
      <c r="BA48" s="143"/>
      <c r="BB48" s="143"/>
      <c r="BC48" s="143"/>
      <c r="BD48" s="143"/>
      <c r="BE48" s="143"/>
      <c r="BF48" s="143"/>
      <c r="BG48" s="143"/>
      <c r="BH48" s="143"/>
      <c r="BI48" s="143"/>
      <c r="BJ48" s="143"/>
      <c r="BK48" s="143"/>
      <c r="BL48" s="143"/>
      <c r="BM48" s="143"/>
      <c r="BN48" s="143"/>
      <c r="BO48" s="143"/>
      <c r="BP48" s="143"/>
      <c r="BQ48" s="143"/>
      <c r="BR48" s="143"/>
      <c r="BS48" s="143"/>
      <c r="BT48" s="143"/>
      <c r="BU48" s="143"/>
      <c r="BV48" s="143"/>
      <c r="BW48" s="143"/>
      <c r="BX48" s="143"/>
      <c r="BY48" s="143"/>
      <c r="BZ48" s="143"/>
      <c r="CA48" s="143"/>
      <c r="CB48" s="143"/>
      <c r="CC48" s="143"/>
      <c r="CD48" s="143"/>
      <c r="CE48" s="143"/>
      <c r="CF48" s="143"/>
      <c r="CG48" s="143"/>
      <c r="CH48" s="143"/>
      <c r="CI48" s="270">
        <v>1</v>
      </c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</row>
    <row r="49" spans="1:138" s="67" customFormat="1" ht="14.65">
      <c r="A49" s="173" t="s">
        <v>233</v>
      </c>
      <c r="B49" s="143" t="s">
        <v>119</v>
      </c>
      <c r="C49" s="143" t="s">
        <v>120</v>
      </c>
      <c r="D49" s="70" t="s">
        <v>46</v>
      </c>
      <c r="E49" s="128"/>
      <c r="F49" s="139" t="s">
        <v>178</v>
      </c>
      <c r="G49" s="204"/>
      <c r="H49" s="64"/>
      <c r="I49" s="64"/>
      <c r="J49" s="64"/>
      <c r="K49" s="294"/>
      <c r="L49" s="124"/>
      <c r="M49" s="291">
        <v>31.06</v>
      </c>
      <c r="N49" s="65">
        <v>3</v>
      </c>
      <c r="O49" s="179"/>
      <c r="P49" s="140"/>
      <c r="Q49" s="65" t="s">
        <v>93</v>
      </c>
      <c r="R49" s="64" t="s">
        <v>122</v>
      </c>
      <c r="S49" s="64" t="str">
        <f t="shared" si="0"/>
        <v>andtvvvgsiiftegiivanmvaemieahtdlkvvrklnlggynvnfeaikrgganngidiyveytghglvdilg</v>
      </c>
      <c r="T49" s="64" t="str">
        <f t="shared" si="1"/>
        <v>fpep</v>
      </c>
      <c r="U49" s="64" t="str">
        <f t="shared" si="2"/>
        <v>nvyitadkqkngikanfkirhnmedgsvqladhyqqntpigdgpvllpdnhylstqsvlskdpnekrdhmvllefvtaagitlgmdelykggtggsmskgeelftgvvpilveldgdvnghkfsvrgegegdatngkltlkficttgklpvpwptlvttltygvqcfsrypdhmkqhdffksampegyvqertisfkddgtyktraevkfegdtlvnrielkgidfkedgnilghkley</v>
      </c>
      <c r="V49" s="64" t="str">
        <f t="shared" si="3"/>
        <v>tyg</v>
      </c>
      <c r="W49" s="64" t="str">
        <f t="shared" si="4"/>
        <v>pppa</v>
      </c>
      <c r="X49" s="64" t="str">
        <f t="shared" si="5"/>
        <v>tdpegayetvkkeykrkwnivwlkplgfnntytltvkdelakqynlktfsdlakisdklilgatmwflegpdgypglqklynfkfkhtksmdmgirytaidnnevqvidawatdgllvshklkileddkaffppyyaapiirqdvldkhpelkdvlnklanqisleemqklnykvdgegqdpakvakeflkekglil</v>
      </c>
      <c r="Y49" s="64"/>
      <c r="Z49" s="64"/>
      <c r="AA49" s="64"/>
      <c r="AB49" s="64"/>
      <c r="AC49" s="187" t="str">
        <f t="shared" si="10"/>
        <v>i</v>
      </c>
      <c r="AD49" s="187" t="str">
        <f t="shared" si="10"/>
        <v>y</v>
      </c>
      <c r="AE49" s="187" t="str">
        <f t="shared" si="10"/>
        <v>h</v>
      </c>
      <c r="AF49" s="187" t="str">
        <f t="shared" si="10"/>
        <v>l</v>
      </c>
      <c r="AG49" s="187" t="str">
        <f t="shared" si="10"/>
        <v>t</v>
      </c>
      <c r="AH49" s="188" t="str">
        <f t="shared" si="10"/>
        <v>y</v>
      </c>
      <c r="AI49" s="27"/>
      <c r="AJ49" s="143" t="s">
        <v>234</v>
      </c>
      <c r="AK49" s="284"/>
      <c r="AL49" s="143"/>
      <c r="AM49" s="143"/>
      <c r="AN49" s="143"/>
      <c r="AO49" s="143"/>
      <c r="AP49" s="143">
        <v>1</v>
      </c>
      <c r="AQ49" s="143"/>
      <c r="AR49" s="143"/>
      <c r="AS49" s="143"/>
      <c r="AT49" s="143"/>
      <c r="AU49" s="143"/>
      <c r="AV49" s="143"/>
      <c r="AW49" s="143"/>
      <c r="AX49" s="143"/>
      <c r="AY49" s="143"/>
      <c r="AZ49" s="143"/>
      <c r="BA49" s="143"/>
      <c r="BB49" s="143"/>
      <c r="BC49" s="143"/>
      <c r="BD49" s="143"/>
      <c r="BE49" s="143"/>
      <c r="BF49" s="143"/>
      <c r="BG49" s="143"/>
      <c r="BH49" s="143"/>
      <c r="BI49" s="143"/>
      <c r="BJ49" s="143"/>
      <c r="BK49" s="143"/>
      <c r="BL49" s="143"/>
      <c r="BM49" s="143"/>
      <c r="BN49" s="143"/>
      <c r="BO49" s="143"/>
      <c r="BP49" s="143"/>
      <c r="BQ49" s="143"/>
      <c r="BR49" s="143"/>
      <c r="BS49" s="143"/>
      <c r="BT49" s="143"/>
      <c r="BU49" s="143"/>
      <c r="BV49" s="143"/>
      <c r="BW49" s="143"/>
      <c r="BX49" s="143"/>
      <c r="BY49" s="143"/>
      <c r="BZ49" s="143"/>
      <c r="CA49" s="143"/>
      <c r="CB49" s="143"/>
      <c r="CC49" s="143"/>
      <c r="CD49" s="143"/>
      <c r="CE49" s="143"/>
      <c r="CF49" s="143"/>
      <c r="CG49" s="143"/>
      <c r="CH49" s="143"/>
      <c r="CI49" s="270">
        <v>1</v>
      </c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</row>
    <row r="50" spans="1:138" s="67" customFormat="1" ht="14.65">
      <c r="A50" s="173" t="s">
        <v>235</v>
      </c>
      <c r="B50" s="143" t="s">
        <v>119</v>
      </c>
      <c r="C50" s="143" t="s">
        <v>120</v>
      </c>
      <c r="D50" s="70" t="s">
        <v>46</v>
      </c>
      <c r="E50" s="128"/>
      <c r="F50" s="139" t="s">
        <v>181</v>
      </c>
      <c r="G50" s="204"/>
      <c r="H50" s="64"/>
      <c r="I50" s="64"/>
      <c r="J50" s="64"/>
      <c r="K50" s="294"/>
      <c r="L50" s="124"/>
      <c r="M50" s="291">
        <v>31.07</v>
      </c>
      <c r="N50" s="65">
        <v>3</v>
      </c>
      <c r="O50" s="179"/>
      <c r="P50" s="140"/>
      <c r="Q50" s="65" t="s">
        <v>93</v>
      </c>
      <c r="R50" s="64" t="s">
        <v>236</v>
      </c>
      <c r="S50" s="64" t="str">
        <f t="shared" si="0"/>
        <v>andtvvvgsiiftegiivanmvaemieahtdlkvvrklnlggynvnfeaikrgganngidiyveytghglvdilg</v>
      </c>
      <c r="T50" s="64" t="str">
        <f t="shared" si="1"/>
        <v>fpep</v>
      </c>
      <c r="U50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50" s="64" t="str">
        <f t="shared" si="3"/>
        <v>tyg</v>
      </c>
      <c r="W50" s="64" t="str">
        <f t="shared" si="4"/>
        <v>pppa</v>
      </c>
      <c r="X50" s="64" t="str">
        <f t="shared" si="5"/>
        <v>tdpegayetvkkeykrkwnivwlkplgfnntytltvkdelakqynlktfsdlakisdklilgatmfflegpdgypglqklynfkfkhtksmdmgirytaidnnevqvidawatdgllvshklkileddkaffppyyaapiirqdvldkhpelkdvlnklanqisleemqklnykvdgegqdpakvakeflkekglil</v>
      </c>
      <c r="Y50" s="64"/>
      <c r="Z50" s="64"/>
      <c r="AA50" s="64"/>
      <c r="AB50" s="64"/>
      <c r="AC50" s="187" t="str">
        <f t="shared" si="10"/>
        <v>i</v>
      </c>
      <c r="AD50" s="187" t="str">
        <f t="shared" si="10"/>
        <v>y</v>
      </c>
      <c r="AE50" s="187" t="str">
        <f t="shared" si="10"/>
        <v>h</v>
      </c>
      <c r="AF50" s="187" t="str">
        <f t="shared" si="10"/>
        <v>l</v>
      </c>
      <c r="AG50" s="187" t="str">
        <f t="shared" si="10"/>
        <v>t</v>
      </c>
      <c r="AH50" s="188" t="str">
        <f t="shared" si="10"/>
        <v>y</v>
      </c>
      <c r="AI50" s="27"/>
      <c r="AJ50" s="143" t="s">
        <v>237</v>
      </c>
      <c r="AK50" s="284"/>
      <c r="AL50" s="143"/>
      <c r="AM50" s="143"/>
      <c r="AN50" s="143"/>
      <c r="AO50" s="143"/>
      <c r="AP50" s="143"/>
      <c r="AQ50" s="143"/>
      <c r="AR50" s="143"/>
      <c r="AS50" s="143">
        <v>1</v>
      </c>
      <c r="AT50" s="143"/>
      <c r="AU50" s="143"/>
      <c r="AV50" s="143"/>
      <c r="AW50" s="143"/>
      <c r="AX50" s="143"/>
      <c r="AY50" s="143"/>
      <c r="AZ50" s="143"/>
      <c r="BA50" s="143"/>
      <c r="BB50" s="143"/>
      <c r="BC50" s="143"/>
      <c r="BD50" s="143"/>
      <c r="BE50" s="143"/>
      <c r="BF50" s="143"/>
      <c r="BG50" s="143"/>
      <c r="BH50" s="143"/>
      <c r="BI50" s="143"/>
      <c r="BJ50" s="143"/>
      <c r="BK50" s="143"/>
      <c r="BL50" s="143"/>
      <c r="BM50" s="143"/>
      <c r="BN50" s="143"/>
      <c r="BO50" s="143"/>
      <c r="BP50" s="143"/>
      <c r="BQ50" s="143"/>
      <c r="BR50" s="143"/>
      <c r="BS50" s="143"/>
      <c r="BT50" s="143"/>
      <c r="BU50" s="143"/>
      <c r="BV50" s="143"/>
      <c r="BW50" s="143"/>
      <c r="BX50" s="143"/>
      <c r="BY50" s="143"/>
      <c r="BZ50" s="143"/>
      <c r="CA50" s="143"/>
      <c r="CB50" s="143"/>
      <c r="CC50" s="143"/>
      <c r="CD50" s="143"/>
      <c r="CE50" s="143"/>
      <c r="CF50" s="143"/>
      <c r="CG50" s="143"/>
      <c r="CH50" s="143"/>
      <c r="CI50" s="270">
        <v>1</v>
      </c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</row>
    <row r="51" spans="1:138" s="67" customFormat="1" ht="14.65">
      <c r="A51" s="173" t="s">
        <v>238</v>
      </c>
      <c r="B51" s="143" t="s">
        <v>119</v>
      </c>
      <c r="C51" s="143" t="s">
        <v>120</v>
      </c>
      <c r="D51" s="70" t="s">
        <v>46</v>
      </c>
      <c r="E51" s="128"/>
      <c r="F51" s="139" t="s">
        <v>183</v>
      </c>
      <c r="G51" s="204"/>
      <c r="H51" s="64"/>
      <c r="I51" s="64"/>
      <c r="J51" s="64"/>
      <c r="K51" s="294"/>
      <c r="L51" s="124"/>
      <c r="M51" s="291">
        <v>31.08</v>
      </c>
      <c r="N51" s="65">
        <v>3</v>
      </c>
      <c r="O51" s="179"/>
      <c r="P51" s="140"/>
      <c r="Q51" s="65" t="s">
        <v>93</v>
      </c>
      <c r="R51" s="64" t="s">
        <v>163</v>
      </c>
      <c r="S51" s="64" t="str">
        <f t="shared" si="0"/>
        <v>andtvvvgsiiftegiivanmvaemieahtdlkvvrklnlggvnvnfeaikrgganngidiyveytghglvdilg</v>
      </c>
      <c r="T51" s="64" t="str">
        <f t="shared" si="1"/>
        <v>fpep</v>
      </c>
      <c r="U51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51" s="64" t="str">
        <f t="shared" si="3"/>
        <v>tyg</v>
      </c>
      <c r="W51" s="64" t="str">
        <f t="shared" si="4"/>
        <v>pppa</v>
      </c>
      <c r="X51" s="64" t="str">
        <f t="shared" si="5"/>
        <v>tdpegayetvkkeykrkwnivwlkplgfnntytltvkdelakqynlktfsdlakisdklilgatmfflegpdgypglqklynfkfkhtksmdmgirytaidnnevqvidawatdgllvshklkileddkaffppyyaapiirqdvldkhpelkdvlnklanqisleemqklnykvdgegqdpakvakeflkekglil</v>
      </c>
      <c r="Y51" s="64"/>
      <c r="Z51" s="64"/>
      <c r="AA51" s="64"/>
      <c r="AB51" s="64"/>
      <c r="AC51" s="187" t="str">
        <f t="shared" si="10"/>
        <v>i</v>
      </c>
      <c r="AD51" s="187" t="str">
        <f t="shared" si="10"/>
        <v>v</v>
      </c>
      <c r="AE51" s="187" t="str">
        <f t="shared" si="10"/>
        <v>h</v>
      </c>
      <c r="AF51" s="187" t="str">
        <f t="shared" si="10"/>
        <v>l</v>
      </c>
      <c r="AG51" s="187" t="str">
        <f t="shared" si="10"/>
        <v>t</v>
      </c>
      <c r="AH51" s="188" t="str">
        <f t="shared" si="10"/>
        <v>y</v>
      </c>
      <c r="AI51" s="27"/>
      <c r="AJ51" s="143" t="s">
        <v>239</v>
      </c>
      <c r="AK51" s="284"/>
      <c r="AL51" s="143"/>
      <c r="AM51" s="143"/>
      <c r="AN51" s="143"/>
      <c r="AO51" s="143"/>
      <c r="AP51" s="143">
        <v>1</v>
      </c>
      <c r="AQ51" s="143"/>
      <c r="AR51" s="143"/>
      <c r="AS51" s="143"/>
      <c r="AT51" s="143"/>
      <c r="AU51" s="143"/>
      <c r="AV51" s="143"/>
      <c r="AW51" s="143"/>
      <c r="AX51" s="143"/>
      <c r="AY51" s="143"/>
      <c r="AZ51" s="143"/>
      <c r="BA51" s="143"/>
      <c r="BB51" s="143"/>
      <c r="BC51" s="143"/>
      <c r="BD51" s="143"/>
      <c r="BE51" s="143"/>
      <c r="BF51" s="143"/>
      <c r="BG51" s="143"/>
      <c r="BH51" s="143"/>
      <c r="BI51" s="143"/>
      <c r="BJ51" s="143"/>
      <c r="BK51" s="143"/>
      <c r="BL51" s="143"/>
      <c r="BM51" s="143"/>
      <c r="BN51" s="143"/>
      <c r="BO51" s="143"/>
      <c r="BP51" s="143"/>
      <c r="BQ51" s="143"/>
      <c r="BR51" s="143"/>
      <c r="BS51" s="143"/>
      <c r="BT51" s="143"/>
      <c r="BU51" s="143"/>
      <c r="BV51" s="143"/>
      <c r="BW51" s="143"/>
      <c r="BX51" s="143"/>
      <c r="BY51" s="143"/>
      <c r="BZ51" s="143"/>
      <c r="CA51" s="143"/>
      <c r="CB51" s="143"/>
      <c r="CC51" s="143"/>
      <c r="CD51" s="143"/>
      <c r="CE51" s="143"/>
      <c r="CF51" s="143"/>
      <c r="CG51" s="143"/>
      <c r="CH51" s="143"/>
      <c r="CI51" s="270">
        <v>1</v>
      </c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</row>
    <row r="52" spans="1:138" s="67" customFormat="1" ht="14.65">
      <c r="A52" s="173" t="s">
        <v>240</v>
      </c>
      <c r="B52" s="143" t="s">
        <v>119</v>
      </c>
      <c r="C52" s="143" t="s">
        <v>120</v>
      </c>
      <c r="D52" s="70" t="s">
        <v>46</v>
      </c>
      <c r="E52" s="128"/>
      <c r="F52" s="139" t="s">
        <v>183</v>
      </c>
      <c r="G52" s="204"/>
      <c r="H52" s="64"/>
      <c r="I52" s="64"/>
      <c r="J52" s="64"/>
      <c r="K52" s="294"/>
      <c r="L52" s="124"/>
      <c r="M52" s="291">
        <v>31.081</v>
      </c>
      <c r="N52" s="65">
        <v>3</v>
      </c>
      <c r="O52" s="179"/>
      <c r="P52" s="140"/>
      <c r="Q52" s="65" t="s">
        <v>93</v>
      </c>
      <c r="R52" s="64" t="s">
        <v>236</v>
      </c>
      <c r="S52" s="64" t="str">
        <f t="shared" si="0"/>
        <v>andtvvvgsiiftegiivanmvaemieahtdlkvvrklnlggynvnfeaikrgganngidiyveytghglvdilg</v>
      </c>
      <c r="T52" s="64" t="str">
        <f t="shared" si="1"/>
        <v>fpep</v>
      </c>
      <c r="U52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52" s="64" t="str">
        <f t="shared" si="3"/>
        <v>tyg</v>
      </c>
      <c r="W52" s="64" t="str">
        <f t="shared" si="4"/>
        <v>pppa</v>
      </c>
      <c r="X52" s="64" t="str">
        <f t="shared" si="5"/>
        <v>tdpegayetvkkeykrkwnivwlkplgfnntytltvkdelakqynlktfsdlakisdklilgatmfflegpdgypglqklynfkfkhtksmdmgirytaidnnevqvidawatdgllvshklkileddkaffppyyaapiirqdvldkhpelkdvlnklanqisleemqklnykvdgegqdpakvakeflkekglil</v>
      </c>
      <c r="Y52" s="64"/>
      <c r="Z52" s="64"/>
      <c r="AA52" s="64"/>
      <c r="AB52" s="64"/>
      <c r="AC52" s="187" t="str">
        <f t="shared" ref="AC52:AH61" si="11">MID($R52,MID(AC$1,1,3),1)</f>
        <v>i</v>
      </c>
      <c r="AD52" s="187" t="str">
        <f t="shared" si="11"/>
        <v>y</v>
      </c>
      <c r="AE52" s="187" t="str">
        <f t="shared" si="11"/>
        <v>h</v>
      </c>
      <c r="AF52" s="187" t="str">
        <f t="shared" si="11"/>
        <v>l</v>
      </c>
      <c r="AG52" s="187" t="str">
        <f t="shared" si="11"/>
        <v>t</v>
      </c>
      <c r="AH52" s="188" t="str">
        <f t="shared" si="11"/>
        <v>y</v>
      </c>
      <c r="AI52" s="27"/>
      <c r="AJ52" s="143" t="s">
        <v>241</v>
      </c>
      <c r="AK52" s="284"/>
      <c r="AL52" s="143"/>
      <c r="AM52" s="143"/>
      <c r="AN52" s="143"/>
      <c r="AO52" s="143"/>
      <c r="AP52" s="143">
        <v>1</v>
      </c>
      <c r="AQ52" s="143"/>
      <c r="AR52" s="143"/>
      <c r="AS52" s="143"/>
      <c r="AT52" s="143"/>
      <c r="AU52" s="143"/>
      <c r="AV52" s="143"/>
      <c r="AW52" s="143"/>
      <c r="AX52" s="143"/>
      <c r="AY52" s="143"/>
      <c r="AZ52" s="143"/>
      <c r="BA52" s="143"/>
      <c r="BB52" s="143"/>
      <c r="BC52" s="143"/>
      <c r="BD52" s="143"/>
      <c r="BE52" s="143"/>
      <c r="BF52" s="143"/>
      <c r="BG52" s="143"/>
      <c r="BH52" s="143"/>
      <c r="BI52" s="143"/>
      <c r="BJ52" s="143"/>
      <c r="BK52" s="143"/>
      <c r="BL52" s="143"/>
      <c r="BM52" s="143"/>
      <c r="BN52" s="143"/>
      <c r="BO52" s="143"/>
      <c r="BP52" s="143"/>
      <c r="BQ52" s="143"/>
      <c r="BR52" s="143"/>
      <c r="BS52" s="143"/>
      <c r="BT52" s="143"/>
      <c r="BU52" s="143"/>
      <c r="BV52" s="143"/>
      <c r="BW52" s="143"/>
      <c r="BX52" s="143"/>
      <c r="BY52" s="143"/>
      <c r="BZ52" s="143"/>
      <c r="CA52" s="143"/>
      <c r="CB52" s="143"/>
      <c r="CC52" s="143"/>
      <c r="CD52" s="143"/>
      <c r="CE52" s="143"/>
      <c r="CF52" s="143"/>
      <c r="CG52" s="143"/>
      <c r="CH52" s="143"/>
      <c r="CI52" s="270">
        <v>1</v>
      </c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</row>
    <row r="53" spans="1:138" s="67" customFormat="1" ht="14.65">
      <c r="A53" s="173" t="s">
        <v>161</v>
      </c>
      <c r="B53" s="143" t="s">
        <v>119</v>
      </c>
      <c r="C53" s="143" t="s">
        <v>120</v>
      </c>
      <c r="D53" s="70" t="s">
        <v>46</v>
      </c>
      <c r="E53" s="128"/>
      <c r="F53" s="139" t="s">
        <v>188</v>
      </c>
      <c r="G53" s="204"/>
      <c r="H53" s="64"/>
      <c r="I53" s="64"/>
      <c r="J53" s="64"/>
      <c r="K53" s="294"/>
      <c r="L53" s="124"/>
      <c r="M53" s="291">
        <v>31.09</v>
      </c>
      <c r="N53" s="65">
        <v>3</v>
      </c>
      <c r="O53" s="179"/>
      <c r="P53" s="140"/>
      <c r="Q53" s="65" t="s">
        <v>93</v>
      </c>
      <c r="R53" s="64" t="s">
        <v>242</v>
      </c>
      <c r="S53" s="64" t="str">
        <f t="shared" si="0"/>
        <v>andtvvvgsiiftegiivanmvaemieahtdlkvvrklnlggynvnfeaikrgganngidiyveytghglvdilg</v>
      </c>
      <c r="T53" s="64" t="str">
        <f t="shared" si="1"/>
        <v>fpep</v>
      </c>
      <c r="U53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53" s="64" t="str">
        <f t="shared" si="3"/>
        <v>tyg</v>
      </c>
      <c r="W53" s="64" t="str">
        <f t="shared" si="4"/>
        <v>pppa</v>
      </c>
      <c r="X53" s="64" t="str">
        <f t="shared" si="5"/>
        <v>tdpegayetvkkeykrkwnivwlkplgfnntytltvkdelakqynlktfsdlakisdklilgatmWflegpdgypglqklynfkfkhtksmdmgirytaidnnevqvidawatdgllvshklkileddkaffppyyaapiirqdvldkhpelkdvlnklanqisleemqklnykvdgegqdpakvakeflkekglil</v>
      </c>
      <c r="Y53" s="64"/>
      <c r="Z53" s="64"/>
      <c r="AA53" s="64"/>
      <c r="AB53" s="64"/>
      <c r="AC53" s="187" t="str">
        <f t="shared" si="11"/>
        <v>i</v>
      </c>
      <c r="AD53" s="187" t="str">
        <f t="shared" si="11"/>
        <v>y</v>
      </c>
      <c r="AE53" s="187" t="str">
        <f t="shared" si="11"/>
        <v>h</v>
      </c>
      <c r="AF53" s="187" t="str">
        <f t="shared" si="11"/>
        <v>l</v>
      </c>
      <c r="AG53" s="187" t="str">
        <f t="shared" si="11"/>
        <v>t</v>
      </c>
      <c r="AH53" s="188" t="str">
        <f t="shared" si="11"/>
        <v>y</v>
      </c>
      <c r="AI53" s="27"/>
      <c r="AJ53" s="143" t="s">
        <v>243</v>
      </c>
      <c r="AK53" s="284"/>
      <c r="AL53" s="143"/>
      <c r="AM53" s="143"/>
      <c r="AN53" s="143"/>
      <c r="AO53" s="143">
        <v>1</v>
      </c>
      <c r="AP53" s="143"/>
      <c r="AQ53" s="143"/>
      <c r="AR53" s="143"/>
      <c r="AS53" s="143">
        <v>1</v>
      </c>
      <c r="AT53" s="143"/>
      <c r="AU53" s="143"/>
      <c r="AV53" s="143"/>
      <c r="AW53" s="143"/>
      <c r="AX53" s="143"/>
      <c r="AY53" s="143"/>
      <c r="AZ53" s="143"/>
      <c r="BA53" s="143"/>
      <c r="BB53" s="143"/>
      <c r="BC53" s="143"/>
      <c r="BD53" s="143"/>
      <c r="BE53" s="143"/>
      <c r="BF53" s="143"/>
      <c r="BG53" s="143"/>
      <c r="BH53" s="143"/>
      <c r="BI53" s="143"/>
      <c r="BJ53" s="143"/>
      <c r="BK53" s="143"/>
      <c r="BL53" s="143"/>
      <c r="BM53" s="143"/>
      <c r="BN53" s="143"/>
      <c r="BO53" s="143"/>
      <c r="BP53" s="143"/>
      <c r="BQ53" s="143"/>
      <c r="BR53" s="143"/>
      <c r="BS53" s="143"/>
      <c r="BT53" s="143"/>
      <c r="BU53" s="143"/>
      <c r="BV53" s="143"/>
      <c r="BW53" s="143"/>
      <c r="BX53" s="143"/>
      <c r="BY53" s="143"/>
      <c r="BZ53" s="143"/>
      <c r="CA53" s="143"/>
      <c r="CB53" s="143"/>
      <c r="CC53" s="143"/>
      <c r="CD53" s="143"/>
      <c r="CE53" s="143"/>
      <c r="CF53" s="143"/>
      <c r="CG53" s="143"/>
      <c r="CH53" s="143"/>
      <c r="CI53" s="270">
        <v>2</v>
      </c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</row>
    <row r="54" spans="1:138" s="67" customFormat="1" ht="14.65">
      <c r="A54" s="173" t="s">
        <v>164</v>
      </c>
      <c r="B54" s="143" t="s">
        <v>119</v>
      </c>
      <c r="C54" s="143" t="s">
        <v>120</v>
      </c>
      <c r="D54" s="70" t="s">
        <v>46</v>
      </c>
      <c r="E54" s="128"/>
      <c r="F54" s="139" t="s">
        <v>196</v>
      </c>
      <c r="G54" s="204"/>
      <c r="H54" s="64"/>
      <c r="I54" s="64"/>
      <c r="J54" s="64"/>
      <c r="K54" s="294"/>
      <c r="L54" s="124"/>
      <c r="M54" s="291">
        <v>31.1</v>
      </c>
      <c r="N54" s="65">
        <v>3</v>
      </c>
      <c r="O54" s="179"/>
      <c r="P54" s="140"/>
      <c r="Q54" s="65" t="s">
        <v>93</v>
      </c>
      <c r="R54" s="64" t="s">
        <v>242</v>
      </c>
      <c r="S54" s="64" t="str">
        <f t="shared" si="0"/>
        <v>andtvvvgsiiftegiivanmvaemieahtdlkvvrklnlggynvnfeaikrgganngidiyveytghglvdilg</v>
      </c>
      <c r="T54" s="64" t="str">
        <f t="shared" si="1"/>
        <v>fpep</v>
      </c>
      <c r="U54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54" s="64" t="str">
        <f t="shared" si="3"/>
        <v>tyg</v>
      </c>
      <c r="W54" s="64" t="str">
        <f t="shared" si="4"/>
        <v>pppa</v>
      </c>
      <c r="X54" s="64" t="str">
        <f t="shared" si="5"/>
        <v>tdpegayetvkkeykrkwnivwlkplgfnntytltvkdelakqynlktfsdlakisdklilgatmWflegpdgypglqklynfkfkhtksmdmgirytaidnnevqvidawatdgllvshklkileddkaffppyyaapiirqdvldkhpelkdvlnklanqisleemqklnykvdgegqdpakvakeflkekglil</v>
      </c>
      <c r="Y54" s="64"/>
      <c r="Z54" s="64"/>
      <c r="AA54" s="64"/>
      <c r="AB54" s="64"/>
      <c r="AC54" s="187" t="str">
        <f t="shared" si="11"/>
        <v>i</v>
      </c>
      <c r="AD54" s="187" t="str">
        <f t="shared" si="11"/>
        <v>y</v>
      </c>
      <c r="AE54" s="187" t="str">
        <f t="shared" si="11"/>
        <v>h</v>
      </c>
      <c r="AF54" s="187" t="str">
        <f t="shared" si="11"/>
        <v>l</v>
      </c>
      <c r="AG54" s="187" t="str">
        <f t="shared" si="11"/>
        <v>t</v>
      </c>
      <c r="AH54" s="188" t="str">
        <f t="shared" si="11"/>
        <v>y</v>
      </c>
      <c r="AI54" s="27"/>
      <c r="AJ54" s="143" t="s">
        <v>244</v>
      </c>
      <c r="AK54" s="284"/>
      <c r="AL54" s="143"/>
      <c r="AM54" s="143"/>
      <c r="AN54" s="143"/>
      <c r="AO54" s="143">
        <v>1</v>
      </c>
      <c r="AP54" s="143"/>
      <c r="AQ54" s="143"/>
      <c r="AR54" s="143"/>
      <c r="AS54" s="143">
        <v>1</v>
      </c>
      <c r="AT54" s="143"/>
      <c r="AU54" s="143"/>
      <c r="AV54" s="143"/>
      <c r="AW54" s="143"/>
      <c r="AX54" s="143"/>
      <c r="AY54" s="143"/>
      <c r="AZ54" s="143"/>
      <c r="BA54" s="143"/>
      <c r="BB54" s="143"/>
      <c r="BC54" s="143"/>
      <c r="BD54" s="143"/>
      <c r="BE54" s="143"/>
      <c r="BF54" s="143"/>
      <c r="BG54" s="143"/>
      <c r="BH54" s="143"/>
      <c r="BI54" s="143"/>
      <c r="BJ54" s="143"/>
      <c r="BK54" s="143"/>
      <c r="BL54" s="143"/>
      <c r="BM54" s="143"/>
      <c r="BN54" s="143"/>
      <c r="BO54" s="143"/>
      <c r="BP54" s="143"/>
      <c r="BQ54" s="143"/>
      <c r="BR54" s="143"/>
      <c r="BS54" s="143"/>
      <c r="BT54" s="143"/>
      <c r="BU54" s="143"/>
      <c r="BV54" s="143"/>
      <c r="BW54" s="143"/>
      <c r="BX54" s="143"/>
      <c r="BY54" s="143"/>
      <c r="BZ54" s="143"/>
      <c r="CA54" s="143"/>
      <c r="CB54" s="143"/>
      <c r="CC54" s="143"/>
      <c r="CD54" s="143"/>
      <c r="CE54" s="143"/>
      <c r="CF54" s="143"/>
      <c r="CG54" s="143"/>
      <c r="CH54" s="143"/>
      <c r="CI54" s="270">
        <v>2</v>
      </c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</row>
    <row r="55" spans="1:138" s="67" customFormat="1" ht="14.65">
      <c r="A55" s="173" t="s">
        <v>167</v>
      </c>
      <c r="B55" s="143" t="s">
        <v>119</v>
      </c>
      <c r="C55" s="143" t="s">
        <v>120</v>
      </c>
      <c r="D55" s="70" t="s">
        <v>46</v>
      </c>
      <c r="E55" s="128"/>
      <c r="F55" s="139" t="s">
        <v>200</v>
      </c>
      <c r="G55" s="204"/>
      <c r="H55" s="64"/>
      <c r="I55" s="64"/>
      <c r="J55" s="64"/>
      <c r="K55" s="294"/>
      <c r="L55" s="124"/>
      <c r="M55" s="291">
        <v>31.11</v>
      </c>
      <c r="N55" s="64">
        <v>2</v>
      </c>
      <c r="O55" s="179"/>
      <c r="P55" s="140"/>
      <c r="Q55" s="65" t="s">
        <v>93</v>
      </c>
      <c r="R55" s="64" t="s">
        <v>242</v>
      </c>
      <c r="S55" s="64" t="str">
        <f t="shared" si="0"/>
        <v>andtvvvgsiiftegiivanmvaemieahtdlkvvrklnlggynvnfeaikrgganngidiyveytghglvdilg</v>
      </c>
      <c r="T55" s="64" t="str">
        <f t="shared" si="1"/>
        <v>fpep</v>
      </c>
      <c r="U55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55" s="64" t="str">
        <f t="shared" si="3"/>
        <v>tyg</v>
      </c>
      <c r="W55" s="64" t="str">
        <f t="shared" si="4"/>
        <v>pppa</v>
      </c>
      <c r="X55" s="64" t="str">
        <f t="shared" si="5"/>
        <v>tdpegayetvkkeykrkwnivwlkplgfnntytltvkdelakqynlktfsdlakisdklilgatmWflegpdgypglqklynfkfkhtksmdmgirytaidnnevqvidawatdgllvshklkileddkaffppyyaapiirqdvldkhpelkdvlnklanqisleemqklnykvdgegqdpakvakeflkekglil</v>
      </c>
      <c r="Y55" s="64"/>
      <c r="Z55" s="64"/>
      <c r="AA55" s="64"/>
      <c r="AB55" s="64"/>
      <c r="AC55" s="187" t="str">
        <f t="shared" si="11"/>
        <v>i</v>
      </c>
      <c r="AD55" s="187" t="str">
        <f t="shared" si="11"/>
        <v>y</v>
      </c>
      <c r="AE55" s="187" t="str">
        <f t="shared" si="11"/>
        <v>h</v>
      </c>
      <c r="AF55" s="187" t="str">
        <f t="shared" si="11"/>
        <v>l</v>
      </c>
      <c r="AG55" s="187" t="str">
        <f t="shared" si="11"/>
        <v>t</v>
      </c>
      <c r="AH55" s="188" t="str">
        <f t="shared" si="11"/>
        <v>y</v>
      </c>
      <c r="AI55" s="27"/>
      <c r="AJ55" s="143" t="s">
        <v>245</v>
      </c>
      <c r="AK55" s="284"/>
      <c r="AL55" s="143"/>
      <c r="AM55" s="143"/>
      <c r="AN55" s="143"/>
      <c r="AO55" s="143"/>
      <c r="AP55" s="143"/>
      <c r="AQ55" s="143"/>
      <c r="AR55" s="143"/>
      <c r="AS55" s="143"/>
      <c r="AT55" s="143"/>
      <c r="AU55" s="143"/>
      <c r="AV55" s="143"/>
      <c r="AW55" s="143"/>
      <c r="AX55" s="143"/>
      <c r="AY55" s="143"/>
      <c r="AZ55" s="143"/>
      <c r="BA55" s="143"/>
      <c r="BB55" s="143"/>
      <c r="BC55" s="143"/>
      <c r="BD55" s="143">
        <v>1</v>
      </c>
      <c r="BE55" s="143"/>
      <c r="BF55" s="143"/>
      <c r="BG55" s="143"/>
      <c r="BH55" s="143"/>
      <c r="BI55" s="143"/>
      <c r="BJ55" s="143"/>
      <c r="BK55" s="143"/>
      <c r="BL55" s="143"/>
      <c r="BM55" s="143"/>
      <c r="BN55" s="143"/>
      <c r="BO55" s="143"/>
      <c r="BP55" s="143"/>
      <c r="BQ55" s="143"/>
      <c r="BR55" s="143"/>
      <c r="BS55" s="143"/>
      <c r="BT55" s="143"/>
      <c r="BU55" s="143">
        <v>1</v>
      </c>
      <c r="BV55" s="143"/>
      <c r="BW55" s="143"/>
      <c r="BX55" s="143"/>
      <c r="BY55" s="143"/>
      <c r="BZ55" s="143">
        <v>1</v>
      </c>
      <c r="CA55" s="143"/>
      <c r="CB55" s="143"/>
      <c r="CC55" s="143"/>
      <c r="CD55" s="143"/>
      <c r="CE55" s="143"/>
      <c r="CF55" s="143"/>
      <c r="CG55" s="143"/>
      <c r="CH55" s="143"/>
      <c r="CI55" s="270">
        <v>3</v>
      </c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</row>
    <row r="56" spans="1:138" s="67" customFormat="1" ht="14.65">
      <c r="A56" s="173" t="s">
        <v>170</v>
      </c>
      <c r="B56" s="143" t="s">
        <v>119</v>
      </c>
      <c r="C56" s="143" t="s">
        <v>120</v>
      </c>
      <c r="D56" s="65" t="s">
        <v>52</v>
      </c>
      <c r="E56" s="128"/>
      <c r="F56" s="141" t="s">
        <v>160</v>
      </c>
      <c r="G56" s="204"/>
      <c r="H56" s="64"/>
      <c r="I56" s="64"/>
      <c r="J56" s="64"/>
      <c r="K56" s="294"/>
      <c r="L56" s="124"/>
      <c r="M56" s="291">
        <v>36.01</v>
      </c>
      <c r="N56" s="64">
        <v>3</v>
      </c>
      <c r="O56" s="179"/>
      <c r="P56" s="140"/>
      <c r="Q56" s="65" t="s">
        <v>93</v>
      </c>
      <c r="R56" s="64" t="s">
        <v>246</v>
      </c>
      <c r="S56" s="64" t="str">
        <f t="shared" si="0"/>
        <v>andtvvvgsieftegiivanmvaemieahtdlkvvrklnlggvnvnfeaikrgganngidiyveytghglvdilg</v>
      </c>
      <c r="T56" s="64" t="str">
        <f t="shared" si="1"/>
        <v>fpep</v>
      </c>
      <c r="U56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56" s="64" t="str">
        <f t="shared" si="3"/>
        <v>tyg</v>
      </c>
      <c r="W56" s="64" t="str">
        <f t="shared" si="4"/>
        <v>ppps</v>
      </c>
      <c r="X56" s="64" t="str">
        <f t="shared" si="5"/>
        <v>tdpegayetvkkeykrkwnivwlkplgfnntytlgvkdelakqynlktfsdlakisdklilgatmfflegpdgypglqklynfkfkhtksmdmgirytaidnnevqvidawatdgllvshklkileddkaffppyyaapiirqdvldkhpelkdvlnklanqisleemqklnykvdgegqdpakvakeflkekglil</v>
      </c>
      <c r="Y56" s="64"/>
      <c r="Z56" s="64"/>
      <c r="AA56" s="64"/>
      <c r="AB56" s="64"/>
      <c r="AC56" s="187" t="str">
        <f t="shared" si="11"/>
        <v>i</v>
      </c>
      <c r="AD56" s="187" t="str">
        <f t="shared" si="11"/>
        <v>v</v>
      </c>
      <c r="AE56" s="187" t="str">
        <f t="shared" si="11"/>
        <v>h</v>
      </c>
      <c r="AF56" s="187" t="str">
        <f t="shared" si="11"/>
        <v>l</v>
      </c>
      <c r="AG56" s="187" t="str">
        <f t="shared" si="11"/>
        <v>g</v>
      </c>
      <c r="AH56" s="188" t="str">
        <f t="shared" si="11"/>
        <v>y</v>
      </c>
      <c r="AI56" s="27"/>
      <c r="AJ56" s="143" t="s">
        <v>247</v>
      </c>
      <c r="AK56" s="284"/>
      <c r="AL56" s="143"/>
      <c r="AM56" s="143"/>
      <c r="AN56" s="143"/>
      <c r="AO56" s="143"/>
      <c r="AP56" s="143"/>
      <c r="AQ56" s="143"/>
      <c r="AR56" s="143"/>
      <c r="AS56" s="143"/>
      <c r="AT56" s="143"/>
      <c r="AU56" s="143"/>
      <c r="AV56" s="143"/>
      <c r="AW56" s="143"/>
      <c r="AX56" s="143"/>
      <c r="AY56" s="143"/>
      <c r="AZ56" s="143"/>
      <c r="BA56" s="143"/>
      <c r="BB56" s="143"/>
      <c r="BC56" s="143"/>
      <c r="BD56" s="143">
        <v>1</v>
      </c>
      <c r="BE56" s="143"/>
      <c r="BF56" s="143"/>
      <c r="BG56" s="143"/>
      <c r="BH56" s="143"/>
      <c r="BI56" s="143"/>
      <c r="BJ56" s="143"/>
      <c r="BK56" s="143"/>
      <c r="BL56" s="143"/>
      <c r="BM56" s="143"/>
      <c r="BN56" s="143"/>
      <c r="BO56" s="143"/>
      <c r="BP56" s="143"/>
      <c r="BQ56" s="143"/>
      <c r="BR56" s="143"/>
      <c r="BS56" s="143"/>
      <c r="BT56" s="143"/>
      <c r="BU56" s="143"/>
      <c r="BV56" s="143"/>
      <c r="BW56" s="143"/>
      <c r="BX56" s="143"/>
      <c r="BY56" s="143"/>
      <c r="BZ56" s="143">
        <v>1</v>
      </c>
      <c r="CA56" s="143"/>
      <c r="CB56" s="143"/>
      <c r="CC56" s="143"/>
      <c r="CD56" s="143"/>
      <c r="CE56" s="143"/>
      <c r="CF56" s="143"/>
      <c r="CG56" s="143"/>
      <c r="CH56" s="143"/>
      <c r="CI56" s="270">
        <v>2</v>
      </c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</row>
    <row r="57" spans="1:138" s="67" customFormat="1" ht="14.65">
      <c r="A57" s="173" t="s">
        <v>173</v>
      </c>
      <c r="B57" s="143" t="s">
        <v>119</v>
      </c>
      <c r="C57" s="143" t="s">
        <v>120</v>
      </c>
      <c r="D57" s="65" t="s">
        <v>52</v>
      </c>
      <c r="E57" s="128"/>
      <c r="F57" s="141" t="s">
        <v>160</v>
      </c>
      <c r="G57" s="204"/>
      <c r="H57" s="64"/>
      <c r="I57" s="64"/>
      <c r="J57" s="64"/>
      <c r="K57" s="294"/>
      <c r="L57" s="124"/>
      <c r="M57" s="291">
        <v>36.011000000000003</v>
      </c>
      <c r="N57" s="64">
        <v>3</v>
      </c>
      <c r="O57" s="179"/>
      <c r="P57" s="140"/>
      <c r="Q57" s="65" t="s">
        <v>93</v>
      </c>
      <c r="R57" s="64" t="s">
        <v>248</v>
      </c>
      <c r="S57" s="64" t="str">
        <f t="shared" si="0"/>
        <v>andtvvvgsieftegiivanmvaemieahtdlkvvrklnlggvnvnfeaikrgganngidiyveytghglvdilg</v>
      </c>
      <c r="T57" s="64" t="str">
        <f t="shared" si="1"/>
        <v>fpep</v>
      </c>
      <c r="U57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57" s="64" t="str">
        <f t="shared" si="3"/>
        <v>tyg</v>
      </c>
      <c r="W57" s="64" t="str">
        <f t="shared" si="4"/>
        <v>ppps</v>
      </c>
      <c r="X57" s="64" t="str">
        <f t="shared" si="5"/>
        <v>tdpegayetvkkeykrkwnivwlkplgfnntytlsvkdelakqynlktfsdlakisdklilgatmfflegpdgypglqklynfkfkhtksmdmgirytaidnnevqvidawatdgllvshklkileddkaffppyyaapiirqdvldkhpelkdvlnklanqisleemqklnykvdgegqdpakvakeflkekglil</v>
      </c>
      <c r="Y57" s="64"/>
      <c r="Z57" s="64"/>
      <c r="AA57" s="64"/>
      <c r="AB57" s="64"/>
      <c r="AC57" s="187" t="str">
        <f t="shared" si="11"/>
        <v>i</v>
      </c>
      <c r="AD57" s="187" t="str">
        <f t="shared" si="11"/>
        <v>v</v>
      </c>
      <c r="AE57" s="187" t="str">
        <f t="shared" si="11"/>
        <v>h</v>
      </c>
      <c r="AF57" s="187" t="str">
        <f t="shared" si="11"/>
        <v>l</v>
      </c>
      <c r="AG57" s="187" t="str">
        <f t="shared" si="11"/>
        <v>s</v>
      </c>
      <c r="AH57" s="188" t="str">
        <f t="shared" si="11"/>
        <v>y</v>
      </c>
      <c r="AI57" s="27"/>
      <c r="AJ57" s="143" t="s">
        <v>249</v>
      </c>
      <c r="AK57" s="284"/>
      <c r="AL57" s="143"/>
      <c r="AM57" s="143"/>
      <c r="AN57" s="143"/>
      <c r="AO57" s="143"/>
      <c r="AP57" s="143"/>
      <c r="AQ57" s="143"/>
      <c r="AR57" s="143"/>
      <c r="AS57" s="143"/>
      <c r="AT57" s="143"/>
      <c r="AU57" s="143"/>
      <c r="AV57" s="143"/>
      <c r="AW57" s="143"/>
      <c r="AX57" s="143"/>
      <c r="AY57" s="143"/>
      <c r="AZ57" s="143"/>
      <c r="BA57" s="143"/>
      <c r="BB57" s="143"/>
      <c r="BC57" s="143"/>
      <c r="BD57" s="143">
        <v>1</v>
      </c>
      <c r="BE57" s="143"/>
      <c r="BF57" s="143"/>
      <c r="BG57" s="143"/>
      <c r="BH57" s="143"/>
      <c r="BI57" s="143"/>
      <c r="BJ57" s="143"/>
      <c r="BK57" s="143"/>
      <c r="BL57" s="143"/>
      <c r="BM57" s="143"/>
      <c r="BN57" s="143"/>
      <c r="BO57" s="143"/>
      <c r="BP57" s="143"/>
      <c r="BQ57" s="143"/>
      <c r="BR57" s="143"/>
      <c r="BS57" s="143"/>
      <c r="BT57" s="143"/>
      <c r="BU57" s="143"/>
      <c r="BV57" s="143"/>
      <c r="BW57" s="143"/>
      <c r="BX57" s="143"/>
      <c r="BY57" s="143"/>
      <c r="BZ57" s="143">
        <v>1</v>
      </c>
      <c r="CA57" s="143"/>
      <c r="CB57" s="143"/>
      <c r="CC57" s="143"/>
      <c r="CD57" s="143"/>
      <c r="CE57" s="143"/>
      <c r="CF57" s="143"/>
      <c r="CG57" s="143"/>
      <c r="CH57" s="143"/>
      <c r="CI57" s="270">
        <v>2</v>
      </c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</row>
    <row r="58" spans="1:138" s="67" customFormat="1" ht="14.65">
      <c r="A58" s="173" t="s">
        <v>250</v>
      </c>
      <c r="B58" s="143" t="s">
        <v>119</v>
      </c>
      <c r="C58" s="143" t="s">
        <v>120</v>
      </c>
      <c r="D58" s="65" t="s">
        <v>52</v>
      </c>
      <c r="E58" s="128"/>
      <c r="F58" s="141" t="s">
        <v>166</v>
      </c>
      <c r="G58" s="204"/>
      <c r="H58" s="64"/>
      <c r="I58" s="64"/>
      <c r="J58" s="64"/>
      <c r="K58" s="294"/>
      <c r="L58" s="124"/>
      <c r="M58" s="291">
        <v>36.020000000000003</v>
      </c>
      <c r="N58" s="64">
        <v>3</v>
      </c>
      <c r="O58" s="179"/>
      <c r="P58" s="140"/>
      <c r="Q58" s="65" t="s">
        <v>93</v>
      </c>
      <c r="R58" s="64" t="s">
        <v>246</v>
      </c>
      <c r="S58" s="64" t="str">
        <f t="shared" si="0"/>
        <v>andtvvvgsieftegiivanmvaemieahtdlkvvrklnlggvnvnfeaikrgganngidiyveytghglvdilg</v>
      </c>
      <c r="T58" s="64" t="str">
        <f t="shared" si="1"/>
        <v>fpep</v>
      </c>
      <c r="U58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58" s="64" t="str">
        <f t="shared" si="3"/>
        <v>tyg</v>
      </c>
      <c r="W58" s="64" t="str">
        <f t="shared" si="4"/>
        <v>ppps</v>
      </c>
      <c r="X58" s="64" t="str">
        <f t="shared" si="5"/>
        <v>tdpegayetvkkeykrkwnivwlkplgfnntytlgvkdelakqynlktfsdlakisdklilgatmfflegpdgypglqklynfkfkhtksmdmgirytaidnnevqvidawatdgllvshklkileddkaffppyyaapiirqdvldkhpelkdvlnklanqisleemqklnykvdgegqdpakvakeflkekglil</v>
      </c>
      <c r="Y58" s="64"/>
      <c r="Z58" s="64"/>
      <c r="AA58" s="64"/>
      <c r="AB58" s="64"/>
      <c r="AC58" s="187" t="str">
        <f t="shared" si="11"/>
        <v>i</v>
      </c>
      <c r="AD58" s="187" t="str">
        <f t="shared" si="11"/>
        <v>v</v>
      </c>
      <c r="AE58" s="187" t="str">
        <f t="shared" si="11"/>
        <v>h</v>
      </c>
      <c r="AF58" s="187" t="str">
        <f t="shared" si="11"/>
        <v>l</v>
      </c>
      <c r="AG58" s="187" t="str">
        <f t="shared" si="11"/>
        <v>g</v>
      </c>
      <c r="AH58" s="188" t="str">
        <f t="shared" si="11"/>
        <v>y</v>
      </c>
      <c r="AI58" s="27"/>
      <c r="AJ58" s="143" t="s">
        <v>251</v>
      </c>
      <c r="AK58" s="284"/>
      <c r="AL58" s="143"/>
      <c r="AM58" s="143"/>
      <c r="AN58" s="143"/>
      <c r="AO58" s="143"/>
      <c r="AP58" s="143"/>
      <c r="AQ58" s="143"/>
      <c r="AR58" s="143"/>
      <c r="AS58" s="143"/>
      <c r="AT58" s="143"/>
      <c r="AU58" s="143"/>
      <c r="AV58" s="143"/>
      <c r="AW58" s="143"/>
      <c r="AX58" s="143"/>
      <c r="AY58" s="143"/>
      <c r="AZ58" s="143"/>
      <c r="BA58" s="143"/>
      <c r="BB58" s="143"/>
      <c r="BC58" s="143"/>
      <c r="BD58" s="143"/>
      <c r="BE58" s="143"/>
      <c r="BF58" s="143"/>
      <c r="BG58" s="143"/>
      <c r="BH58" s="143"/>
      <c r="BI58" s="143"/>
      <c r="BJ58" s="143"/>
      <c r="BK58" s="143"/>
      <c r="BL58" s="143"/>
      <c r="BM58" s="143"/>
      <c r="BN58" s="143"/>
      <c r="BO58" s="143"/>
      <c r="BP58" s="143"/>
      <c r="BQ58" s="143"/>
      <c r="BR58" s="143"/>
      <c r="BS58" s="143"/>
      <c r="BT58" s="143"/>
      <c r="BU58" s="143"/>
      <c r="BV58" s="143"/>
      <c r="BW58" s="143"/>
      <c r="BX58" s="143"/>
      <c r="BY58" s="143"/>
      <c r="BZ58" s="143">
        <v>1</v>
      </c>
      <c r="CA58" s="143"/>
      <c r="CB58" s="143"/>
      <c r="CC58" s="143"/>
      <c r="CD58" s="143"/>
      <c r="CE58" s="143"/>
      <c r="CF58" s="143"/>
      <c r="CG58" s="143"/>
      <c r="CH58" s="143"/>
      <c r="CI58" s="270">
        <v>1</v>
      </c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</row>
    <row r="59" spans="1:138" s="67" customFormat="1" ht="14.65">
      <c r="A59" s="173" t="s">
        <v>252</v>
      </c>
      <c r="B59" s="143" t="s">
        <v>119</v>
      </c>
      <c r="C59" s="143" t="s">
        <v>120</v>
      </c>
      <c r="D59" s="65" t="s">
        <v>52</v>
      </c>
      <c r="E59" s="128"/>
      <c r="F59" s="141" t="s">
        <v>166</v>
      </c>
      <c r="G59" s="204"/>
      <c r="H59" s="64"/>
      <c r="I59" s="64"/>
      <c r="J59" s="64"/>
      <c r="K59" s="294"/>
      <c r="L59" s="124"/>
      <c r="M59" s="291">
        <v>36.021000000000001</v>
      </c>
      <c r="N59" s="64">
        <v>3</v>
      </c>
      <c r="O59" s="179"/>
      <c r="P59" s="140"/>
      <c r="Q59" s="65" t="s">
        <v>93</v>
      </c>
      <c r="R59" s="64" t="s">
        <v>248</v>
      </c>
      <c r="S59" s="64" t="str">
        <f t="shared" si="0"/>
        <v>andtvvvgsieftegiivanmvaemieahtdlkvvrklnlggvnvnfeaikrgganngidiyveytghglvdilg</v>
      </c>
      <c r="T59" s="64" t="str">
        <f t="shared" si="1"/>
        <v>fpep</v>
      </c>
      <c r="U59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59" s="64" t="str">
        <f t="shared" si="3"/>
        <v>tyg</v>
      </c>
      <c r="W59" s="64" t="str">
        <f t="shared" si="4"/>
        <v>ppps</v>
      </c>
      <c r="X59" s="64" t="str">
        <f t="shared" si="5"/>
        <v>tdpegayetvkkeykrkwnivwlkplgfnntytlsvkdelakqynlktfsdlakisdklilgatmfflegpdgypglqklynfkfkhtksmdmgirytaidnnevqvidawatdgllvshklkileddkaffppyyaapiirqdvldkhpelkdvlnklanqisleemqklnykvdgegqdpakvakeflkekglil</v>
      </c>
      <c r="Y59" s="64"/>
      <c r="Z59" s="64"/>
      <c r="AA59" s="64"/>
      <c r="AB59" s="64"/>
      <c r="AC59" s="187" t="str">
        <f t="shared" si="11"/>
        <v>i</v>
      </c>
      <c r="AD59" s="187" t="str">
        <f t="shared" si="11"/>
        <v>v</v>
      </c>
      <c r="AE59" s="187" t="str">
        <f t="shared" si="11"/>
        <v>h</v>
      </c>
      <c r="AF59" s="187" t="str">
        <f t="shared" si="11"/>
        <v>l</v>
      </c>
      <c r="AG59" s="187" t="str">
        <f t="shared" si="11"/>
        <v>s</v>
      </c>
      <c r="AH59" s="188" t="str">
        <f t="shared" si="11"/>
        <v>y</v>
      </c>
      <c r="AI59" s="27"/>
      <c r="AJ59" s="143" t="s">
        <v>253</v>
      </c>
      <c r="AK59" s="284"/>
      <c r="AL59" s="143"/>
      <c r="AM59" s="143"/>
      <c r="AN59" s="143"/>
      <c r="AO59" s="143"/>
      <c r="AP59" s="143"/>
      <c r="AQ59" s="143"/>
      <c r="AR59" s="143"/>
      <c r="AS59" s="143"/>
      <c r="AT59" s="143"/>
      <c r="AU59" s="143"/>
      <c r="AV59" s="143"/>
      <c r="AW59" s="143"/>
      <c r="AX59" s="143"/>
      <c r="AY59" s="143"/>
      <c r="AZ59" s="143"/>
      <c r="BA59" s="143"/>
      <c r="BB59" s="143"/>
      <c r="BC59" s="143"/>
      <c r="BD59" s="143"/>
      <c r="BE59" s="143"/>
      <c r="BF59" s="143"/>
      <c r="BG59" s="143"/>
      <c r="BH59" s="143"/>
      <c r="BI59" s="143"/>
      <c r="BJ59" s="143"/>
      <c r="BK59" s="143"/>
      <c r="BL59" s="143"/>
      <c r="BM59" s="143"/>
      <c r="BN59" s="143"/>
      <c r="BO59" s="143"/>
      <c r="BP59" s="143"/>
      <c r="BQ59" s="143"/>
      <c r="BR59" s="143"/>
      <c r="BS59" s="143"/>
      <c r="BT59" s="143"/>
      <c r="BU59" s="143"/>
      <c r="BV59" s="143"/>
      <c r="BW59" s="143"/>
      <c r="BX59" s="143"/>
      <c r="BY59" s="143"/>
      <c r="BZ59" s="143">
        <v>1</v>
      </c>
      <c r="CA59" s="143"/>
      <c r="CB59" s="143"/>
      <c r="CC59" s="143"/>
      <c r="CD59" s="143"/>
      <c r="CE59" s="143"/>
      <c r="CF59" s="143"/>
      <c r="CG59" s="143"/>
      <c r="CH59" s="143"/>
      <c r="CI59" s="270">
        <v>1</v>
      </c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</row>
    <row r="60" spans="1:138" s="67" customFormat="1" ht="14.65">
      <c r="A60" s="173" t="s">
        <v>176</v>
      </c>
      <c r="B60" s="143" t="s">
        <v>119</v>
      </c>
      <c r="C60" s="143" t="s">
        <v>120</v>
      </c>
      <c r="D60" s="65" t="s">
        <v>52</v>
      </c>
      <c r="E60" s="128"/>
      <c r="F60" s="141" t="s">
        <v>169</v>
      </c>
      <c r="G60" s="204"/>
      <c r="H60" s="64"/>
      <c r="I60" s="64"/>
      <c r="J60" s="64"/>
      <c r="K60" s="294"/>
      <c r="L60" s="124"/>
      <c r="M60" s="291">
        <v>36.03</v>
      </c>
      <c r="N60" s="64">
        <v>3</v>
      </c>
      <c r="O60" s="179"/>
      <c r="P60" s="140"/>
      <c r="Q60" s="65" t="s">
        <v>93</v>
      </c>
      <c r="R60" s="64" t="s">
        <v>254</v>
      </c>
      <c r="S60" s="64" t="str">
        <f t="shared" si="0"/>
        <v>andtvvvgsieftegiivanmvaemieahtdlkvvrklnlggvnvnfeaikrgganngidiyveytgtglvdilg</v>
      </c>
      <c r="T60" s="64" t="str">
        <f t="shared" si="1"/>
        <v>fpep</v>
      </c>
      <c r="U60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60" s="64" t="str">
        <f t="shared" si="3"/>
        <v>tyg</v>
      </c>
      <c r="W60" s="64" t="str">
        <f t="shared" si="4"/>
        <v>ppps</v>
      </c>
      <c r="X60" s="64" t="str">
        <f t="shared" si="5"/>
        <v>tdpegayetvkkeykrkwnivwlkplgfnntytlgvkdelakqynlktfsdlakisdklilgatmfflegpdgypglqklynfkfkhtksmdmgirytaidnnevqvidawatdgllvshklkileddkaffppyyaapiirqdvldkhpelkdvlnklanqisleemqklnykvdgegqdpakvakeflkekglil</v>
      </c>
      <c r="Y60" s="64"/>
      <c r="Z60" s="64"/>
      <c r="AA60" s="64"/>
      <c r="AB60" s="64"/>
      <c r="AC60" s="187" t="str">
        <f t="shared" si="11"/>
        <v>i</v>
      </c>
      <c r="AD60" s="187" t="str">
        <f t="shared" si="11"/>
        <v>v</v>
      </c>
      <c r="AE60" s="187" t="str">
        <f t="shared" si="11"/>
        <v>t</v>
      </c>
      <c r="AF60" s="187" t="str">
        <f t="shared" si="11"/>
        <v>l</v>
      </c>
      <c r="AG60" s="187" t="str">
        <f t="shared" si="11"/>
        <v>g</v>
      </c>
      <c r="AH60" s="188" t="str">
        <f t="shared" si="11"/>
        <v>y</v>
      </c>
      <c r="AI60" s="27"/>
      <c r="AJ60" s="143" t="s">
        <v>255</v>
      </c>
      <c r="AK60" s="284"/>
      <c r="AL60" s="143"/>
      <c r="AM60" s="143"/>
      <c r="AN60" s="143"/>
      <c r="AO60" s="143"/>
      <c r="AP60" s="143"/>
      <c r="AQ60" s="143"/>
      <c r="AR60" s="143"/>
      <c r="AS60" s="143"/>
      <c r="AT60" s="143"/>
      <c r="AU60" s="143"/>
      <c r="AV60" s="143"/>
      <c r="AW60" s="143"/>
      <c r="AX60" s="143"/>
      <c r="AY60" s="143"/>
      <c r="AZ60" s="143"/>
      <c r="BA60" s="143"/>
      <c r="BB60" s="143"/>
      <c r="BC60" s="143"/>
      <c r="BD60" s="143"/>
      <c r="BE60" s="143"/>
      <c r="BF60" s="143"/>
      <c r="BG60" s="143"/>
      <c r="BH60" s="143"/>
      <c r="BI60" s="143"/>
      <c r="BJ60" s="143"/>
      <c r="BK60" s="143"/>
      <c r="BL60" s="143"/>
      <c r="BM60" s="143"/>
      <c r="BN60" s="143"/>
      <c r="BO60" s="143"/>
      <c r="BP60" s="143"/>
      <c r="BQ60" s="143"/>
      <c r="BR60" s="143"/>
      <c r="BS60" s="143"/>
      <c r="BT60" s="143"/>
      <c r="BU60" s="143"/>
      <c r="BV60" s="143"/>
      <c r="BW60" s="143"/>
      <c r="BX60" s="143"/>
      <c r="BY60" s="143"/>
      <c r="BZ60" s="143">
        <v>1</v>
      </c>
      <c r="CA60" s="143"/>
      <c r="CB60" s="143"/>
      <c r="CC60" s="143"/>
      <c r="CD60" s="143"/>
      <c r="CE60" s="143"/>
      <c r="CF60" s="143"/>
      <c r="CG60" s="143"/>
      <c r="CH60" s="143"/>
      <c r="CI60" s="270">
        <v>1</v>
      </c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</row>
    <row r="61" spans="1:138" s="67" customFormat="1" ht="14.65">
      <c r="A61" s="173" t="s">
        <v>179</v>
      </c>
      <c r="B61" s="143" t="s">
        <v>119</v>
      </c>
      <c r="C61" s="143" t="s">
        <v>120</v>
      </c>
      <c r="D61" s="65" t="s">
        <v>52</v>
      </c>
      <c r="E61" s="128"/>
      <c r="F61" s="141" t="s">
        <v>169</v>
      </c>
      <c r="G61" s="204"/>
      <c r="H61" s="64"/>
      <c r="I61" s="64"/>
      <c r="J61" s="64"/>
      <c r="K61" s="294"/>
      <c r="L61" s="124"/>
      <c r="M61" s="291">
        <v>36.030999999999999</v>
      </c>
      <c r="N61" s="64">
        <v>3</v>
      </c>
      <c r="O61" s="179"/>
      <c r="P61" s="140"/>
      <c r="Q61" s="65" t="s">
        <v>93</v>
      </c>
      <c r="R61" s="64" t="s">
        <v>256</v>
      </c>
      <c r="S61" s="64" t="str">
        <f t="shared" si="0"/>
        <v>andtvvvgsieftegiivanmvaemieahtdlkvvrklnlggvnvnfeaikrgganngidiyveytgsglvdilg</v>
      </c>
      <c r="T61" s="64" t="str">
        <f t="shared" si="1"/>
        <v>fpep</v>
      </c>
      <c r="U61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61" s="64" t="str">
        <f t="shared" si="3"/>
        <v>tyg</v>
      </c>
      <c r="W61" s="64" t="str">
        <f t="shared" si="4"/>
        <v>ppps</v>
      </c>
      <c r="X61" s="64" t="str">
        <f t="shared" si="5"/>
        <v>tdpegayetvkkeykrkwnivwlkplgfnntytlgvkdelakqynlktfsdlakisdklilgatmfflegpdgypglqklynfkfkhtksmdmgirytaidnnevqvidawatdgllvshklkileddkaffppyyaapiirqdvldkhpelkdvlnklanqisleemqklnykvdgegqdpakvakeflkekglil</v>
      </c>
      <c r="Y61" s="64"/>
      <c r="Z61" s="64"/>
      <c r="AA61" s="64"/>
      <c r="AB61" s="64"/>
      <c r="AC61" s="187" t="str">
        <f t="shared" si="11"/>
        <v>i</v>
      </c>
      <c r="AD61" s="187" t="str">
        <f t="shared" si="11"/>
        <v>v</v>
      </c>
      <c r="AE61" s="187" t="str">
        <f t="shared" si="11"/>
        <v>s</v>
      </c>
      <c r="AF61" s="187" t="str">
        <f t="shared" si="11"/>
        <v>l</v>
      </c>
      <c r="AG61" s="187" t="str">
        <f t="shared" si="11"/>
        <v>g</v>
      </c>
      <c r="AH61" s="188" t="str">
        <f t="shared" si="11"/>
        <v>y</v>
      </c>
      <c r="AI61" s="27"/>
      <c r="AJ61" s="143" t="s">
        <v>257</v>
      </c>
      <c r="AK61" s="284"/>
      <c r="AL61" s="143"/>
      <c r="AM61" s="143"/>
      <c r="AN61" s="143"/>
      <c r="AO61" s="143"/>
      <c r="AP61" s="143"/>
      <c r="AQ61" s="143"/>
      <c r="AR61" s="143"/>
      <c r="AS61" s="143"/>
      <c r="AT61" s="143"/>
      <c r="AU61" s="143"/>
      <c r="AV61" s="143"/>
      <c r="AW61" s="143"/>
      <c r="AX61" s="143"/>
      <c r="AY61" s="143"/>
      <c r="AZ61" s="143"/>
      <c r="BA61" s="143"/>
      <c r="BB61" s="143"/>
      <c r="BC61" s="143"/>
      <c r="BD61" s="143"/>
      <c r="BE61" s="143"/>
      <c r="BF61" s="143"/>
      <c r="BG61" s="143"/>
      <c r="BH61" s="143"/>
      <c r="BI61" s="143"/>
      <c r="BJ61" s="143"/>
      <c r="BK61" s="143"/>
      <c r="BL61" s="143"/>
      <c r="BM61" s="143"/>
      <c r="BN61" s="143"/>
      <c r="BO61" s="143"/>
      <c r="BP61" s="143"/>
      <c r="BQ61" s="143"/>
      <c r="BR61" s="143"/>
      <c r="BS61" s="143"/>
      <c r="BT61" s="143"/>
      <c r="BU61" s="143"/>
      <c r="BV61" s="143"/>
      <c r="BW61" s="143"/>
      <c r="BX61" s="143"/>
      <c r="BY61" s="143"/>
      <c r="BZ61" s="143">
        <v>1</v>
      </c>
      <c r="CA61" s="143"/>
      <c r="CB61" s="143"/>
      <c r="CC61" s="143"/>
      <c r="CD61" s="143"/>
      <c r="CE61" s="143"/>
      <c r="CF61" s="143"/>
      <c r="CG61" s="143"/>
      <c r="CH61" s="143"/>
      <c r="CI61" s="270">
        <v>1</v>
      </c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</row>
    <row r="62" spans="1:138" s="67" customFormat="1" ht="14.65">
      <c r="A62" s="173" t="s">
        <v>182</v>
      </c>
      <c r="B62" s="143" t="s">
        <v>119</v>
      </c>
      <c r="C62" s="143" t="s">
        <v>120</v>
      </c>
      <c r="D62" s="65" t="s">
        <v>52</v>
      </c>
      <c r="E62" s="128"/>
      <c r="F62" s="141" t="s">
        <v>169</v>
      </c>
      <c r="G62" s="204"/>
      <c r="H62" s="64"/>
      <c r="I62" s="64"/>
      <c r="J62" s="64"/>
      <c r="K62" s="294"/>
      <c r="L62" s="124"/>
      <c r="M62" s="291">
        <v>36.031999999999996</v>
      </c>
      <c r="N62" s="64">
        <v>3</v>
      </c>
      <c r="O62" s="179"/>
      <c r="P62" s="140"/>
      <c r="Q62" s="65" t="s">
        <v>93</v>
      </c>
      <c r="R62" s="64" t="s">
        <v>258</v>
      </c>
      <c r="S62" s="64" t="str">
        <f t="shared" si="0"/>
        <v>andtvvvgsieftegiivanmvaemieahtdlkvvrklnlggvnvnfeaikrgganngidiyveytgsglvdilg</v>
      </c>
      <c r="T62" s="64" t="str">
        <f t="shared" si="1"/>
        <v>fpep</v>
      </c>
      <c r="U62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62" s="64" t="str">
        <f t="shared" si="3"/>
        <v>tyg</v>
      </c>
      <c r="W62" s="64" t="str">
        <f t="shared" si="4"/>
        <v>ppps</v>
      </c>
      <c r="X62" s="64" t="str">
        <f t="shared" si="5"/>
        <v>tdpegayetvkkeykrkwnivwlkplgfnntytlsvkdelakqynlktfsdlakisdklilgatmfflegpdgypglqklynfkfkhtksmdmgirytaidnnevqvidawatdgllvshklkileddkaffppyyaapiirqdvldkhpelkdvlnklanqisleemqklnykvdgegqdpakvakeflkekglil</v>
      </c>
      <c r="Y62" s="64"/>
      <c r="Z62" s="64"/>
      <c r="AA62" s="64"/>
      <c r="AB62" s="64"/>
      <c r="AC62" s="187" t="str">
        <f t="shared" ref="AC62:AH71" si="12">MID($R62,MID(AC$1,1,3),1)</f>
        <v>i</v>
      </c>
      <c r="AD62" s="187" t="str">
        <f t="shared" si="12"/>
        <v>v</v>
      </c>
      <c r="AE62" s="187" t="str">
        <f t="shared" si="12"/>
        <v>s</v>
      </c>
      <c r="AF62" s="187" t="str">
        <f t="shared" si="12"/>
        <v>l</v>
      </c>
      <c r="AG62" s="187" t="str">
        <f t="shared" si="12"/>
        <v>s</v>
      </c>
      <c r="AH62" s="188" t="str">
        <f t="shared" si="12"/>
        <v>y</v>
      </c>
      <c r="AI62" s="27"/>
      <c r="AJ62" s="143" t="s">
        <v>259</v>
      </c>
      <c r="AK62" s="284"/>
      <c r="AL62" s="143"/>
      <c r="AM62" s="143"/>
      <c r="AN62" s="143"/>
      <c r="AO62" s="143"/>
      <c r="AP62" s="143"/>
      <c r="AQ62" s="143"/>
      <c r="AR62" s="143"/>
      <c r="AS62" s="143"/>
      <c r="AT62" s="143"/>
      <c r="AU62" s="143"/>
      <c r="AV62" s="143"/>
      <c r="AW62" s="143"/>
      <c r="AX62" s="143"/>
      <c r="AY62" s="143"/>
      <c r="AZ62" s="143"/>
      <c r="BA62" s="143"/>
      <c r="BB62" s="143"/>
      <c r="BC62" s="143"/>
      <c r="BD62" s="143"/>
      <c r="BE62" s="143"/>
      <c r="BF62" s="143"/>
      <c r="BG62" s="143"/>
      <c r="BH62" s="143"/>
      <c r="BI62" s="143"/>
      <c r="BJ62" s="143"/>
      <c r="BK62" s="143"/>
      <c r="BL62" s="143"/>
      <c r="BM62" s="143"/>
      <c r="BN62" s="143"/>
      <c r="BO62" s="143"/>
      <c r="BP62" s="143"/>
      <c r="BQ62" s="143"/>
      <c r="BR62" s="143"/>
      <c r="BS62" s="143"/>
      <c r="BT62" s="143"/>
      <c r="BU62" s="143"/>
      <c r="BV62" s="143"/>
      <c r="BW62" s="143"/>
      <c r="BX62" s="143"/>
      <c r="BY62" s="143"/>
      <c r="BZ62" s="143">
        <v>1</v>
      </c>
      <c r="CA62" s="143"/>
      <c r="CB62" s="143"/>
      <c r="CC62" s="143"/>
      <c r="CD62" s="143"/>
      <c r="CE62" s="143"/>
      <c r="CF62" s="143"/>
      <c r="CG62" s="143"/>
      <c r="CH62" s="143"/>
      <c r="CI62" s="270">
        <v>1</v>
      </c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</row>
    <row r="63" spans="1:138" s="67" customFormat="1" ht="14.65">
      <c r="A63" s="173" t="s">
        <v>185</v>
      </c>
      <c r="B63" s="143" t="s">
        <v>119</v>
      </c>
      <c r="C63" s="143" t="s">
        <v>120</v>
      </c>
      <c r="D63" s="65" t="s">
        <v>52</v>
      </c>
      <c r="E63" s="128"/>
      <c r="F63" s="141" t="s">
        <v>172</v>
      </c>
      <c r="G63" s="204"/>
      <c r="H63" s="64"/>
      <c r="I63" s="64"/>
      <c r="J63" s="64"/>
      <c r="K63" s="294"/>
      <c r="L63" s="124"/>
      <c r="M63" s="291">
        <v>36.04</v>
      </c>
      <c r="N63" s="64">
        <v>3</v>
      </c>
      <c r="O63" s="179"/>
      <c r="P63" s="140"/>
      <c r="Q63" s="65" t="s">
        <v>93</v>
      </c>
      <c r="R63" s="64" t="s">
        <v>260</v>
      </c>
      <c r="S63" s="64" t="str">
        <f t="shared" si="0"/>
        <v>andtvvvgsieftegiivanmvaemieahtdlkvvrklnlggvnvnfeaikrgganngidiyveytgsglvdilg</v>
      </c>
      <c r="T63" s="64" t="str">
        <f t="shared" si="1"/>
        <v>fpep</v>
      </c>
      <c r="U63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63" s="64" t="str">
        <f t="shared" si="3"/>
        <v>tyg</v>
      </c>
      <c r="W63" s="64" t="str">
        <f t="shared" si="4"/>
        <v>pppn</v>
      </c>
      <c r="X63" s="64" t="str">
        <f t="shared" si="5"/>
        <v>tdpegayetvkkeykrkwnivwlkplgfnntytlgvkdelakqynlktfsdlakisdklilgatmfflegpdgypglqklynfkfkhtksmdmgirytaidnnevqvidawatdgllvshklkileddkaffppyyaapiirqdvldkhpelkdvlnklanqisleemqklnykvdgegqdpakvakeflkekglil</v>
      </c>
      <c r="Y63" s="64"/>
      <c r="Z63" s="64"/>
      <c r="AA63" s="64"/>
      <c r="AB63" s="64"/>
      <c r="AC63" s="187" t="str">
        <f t="shared" si="12"/>
        <v>i</v>
      </c>
      <c r="AD63" s="187" t="str">
        <f t="shared" si="12"/>
        <v>v</v>
      </c>
      <c r="AE63" s="187" t="str">
        <f t="shared" si="12"/>
        <v>s</v>
      </c>
      <c r="AF63" s="187" t="str">
        <f t="shared" si="12"/>
        <v>l</v>
      </c>
      <c r="AG63" s="187" t="str">
        <f t="shared" si="12"/>
        <v>g</v>
      </c>
      <c r="AH63" s="188" t="str">
        <f t="shared" si="12"/>
        <v>y</v>
      </c>
      <c r="AI63" s="27"/>
      <c r="AJ63" s="143" t="s">
        <v>261</v>
      </c>
      <c r="AK63" s="284"/>
      <c r="AL63" s="143"/>
      <c r="AM63" s="143"/>
      <c r="AN63" s="143"/>
      <c r="AO63" s="143"/>
      <c r="AP63" s="143"/>
      <c r="AQ63" s="143"/>
      <c r="AR63" s="143"/>
      <c r="AS63" s="143"/>
      <c r="AT63" s="143"/>
      <c r="AU63" s="143"/>
      <c r="AV63" s="143"/>
      <c r="AW63" s="143"/>
      <c r="AX63" s="143"/>
      <c r="AY63" s="143"/>
      <c r="AZ63" s="143"/>
      <c r="BA63" s="143"/>
      <c r="BB63" s="143"/>
      <c r="BC63" s="143"/>
      <c r="BD63" s="143"/>
      <c r="BE63" s="143"/>
      <c r="BF63" s="143"/>
      <c r="BG63" s="143"/>
      <c r="BH63" s="143"/>
      <c r="BI63" s="143"/>
      <c r="BJ63" s="143"/>
      <c r="BK63" s="143"/>
      <c r="BL63" s="143"/>
      <c r="BM63" s="143"/>
      <c r="BN63" s="143"/>
      <c r="BO63" s="143"/>
      <c r="BP63" s="143"/>
      <c r="BQ63" s="143"/>
      <c r="BR63" s="143"/>
      <c r="BS63" s="143"/>
      <c r="BT63" s="143"/>
      <c r="BU63" s="143">
        <v>1</v>
      </c>
      <c r="BV63" s="143"/>
      <c r="BW63" s="143"/>
      <c r="BX63" s="143"/>
      <c r="BY63" s="143"/>
      <c r="BZ63" s="143">
        <v>1</v>
      </c>
      <c r="CA63" s="143"/>
      <c r="CB63" s="143"/>
      <c r="CC63" s="143"/>
      <c r="CD63" s="143"/>
      <c r="CE63" s="143"/>
      <c r="CF63" s="143"/>
      <c r="CG63" s="143"/>
      <c r="CH63" s="143"/>
      <c r="CI63" s="270">
        <v>2</v>
      </c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</row>
    <row r="64" spans="1:138" s="67" customFormat="1" ht="14.65">
      <c r="A64" s="173" t="s">
        <v>187</v>
      </c>
      <c r="B64" s="143" t="s">
        <v>119</v>
      </c>
      <c r="C64" s="143" t="s">
        <v>120</v>
      </c>
      <c r="D64" s="65" t="s">
        <v>52</v>
      </c>
      <c r="E64" s="128"/>
      <c r="F64" s="141" t="s">
        <v>172</v>
      </c>
      <c r="G64" s="204"/>
      <c r="H64" s="64"/>
      <c r="I64" s="64"/>
      <c r="J64" s="64"/>
      <c r="K64" s="294"/>
      <c r="L64" s="124"/>
      <c r="M64" s="291">
        <v>36.040999999999997</v>
      </c>
      <c r="N64" s="64">
        <v>3</v>
      </c>
      <c r="O64" s="179"/>
      <c r="P64" s="140"/>
      <c r="Q64" s="65" t="s">
        <v>93</v>
      </c>
      <c r="R64" s="64" t="s">
        <v>262</v>
      </c>
      <c r="S64" s="64" t="str">
        <f t="shared" si="0"/>
        <v>andtvvvgsieftegiivanmvaemieahtdlkvvrklnlggvnvnfeaikrgganngidiyveytgsglvdilg</v>
      </c>
      <c r="T64" s="64" t="str">
        <f t="shared" si="1"/>
        <v>fpep</v>
      </c>
      <c r="U64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64" s="64" t="str">
        <f t="shared" si="3"/>
        <v>tyg</v>
      </c>
      <c r="W64" s="64" t="str">
        <f t="shared" si="4"/>
        <v>pppq</v>
      </c>
      <c r="X64" s="64" t="str">
        <f t="shared" si="5"/>
        <v>tdpegayetvkkeykrkwnivwlkplgfnntytlgvkdelakqynlktfsdlakisdklilgatmfflegpdgypglqklynfkfkhtksmdmgirytaidnnevqvidawatdgllvshklkileddkaffppyyaapiirqdvldkhpelkdvlnklanqisleemqklnykvdgegqdpakvakeflkekglil</v>
      </c>
      <c r="Y64" s="64"/>
      <c r="Z64" s="64"/>
      <c r="AA64" s="64"/>
      <c r="AB64" s="64"/>
      <c r="AC64" s="187" t="str">
        <f t="shared" si="12"/>
        <v>i</v>
      </c>
      <c r="AD64" s="187" t="str">
        <f t="shared" si="12"/>
        <v>v</v>
      </c>
      <c r="AE64" s="187" t="str">
        <f t="shared" si="12"/>
        <v>s</v>
      </c>
      <c r="AF64" s="187" t="str">
        <f t="shared" si="12"/>
        <v>l</v>
      </c>
      <c r="AG64" s="187" t="str">
        <f t="shared" si="12"/>
        <v>g</v>
      </c>
      <c r="AH64" s="188" t="str">
        <f t="shared" si="12"/>
        <v>y</v>
      </c>
      <c r="AI64" s="27"/>
      <c r="AJ64" s="143" t="s">
        <v>263</v>
      </c>
      <c r="AK64" s="284"/>
      <c r="AL64" s="143"/>
      <c r="AM64" s="143"/>
      <c r="AN64" s="143"/>
      <c r="AO64" s="143"/>
      <c r="AP64" s="143"/>
      <c r="AQ64" s="143"/>
      <c r="AR64" s="143"/>
      <c r="AS64" s="143"/>
      <c r="AT64" s="143"/>
      <c r="AU64" s="143"/>
      <c r="AV64" s="143"/>
      <c r="AW64" s="143"/>
      <c r="AX64" s="143"/>
      <c r="AY64" s="143"/>
      <c r="AZ64" s="143"/>
      <c r="BA64" s="143"/>
      <c r="BB64" s="143"/>
      <c r="BC64" s="143"/>
      <c r="BD64" s="143"/>
      <c r="BE64" s="143"/>
      <c r="BF64" s="143"/>
      <c r="BG64" s="143"/>
      <c r="BH64" s="143"/>
      <c r="BI64" s="143"/>
      <c r="BJ64" s="143"/>
      <c r="BK64" s="143"/>
      <c r="BL64" s="143"/>
      <c r="BM64" s="143"/>
      <c r="BN64" s="143"/>
      <c r="BO64" s="143"/>
      <c r="BP64" s="143"/>
      <c r="BQ64" s="143"/>
      <c r="BR64" s="143"/>
      <c r="BS64" s="143"/>
      <c r="BT64" s="143"/>
      <c r="BU64" s="143"/>
      <c r="BV64" s="143"/>
      <c r="BW64" s="143"/>
      <c r="BX64" s="143"/>
      <c r="BY64" s="143"/>
      <c r="BZ64" s="143">
        <v>1</v>
      </c>
      <c r="CA64" s="143"/>
      <c r="CB64" s="143"/>
      <c r="CC64" s="143"/>
      <c r="CD64" s="143"/>
      <c r="CE64" s="143"/>
      <c r="CF64" s="143"/>
      <c r="CG64" s="143"/>
      <c r="CH64" s="143"/>
      <c r="CI64" s="270">
        <v>1</v>
      </c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</row>
    <row r="65" spans="1:138" s="67" customFormat="1" ht="14.65">
      <c r="A65" s="173" t="s">
        <v>264</v>
      </c>
      <c r="B65" s="143" t="s">
        <v>119</v>
      </c>
      <c r="C65" s="143" t="s">
        <v>120</v>
      </c>
      <c r="D65" s="65" t="s">
        <v>52</v>
      </c>
      <c r="E65" s="128"/>
      <c r="F65" s="141" t="s">
        <v>175</v>
      </c>
      <c r="G65" s="204"/>
      <c r="H65" s="64"/>
      <c r="I65" s="64"/>
      <c r="J65" s="64"/>
      <c r="K65" s="294"/>
      <c r="L65" s="124"/>
      <c r="M65" s="291">
        <v>36.049999999999997</v>
      </c>
      <c r="N65" s="64">
        <v>3</v>
      </c>
      <c r="O65" s="179"/>
      <c r="P65" s="140"/>
      <c r="Q65" s="65" t="s">
        <v>93</v>
      </c>
      <c r="R65" s="64" t="s">
        <v>256</v>
      </c>
      <c r="S65" s="64" t="str">
        <f t="shared" si="0"/>
        <v>andtvvvgsieftegiivanmvaemieahtdlkvvrklnlggvnvnfeaikrgganngidiyveytgsglvdilg</v>
      </c>
      <c r="T65" s="64" t="str">
        <f t="shared" si="1"/>
        <v>fpep</v>
      </c>
      <c r="U65" s="64" t="str">
        <f t="shared" si="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65" s="64" t="str">
        <f t="shared" si="3"/>
        <v>tyg</v>
      </c>
      <c r="W65" s="64" t="str">
        <f t="shared" si="4"/>
        <v>ppps</v>
      </c>
      <c r="X65" s="64" t="str">
        <f t="shared" si="5"/>
        <v>tdpegayetvkkeykrkwnivwlkplgfnntytlgvkdelakqynlktfsdlakisdklilgatmfflegpdgypglqklynfkfkhtksmdmgirytaidnnevqvidawatdgllvshklkileddkaffppyyaapiirqdvldkhpelkdvlnklanqisleemqklnykvdgegqdpakvakeflkekglil</v>
      </c>
      <c r="Y65" s="64"/>
      <c r="Z65" s="64"/>
      <c r="AA65" s="64"/>
      <c r="AB65" s="64"/>
      <c r="AC65" s="187" t="str">
        <f t="shared" si="12"/>
        <v>i</v>
      </c>
      <c r="AD65" s="187" t="str">
        <f t="shared" si="12"/>
        <v>v</v>
      </c>
      <c r="AE65" s="187" t="str">
        <f t="shared" si="12"/>
        <v>s</v>
      </c>
      <c r="AF65" s="187" t="str">
        <f t="shared" si="12"/>
        <v>l</v>
      </c>
      <c r="AG65" s="187" t="str">
        <f t="shared" si="12"/>
        <v>g</v>
      </c>
      <c r="AH65" s="188" t="str">
        <f t="shared" si="12"/>
        <v>y</v>
      </c>
      <c r="AI65" s="27"/>
      <c r="AJ65" s="143" t="s">
        <v>265</v>
      </c>
      <c r="AK65" s="284"/>
      <c r="AL65" s="143"/>
      <c r="AM65" s="143"/>
      <c r="AN65" s="143"/>
      <c r="AO65" s="143"/>
      <c r="AP65" s="143"/>
      <c r="AQ65" s="143"/>
      <c r="AR65" s="143"/>
      <c r="AS65" s="143"/>
      <c r="AT65" s="143"/>
      <c r="AU65" s="143"/>
      <c r="AV65" s="143"/>
      <c r="AW65" s="143"/>
      <c r="AX65" s="143"/>
      <c r="AY65" s="143"/>
      <c r="AZ65" s="143"/>
      <c r="BA65" s="143"/>
      <c r="BB65" s="143"/>
      <c r="BC65" s="143"/>
      <c r="BD65" s="143"/>
      <c r="BE65" s="143"/>
      <c r="BF65" s="143"/>
      <c r="BG65" s="143"/>
      <c r="BH65" s="143"/>
      <c r="BI65" s="143"/>
      <c r="BJ65" s="143"/>
      <c r="BK65" s="143"/>
      <c r="BL65" s="143"/>
      <c r="BM65" s="143"/>
      <c r="BN65" s="143"/>
      <c r="BO65" s="143"/>
      <c r="BP65" s="143"/>
      <c r="BQ65" s="143"/>
      <c r="BR65" s="143"/>
      <c r="BS65" s="143"/>
      <c r="BT65" s="143"/>
      <c r="BU65" s="143">
        <v>1</v>
      </c>
      <c r="BV65" s="143"/>
      <c r="BW65" s="143"/>
      <c r="BX65" s="143"/>
      <c r="BY65" s="143"/>
      <c r="BZ65" s="143"/>
      <c r="CA65" s="143"/>
      <c r="CB65" s="143"/>
      <c r="CC65" s="143"/>
      <c r="CD65" s="143"/>
      <c r="CE65" s="143"/>
      <c r="CF65" s="143"/>
      <c r="CG65" s="143"/>
      <c r="CH65" s="143"/>
      <c r="CI65" s="270">
        <v>1</v>
      </c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</row>
    <row r="66" spans="1:138" s="67" customFormat="1" ht="14.65">
      <c r="A66" s="173" t="s">
        <v>266</v>
      </c>
      <c r="B66" s="143" t="s">
        <v>119</v>
      </c>
      <c r="C66" s="143" t="s">
        <v>120</v>
      </c>
      <c r="D66" s="65" t="s">
        <v>52</v>
      </c>
      <c r="E66" s="128"/>
      <c r="F66" s="141" t="s">
        <v>175</v>
      </c>
      <c r="G66" s="204"/>
      <c r="H66" s="64"/>
      <c r="I66" s="64"/>
      <c r="J66" s="64"/>
      <c r="K66" s="294"/>
      <c r="L66" s="124"/>
      <c r="M66" s="291">
        <v>36.051000000000002</v>
      </c>
      <c r="N66" s="64">
        <v>3</v>
      </c>
      <c r="O66" s="179"/>
      <c r="P66" s="140"/>
      <c r="Q66" s="65" t="s">
        <v>93</v>
      </c>
      <c r="R66" s="64" t="s">
        <v>262</v>
      </c>
      <c r="S66" s="64" t="str">
        <f t="shared" ref="S66:S129" si="13">MID($R66,1,75)</f>
        <v>andtvvvgsieftegiivanmvaemieahtdlkvvrklnlggvnvnfeaikrgganngidiyveytgsglvdilg</v>
      </c>
      <c r="T66" s="64" t="str">
        <f t="shared" ref="T66:T129" si="14">MID($R66,76,4)</f>
        <v>fpep</v>
      </c>
      <c r="U66" s="64" t="str">
        <f t="shared" ref="U66:U129" si="15">MID($R66,80,239)</f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66" s="64" t="str">
        <f t="shared" ref="V66:V129" si="16">MID($R66,240,3)</f>
        <v>tyg</v>
      </c>
      <c r="W66" s="64" t="str">
        <f t="shared" ref="W66:W129" si="17">MID($R66,321,4)</f>
        <v>pppq</v>
      </c>
      <c r="X66" s="64" t="str">
        <f t="shared" ref="X66:X129" si="18">MID($R66,326,198)</f>
        <v>tdpegayetvkkeykrkwnivwlkplgfnntytlgvkdelakqynlktfsdlakisdklilgatmfflegpdgypglqklynfkfkhtksmdmgirytaidnnevqvidawatdgllvshklkileddkaffppyyaapiirqdvldkhpelkdvlnklanqisleemqklnykvdgegqdpakvakeflkekglil</v>
      </c>
      <c r="Y66" s="64"/>
      <c r="Z66" s="64"/>
      <c r="AA66" s="64"/>
      <c r="AB66" s="64"/>
      <c r="AC66" s="187" t="str">
        <f t="shared" si="12"/>
        <v>i</v>
      </c>
      <c r="AD66" s="187" t="str">
        <f t="shared" si="12"/>
        <v>v</v>
      </c>
      <c r="AE66" s="187" t="str">
        <f t="shared" si="12"/>
        <v>s</v>
      </c>
      <c r="AF66" s="187" t="str">
        <f t="shared" si="12"/>
        <v>l</v>
      </c>
      <c r="AG66" s="187" t="str">
        <f t="shared" si="12"/>
        <v>g</v>
      </c>
      <c r="AH66" s="188" t="str">
        <f t="shared" si="12"/>
        <v>y</v>
      </c>
      <c r="AI66" s="27"/>
      <c r="AJ66" s="143" t="s">
        <v>267</v>
      </c>
      <c r="AK66" s="284"/>
      <c r="AL66" s="143"/>
      <c r="AM66" s="143"/>
      <c r="AN66" s="143"/>
      <c r="AO66" s="143"/>
      <c r="AP66" s="143"/>
      <c r="AQ66" s="143"/>
      <c r="AR66" s="143"/>
      <c r="AS66" s="143"/>
      <c r="AT66" s="143"/>
      <c r="AU66" s="143"/>
      <c r="AV66" s="143"/>
      <c r="AW66" s="143"/>
      <c r="AX66" s="143"/>
      <c r="AY66" s="143"/>
      <c r="AZ66" s="143"/>
      <c r="BA66" s="143"/>
      <c r="BB66" s="143"/>
      <c r="BC66" s="143"/>
      <c r="BD66" s="143"/>
      <c r="BE66" s="143"/>
      <c r="BF66" s="143"/>
      <c r="BG66" s="143"/>
      <c r="BH66" s="143"/>
      <c r="BI66" s="143"/>
      <c r="BJ66" s="143"/>
      <c r="BK66" s="143"/>
      <c r="BL66" s="143"/>
      <c r="BM66" s="143"/>
      <c r="BN66" s="143"/>
      <c r="BO66" s="143"/>
      <c r="BP66" s="143"/>
      <c r="BQ66" s="143"/>
      <c r="BR66" s="143"/>
      <c r="BS66" s="143"/>
      <c r="BT66" s="143"/>
      <c r="BU66" s="143">
        <v>1</v>
      </c>
      <c r="BV66" s="143"/>
      <c r="BW66" s="143"/>
      <c r="BX66" s="143"/>
      <c r="BY66" s="143"/>
      <c r="BZ66" s="143"/>
      <c r="CA66" s="143"/>
      <c r="CB66" s="143"/>
      <c r="CC66" s="143"/>
      <c r="CD66" s="143"/>
      <c r="CE66" s="143"/>
      <c r="CF66" s="143"/>
      <c r="CG66" s="143"/>
      <c r="CH66" s="143"/>
      <c r="CI66" s="270">
        <v>1</v>
      </c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</row>
    <row r="67" spans="1:138" s="67" customFormat="1" ht="14.65">
      <c r="A67" s="173" t="s">
        <v>268</v>
      </c>
      <c r="B67" s="143" t="s">
        <v>119</v>
      </c>
      <c r="C67" s="143" t="s">
        <v>120</v>
      </c>
      <c r="D67" s="65" t="s">
        <v>52</v>
      </c>
      <c r="E67" s="128"/>
      <c r="F67" s="141" t="s">
        <v>175</v>
      </c>
      <c r="G67" s="204"/>
      <c r="H67" s="64"/>
      <c r="I67" s="64"/>
      <c r="J67" s="64"/>
      <c r="K67" s="294"/>
      <c r="L67" s="124"/>
      <c r="M67" s="291">
        <v>36.052</v>
      </c>
      <c r="N67" s="64">
        <v>3</v>
      </c>
      <c r="O67" s="179"/>
      <c r="P67" s="140"/>
      <c r="Q67" s="65" t="s">
        <v>93</v>
      </c>
      <c r="R67" s="64" t="s">
        <v>260</v>
      </c>
      <c r="S67" s="64" t="str">
        <f t="shared" si="13"/>
        <v>andtvvvgsieftegiivanmvaemieahtdlkvvrklnlggvnvnfeaikrgganngidiyveytgsglvdilg</v>
      </c>
      <c r="T67" s="64" t="str">
        <f t="shared" si="14"/>
        <v>fpep</v>
      </c>
      <c r="U67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67" s="64" t="str">
        <f t="shared" si="16"/>
        <v>tyg</v>
      </c>
      <c r="W67" s="64" t="str">
        <f t="shared" si="17"/>
        <v>pppn</v>
      </c>
      <c r="X67" s="64" t="str">
        <f t="shared" si="18"/>
        <v>tdpegayetvkkeykrkwnivwlkplgfnntytlgvkdelakqynlktfsdlakisdklilgatmfflegpdgypglqklynfkfkhtksmdmgirytaidnnevqvidawatdgllvshklkileddkaffppyyaapiirqdvldkhpelkdvlnklanqisleemqklnykvdgegqdpakvakeflkekglil</v>
      </c>
      <c r="Y67" s="64"/>
      <c r="Z67" s="64"/>
      <c r="AA67" s="64"/>
      <c r="AB67" s="64"/>
      <c r="AC67" s="187" t="str">
        <f t="shared" si="12"/>
        <v>i</v>
      </c>
      <c r="AD67" s="187" t="str">
        <f t="shared" si="12"/>
        <v>v</v>
      </c>
      <c r="AE67" s="187" t="str">
        <f t="shared" si="12"/>
        <v>s</v>
      </c>
      <c r="AF67" s="187" t="str">
        <f t="shared" si="12"/>
        <v>l</v>
      </c>
      <c r="AG67" s="187" t="str">
        <f t="shared" si="12"/>
        <v>g</v>
      </c>
      <c r="AH67" s="188" t="str">
        <f t="shared" si="12"/>
        <v>y</v>
      </c>
      <c r="AI67" s="27"/>
      <c r="AJ67" s="143" t="s">
        <v>269</v>
      </c>
      <c r="AK67" s="284"/>
      <c r="AL67" s="143"/>
      <c r="AM67" s="143">
        <v>1</v>
      </c>
      <c r="AN67" s="143"/>
      <c r="AO67" s="143"/>
      <c r="AP67" s="143"/>
      <c r="AQ67" s="143"/>
      <c r="AR67" s="143"/>
      <c r="AS67" s="143"/>
      <c r="AT67" s="143"/>
      <c r="AU67" s="143"/>
      <c r="AV67" s="143"/>
      <c r="AW67" s="143"/>
      <c r="AX67" s="143"/>
      <c r="AY67" s="143"/>
      <c r="AZ67" s="143"/>
      <c r="BA67" s="143"/>
      <c r="BB67" s="143"/>
      <c r="BC67" s="143"/>
      <c r="BD67" s="143"/>
      <c r="BE67" s="143"/>
      <c r="BF67" s="143"/>
      <c r="BG67" s="143"/>
      <c r="BH67" s="143"/>
      <c r="BI67" s="143"/>
      <c r="BJ67" s="143"/>
      <c r="BK67" s="143"/>
      <c r="BL67" s="143"/>
      <c r="BM67" s="143"/>
      <c r="BN67" s="143"/>
      <c r="BO67" s="143"/>
      <c r="BP67" s="143"/>
      <c r="BQ67" s="143"/>
      <c r="BR67" s="143"/>
      <c r="BS67" s="143"/>
      <c r="BT67" s="143"/>
      <c r="BU67" s="143"/>
      <c r="BV67" s="143"/>
      <c r="BW67" s="143"/>
      <c r="BX67" s="143"/>
      <c r="BY67" s="143"/>
      <c r="BZ67" s="143"/>
      <c r="CA67" s="143"/>
      <c r="CB67" s="143"/>
      <c r="CC67" s="143"/>
      <c r="CD67" s="143"/>
      <c r="CE67" s="143"/>
      <c r="CF67" s="143"/>
      <c r="CG67" s="143"/>
      <c r="CH67" s="143"/>
      <c r="CI67" s="270">
        <v>1</v>
      </c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</row>
    <row r="68" spans="1:138" s="67" customFormat="1" ht="14.65">
      <c r="A68" s="173" t="s">
        <v>270</v>
      </c>
      <c r="B68" s="143" t="s">
        <v>119</v>
      </c>
      <c r="C68" s="143" t="s">
        <v>120</v>
      </c>
      <c r="D68" s="65" t="s">
        <v>52</v>
      </c>
      <c r="E68" s="128"/>
      <c r="F68" s="141" t="s">
        <v>178</v>
      </c>
      <c r="G68" s="204"/>
      <c r="H68" s="64"/>
      <c r="I68" s="64"/>
      <c r="J68" s="64"/>
      <c r="K68" s="294"/>
      <c r="L68" s="124"/>
      <c r="M68" s="291">
        <v>36.06</v>
      </c>
      <c r="N68" s="64">
        <v>3</v>
      </c>
      <c r="O68" s="179"/>
      <c r="P68" s="140"/>
      <c r="Q68" s="65" t="s">
        <v>93</v>
      </c>
      <c r="R68" s="64" t="s">
        <v>260</v>
      </c>
      <c r="S68" s="64" t="str">
        <f t="shared" si="13"/>
        <v>andtvvvgsieftegiivanmvaemieahtdlkvvrklnlggvnvnfeaikrgganngidiyveytgsglvdilg</v>
      </c>
      <c r="T68" s="64" t="str">
        <f t="shared" si="14"/>
        <v>fpep</v>
      </c>
      <c r="U68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68" s="64" t="str">
        <f t="shared" si="16"/>
        <v>tyg</v>
      </c>
      <c r="W68" s="64" t="str">
        <f t="shared" si="17"/>
        <v>pppn</v>
      </c>
      <c r="X68" s="64" t="str">
        <f t="shared" si="18"/>
        <v>tdpegayetvkkeykrkwnivwlkplgfnntytlgvkdelakqynlktfsdlakisdklilgatmfflegpdgypglqklynfkfkhtksmdmgirytaidnnevqvidawatdgllvshklkileddkaffppyyaapiirqdvldkhpelkdvlnklanqisleemqklnykvdgegqdpakvakeflkekglil</v>
      </c>
      <c r="Y68" s="64"/>
      <c r="Z68" s="64"/>
      <c r="AA68" s="64"/>
      <c r="AB68" s="64"/>
      <c r="AC68" s="187" t="str">
        <f t="shared" si="12"/>
        <v>i</v>
      </c>
      <c r="AD68" s="187" t="str">
        <f t="shared" si="12"/>
        <v>v</v>
      </c>
      <c r="AE68" s="187" t="str">
        <f t="shared" si="12"/>
        <v>s</v>
      </c>
      <c r="AF68" s="187" t="str">
        <f t="shared" si="12"/>
        <v>l</v>
      </c>
      <c r="AG68" s="187" t="str">
        <f t="shared" si="12"/>
        <v>g</v>
      </c>
      <c r="AH68" s="188" t="str">
        <f t="shared" si="12"/>
        <v>y</v>
      </c>
      <c r="AI68" s="27"/>
      <c r="AJ68" s="143" t="s">
        <v>271</v>
      </c>
      <c r="AK68" s="284"/>
      <c r="AL68" s="143"/>
      <c r="AM68" s="143"/>
      <c r="AN68" s="143"/>
      <c r="AO68" s="143"/>
      <c r="AP68" s="143"/>
      <c r="AQ68" s="143"/>
      <c r="AR68" s="143"/>
      <c r="AS68" s="143"/>
      <c r="AT68" s="143"/>
      <c r="AU68" s="143"/>
      <c r="AV68" s="143"/>
      <c r="AW68" s="143"/>
      <c r="AX68" s="143"/>
      <c r="AY68" s="143"/>
      <c r="AZ68" s="143"/>
      <c r="BA68" s="143"/>
      <c r="BB68" s="143"/>
      <c r="BC68" s="143"/>
      <c r="BD68" s="143"/>
      <c r="BE68" s="143"/>
      <c r="BF68" s="143"/>
      <c r="BG68" s="143"/>
      <c r="BH68" s="143"/>
      <c r="BI68" s="143"/>
      <c r="BJ68" s="143"/>
      <c r="BK68" s="143"/>
      <c r="BL68" s="143"/>
      <c r="BM68" s="143"/>
      <c r="BN68" s="143"/>
      <c r="BO68" s="143"/>
      <c r="BP68" s="143"/>
      <c r="BQ68" s="143"/>
      <c r="BR68" s="143"/>
      <c r="BS68" s="143"/>
      <c r="BT68" s="143"/>
      <c r="BU68" s="143"/>
      <c r="BV68" s="143"/>
      <c r="BW68" s="143"/>
      <c r="BX68" s="143"/>
      <c r="BY68" s="143"/>
      <c r="BZ68" s="143"/>
      <c r="CA68" s="143"/>
      <c r="CB68" s="143">
        <v>1</v>
      </c>
      <c r="CC68" s="143"/>
      <c r="CD68" s="143"/>
      <c r="CE68" s="143"/>
      <c r="CF68" s="143"/>
      <c r="CG68" s="143"/>
      <c r="CH68" s="143"/>
      <c r="CI68" s="270">
        <v>1</v>
      </c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</row>
    <row r="69" spans="1:138" s="67" customFormat="1" ht="14.65">
      <c r="A69" s="173" t="s">
        <v>272</v>
      </c>
      <c r="B69" s="143" t="s">
        <v>119</v>
      </c>
      <c r="C69" s="143" t="s">
        <v>120</v>
      </c>
      <c r="D69" s="65" t="s">
        <v>52</v>
      </c>
      <c r="E69" s="128"/>
      <c r="F69" s="141" t="s">
        <v>181</v>
      </c>
      <c r="G69" s="204"/>
      <c r="H69" s="64"/>
      <c r="I69" s="64"/>
      <c r="J69" s="64"/>
      <c r="K69" s="294"/>
      <c r="L69" s="124"/>
      <c r="M69" s="291">
        <v>36.07</v>
      </c>
      <c r="N69" s="64">
        <v>3</v>
      </c>
      <c r="O69" s="179"/>
      <c r="P69" s="140"/>
      <c r="Q69" s="65" t="s">
        <v>93</v>
      </c>
      <c r="R69" s="64" t="s">
        <v>260</v>
      </c>
      <c r="S69" s="64" t="str">
        <f t="shared" si="13"/>
        <v>andtvvvgsieftegiivanmvaemieahtdlkvvrklnlggvnvnfeaikrgganngidiyveytgsglvdilg</v>
      </c>
      <c r="T69" s="64" t="str">
        <f t="shared" si="14"/>
        <v>fpep</v>
      </c>
      <c r="U69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69" s="64" t="str">
        <f t="shared" si="16"/>
        <v>tyg</v>
      </c>
      <c r="W69" s="64" t="str">
        <f t="shared" si="17"/>
        <v>pppn</v>
      </c>
      <c r="X69" s="64" t="str">
        <f t="shared" si="18"/>
        <v>tdpegayetvkkeykrkwnivwlkplgfnntytlgvkdelakqynlktfsdlakisdklilgatmfflegpdgypglqklynfkfkhtksmdmgirytaidnnevqvidawatdgllvshklkileddkaffppyyaapiirqdvldkhpelkdvlnklanqisleemqklnykvdgegqdpakvakeflkekglil</v>
      </c>
      <c r="Y69" s="64"/>
      <c r="Z69" s="64"/>
      <c r="AA69" s="64"/>
      <c r="AB69" s="64"/>
      <c r="AC69" s="187" t="str">
        <f t="shared" si="12"/>
        <v>i</v>
      </c>
      <c r="AD69" s="187" t="str">
        <f t="shared" si="12"/>
        <v>v</v>
      </c>
      <c r="AE69" s="187" t="str">
        <f t="shared" si="12"/>
        <v>s</v>
      </c>
      <c r="AF69" s="187" t="str">
        <f t="shared" si="12"/>
        <v>l</v>
      </c>
      <c r="AG69" s="187" t="str">
        <f t="shared" si="12"/>
        <v>g</v>
      </c>
      <c r="AH69" s="188" t="str">
        <f t="shared" si="12"/>
        <v>y</v>
      </c>
      <c r="AI69" s="27"/>
      <c r="AJ69" s="143" t="s">
        <v>273</v>
      </c>
      <c r="AK69" s="284"/>
      <c r="AL69" s="143"/>
      <c r="AM69" s="143"/>
      <c r="AN69" s="143"/>
      <c r="AO69" s="143"/>
      <c r="AP69" s="143"/>
      <c r="AQ69" s="143"/>
      <c r="AR69" s="143"/>
      <c r="AS69" s="143"/>
      <c r="AT69" s="143"/>
      <c r="AU69" s="143"/>
      <c r="AV69" s="143"/>
      <c r="AW69" s="143"/>
      <c r="AX69" s="143"/>
      <c r="AY69" s="143"/>
      <c r="AZ69" s="143"/>
      <c r="BA69" s="143"/>
      <c r="BB69" s="143"/>
      <c r="BC69" s="143"/>
      <c r="BD69" s="143"/>
      <c r="BE69" s="143"/>
      <c r="BF69" s="143"/>
      <c r="BG69" s="143"/>
      <c r="BH69" s="143"/>
      <c r="BI69" s="143"/>
      <c r="BJ69" s="143"/>
      <c r="BK69" s="143"/>
      <c r="BL69" s="143"/>
      <c r="BM69" s="143"/>
      <c r="BN69" s="143"/>
      <c r="BO69" s="143"/>
      <c r="BP69" s="143"/>
      <c r="BQ69" s="143"/>
      <c r="BR69" s="143"/>
      <c r="BS69" s="143"/>
      <c r="BT69" s="143"/>
      <c r="BU69" s="143"/>
      <c r="BV69" s="143"/>
      <c r="BW69" s="143"/>
      <c r="BX69" s="143"/>
      <c r="BY69" s="143"/>
      <c r="BZ69" s="143"/>
      <c r="CA69" s="143"/>
      <c r="CB69" s="143">
        <v>1</v>
      </c>
      <c r="CC69" s="143"/>
      <c r="CD69" s="143"/>
      <c r="CE69" s="143"/>
      <c r="CF69" s="143"/>
      <c r="CG69" s="143"/>
      <c r="CH69" s="143"/>
      <c r="CI69" s="270">
        <v>1</v>
      </c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</row>
    <row r="70" spans="1:138" s="67" customFormat="1" ht="14.65">
      <c r="A70" s="173" t="s">
        <v>274</v>
      </c>
      <c r="B70" s="143" t="s">
        <v>119</v>
      </c>
      <c r="C70" s="143" t="s">
        <v>120</v>
      </c>
      <c r="D70" s="65" t="s">
        <v>52</v>
      </c>
      <c r="E70" s="128"/>
      <c r="F70" s="141" t="s">
        <v>183</v>
      </c>
      <c r="G70" s="204"/>
      <c r="H70" s="64"/>
      <c r="I70" s="64"/>
      <c r="J70" s="64"/>
      <c r="K70" s="294"/>
      <c r="L70" s="124"/>
      <c r="M70" s="291">
        <v>36.08</v>
      </c>
      <c r="N70" s="64">
        <v>3</v>
      </c>
      <c r="O70" s="179"/>
      <c r="P70" s="140"/>
      <c r="Q70" s="65" t="s">
        <v>93</v>
      </c>
      <c r="R70" s="64" t="s">
        <v>260</v>
      </c>
      <c r="S70" s="64" t="str">
        <f t="shared" si="13"/>
        <v>andtvvvgsieftegiivanmvaemieahtdlkvvrklnlggvnvnfeaikrgganngidiyveytgsglvdilg</v>
      </c>
      <c r="T70" s="64" t="str">
        <f t="shared" si="14"/>
        <v>fpep</v>
      </c>
      <c r="U70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70" s="64" t="str">
        <f t="shared" si="16"/>
        <v>tyg</v>
      </c>
      <c r="W70" s="64" t="str">
        <f t="shared" si="17"/>
        <v>pppn</v>
      </c>
      <c r="X70" s="64" t="str">
        <f t="shared" si="18"/>
        <v>tdpegayetvkkeykrkwnivwlkplgfnntytlgvkdelakqynlktfsdlakisdklilgatmfflegpdgypglqklynfkfkhtksmdmgirytaidnnevqvidawatdgllvshklkileddkaffppyyaapiirqdvldkhpelkdvlnklanqisleemqklnykvdgegqdpakvakeflkekglil</v>
      </c>
      <c r="Y70" s="64"/>
      <c r="Z70" s="64"/>
      <c r="AA70" s="64"/>
      <c r="AB70" s="64"/>
      <c r="AC70" s="187" t="str">
        <f t="shared" si="12"/>
        <v>i</v>
      </c>
      <c r="AD70" s="187" t="str">
        <f t="shared" si="12"/>
        <v>v</v>
      </c>
      <c r="AE70" s="187" t="str">
        <f t="shared" si="12"/>
        <v>s</v>
      </c>
      <c r="AF70" s="187" t="str">
        <f t="shared" si="12"/>
        <v>l</v>
      </c>
      <c r="AG70" s="187" t="str">
        <f t="shared" si="12"/>
        <v>g</v>
      </c>
      <c r="AH70" s="188" t="str">
        <f t="shared" si="12"/>
        <v>y</v>
      </c>
      <c r="AI70" s="27"/>
      <c r="AJ70" s="143" t="s">
        <v>275</v>
      </c>
      <c r="AK70" s="284"/>
      <c r="AL70" s="143"/>
      <c r="AM70" s="143"/>
      <c r="AN70" s="143"/>
      <c r="AO70" s="143"/>
      <c r="AP70" s="143"/>
      <c r="AQ70" s="143"/>
      <c r="AR70" s="143"/>
      <c r="AS70" s="143"/>
      <c r="AT70" s="143"/>
      <c r="AU70" s="143"/>
      <c r="AV70" s="143"/>
      <c r="AW70" s="143"/>
      <c r="AX70" s="143"/>
      <c r="AY70" s="143"/>
      <c r="AZ70" s="143"/>
      <c r="BA70" s="143"/>
      <c r="BB70" s="143"/>
      <c r="BC70" s="143"/>
      <c r="BD70" s="143"/>
      <c r="BE70" s="143"/>
      <c r="BF70" s="143"/>
      <c r="BG70" s="143"/>
      <c r="BH70" s="143"/>
      <c r="BI70" s="143"/>
      <c r="BJ70" s="143"/>
      <c r="BK70" s="143"/>
      <c r="BL70" s="143"/>
      <c r="BM70" s="143"/>
      <c r="BN70" s="143"/>
      <c r="BO70" s="143"/>
      <c r="BP70" s="143"/>
      <c r="BQ70" s="143"/>
      <c r="BR70" s="143"/>
      <c r="BS70" s="143"/>
      <c r="BT70" s="143"/>
      <c r="BU70" s="143"/>
      <c r="BV70" s="143"/>
      <c r="BW70" s="143"/>
      <c r="BX70" s="143"/>
      <c r="BY70" s="143"/>
      <c r="BZ70" s="143"/>
      <c r="CA70" s="143"/>
      <c r="CB70" s="143">
        <v>1</v>
      </c>
      <c r="CC70" s="143"/>
      <c r="CD70" s="143"/>
      <c r="CE70" s="143"/>
      <c r="CF70" s="143"/>
      <c r="CG70" s="143"/>
      <c r="CH70" s="143"/>
      <c r="CI70" s="270">
        <v>1</v>
      </c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</row>
    <row r="71" spans="1:138" s="67" customFormat="1" ht="14.65">
      <c r="A71" s="173" t="s">
        <v>190</v>
      </c>
      <c r="B71" s="143" t="s">
        <v>119</v>
      </c>
      <c r="C71" s="143" t="s">
        <v>120</v>
      </c>
      <c r="D71" s="65" t="s">
        <v>52</v>
      </c>
      <c r="E71" s="128"/>
      <c r="F71" s="141" t="s">
        <v>188</v>
      </c>
      <c r="G71" s="204"/>
      <c r="H71" s="64"/>
      <c r="I71" s="64"/>
      <c r="J71" s="64"/>
      <c r="K71" s="294"/>
      <c r="L71" s="124"/>
      <c r="M71" s="291">
        <v>36.090000000000003</v>
      </c>
      <c r="N71" s="64">
        <v>3</v>
      </c>
      <c r="O71" s="179"/>
      <c r="P71" s="140"/>
      <c r="Q71" s="65" t="s">
        <v>93</v>
      </c>
      <c r="R71" s="64" t="s">
        <v>276</v>
      </c>
      <c r="S71" s="64" t="str">
        <f t="shared" si="13"/>
        <v>andtvvvgsieftegiivanmvaemieahtdlkvvrklnlggvnvnfeaikrgganngidiyveytgsglvdilg</v>
      </c>
      <c r="T71" s="64" t="str">
        <f t="shared" si="14"/>
        <v>fpep</v>
      </c>
      <c r="U71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71" s="64" t="str">
        <f t="shared" si="16"/>
        <v>tyg</v>
      </c>
      <c r="W71" s="64" t="str">
        <f t="shared" si="17"/>
        <v>pppn</v>
      </c>
      <c r="X71" s="64" t="str">
        <f t="shared" si="18"/>
        <v>tdpegayetvkkeykrkwnivwlkplgfnntytlgvkdelakqynlktfsdlakisdklilgatmfflenpdgypglqklynfkfkhtksmdmgirytaidnnevqvidawatdgllvshklkileddkaffppyyaapiirqdvldkhpelkdvlnklanqisleemqklnykvdgegqdpakvakeflkekglil</v>
      </c>
      <c r="Y71" s="64"/>
      <c r="Z71" s="64"/>
      <c r="AA71" s="64"/>
      <c r="AB71" s="64"/>
      <c r="AC71" s="187" t="str">
        <f t="shared" si="12"/>
        <v>i</v>
      </c>
      <c r="AD71" s="187" t="str">
        <f t="shared" si="12"/>
        <v>v</v>
      </c>
      <c r="AE71" s="187" t="str">
        <f t="shared" si="12"/>
        <v>s</v>
      </c>
      <c r="AF71" s="187" t="str">
        <f t="shared" si="12"/>
        <v>l</v>
      </c>
      <c r="AG71" s="187" t="str">
        <f t="shared" si="12"/>
        <v>g</v>
      </c>
      <c r="AH71" s="188" t="str">
        <f t="shared" si="12"/>
        <v>y</v>
      </c>
      <c r="AI71" s="27"/>
      <c r="AJ71" s="143" t="s">
        <v>277</v>
      </c>
      <c r="AK71" s="284"/>
      <c r="AL71" s="143"/>
      <c r="AM71" s="143"/>
      <c r="AN71" s="143"/>
      <c r="AO71" s="143">
        <v>1</v>
      </c>
      <c r="AP71" s="143"/>
      <c r="AQ71" s="143"/>
      <c r="AR71" s="143"/>
      <c r="AS71" s="143">
        <v>1</v>
      </c>
      <c r="AT71" s="143"/>
      <c r="AU71" s="143"/>
      <c r="AV71" s="143"/>
      <c r="AW71" s="143"/>
      <c r="AX71" s="143"/>
      <c r="AY71" s="143"/>
      <c r="AZ71" s="143"/>
      <c r="BA71" s="143"/>
      <c r="BB71" s="143"/>
      <c r="BC71" s="143"/>
      <c r="BD71" s="143"/>
      <c r="BE71" s="143"/>
      <c r="BF71" s="143"/>
      <c r="BG71" s="143"/>
      <c r="BH71" s="143"/>
      <c r="BI71" s="143"/>
      <c r="BJ71" s="143"/>
      <c r="BK71" s="143"/>
      <c r="BL71" s="143"/>
      <c r="BM71" s="143"/>
      <c r="BN71" s="143"/>
      <c r="BO71" s="143"/>
      <c r="BP71" s="143"/>
      <c r="BQ71" s="143"/>
      <c r="BR71" s="143"/>
      <c r="BS71" s="143"/>
      <c r="BT71" s="143"/>
      <c r="BU71" s="143"/>
      <c r="BV71" s="143"/>
      <c r="BW71" s="143"/>
      <c r="BX71" s="143"/>
      <c r="BY71" s="143"/>
      <c r="BZ71" s="143"/>
      <c r="CA71" s="143"/>
      <c r="CB71" s="143">
        <v>1</v>
      </c>
      <c r="CC71" s="143"/>
      <c r="CD71" s="143"/>
      <c r="CE71" s="143"/>
      <c r="CF71" s="143"/>
      <c r="CG71" s="143"/>
      <c r="CH71" s="143"/>
      <c r="CI71" s="270">
        <v>3</v>
      </c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</row>
    <row r="72" spans="1:138" s="67" customFormat="1" ht="14.65">
      <c r="A72" s="173" t="s">
        <v>192</v>
      </c>
      <c r="B72" s="143" t="s">
        <v>119</v>
      </c>
      <c r="C72" s="143" t="s">
        <v>120</v>
      </c>
      <c r="D72" s="65" t="s">
        <v>52</v>
      </c>
      <c r="E72" s="128"/>
      <c r="F72" s="141" t="s">
        <v>196</v>
      </c>
      <c r="G72" s="204"/>
      <c r="H72" s="64"/>
      <c r="I72" s="64"/>
      <c r="J72" s="64"/>
      <c r="K72" s="294"/>
      <c r="L72" s="124"/>
      <c r="M72" s="291">
        <v>36.1</v>
      </c>
      <c r="N72" s="64">
        <v>3</v>
      </c>
      <c r="O72" s="179"/>
      <c r="P72" s="140"/>
      <c r="Q72" s="65" t="s">
        <v>93</v>
      </c>
      <c r="R72" s="64" t="s">
        <v>278</v>
      </c>
      <c r="S72" s="64" t="str">
        <f t="shared" si="13"/>
        <v>andtvvvgsieftegiivanmvaemieahtdlkvvrklnlggpnvnfeaikrgganngidiyveytgsglvdilg</v>
      </c>
      <c r="T72" s="64" t="str">
        <f t="shared" si="14"/>
        <v>fpep</v>
      </c>
      <c r="U72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72" s="64" t="str">
        <f t="shared" si="16"/>
        <v>tyg</v>
      </c>
      <c r="W72" s="64" t="str">
        <f t="shared" si="17"/>
        <v>pppn</v>
      </c>
      <c r="X72" s="64" t="str">
        <f t="shared" si="18"/>
        <v>tdpegayetvkkeykrkwnivwlkplgfnntytlgvkdelakqynlktfsdlakisdklilgatmfflegpdgypglqklynfkfkhtksmdmgirytaidnnevqvidawatdgllvshklkileddkaffppyyaapiirqdvldkhpelkdvlnklanqisleemqklnykvdgegqdpakvakeflkekglil</v>
      </c>
      <c r="Y72" s="64"/>
      <c r="Z72" s="64"/>
      <c r="AA72" s="64"/>
      <c r="AB72" s="64"/>
      <c r="AC72" s="187" t="str">
        <f t="shared" ref="AC72:AH81" si="19">MID($R72,MID(AC$1,1,3),1)</f>
        <v>i</v>
      </c>
      <c r="AD72" s="187" t="str">
        <f t="shared" si="19"/>
        <v>p</v>
      </c>
      <c r="AE72" s="187" t="str">
        <f t="shared" si="19"/>
        <v>s</v>
      </c>
      <c r="AF72" s="187" t="str">
        <f t="shared" si="19"/>
        <v>l</v>
      </c>
      <c r="AG72" s="187" t="str">
        <f t="shared" si="19"/>
        <v>g</v>
      </c>
      <c r="AH72" s="188" t="str">
        <f t="shared" si="19"/>
        <v>y</v>
      </c>
      <c r="AI72" s="27"/>
      <c r="AJ72" s="143" t="s">
        <v>279</v>
      </c>
      <c r="AK72" s="284"/>
      <c r="AL72" s="143"/>
      <c r="AM72" s="143"/>
      <c r="AN72" s="143"/>
      <c r="AO72" s="143">
        <v>1</v>
      </c>
      <c r="AP72" s="143"/>
      <c r="AQ72" s="143"/>
      <c r="AR72" s="143"/>
      <c r="AS72" s="143">
        <v>1</v>
      </c>
      <c r="AT72" s="143"/>
      <c r="AU72" s="143"/>
      <c r="AV72" s="143"/>
      <c r="AW72" s="143"/>
      <c r="AX72" s="143"/>
      <c r="AY72" s="143"/>
      <c r="AZ72" s="143"/>
      <c r="BA72" s="143"/>
      <c r="BB72" s="143"/>
      <c r="BC72" s="143"/>
      <c r="BD72" s="143"/>
      <c r="BE72" s="143"/>
      <c r="BF72" s="143"/>
      <c r="BG72" s="143"/>
      <c r="BH72" s="143"/>
      <c r="BI72" s="143"/>
      <c r="BJ72" s="143"/>
      <c r="BK72" s="143"/>
      <c r="BL72" s="143"/>
      <c r="BM72" s="143"/>
      <c r="BN72" s="143"/>
      <c r="BO72" s="143"/>
      <c r="BP72" s="143"/>
      <c r="BQ72" s="143"/>
      <c r="BR72" s="143"/>
      <c r="BS72" s="143"/>
      <c r="BT72" s="143"/>
      <c r="BU72" s="143"/>
      <c r="BV72" s="143"/>
      <c r="BW72" s="143"/>
      <c r="BX72" s="143"/>
      <c r="BY72" s="143"/>
      <c r="BZ72" s="143"/>
      <c r="CA72" s="143"/>
      <c r="CB72" s="143">
        <v>1</v>
      </c>
      <c r="CC72" s="143"/>
      <c r="CD72" s="143"/>
      <c r="CE72" s="143"/>
      <c r="CF72" s="143">
        <v>1</v>
      </c>
      <c r="CG72" s="143"/>
      <c r="CH72" s="143"/>
      <c r="CI72" s="270">
        <v>4</v>
      </c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</row>
    <row r="73" spans="1:138" s="67" customFormat="1" ht="14.65">
      <c r="A73" s="173" t="s">
        <v>194</v>
      </c>
      <c r="B73" s="143" t="s">
        <v>119</v>
      </c>
      <c r="C73" s="143" t="s">
        <v>120</v>
      </c>
      <c r="D73" s="65" t="s">
        <v>52</v>
      </c>
      <c r="E73" s="128"/>
      <c r="F73" s="141" t="s">
        <v>196</v>
      </c>
      <c r="G73" s="204"/>
      <c r="H73" s="64"/>
      <c r="I73" s="64"/>
      <c r="J73" s="64"/>
      <c r="K73" s="294"/>
      <c r="L73" s="124"/>
      <c r="M73" s="291">
        <v>36.100999999999999</v>
      </c>
      <c r="N73" s="64">
        <v>3</v>
      </c>
      <c r="O73" s="179"/>
      <c r="P73" s="140"/>
      <c r="Q73" s="65" t="s">
        <v>93</v>
      </c>
      <c r="R73" s="64" t="s">
        <v>280</v>
      </c>
      <c r="S73" s="64" t="str">
        <f t="shared" si="13"/>
        <v>andtvvvgsieftegiivanmvaemieahtdlkvvrklnlggrnvnfeaikrgganngidiyveytgsglvdilg</v>
      </c>
      <c r="T73" s="64" t="str">
        <f t="shared" si="14"/>
        <v>fpep</v>
      </c>
      <c r="U73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73" s="64" t="str">
        <f t="shared" si="16"/>
        <v>tyg</v>
      </c>
      <c r="W73" s="64" t="str">
        <f t="shared" si="17"/>
        <v>pppn</v>
      </c>
      <c r="X73" s="64" t="str">
        <f t="shared" si="18"/>
        <v>tdpegayetvkkeykrkwnivwlkplgfnntytlgvkdelakqynlktfsdlakisdklilgatmfflegpdgypglqklynfkfkhtksmdmgirytaidnnevqvidawatdgllvshklkileddkaffppyyaapiirqdvldkhpelkdvlnklanqisleemqklnykvdgegqdpakvakeflkekglil</v>
      </c>
      <c r="Y73" s="64"/>
      <c r="Z73" s="64"/>
      <c r="AA73" s="64"/>
      <c r="AB73" s="64"/>
      <c r="AC73" s="187" t="str">
        <f t="shared" si="19"/>
        <v>i</v>
      </c>
      <c r="AD73" s="187" t="str">
        <f t="shared" si="19"/>
        <v>r</v>
      </c>
      <c r="AE73" s="187" t="str">
        <f t="shared" si="19"/>
        <v>s</v>
      </c>
      <c r="AF73" s="187" t="str">
        <f t="shared" si="19"/>
        <v>l</v>
      </c>
      <c r="AG73" s="187" t="str">
        <f t="shared" si="19"/>
        <v>g</v>
      </c>
      <c r="AH73" s="188" t="str">
        <f t="shared" si="19"/>
        <v>y</v>
      </c>
      <c r="AI73" s="27"/>
      <c r="AJ73" s="143" t="s">
        <v>281</v>
      </c>
      <c r="AK73" s="284"/>
      <c r="AL73" s="143"/>
      <c r="AM73" s="143"/>
      <c r="AN73" s="143"/>
      <c r="AO73" s="143">
        <v>1</v>
      </c>
      <c r="AP73" s="143"/>
      <c r="AQ73" s="143"/>
      <c r="AR73" s="143"/>
      <c r="AS73" s="143">
        <v>1</v>
      </c>
      <c r="AT73" s="143"/>
      <c r="AU73" s="143"/>
      <c r="AV73" s="143"/>
      <c r="AW73" s="143"/>
      <c r="AX73" s="143"/>
      <c r="AY73" s="143"/>
      <c r="AZ73" s="143"/>
      <c r="BA73" s="143"/>
      <c r="BB73" s="143"/>
      <c r="BC73" s="143"/>
      <c r="BD73" s="143"/>
      <c r="BE73" s="143"/>
      <c r="BF73" s="143"/>
      <c r="BG73" s="143"/>
      <c r="BH73" s="143"/>
      <c r="BI73" s="143"/>
      <c r="BJ73" s="143"/>
      <c r="BK73" s="143"/>
      <c r="BL73" s="143"/>
      <c r="BM73" s="143"/>
      <c r="BN73" s="143"/>
      <c r="BO73" s="143"/>
      <c r="BP73" s="143"/>
      <c r="BQ73" s="143"/>
      <c r="BR73" s="143"/>
      <c r="BS73" s="143"/>
      <c r="BT73" s="143"/>
      <c r="BU73" s="143"/>
      <c r="BV73" s="143"/>
      <c r="BW73" s="143"/>
      <c r="BX73" s="143"/>
      <c r="BY73" s="143"/>
      <c r="BZ73" s="143"/>
      <c r="CA73" s="143"/>
      <c r="CB73" s="143">
        <v>1</v>
      </c>
      <c r="CC73" s="143"/>
      <c r="CD73" s="143"/>
      <c r="CE73" s="143"/>
      <c r="CF73" s="143"/>
      <c r="CG73" s="143"/>
      <c r="CH73" s="143"/>
      <c r="CI73" s="270">
        <v>3</v>
      </c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</row>
    <row r="74" spans="1:138" s="67" customFormat="1" ht="14.65">
      <c r="A74" s="173" t="s">
        <v>198</v>
      </c>
      <c r="B74" s="143" t="s">
        <v>119</v>
      </c>
      <c r="C74" s="143" t="s">
        <v>120</v>
      </c>
      <c r="D74" s="65" t="s">
        <v>52</v>
      </c>
      <c r="E74" s="128"/>
      <c r="F74" s="141" t="s">
        <v>196</v>
      </c>
      <c r="G74" s="204"/>
      <c r="H74" s="64"/>
      <c r="I74" s="64"/>
      <c r="J74" s="64"/>
      <c r="K74" s="294"/>
      <c r="L74" s="124"/>
      <c r="M74" s="291">
        <v>36.103000000000002</v>
      </c>
      <c r="N74" s="64">
        <v>3</v>
      </c>
      <c r="O74" s="179"/>
      <c r="P74" s="140"/>
      <c r="Q74" s="65" t="s">
        <v>93</v>
      </c>
      <c r="R74" s="64" t="s">
        <v>282</v>
      </c>
      <c r="S74" s="64" t="str">
        <f t="shared" si="13"/>
        <v>andtvvvgsieftegiivanmvaemieahtdlkvvrklnlggpnvnfeaikrgganngidiyveytgsglvdilg</v>
      </c>
      <c r="T74" s="64" t="str">
        <f t="shared" si="14"/>
        <v>fpep</v>
      </c>
      <c r="U74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74" s="64" t="str">
        <f t="shared" si="16"/>
        <v>tyg</v>
      </c>
      <c r="W74" s="64" t="str">
        <f t="shared" si="17"/>
        <v>pppn</v>
      </c>
      <c r="X74" s="64" t="str">
        <f t="shared" si="18"/>
        <v>tdpegayetvkkeykrkwnivwlkplgfnntytlgvkdelakqynlktfsdlakisdklilgatmfflenpdgypglqklynfkfkhtksmdmgirytaidnnevqvidawatdgllvshklkileddkaffppyyaapiirqdvldkhpelkdvlnklanqisleemqklnykvdgegqdpakvakeflkekglil</v>
      </c>
      <c r="Y74" s="64"/>
      <c r="Z74" s="64"/>
      <c r="AA74" s="64"/>
      <c r="AB74" s="64"/>
      <c r="AC74" s="187" t="str">
        <f t="shared" si="19"/>
        <v>i</v>
      </c>
      <c r="AD74" s="187" t="str">
        <f t="shared" si="19"/>
        <v>p</v>
      </c>
      <c r="AE74" s="187" t="str">
        <f t="shared" si="19"/>
        <v>s</v>
      </c>
      <c r="AF74" s="187" t="str">
        <f t="shared" si="19"/>
        <v>l</v>
      </c>
      <c r="AG74" s="187" t="str">
        <f t="shared" si="19"/>
        <v>g</v>
      </c>
      <c r="AH74" s="188" t="str">
        <f t="shared" si="19"/>
        <v>y</v>
      </c>
      <c r="AI74" s="27"/>
      <c r="AJ74" s="143" t="s">
        <v>283</v>
      </c>
      <c r="AK74" s="284"/>
      <c r="AL74" s="143"/>
      <c r="AM74" s="143"/>
      <c r="AN74" s="143">
        <v>1</v>
      </c>
      <c r="AO74" s="143"/>
      <c r="AP74" s="143"/>
      <c r="AQ74" s="143"/>
      <c r="AR74" s="143"/>
      <c r="AS74" s="143"/>
      <c r="AT74" s="143"/>
      <c r="AU74" s="143"/>
      <c r="AV74" s="143"/>
      <c r="AW74" s="143"/>
      <c r="AX74" s="143"/>
      <c r="AY74" s="143"/>
      <c r="AZ74" s="143"/>
      <c r="BA74" s="143"/>
      <c r="BB74" s="143"/>
      <c r="BC74" s="143"/>
      <c r="BD74" s="143"/>
      <c r="BE74" s="143"/>
      <c r="BF74" s="143"/>
      <c r="BG74" s="143"/>
      <c r="BH74" s="143"/>
      <c r="BI74" s="143"/>
      <c r="BJ74" s="143"/>
      <c r="BK74" s="143"/>
      <c r="BL74" s="143"/>
      <c r="BM74" s="143"/>
      <c r="BN74" s="143"/>
      <c r="BO74" s="143"/>
      <c r="BP74" s="143"/>
      <c r="BQ74" s="143"/>
      <c r="BR74" s="143"/>
      <c r="BS74" s="143"/>
      <c r="BT74" s="143"/>
      <c r="BU74" s="143"/>
      <c r="BV74" s="143"/>
      <c r="BW74" s="143"/>
      <c r="BX74" s="143"/>
      <c r="BY74" s="143"/>
      <c r="BZ74" s="143"/>
      <c r="CA74" s="143"/>
      <c r="CB74" s="143"/>
      <c r="CC74" s="143"/>
      <c r="CD74" s="143"/>
      <c r="CE74" s="143"/>
      <c r="CF74" s="143"/>
      <c r="CG74" s="143"/>
      <c r="CH74" s="143"/>
      <c r="CI74" s="270">
        <v>1</v>
      </c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</row>
    <row r="75" spans="1:138" s="67" customFormat="1" ht="14.65">
      <c r="A75" s="173" t="s">
        <v>201</v>
      </c>
      <c r="B75" s="143" t="s">
        <v>119</v>
      </c>
      <c r="C75" s="143" t="s">
        <v>120</v>
      </c>
      <c r="D75" s="65" t="s">
        <v>52</v>
      </c>
      <c r="E75" s="128"/>
      <c r="F75" s="141" t="s">
        <v>196</v>
      </c>
      <c r="G75" s="204"/>
      <c r="H75" s="64"/>
      <c r="I75" s="64"/>
      <c r="J75" s="64"/>
      <c r="K75" s="294"/>
      <c r="L75" s="124"/>
      <c r="M75" s="291">
        <v>36.119999999999997</v>
      </c>
      <c r="N75" s="64">
        <v>3</v>
      </c>
      <c r="O75" s="179"/>
      <c r="P75" s="140"/>
      <c r="Q75" s="65" t="s">
        <v>93</v>
      </c>
      <c r="R75" s="64" t="s">
        <v>284</v>
      </c>
      <c r="S75" s="64" t="str">
        <f t="shared" si="13"/>
        <v>andtvvvgsieftegiivanmvaemieahtdlkvvrklnlggrnvnfeaikrgganngidiyveytgsglvdilg</v>
      </c>
      <c r="T75" s="64" t="str">
        <f t="shared" si="14"/>
        <v>fpep</v>
      </c>
      <c r="U75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75" s="64" t="str">
        <f t="shared" si="16"/>
        <v>tyg</v>
      </c>
      <c r="W75" s="64" t="str">
        <f t="shared" si="17"/>
        <v>pppn</v>
      </c>
      <c r="X75" s="64" t="str">
        <f t="shared" si="18"/>
        <v>tdpegayetvkkeykrkwnivwlkplgfnntytlgvkdelakqynlktfsdlakisdklilgatmfflenpdgypglqklynfkfkhtksmdmgirytaidnnevqvidawatdgllvshklkileddkaffppyyaapiirqdvldkhpelkdvlnklanqisleemqklnykvdgegqdpakvakeflkekglil</v>
      </c>
      <c r="Y75" s="64"/>
      <c r="Z75" s="64"/>
      <c r="AA75" s="64"/>
      <c r="AB75" s="64"/>
      <c r="AC75" s="187" t="str">
        <f t="shared" si="19"/>
        <v>i</v>
      </c>
      <c r="AD75" s="187" t="str">
        <f t="shared" si="19"/>
        <v>r</v>
      </c>
      <c r="AE75" s="187" t="str">
        <f t="shared" si="19"/>
        <v>s</v>
      </c>
      <c r="AF75" s="187" t="str">
        <f t="shared" si="19"/>
        <v>l</v>
      </c>
      <c r="AG75" s="187" t="str">
        <f t="shared" si="19"/>
        <v>g</v>
      </c>
      <c r="AH75" s="188" t="str">
        <f t="shared" si="19"/>
        <v>y</v>
      </c>
      <c r="AI75" s="27"/>
      <c r="AJ75" s="143" t="s">
        <v>285</v>
      </c>
      <c r="AK75" s="284"/>
      <c r="AL75" s="143"/>
      <c r="AM75" s="143"/>
      <c r="AN75" s="143">
        <v>1</v>
      </c>
      <c r="AO75" s="143"/>
      <c r="AP75" s="143"/>
      <c r="AQ75" s="143"/>
      <c r="AR75" s="143"/>
      <c r="AS75" s="143"/>
      <c r="AT75" s="143"/>
      <c r="AU75" s="143"/>
      <c r="AV75" s="143"/>
      <c r="AW75" s="143"/>
      <c r="AX75" s="143"/>
      <c r="AY75" s="143"/>
      <c r="AZ75" s="143"/>
      <c r="BA75" s="143"/>
      <c r="BB75" s="143"/>
      <c r="BC75" s="143"/>
      <c r="BD75" s="143"/>
      <c r="BE75" s="143"/>
      <c r="BF75" s="143"/>
      <c r="BG75" s="143"/>
      <c r="BH75" s="143"/>
      <c r="BI75" s="143"/>
      <c r="BJ75" s="143"/>
      <c r="BK75" s="143"/>
      <c r="BL75" s="143"/>
      <c r="BM75" s="143"/>
      <c r="BN75" s="143"/>
      <c r="BO75" s="143"/>
      <c r="BP75" s="143"/>
      <c r="BQ75" s="143"/>
      <c r="BR75" s="143"/>
      <c r="BS75" s="143"/>
      <c r="BT75" s="143"/>
      <c r="BU75" s="143"/>
      <c r="BV75" s="143"/>
      <c r="BW75" s="143"/>
      <c r="BX75" s="143"/>
      <c r="BY75" s="143"/>
      <c r="BZ75" s="143"/>
      <c r="CA75" s="143"/>
      <c r="CB75" s="143"/>
      <c r="CC75" s="143"/>
      <c r="CD75" s="143"/>
      <c r="CE75" s="143"/>
      <c r="CF75" s="143"/>
      <c r="CG75" s="143"/>
      <c r="CH75" s="143"/>
      <c r="CI75" s="270">
        <v>1</v>
      </c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</row>
    <row r="76" spans="1:138" s="67" customFormat="1" ht="14.65">
      <c r="A76" s="173" t="s">
        <v>286</v>
      </c>
      <c r="B76" s="143" t="s">
        <v>119</v>
      </c>
      <c r="C76" s="143" t="s">
        <v>120</v>
      </c>
      <c r="D76" s="65" t="s">
        <v>52</v>
      </c>
      <c r="E76" s="128"/>
      <c r="F76" s="141" t="s">
        <v>200</v>
      </c>
      <c r="G76" s="204"/>
      <c r="H76" s="64"/>
      <c r="I76" s="64"/>
      <c r="J76" s="64"/>
      <c r="K76" s="294"/>
      <c r="L76" s="124"/>
      <c r="M76" s="291">
        <v>36.101999999999997</v>
      </c>
      <c r="N76" s="64">
        <v>3</v>
      </c>
      <c r="O76" s="179"/>
      <c r="P76" s="140"/>
      <c r="Q76" s="65" t="s">
        <v>93</v>
      </c>
      <c r="R76" s="64" t="s">
        <v>284</v>
      </c>
      <c r="S76" s="64" t="str">
        <f t="shared" si="13"/>
        <v>andtvvvgsieftegiivanmvaemieahtdlkvvrklnlggrnvnfeaikrgganngidiyveytgsglvdilg</v>
      </c>
      <c r="T76" s="64" t="str">
        <f t="shared" si="14"/>
        <v>fpep</v>
      </c>
      <c r="U76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76" s="64" t="str">
        <f t="shared" si="16"/>
        <v>tyg</v>
      </c>
      <c r="W76" s="64" t="str">
        <f t="shared" si="17"/>
        <v>pppn</v>
      </c>
      <c r="X76" s="64" t="str">
        <f t="shared" si="18"/>
        <v>tdpegayetvkkeykrkwnivwlkplgfnntytlgvkdelakqynlktfsdlakisdklilgatmfflenpdgypglqklynfkfkhtksmdmgirytaidnnevqvidawatdgllvshklkileddkaffppyyaapiirqdvldkhpelkdvlnklanqisleemqklnykvdgegqdpakvakeflkekglil</v>
      </c>
      <c r="Y76" s="64"/>
      <c r="Z76" s="64"/>
      <c r="AA76" s="64"/>
      <c r="AB76" s="64"/>
      <c r="AC76" s="187" t="str">
        <f t="shared" si="19"/>
        <v>i</v>
      </c>
      <c r="AD76" s="187" t="str">
        <f t="shared" si="19"/>
        <v>r</v>
      </c>
      <c r="AE76" s="187" t="str">
        <f t="shared" si="19"/>
        <v>s</v>
      </c>
      <c r="AF76" s="187" t="str">
        <f t="shared" si="19"/>
        <v>l</v>
      </c>
      <c r="AG76" s="187" t="str">
        <f t="shared" si="19"/>
        <v>g</v>
      </c>
      <c r="AH76" s="188" t="str">
        <f t="shared" si="19"/>
        <v>y</v>
      </c>
      <c r="AI76" s="27"/>
      <c r="AJ76" s="143" t="s">
        <v>287</v>
      </c>
      <c r="AK76" s="284"/>
      <c r="AL76" s="143"/>
      <c r="AM76" s="143"/>
      <c r="AN76" s="143">
        <v>1</v>
      </c>
      <c r="AO76" s="143"/>
      <c r="AP76" s="143"/>
      <c r="AQ76" s="143"/>
      <c r="AR76" s="143"/>
      <c r="AS76" s="143"/>
      <c r="AT76" s="143"/>
      <c r="AU76" s="143"/>
      <c r="AV76" s="143"/>
      <c r="AW76" s="143"/>
      <c r="AX76" s="143"/>
      <c r="AY76" s="143"/>
      <c r="AZ76" s="143"/>
      <c r="BA76" s="143"/>
      <c r="BB76" s="143"/>
      <c r="BC76" s="143"/>
      <c r="BD76" s="143"/>
      <c r="BE76" s="143"/>
      <c r="BF76" s="143"/>
      <c r="BG76" s="143"/>
      <c r="BH76" s="143"/>
      <c r="BI76" s="143"/>
      <c r="BJ76" s="143"/>
      <c r="BK76" s="143"/>
      <c r="BL76" s="143"/>
      <c r="BM76" s="143"/>
      <c r="BN76" s="143"/>
      <c r="BO76" s="143"/>
      <c r="BP76" s="143"/>
      <c r="BQ76" s="143"/>
      <c r="BR76" s="143"/>
      <c r="BS76" s="143"/>
      <c r="BT76" s="143"/>
      <c r="BU76" s="143"/>
      <c r="BV76" s="143"/>
      <c r="BW76" s="143"/>
      <c r="BX76" s="143"/>
      <c r="BY76" s="143"/>
      <c r="BZ76" s="143"/>
      <c r="CA76" s="143"/>
      <c r="CB76" s="143"/>
      <c r="CC76" s="143"/>
      <c r="CD76" s="143"/>
      <c r="CE76" s="143"/>
      <c r="CF76" s="143"/>
      <c r="CG76" s="143"/>
      <c r="CH76" s="143"/>
      <c r="CI76" s="270">
        <v>1</v>
      </c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</row>
    <row r="77" spans="1:138" s="67" customFormat="1" ht="14.65">
      <c r="A77" s="173" t="s">
        <v>288</v>
      </c>
      <c r="B77" s="143" t="s">
        <v>119</v>
      </c>
      <c r="C77" s="143" t="s">
        <v>120</v>
      </c>
      <c r="D77" s="65" t="s">
        <v>52</v>
      </c>
      <c r="E77" s="128"/>
      <c r="F77" s="141" t="s">
        <v>203</v>
      </c>
      <c r="G77" s="204"/>
      <c r="H77" s="64"/>
      <c r="I77" s="64"/>
      <c r="J77" s="64"/>
      <c r="K77" s="294"/>
      <c r="L77" s="124"/>
      <c r="M77" s="291">
        <v>36.11</v>
      </c>
      <c r="N77" s="64">
        <v>3</v>
      </c>
      <c r="O77" s="179"/>
      <c r="P77" s="140"/>
      <c r="Q77" s="65" t="s">
        <v>93</v>
      </c>
      <c r="R77" s="64" t="s">
        <v>284</v>
      </c>
      <c r="S77" s="64" t="str">
        <f t="shared" si="13"/>
        <v>andtvvvgsieftegiivanmvaemieahtdlkvvrklnlggrnvnfeaikrgganngidiyveytgsglvdilg</v>
      </c>
      <c r="T77" s="64" t="str">
        <f t="shared" si="14"/>
        <v>fpep</v>
      </c>
      <c r="U77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77" s="64" t="str">
        <f t="shared" si="16"/>
        <v>tyg</v>
      </c>
      <c r="W77" s="64" t="str">
        <f t="shared" si="17"/>
        <v>pppn</v>
      </c>
      <c r="X77" s="64" t="str">
        <f t="shared" si="18"/>
        <v>tdpegayetvkkeykrkwnivwlkplgfnntytlgvkdelakqynlktfsdlakisdklilgatmfflenpdgypglqklynfkfkhtksmdmgirytaidnnevqvidawatdgllvshklkileddkaffppyyaapiirqdvldkhpelkdvlnklanqisleemqklnykvdgegqdpakvakeflkekglil</v>
      </c>
      <c r="Y77" s="64"/>
      <c r="Z77" s="64"/>
      <c r="AA77" s="64"/>
      <c r="AB77" s="64"/>
      <c r="AC77" s="187" t="str">
        <f t="shared" si="19"/>
        <v>i</v>
      </c>
      <c r="AD77" s="187" t="str">
        <f t="shared" si="19"/>
        <v>r</v>
      </c>
      <c r="AE77" s="187" t="str">
        <f t="shared" si="19"/>
        <v>s</v>
      </c>
      <c r="AF77" s="187" t="str">
        <f t="shared" si="19"/>
        <v>l</v>
      </c>
      <c r="AG77" s="187" t="str">
        <f t="shared" si="19"/>
        <v>g</v>
      </c>
      <c r="AH77" s="188" t="str">
        <f t="shared" si="19"/>
        <v>y</v>
      </c>
      <c r="AI77" s="27"/>
      <c r="AJ77" s="143" t="s">
        <v>289</v>
      </c>
      <c r="AK77" s="284"/>
      <c r="AL77" s="143"/>
      <c r="AM77" s="143"/>
      <c r="AN77" s="143">
        <v>1</v>
      </c>
      <c r="AO77" s="143"/>
      <c r="AP77" s="143"/>
      <c r="AQ77" s="143"/>
      <c r="AR77" s="143"/>
      <c r="AS77" s="143">
        <v>1</v>
      </c>
      <c r="AT77" s="143"/>
      <c r="AU77" s="143"/>
      <c r="AV77" s="143"/>
      <c r="AW77" s="143"/>
      <c r="AX77" s="143"/>
      <c r="AY77" s="143"/>
      <c r="AZ77" s="143"/>
      <c r="BA77" s="143"/>
      <c r="BB77" s="143"/>
      <c r="BC77" s="143"/>
      <c r="BD77" s="143"/>
      <c r="BE77" s="143"/>
      <c r="BF77" s="143"/>
      <c r="BG77" s="143"/>
      <c r="BH77" s="143"/>
      <c r="BI77" s="143"/>
      <c r="BJ77" s="143"/>
      <c r="BK77" s="143"/>
      <c r="BL77" s="143"/>
      <c r="BM77" s="143"/>
      <c r="BN77" s="143"/>
      <c r="BO77" s="143"/>
      <c r="BP77" s="143"/>
      <c r="BQ77" s="143"/>
      <c r="BR77" s="143"/>
      <c r="BS77" s="143"/>
      <c r="BT77" s="143"/>
      <c r="BU77" s="143"/>
      <c r="BV77" s="143"/>
      <c r="BW77" s="143"/>
      <c r="BX77" s="143"/>
      <c r="BY77" s="143"/>
      <c r="BZ77" s="143"/>
      <c r="CA77" s="143"/>
      <c r="CB77" s="143"/>
      <c r="CC77" s="143"/>
      <c r="CD77" s="143"/>
      <c r="CE77" s="143"/>
      <c r="CF77" s="143"/>
      <c r="CG77" s="143"/>
      <c r="CH77" s="143"/>
      <c r="CI77" s="270">
        <v>2</v>
      </c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</row>
    <row r="78" spans="1:138" s="67" customFormat="1" ht="14.65">
      <c r="A78" s="173" t="s">
        <v>290</v>
      </c>
      <c r="B78" s="143" t="s">
        <v>119</v>
      </c>
      <c r="C78" s="143" t="s">
        <v>120</v>
      </c>
      <c r="D78" s="65" t="s">
        <v>52</v>
      </c>
      <c r="E78" s="128"/>
      <c r="F78" s="141" t="s">
        <v>291</v>
      </c>
      <c r="G78" s="204"/>
      <c r="H78" s="64"/>
      <c r="I78" s="64"/>
      <c r="J78" s="64"/>
      <c r="K78" s="294"/>
      <c r="L78" s="124"/>
      <c r="M78" s="291">
        <v>36.130000000000003</v>
      </c>
      <c r="N78" s="64">
        <v>3</v>
      </c>
      <c r="O78" s="179"/>
      <c r="P78" s="140"/>
      <c r="Q78" s="65" t="s">
        <v>93</v>
      </c>
      <c r="R78" s="64" t="s">
        <v>284</v>
      </c>
      <c r="S78" s="64" t="str">
        <f t="shared" si="13"/>
        <v>andtvvvgsieftegiivanmvaemieahtdlkvvrklnlggrnvnfeaikrgganngidiyveytgsglvdilg</v>
      </c>
      <c r="T78" s="64" t="str">
        <f t="shared" si="14"/>
        <v>fpep</v>
      </c>
      <c r="U78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78" s="64" t="str">
        <f t="shared" si="16"/>
        <v>tyg</v>
      </c>
      <c r="W78" s="64" t="str">
        <f t="shared" si="17"/>
        <v>pppn</v>
      </c>
      <c r="X78" s="64" t="str">
        <f t="shared" si="18"/>
        <v>tdpegayetvkkeykrkwnivwlkplgfnntytlgvkdelakqynlktfsdlakisdklilgatmfflenpdgypglqklynfkfkhtksmdmgirytaidnnevqvidawatdgllvshklkileddkaffppyyaapiirqdvldkhpelkdvlnklanqisleemqklnykvdgegqdpakvakeflkekglil</v>
      </c>
      <c r="Y78" s="64"/>
      <c r="Z78" s="64"/>
      <c r="AA78" s="64"/>
      <c r="AB78" s="64"/>
      <c r="AC78" s="187" t="str">
        <f t="shared" si="19"/>
        <v>i</v>
      </c>
      <c r="AD78" s="187" t="str">
        <f t="shared" si="19"/>
        <v>r</v>
      </c>
      <c r="AE78" s="187" t="str">
        <f t="shared" si="19"/>
        <v>s</v>
      </c>
      <c r="AF78" s="187" t="str">
        <f t="shared" si="19"/>
        <v>l</v>
      </c>
      <c r="AG78" s="187" t="str">
        <f t="shared" si="19"/>
        <v>g</v>
      </c>
      <c r="AH78" s="188" t="str">
        <f t="shared" si="19"/>
        <v>y</v>
      </c>
      <c r="AI78" s="27"/>
      <c r="AJ78" s="143" t="s">
        <v>292</v>
      </c>
      <c r="AK78" s="284"/>
      <c r="AL78" s="143"/>
      <c r="AM78" s="143"/>
      <c r="AN78" s="143">
        <v>1</v>
      </c>
      <c r="AO78" s="143"/>
      <c r="AP78" s="143"/>
      <c r="AQ78" s="143"/>
      <c r="AR78" s="143"/>
      <c r="AS78" s="143">
        <v>1</v>
      </c>
      <c r="AT78" s="143"/>
      <c r="AU78" s="143"/>
      <c r="AV78" s="143"/>
      <c r="AW78" s="143"/>
      <c r="AX78" s="143"/>
      <c r="AY78" s="143"/>
      <c r="AZ78" s="143"/>
      <c r="BA78" s="143"/>
      <c r="BB78" s="143"/>
      <c r="BC78" s="143"/>
      <c r="BD78" s="143"/>
      <c r="BE78" s="143"/>
      <c r="BF78" s="143"/>
      <c r="BG78" s="143"/>
      <c r="BH78" s="143"/>
      <c r="BI78" s="143"/>
      <c r="BJ78" s="143"/>
      <c r="BK78" s="143"/>
      <c r="BL78" s="143"/>
      <c r="BM78" s="143"/>
      <c r="BN78" s="143"/>
      <c r="BO78" s="143"/>
      <c r="BP78" s="143"/>
      <c r="BQ78" s="143"/>
      <c r="BR78" s="143"/>
      <c r="BS78" s="143"/>
      <c r="BT78" s="143"/>
      <c r="BU78" s="143"/>
      <c r="BV78" s="143"/>
      <c r="BW78" s="143"/>
      <c r="BX78" s="143"/>
      <c r="BY78" s="143"/>
      <c r="BZ78" s="143"/>
      <c r="CA78" s="143"/>
      <c r="CB78" s="143"/>
      <c r="CC78" s="143"/>
      <c r="CD78" s="143"/>
      <c r="CE78" s="143"/>
      <c r="CF78" s="143"/>
      <c r="CG78" s="143"/>
      <c r="CH78" s="143"/>
      <c r="CI78" s="270">
        <v>2</v>
      </c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</row>
    <row r="79" spans="1:138" s="67" customFormat="1" ht="14.65">
      <c r="A79" s="173" t="s">
        <v>204</v>
      </c>
      <c r="B79" s="183" t="s">
        <v>119</v>
      </c>
      <c r="C79" s="183" t="s">
        <v>120</v>
      </c>
      <c r="D79" s="65" t="s">
        <v>52</v>
      </c>
      <c r="E79" s="184"/>
      <c r="F79" s="185" t="s">
        <v>293</v>
      </c>
      <c r="G79" s="204"/>
      <c r="H79" s="64"/>
      <c r="I79" s="64"/>
      <c r="J79" s="64"/>
      <c r="K79" s="294"/>
      <c r="L79" s="124"/>
      <c r="M79" s="291">
        <v>36.14</v>
      </c>
      <c r="N79" s="64">
        <v>3</v>
      </c>
      <c r="O79" s="179"/>
      <c r="P79" s="140"/>
      <c r="Q79" s="65" t="s">
        <v>93</v>
      </c>
      <c r="R79" s="64" t="s">
        <v>129</v>
      </c>
      <c r="S79" s="64" t="str">
        <f t="shared" si="13"/>
        <v>andtvvvgsidftegiivanmvaemieahtdlkvvrklnlggrnvnfeaikrgganngidiyveytgsglvdilg</v>
      </c>
      <c r="T79" s="64" t="str">
        <f t="shared" si="14"/>
        <v>fpep</v>
      </c>
      <c r="U79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79" s="64" t="str">
        <f t="shared" si="16"/>
        <v>tyg</v>
      </c>
      <c r="W79" s="64" t="str">
        <f t="shared" si="17"/>
        <v>pppn</v>
      </c>
      <c r="X79" s="64" t="str">
        <f t="shared" si="18"/>
        <v>tdpegayetvkkeykrkwnivwlkplgfnntytlgvkdelakqynlktfsdlakisdklilgatmfflenpdgypglqklynfkfkhtksmdmgirytaidnnevqvidawatdgllvshklkileddkaffppyyaapiirqdvldkhpelkdvlnklanqisleemqklnykvdgegqdpakvakeflkekglil</v>
      </c>
      <c r="Y79" s="64"/>
      <c r="Z79" s="64"/>
      <c r="AA79" s="64"/>
      <c r="AB79" s="64"/>
      <c r="AC79" s="187" t="str">
        <f t="shared" si="19"/>
        <v>i</v>
      </c>
      <c r="AD79" s="187" t="str">
        <f t="shared" si="19"/>
        <v>r</v>
      </c>
      <c r="AE79" s="187" t="str">
        <f t="shared" si="19"/>
        <v>s</v>
      </c>
      <c r="AF79" s="187" t="str">
        <f t="shared" si="19"/>
        <v>l</v>
      </c>
      <c r="AG79" s="187" t="str">
        <f t="shared" si="19"/>
        <v>g</v>
      </c>
      <c r="AH79" s="188" t="str">
        <f t="shared" si="19"/>
        <v>y</v>
      </c>
      <c r="AI79" s="27"/>
      <c r="AJ79" s="143" t="s">
        <v>294</v>
      </c>
      <c r="AK79" s="284"/>
      <c r="AL79" s="143"/>
      <c r="AM79" s="143"/>
      <c r="AN79" s="143"/>
      <c r="AO79" s="143"/>
      <c r="AP79" s="143"/>
      <c r="AQ79" s="143"/>
      <c r="AR79" s="143"/>
      <c r="AS79" s="143"/>
      <c r="AT79" s="143"/>
      <c r="AU79" s="143"/>
      <c r="AV79" s="143"/>
      <c r="AW79" s="143"/>
      <c r="AX79" s="143"/>
      <c r="AY79" s="143"/>
      <c r="AZ79" s="143"/>
      <c r="BA79" s="143"/>
      <c r="BB79" s="143"/>
      <c r="BC79" s="143"/>
      <c r="BD79" s="143"/>
      <c r="BE79" s="143"/>
      <c r="BF79" s="143"/>
      <c r="BG79" s="143"/>
      <c r="BH79" s="143"/>
      <c r="BI79" s="143"/>
      <c r="BJ79" s="143"/>
      <c r="BK79" s="143"/>
      <c r="BL79" s="143">
        <v>1</v>
      </c>
      <c r="BM79" s="143"/>
      <c r="BN79" s="143"/>
      <c r="BO79" s="143"/>
      <c r="BP79" s="143"/>
      <c r="BQ79" s="143"/>
      <c r="BR79" s="143"/>
      <c r="BS79" s="143"/>
      <c r="BT79" s="143"/>
      <c r="BU79" s="143"/>
      <c r="BV79" s="143"/>
      <c r="BW79" s="143"/>
      <c r="BX79" s="143"/>
      <c r="BY79" s="143"/>
      <c r="BZ79" s="143"/>
      <c r="CA79" s="143"/>
      <c r="CB79" s="143"/>
      <c r="CC79" s="143"/>
      <c r="CD79" s="143"/>
      <c r="CE79" s="143"/>
      <c r="CF79" s="143"/>
      <c r="CG79" s="143"/>
      <c r="CH79" s="143"/>
      <c r="CI79" s="270">
        <v>1</v>
      </c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</row>
    <row r="80" spans="1:138" s="67" customFormat="1" ht="14.65">
      <c r="A80" s="173" t="s">
        <v>206</v>
      </c>
      <c r="B80" s="143" t="s">
        <v>119</v>
      </c>
      <c r="C80" s="143" t="s">
        <v>120</v>
      </c>
      <c r="D80" s="65" t="s">
        <v>52</v>
      </c>
      <c r="E80" s="128"/>
      <c r="F80" s="141" t="s">
        <v>293</v>
      </c>
      <c r="G80" s="204"/>
      <c r="H80" s="64"/>
      <c r="I80" s="64"/>
      <c r="J80" s="64"/>
      <c r="K80" s="294"/>
      <c r="L80" s="124"/>
      <c r="M80" s="291">
        <v>36.140999999999998</v>
      </c>
      <c r="N80" s="64">
        <v>3</v>
      </c>
      <c r="O80" s="179"/>
      <c r="P80" s="140"/>
      <c r="Q80" s="65" t="s">
        <v>93</v>
      </c>
      <c r="R80" s="64" t="s">
        <v>295</v>
      </c>
      <c r="S80" s="64" t="str">
        <f t="shared" si="13"/>
        <v>andtvvvgsinftegiivanmvaemieahtdlkvvrklnlggrnvnfeaikrgganngidiyveytgsglvdilg</v>
      </c>
      <c r="T80" s="64" t="str">
        <f t="shared" si="14"/>
        <v>fpep</v>
      </c>
      <c r="U80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80" s="64" t="str">
        <f t="shared" si="16"/>
        <v>tyg</v>
      </c>
      <c r="W80" s="64" t="str">
        <f t="shared" si="17"/>
        <v>pppn</v>
      </c>
      <c r="X80" s="64" t="str">
        <f t="shared" si="18"/>
        <v>tdpegayetvkkeykrkwnivwlkplgfnntytlgvkdelakqynlktfsdlakisdklilgatmfflenpdgypglqklynfkfkhtksmdmgirytaidnnevqvidawatdgllvshklkileddkaffppyyaapiirqdvldkhpelkdvlnklanqisleemqklnykvdgegqdpakvakeflkekglil</v>
      </c>
      <c r="Y80" s="64"/>
      <c r="Z80" s="64"/>
      <c r="AA80" s="64"/>
      <c r="AB80" s="64"/>
      <c r="AC80" s="187" t="str">
        <f t="shared" si="19"/>
        <v>i</v>
      </c>
      <c r="AD80" s="187" t="str">
        <f t="shared" si="19"/>
        <v>r</v>
      </c>
      <c r="AE80" s="187" t="str">
        <f t="shared" si="19"/>
        <v>s</v>
      </c>
      <c r="AF80" s="187" t="str">
        <f t="shared" si="19"/>
        <v>l</v>
      </c>
      <c r="AG80" s="187" t="str">
        <f t="shared" si="19"/>
        <v>g</v>
      </c>
      <c r="AH80" s="188" t="str">
        <f t="shared" si="19"/>
        <v>y</v>
      </c>
      <c r="AI80" s="27"/>
      <c r="AJ80" s="143" t="s">
        <v>296</v>
      </c>
      <c r="AK80" s="284"/>
      <c r="AL80" s="143"/>
      <c r="AM80" s="143"/>
      <c r="AN80" s="143"/>
      <c r="AO80" s="143"/>
      <c r="AP80" s="143"/>
      <c r="AQ80" s="143"/>
      <c r="AR80" s="143"/>
      <c r="AS80" s="143"/>
      <c r="AT80" s="143"/>
      <c r="AU80" s="143"/>
      <c r="AV80" s="143"/>
      <c r="AW80" s="143"/>
      <c r="AX80" s="143"/>
      <c r="AY80" s="143"/>
      <c r="AZ80" s="143"/>
      <c r="BA80" s="143"/>
      <c r="BB80" s="143"/>
      <c r="BC80" s="143"/>
      <c r="BD80" s="143"/>
      <c r="BE80" s="143"/>
      <c r="BF80" s="143"/>
      <c r="BG80" s="143"/>
      <c r="BH80" s="143"/>
      <c r="BI80" s="143"/>
      <c r="BJ80" s="143"/>
      <c r="BK80" s="143"/>
      <c r="BL80" s="143"/>
      <c r="BM80" s="143">
        <v>1</v>
      </c>
      <c r="BN80" s="143"/>
      <c r="BO80" s="143"/>
      <c r="BP80" s="143"/>
      <c r="BQ80" s="143"/>
      <c r="BR80" s="143"/>
      <c r="BS80" s="143"/>
      <c r="BT80" s="143"/>
      <c r="BU80" s="143"/>
      <c r="BV80" s="143"/>
      <c r="BW80" s="143"/>
      <c r="BX80" s="143"/>
      <c r="BY80" s="143"/>
      <c r="BZ80" s="143"/>
      <c r="CA80" s="143"/>
      <c r="CB80" s="143"/>
      <c r="CC80" s="143"/>
      <c r="CD80" s="143"/>
      <c r="CE80" s="143"/>
      <c r="CF80" s="143"/>
      <c r="CG80" s="143"/>
      <c r="CH80" s="143"/>
      <c r="CI80" s="270">
        <v>1</v>
      </c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</row>
    <row r="81" spans="1:138" s="67" customFormat="1" ht="14.65">
      <c r="A81" s="173" t="s">
        <v>209</v>
      </c>
      <c r="B81" s="143" t="s">
        <v>119</v>
      </c>
      <c r="C81" s="143" t="s">
        <v>120</v>
      </c>
      <c r="D81" s="65" t="s">
        <v>52</v>
      </c>
      <c r="E81" s="128"/>
      <c r="F81" s="141" t="s">
        <v>293</v>
      </c>
      <c r="G81" s="204"/>
      <c r="H81" s="64"/>
      <c r="I81" s="64"/>
      <c r="J81" s="64"/>
      <c r="K81" s="294"/>
      <c r="L81" s="124"/>
      <c r="M81" s="291">
        <v>36.142000000000003</v>
      </c>
      <c r="N81" s="64">
        <v>3</v>
      </c>
      <c r="O81" s="179"/>
      <c r="P81" s="140"/>
      <c r="Q81" s="65" t="s">
        <v>93</v>
      </c>
      <c r="R81" s="64" t="s">
        <v>297</v>
      </c>
      <c r="S81" s="64" t="str">
        <f t="shared" si="13"/>
        <v>andtvvvgsitftegiivanmvaemieahtdlkvvrklnlggpnvnfeaikrgganngidiyveytgsglvdilg</v>
      </c>
      <c r="T81" s="64" t="str">
        <f t="shared" si="14"/>
        <v>fpep</v>
      </c>
      <c r="U81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81" s="64" t="str">
        <f t="shared" si="16"/>
        <v>tyg</v>
      </c>
      <c r="W81" s="64" t="str">
        <f t="shared" si="17"/>
        <v>pppn</v>
      </c>
      <c r="X81" s="64" t="str">
        <f t="shared" si="18"/>
        <v>tdpegayetvkkeykrkwnivwlkplgfnntytlgvkdelakqynlktfsdlakisdklilgatmfflenpdgypglqklynfkfkhtksmdmgirytaidnnevqvidawatdgllvshklkileddkaffppyyaapiirqdvldkhpelkdvlnklanqisleemqklnykvdgegqdpakvakeflkekglil</v>
      </c>
      <c r="Y81" s="64"/>
      <c r="Z81" s="64"/>
      <c r="AA81" s="64"/>
      <c r="AB81" s="64"/>
      <c r="AC81" s="187" t="str">
        <f t="shared" si="19"/>
        <v>i</v>
      </c>
      <c r="AD81" s="187" t="str">
        <f t="shared" si="19"/>
        <v>p</v>
      </c>
      <c r="AE81" s="187" t="str">
        <f t="shared" si="19"/>
        <v>s</v>
      </c>
      <c r="AF81" s="187" t="str">
        <f t="shared" si="19"/>
        <v>l</v>
      </c>
      <c r="AG81" s="187" t="str">
        <f t="shared" si="19"/>
        <v>g</v>
      </c>
      <c r="AH81" s="188" t="str">
        <f t="shared" si="19"/>
        <v>y</v>
      </c>
      <c r="AI81" s="27"/>
      <c r="AJ81" s="143" t="s">
        <v>298</v>
      </c>
      <c r="AK81" s="284"/>
      <c r="AL81" s="143"/>
      <c r="AM81" s="143"/>
      <c r="AN81" s="143"/>
      <c r="AO81" s="143">
        <v>1</v>
      </c>
      <c r="AP81" s="143"/>
      <c r="AQ81" s="143"/>
      <c r="AR81" s="143"/>
      <c r="AS81" s="143">
        <v>1</v>
      </c>
      <c r="AT81" s="143"/>
      <c r="AU81" s="143"/>
      <c r="AV81" s="143"/>
      <c r="AW81" s="143"/>
      <c r="AX81" s="143"/>
      <c r="AY81" s="143"/>
      <c r="AZ81" s="143"/>
      <c r="BA81" s="143"/>
      <c r="BB81" s="143"/>
      <c r="BC81" s="143"/>
      <c r="BD81" s="143"/>
      <c r="BE81" s="143"/>
      <c r="BF81" s="143"/>
      <c r="BG81" s="143"/>
      <c r="BH81" s="143"/>
      <c r="BI81" s="143"/>
      <c r="BJ81" s="143"/>
      <c r="BK81" s="143"/>
      <c r="BL81" s="143"/>
      <c r="BM81" s="143"/>
      <c r="BN81" s="143"/>
      <c r="BO81" s="143"/>
      <c r="BP81" s="143"/>
      <c r="BQ81" s="143"/>
      <c r="BR81" s="143"/>
      <c r="BS81" s="143"/>
      <c r="BT81" s="143"/>
      <c r="BU81" s="143"/>
      <c r="BV81" s="143"/>
      <c r="BW81" s="143"/>
      <c r="BX81" s="143"/>
      <c r="BY81" s="143"/>
      <c r="BZ81" s="143"/>
      <c r="CA81" s="143"/>
      <c r="CB81" s="143"/>
      <c r="CC81" s="143"/>
      <c r="CD81" s="143"/>
      <c r="CE81" s="143"/>
      <c r="CF81" s="143"/>
      <c r="CG81" s="143"/>
      <c r="CH81" s="143"/>
      <c r="CI81" s="270">
        <v>2</v>
      </c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</row>
    <row r="82" spans="1:138" s="67" customFormat="1" ht="14.65">
      <c r="A82" s="173" t="s">
        <v>212</v>
      </c>
      <c r="B82" s="143" t="s">
        <v>119</v>
      </c>
      <c r="C82" s="143" t="s">
        <v>120</v>
      </c>
      <c r="D82" s="65" t="s">
        <v>52</v>
      </c>
      <c r="E82" s="128"/>
      <c r="F82" s="141" t="s">
        <v>293</v>
      </c>
      <c r="G82" s="204"/>
      <c r="H82" s="64"/>
      <c r="I82" s="64"/>
      <c r="J82" s="64"/>
      <c r="K82" s="294"/>
      <c r="L82" s="124"/>
      <c r="M82" s="291">
        <v>36.143000000000001</v>
      </c>
      <c r="N82" s="64">
        <v>3</v>
      </c>
      <c r="O82" s="179"/>
      <c r="P82" s="140"/>
      <c r="Q82" s="65" t="s">
        <v>93</v>
      </c>
      <c r="R82" s="64" t="s">
        <v>299</v>
      </c>
      <c r="S82" s="64" t="str">
        <f t="shared" si="13"/>
        <v>andtvvvgsivftegiivanmvaemieahtdlkvvrklnlggpnvnfeaikrgganngidiyveytgsglvdilg</v>
      </c>
      <c r="T82" s="64" t="str">
        <f t="shared" si="14"/>
        <v>fpep</v>
      </c>
      <c r="U82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82" s="64" t="str">
        <f t="shared" si="16"/>
        <v>tyg</v>
      </c>
      <c r="W82" s="64" t="str">
        <f t="shared" si="17"/>
        <v>pppn</v>
      </c>
      <c r="X82" s="64" t="str">
        <f t="shared" si="18"/>
        <v>tdpegayetvkkeykrkwnivwlkplgfnntytlgvkdelakqynlktfsdlakisdklilgatmfflenpdgypglqklynfkfkhtksmdmgirytaidnnevqvidawatdgllvshklkileddkaffppyyaapiirqdvldkhpelkdvlnklanqisleemqklnykvdgegqdpakvakeflkekglil</v>
      </c>
      <c r="Y82" s="64"/>
      <c r="Z82" s="64"/>
      <c r="AA82" s="64"/>
      <c r="AB82" s="64"/>
      <c r="AC82" s="187" t="str">
        <f t="shared" ref="AC82:AH91" si="20">MID($R82,MID(AC$1,1,3),1)</f>
        <v>i</v>
      </c>
      <c r="AD82" s="187" t="str">
        <f t="shared" si="20"/>
        <v>p</v>
      </c>
      <c r="AE82" s="187" t="str">
        <f t="shared" si="20"/>
        <v>s</v>
      </c>
      <c r="AF82" s="187" t="str">
        <f t="shared" si="20"/>
        <v>l</v>
      </c>
      <c r="AG82" s="187" t="str">
        <f t="shared" si="20"/>
        <v>g</v>
      </c>
      <c r="AH82" s="188" t="str">
        <f t="shared" si="20"/>
        <v>y</v>
      </c>
      <c r="AI82" s="27"/>
      <c r="AJ82" s="143" t="s">
        <v>300</v>
      </c>
      <c r="AK82" s="284"/>
      <c r="AL82" s="143"/>
      <c r="AM82" s="143"/>
      <c r="AN82" s="143"/>
      <c r="AO82" s="143">
        <v>1</v>
      </c>
      <c r="AP82" s="143"/>
      <c r="AQ82" s="143"/>
      <c r="AR82" s="143"/>
      <c r="AS82" s="143">
        <v>1</v>
      </c>
      <c r="AT82" s="143"/>
      <c r="AU82" s="143"/>
      <c r="AV82" s="143"/>
      <c r="AW82" s="143"/>
      <c r="AX82" s="143"/>
      <c r="AY82" s="143"/>
      <c r="AZ82" s="143"/>
      <c r="BA82" s="143"/>
      <c r="BB82" s="143"/>
      <c r="BC82" s="143"/>
      <c r="BD82" s="143"/>
      <c r="BE82" s="143"/>
      <c r="BF82" s="143"/>
      <c r="BG82" s="143"/>
      <c r="BH82" s="143"/>
      <c r="BI82" s="143"/>
      <c r="BJ82" s="143"/>
      <c r="BK82" s="143"/>
      <c r="BL82" s="143"/>
      <c r="BM82" s="143"/>
      <c r="BN82" s="143"/>
      <c r="BO82" s="143"/>
      <c r="BP82" s="143"/>
      <c r="BQ82" s="143"/>
      <c r="BR82" s="143"/>
      <c r="BS82" s="143"/>
      <c r="BT82" s="143"/>
      <c r="BU82" s="143"/>
      <c r="BV82" s="143"/>
      <c r="BW82" s="143"/>
      <c r="BX82" s="143"/>
      <c r="BY82" s="143"/>
      <c r="BZ82" s="143"/>
      <c r="CA82" s="143"/>
      <c r="CB82" s="143"/>
      <c r="CC82" s="143"/>
      <c r="CD82" s="143"/>
      <c r="CE82" s="143"/>
      <c r="CF82" s="143"/>
      <c r="CG82" s="143"/>
      <c r="CH82" s="143"/>
      <c r="CI82" s="270">
        <v>2</v>
      </c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</row>
    <row r="83" spans="1:138" s="67" customFormat="1" ht="14.65">
      <c r="A83" s="173" t="s">
        <v>301</v>
      </c>
      <c r="B83" s="143" t="s">
        <v>88</v>
      </c>
      <c r="C83" s="143"/>
      <c r="D83" s="65" t="s">
        <v>40</v>
      </c>
      <c r="E83" s="118"/>
      <c r="F83" s="139" t="s">
        <v>302</v>
      </c>
      <c r="G83" s="198"/>
      <c r="H83" s="65" t="s">
        <v>303</v>
      </c>
      <c r="I83" s="65"/>
      <c r="J83" s="65"/>
      <c r="K83" s="293"/>
      <c r="L83" s="123"/>
      <c r="M83" s="289">
        <v>1.3</v>
      </c>
      <c r="N83" s="65">
        <v>3</v>
      </c>
      <c r="O83" s="179"/>
      <c r="P83" s="140"/>
      <c r="Q83" s="65" t="s">
        <v>93</v>
      </c>
      <c r="R83" s="64" t="s">
        <v>304</v>
      </c>
      <c r="S83" s="64" t="str">
        <f t="shared" si="13"/>
        <v>andtvvvgsieftegiivanmvaemieahtdlkvvrklnlggvnvnfeaikrgganngidiyveytghglvdilg</v>
      </c>
      <c r="T83" s="64" t="str">
        <f t="shared" si="14"/>
        <v>fpep</v>
      </c>
      <c r="U83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83" s="64" t="str">
        <f t="shared" si="16"/>
        <v>tyg</v>
      </c>
      <c r="W83" s="64" t="str">
        <f t="shared" si="17"/>
        <v>ppps</v>
      </c>
      <c r="X83" s="64" t="str">
        <f t="shared" si="18"/>
        <v>tdpegayetvkkeykrkwnivwlkplgfnntytltvkdelakqynlktfsdlakisdklilgatmfflegpdgypglqklynfkfkhtksmdmgirytaidnnevqvidawatdgllvshklkileddkaffppyyaapiirqdvldkhpelkdvlnklanqisleemqklnykvdgegqdpakvakeflkekglil</v>
      </c>
      <c r="Y83" s="64"/>
      <c r="Z83" s="64"/>
      <c r="AA83" s="64"/>
      <c r="AB83" s="64"/>
      <c r="AC83" s="186" t="str">
        <f t="shared" si="20"/>
        <v>i</v>
      </c>
      <c r="AD83" s="186" t="str">
        <f t="shared" si="20"/>
        <v>v</v>
      </c>
      <c r="AE83" s="186" t="str">
        <f t="shared" si="20"/>
        <v>h</v>
      </c>
      <c r="AF83" s="186" t="str">
        <f t="shared" si="20"/>
        <v>l</v>
      </c>
      <c r="AG83" s="186" t="str">
        <f t="shared" si="20"/>
        <v>t</v>
      </c>
      <c r="AH83" s="193" t="str">
        <f t="shared" si="20"/>
        <v>y</v>
      </c>
      <c r="AI83" s="27"/>
      <c r="AJ83" s="143" t="s">
        <v>305</v>
      </c>
      <c r="AK83" s="284"/>
      <c r="AL83" s="143"/>
      <c r="AM83" s="143"/>
      <c r="AN83" s="143"/>
      <c r="AO83" s="143">
        <v>1</v>
      </c>
      <c r="AP83" s="143"/>
      <c r="AQ83" s="143"/>
      <c r="AR83" s="143"/>
      <c r="AS83" s="143">
        <v>1</v>
      </c>
      <c r="AT83" s="143"/>
      <c r="AU83" s="143"/>
      <c r="AV83" s="143"/>
      <c r="AW83" s="143"/>
      <c r="AX83" s="143"/>
      <c r="AY83" s="143"/>
      <c r="AZ83" s="143"/>
      <c r="BA83" s="143"/>
      <c r="BB83" s="143"/>
      <c r="BC83" s="143"/>
      <c r="BD83" s="143"/>
      <c r="BE83" s="143"/>
      <c r="BF83" s="143"/>
      <c r="BG83" s="143"/>
      <c r="BH83" s="143"/>
      <c r="BI83" s="143"/>
      <c r="BJ83" s="143"/>
      <c r="BK83" s="143"/>
      <c r="BL83" s="143"/>
      <c r="BM83" s="143"/>
      <c r="BN83" s="143"/>
      <c r="BO83" s="143"/>
      <c r="BP83" s="143"/>
      <c r="BQ83" s="143"/>
      <c r="BR83" s="143"/>
      <c r="BS83" s="143"/>
      <c r="BT83" s="143"/>
      <c r="BU83" s="143"/>
      <c r="BV83" s="143"/>
      <c r="BW83" s="143"/>
      <c r="BX83" s="143"/>
      <c r="BY83" s="143"/>
      <c r="BZ83" s="143"/>
      <c r="CA83" s="143"/>
      <c r="CB83" s="143"/>
      <c r="CC83" s="143"/>
      <c r="CD83" s="143"/>
      <c r="CE83" s="143"/>
      <c r="CF83" s="143"/>
      <c r="CG83" s="143"/>
      <c r="CH83" s="143"/>
      <c r="CI83" s="270">
        <v>2</v>
      </c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</row>
    <row r="84" spans="1:138" s="67" customFormat="1" ht="14.65">
      <c r="A84" s="173" t="s">
        <v>215</v>
      </c>
      <c r="B84" s="143" t="s">
        <v>88</v>
      </c>
      <c r="C84" s="143"/>
      <c r="D84" s="65" t="s">
        <v>40</v>
      </c>
      <c r="E84" s="128"/>
      <c r="F84" s="142"/>
      <c r="G84" s="204"/>
      <c r="H84" s="65" t="s">
        <v>306</v>
      </c>
      <c r="I84" s="64"/>
      <c r="J84" s="64"/>
      <c r="K84" s="294"/>
      <c r="L84" s="124"/>
      <c r="M84" s="291"/>
      <c r="N84" s="64"/>
      <c r="O84" s="179"/>
      <c r="P84" s="140"/>
      <c r="Q84" s="65" t="s">
        <v>93</v>
      </c>
      <c r="R84" s="64" t="s">
        <v>307</v>
      </c>
      <c r="S84" s="64" t="str">
        <f t="shared" si="13"/>
        <v>andtvvvgsieftegiivanmvaemieahtdlkvvrklnlggvnvnfeaikrgganngidiyveytgtglvdilg</v>
      </c>
      <c r="T84" s="64" t="str">
        <f t="shared" si="14"/>
        <v>fpep</v>
      </c>
      <c r="U84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84" s="64" t="str">
        <f t="shared" si="16"/>
        <v>tyg</v>
      </c>
      <c r="W84" s="64" t="str">
        <f t="shared" si="17"/>
        <v>ppps</v>
      </c>
      <c r="X84" s="64" t="str">
        <f t="shared" si="18"/>
        <v>tdpegayetvkkeykrkwnivwlkplgfnntytltvkdelakqynlktfsdlakisdklilgatmfflegpdgypglqklynfkfkhtksmdmgirytaidnnevqvidawatdgllvshklkileddkaffppyyaapiirqdvldkhpelkdvlnklanqisleemqklnykvdgegqdpakvakeflkekglil</v>
      </c>
      <c r="Y84" s="64"/>
      <c r="Z84" s="64"/>
      <c r="AA84" s="64"/>
      <c r="AB84" s="64"/>
      <c r="AC84" s="187" t="str">
        <f t="shared" si="20"/>
        <v>i</v>
      </c>
      <c r="AD84" s="187" t="str">
        <f t="shared" si="20"/>
        <v>v</v>
      </c>
      <c r="AE84" s="187" t="str">
        <f t="shared" si="20"/>
        <v>t</v>
      </c>
      <c r="AF84" s="187" t="str">
        <f t="shared" si="20"/>
        <v>l</v>
      </c>
      <c r="AG84" s="187" t="str">
        <f t="shared" si="20"/>
        <v>t</v>
      </c>
      <c r="AH84" s="188" t="str">
        <f t="shared" si="20"/>
        <v>y</v>
      </c>
      <c r="AI84" s="27"/>
      <c r="AJ84" s="143" t="s">
        <v>308</v>
      </c>
      <c r="AK84" s="284"/>
      <c r="AL84" s="143"/>
      <c r="AM84" s="143"/>
      <c r="AN84" s="143"/>
      <c r="AO84" s="143">
        <v>1</v>
      </c>
      <c r="AP84" s="143"/>
      <c r="AQ84" s="143"/>
      <c r="AR84" s="143"/>
      <c r="AS84" s="143">
        <v>1</v>
      </c>
      <c r="AT84" s="143"/>
      <c r="AU84" s="143"/>
      <c r="AV84" s="143"/>
      <c r="AW84" s="143"/>
      <c r="AX84" s="143"/>
      <c r="AY84" s="143"/>
      <c r="AZ84" s="143"/>
      <c r="BA84" s="143"/>
      <c r="BB84" s="143"/>
      <c r="BC84" s="143"/>
      <c r="BD84" s="143"/>
      <c r="BE84" s="143"/>
      <c r="BF84" s="143"/>
      <c r="BG84" s="143"/>
      <c r="BH84" s="143"/>
      <c r="BI84" s="143"/>
      <c r="BJ84" s="143"/>
      <c r="BK84" s="143"/>
      <c r="BL84" s="143"/>
      <c r="BM84" s="143"/>
      <c r="BN84" s="143"/>
      <c r="BO84" s="143"/>
      <c r="BP84" s="143"/>
      <c r="BQ84" s="143"/>
      <c r="BR84" s="143"/>
      <c r="BS84" s="143"/>
      <c r="BT84" s="143"/>
      <c r="BU84" s="143"/>
      <c r="BV84" s="143"/>
      <c r="BW84" s="143"/>
      <c r="BX84" s="143"/>
      <c r="BY84" s="143"/>
      <c r="BZ84" s="143"/>
      <c r="CA84" s="143"/>
      <c r="CB84" s="143"/>
      <c r="CC84" s="143"/>
      <c r="CD84" s="143"/>
      <c r="CE84" s="143"/>
      <c r="CF84" s="143"/>
      <c r="CG84" s="143"/>
      <c r="CH84" s="143"/>
      <c r="CI84" s="270">
        <v>2</v>
      </c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</row>
    <row r="85" spans="1:138" s="67" customFormat="1" ht="14.65">
      <c r="A85" s="173" t="s">
        <v>218</v>
      </c>
      <c r="B85" s="137" t="s">
        <v>89</v>
      </c>
      <c r="C85" s="137"/>
      <c r="D85" s="65" t="s">
        <v>68</v>
      </c>
      <c r="E85" s="128"/>
      <c r="F85" s="142"/>
      <c r="G85" s="204"/>
      <c r="H85" s="64" t="s">
        <v>309</v>
      </c>
      <c r="I85" s="64"/>
      <c r="J85" s="64"/>
      <c r="K85" s="294"/>
      <c r="L85" s="124"/>
      <c r="M85" s="289">
        <v>1.08</v>
      </c>
      <c r="N85" s="64">
        <v>4</v>
      </c>
      <c r="O85" s="179" t="s">
        <v>92</v>
      </c>
      <c r="P85" s="140"/>
      <c r="Q85" s="64" t="s">
        <v>93</v>
      </c>
      <c r="R85" s="64" t="s">
        <v>310</v>
      </c>
      <c r="S85" s="64" t="str">
        <f t="shared" si="13"/>
        <v>andtvvvgsinfteqiivanmvaemieahtdlkvvrklnlggenvnfeaikrgganngidiyveytghglvdilg</v>
      </c>
      <c r="T85" s="64" t="str">
        <f t="shared" si="14"/>
        <v>fpep</v>
      </c>
      <c r="U85" s="64" t="str">
        <f t="shared" si="15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85" s="64" t="str">
        <f t="shared" si="16"/>
        <v>tyg</v>
      </c>
      <c r="W85" s="64" t="str">
        <f t="shared" si="17"/>
        <v>pppp</v>
      </c>
      <c r="X85" s="64" t="str">
        <f t="shared" si="18"/>
        <v>tdpegayetvkkeykrkwnivwlkplgfnntytltvkdelakqynlktfsdlakisdklilgatmfflekpdgypglqklynfkfkhtksmdmgirytaidnnevqvidafatdgllvshklkileddkaffppyyaapiirqdvldkhpelkdvlnklanqisdeemqklnykvdgegqdpakvakeflkekglil</v>
      </c>
      <c r="Y85" s="64"/>
      <c r="Z85" s="64"/>
      <c r="AA85" s="64"/>
      <c r="AB85" s="64"/>
      <c r="AC85" s="187" t="str">
        <f t="shared" si="20"/>
        <v>i</v>
      </c>
      <c r="AD85" s="187" t="str">
        <f t="shared" si="20"/>
        <v>e</v>
      </c>
      <c r="AE85" s="187" t="str">
        <f t="shared" si="20"/>
        <v>h</v>
      </c>
      <c r="AF85" s="187" t="str">
        <f t="shared" si="20"/>
        <v>l</v>
      </c>
      <c r="AG85" s="187" t="str">
        <f t="shared" si="20"/>
        <v>t</v>
      </c>
      <c r="AH85" s="188" t="str">
        <f t="shared" si="20"/>
        <v>y</v>
      </c>
      <c r="AI85" s="27"/>
      <c r="AJ85" s="143" t="s">
        <v>311</v>
      </c>
      <c r="AK85" s="284"/>
      <c r="AL85" s="143"/>
      <c r="AM85" s="143"/>
      <c r="AN85" s="143"/>
      <c r="AO85" s="143"/>
      <c r="AP85" s="143"/>
      <c r="AQ85" s="143"/>
      <c r="AR85" s="143"/>
      <c r="AS85" s="143"/>
      <c r="AT85" s="143"/>
      <c r="AU85" s="143"/>
      <c r="AV85" s="143"/>
      <c r="AW85" s="143"/>
      <c r="AX85" s="143"/>
      <c r="AY85" s="143"/>
      <c r="AZ85" s="143"/>
      <c r="BA85" s="143"/>
      <c r="BB85" s="143"/>
      <c r="BC85" s="143"/>
      <c r="BD85" s="143"/>
      <c r="BE85" s="143"/>
      <c r="BF85" s="143"/>
      <c r="BG85" s="143"/>
      <c r="BH85" s="143"/>
      <c r="BI85" s="143"/>
      <c r="BJ85" s="143"/>
      <c r="BK85" s="143"/>
      <c r="BL85" s="143"/>
      <c r="BM85" s="143"/>
      <c r="BN85" s="143"/>
      <c r="BO85" s="143"/>
      <c r="BP85" s="143"/>
      <c r="BQ85" s="143"/>
      <c r="BR85" s="143"/>
      <c r="BS85" s="143"/>
      <c r="BT85" s="143"/>
      <c r="BU85" s="143"/>
      <c r="BV85" s="143"/>
      <c r="BW85" s="143"/>
      <c r="BX85" s="143"/>
      <c r="BY85" s="143">
        <v>1</v>
      </c>
      <c r="BZ85" s="143"/>
      <c r="CA85" s="143"/>
      <c r="CB85" s="143"/>
      <c r="CC85" s="143"/>
      <c r="CD85" s="143"/>
      <c r="CE85" s="143"/>
      <c r="CF85" s="143"/>
      <c r="CG85" s="143"/>
      <c r="CH85" s="143"/>
      <c r="CI85" s="270">
        <v>1</v>
      </c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</row>
    <row r="86" spans="1:138" s="67" customFormat="1" ht="14.65">
      <c r="A86" s="173" t="s">
        <v>221</v>
      </c>
      <c r="B86" s="137" t="s">
        <v>119</v>
      </c>
      <c r="C86" s="137" t="s">
        <v>120</v>
      </c>
      <c r="D86" s="65" t="s">
        <v>312</v>
      </c>
      <c r="E86" s="128"/>
      <c r="F86" s="142" t="s">
        <v>313</v>
      </c>
      <c r="G86" s="204" t="s">
        <v>121</v>
      </c>
      <c r="H86" s="64"/>
      <c r="I86" s="64"/>
      <c r="J86" s="64"/>
      <c r="K86" s="294"/>
      <c r="L86" s="124"/>
      <c r="M86" s="291"/>
      <c r="N86" s="64"/>
      <c r="O86" s="179" t="s">
        <v>116</v>
      </c>
      <c r="P86" s="140"/>
      <c r="Q86" s="64" t="s">
        <v>93</v>
      </c>
      <c r="R86" s="64" t="s">
        <v>314</v>
      </c>
      <c r="S86" s="64" t="str">
        <f t="shared" si="13"/>
        <v>andtvvvgsiiftegiivanmvaemieahtdlkvvrklnlggngvnfeaikrgganngidiyveytghglvdilg</v>
      </c>
      <c r="T86" s="64" t="str">
        <f t="shared" si="14"/>
        <v>fpep</v>
      </c>
      <c r="U86" s="64" t="str">
        <f t="shared" si="15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86" s="64" t="str">
        <f t="shared" si="16"/>
        <v>tyg</v>
      </c>
      <c r="W86" s="64" t="str">
        <f t="shared" si="17"/>
        <v>pppa</v>
      </c>
      <c r="X86" s="64" t="str">
        <f t="shared" si="18"/>
        <v>tdpegayetvkkeykrkwnivwlkplgfnntytltvkdelakqynlktfsdlakisdklilgatmwflegpdgypglqklynfkfkhtksmdmgirytaidnnevqvidawatdgllvshklkileddkaffppyyaapiirqdvldkhpelkdvlnklanqisleemqklnykvdgegqdpakvakeflkekglil</v>
      </c>
      <c r="Y86" s="64"/>
      <c r="Z86" s="64"/>
      <c r="AA86" s="64"/>
      <c r="AB86" s="64"/>
      <c r="AC86" s="187" t="str">
        <f t="shared" si="20"/>
        <v>i</v>
      </c>
      <c r="AD86" s="187" t="str">
        <f t="shared" si="20"/>
        <v>n</v>
      </c>
      <c r="AE86" s="187" t="str">
        <f t="shared" si="20"/>
        <v>h</v>
      </c>
      <c r="AF86" s="187" t="str">
        <f t="shared" si="20"/>
        <v>l</v>
      </c>
      <c r="AG86" s="187" t="str">
        <f t="shared" si="20"/>
        <v>t</v>
      </c>
      <c r="AH86" s="188" t="str">
        <f t="shared" si="20"/>
        <v>y</v>
      </c>
      <c r="AI86" s="27"/>
      <c r="AJ86" s="143" t="s">
        <v>315</v>
      </c>
      <c r="AK86" s="284"/>
      <c r="AL86" s="143"/>
      <c r="AM86" s="143"/>
      <c r="AN86" s="143"/>
      <c r="AO86" s="143"/>
      <c r="AP86" s="143"/>
      <c r="AQ86" s="143"/>
      <c r="AR86" s="143"/>
      <c r="AS86" s="143"/>
      <c r="AT86" s="143"/>
      <c r="AU86" s="143"/>
      <c r="AV86" s="143"/>
      <c r="AW86" s="143"/>
      <c r="AX86" s="143"/>
      <c r="AY86" s="143"/>
      <c r="AZ86" s="143"/>
      <c r="BA86" s="143"/>
      <c r="BB86" s="143"/>
      <c r="BC86" s="143"/>
      <c r="BD86" s="143"/>
      <c r="BE86" s="143"/>
      <c r="BF86" s="143"/>
      <c r="BG86" s="143"/>
      <c r="BH86" s="143"/>
      <c r="BI86" s="143"/>
      <c r="BJ86" s="143"/>
      <c r="BK86" s="143"/>
      <c r="BL86" s="143"/>
      <c r="BM86" s="143"/>
      <c r="BN86" s="143"/>
      <c r="BO86" s="143"/>
      <c r="BP86" s="143"/>
      <c r="BQ86" s="143"/>
      <c r="BR86" s="143"/>
      <c r="BS86" s="143"/>
      <c r="BT86" s="143"/>
      <c r="BU86" s="143"/>
      <c r="BV86" s="143"/>
      <c r="BW86" s="143"/>
      <c r="BX86" s="143"/>
      <c r="BY86" s="143">
        <v>1</v>
      </c>
      <c r="BZ86" s="143"/>
      <c r="CA86" s="143"/>
      <c r="CB86" s="143"/>
      <c r="CC86" s="143"/>
      <c r="CD86" s="143"/>
      <c r="CE86" s="143"/>
      <c r="CF86" s="143"/>
      <c r="CG86" s="143"/>
      <c r="CH86" s="143"/>
      <c r="CI86" s="270">
        <v>1</v>
      </c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</row>
    <row r="87" spans="1:138" s="67" customFormat="1" ht="14.65">
      <c r="A87" s="173" t="s">
        <v>224</v>
      </c>
      <c r="B87" s="137" t="s">
        <v>119</v>
      </c>
      <c r="C87" s="137" t="s">
        <v>120</v>
      </c>
      <c r="D87" s="65" t="s">
        <v>312</v>
      </c>
      <c r="E87" s="128"/>
      <c r="F87" s="142" t="s">
        <v>313</v>
      </c>
      <c r="G87" s="204" t="s">
        <v>121</v>
      </c>
      <c r="H87" s="64"/>
      <c r="I87" s="64"/>
      <c r="J87" s="64"/>
      <c r="K87" s="294"/>
      <c r="L87" s="124"/>
      <c r="M87" s="291"/>
      <c r="N87" s="64"/>
      <c r="O87" s="179" t="s">
        <v>116</v>
      </c>
      <c r="P87" s="140"/>
      <c r="Q87" s="64" t="s">
        <v>93</v>
      </c>
      <c r="R87" s="64" t="s">
        <v>314</v>
      </c>
      <c r="S87" s="64" t="str">
        <f t="shared" si="13"/>
        <v>andtvvvgsiiftegiivanmvaemieahtdlkvvrklnlggngvnfeaikrgganngidiyveytghglvdilg</v>
      </c>
      <c r="T87" s="64" t="str">
        <f t="shared" si="14"/>
        <v>fpep</v>
      </c>
      <c r="U87" s="64" t="str">
        <f t="shared" si="15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87" s="64" t="str">
        <f t="shared" si="16"/>
        <v>tyg</v>
      </c>
      <c r="W87" s="64" t="str">
        <f t="shared" si="17"/>
        <v>pppa</v>
      </c>
      <c r="X87" s="64" t="str">
        <f t="shared" si="18"/>
        <v>tdpegayetvkkeykrkwnivwlkplgfnntytltvkdelakqynlktfsdlakisdklilgatmwflegpdgypglqklynfkfkhtksmdmgirytaidnnevqvidawatdgllvshklkileddkaffppyyaapiirqdvldkhpelkdvlnklanqisleemqklnykvdgegqdpakvakeflkekglil</v>
      </c>
      <c r="Y87" s="64"/>
      <c r="Z87" s="64"/>
      <c r="AA87" s="64"/>
      <c r="AB87" s="64"/>
      <c r="AC87" s="187" t="str">
        <f t="shared" si="20"/>
        <v>i</v>
      </c>
      <c r="AD87" s="187" t="str">
        <f t="shared" si="20"/>
        <v>n</v>
      </c>
      <c r="AE87" s="187" t="str">
        <f t="shared" si="20"/>
        <v>h</v>
      </c>
      <c r="AF87" s="187" t="str">
        <f t="shared" si="20"/>
        <v>l</v>
      </c>
      <c r="AG87" s="187" t="str">
        <f t="shared" si="20"/>
        <v>t</v>
      </c>
      <c r="AH87" s="188" t="str">
        <f t="shared" si="20"/>
        <v>y</v>
      </c>
      <c r="AI87" s="27"/>
      <c r="AJ87" s="143" t="s">
        <v>316</v>
      </c>
      <c r="AK87" s="284"/>
      <c r="AL87" s="143"/>
      <c r="AM87" s="143"/>
      <c r="AN87" s="143"/>
      <c r="AO87" s="143"/>
      <c r="AP87" s="143"/>
      <c r="AQ87" s="143"/>
      <c r="AR87" s="143"/>
      <c r="AS87" s="143"/>
      <c r="AT87" s="143"/>
      <c r="AU87" s="143"/>
      <c r="AV87" s="143"/>
      <c r="AW87" s="143"/>
      <c r="AX87" s="143"/>
      <c r="AY87" s="143"/>
      <c r="AZ87" s="143"/>
      <c r="BA87" s="143"/>
      <c r="BB87" s="143"/>
      <c r="BC87" s="143"/>
      <c r="BD87" s="143"/>
      <c r="BE87" s="143"/>
      <c r="BF87" s="143"/>
      <c r="BG87" s="143"/>
      <c r="BH87" s="143"/>
      <c r="BI87" s="143"/>
      <c r="BJ87" s="143"/>
      <c r="BK87" s="143"/>
      <c r="BL87" s="143"/>
      <c r="BM87" s="143"/>
      <c r="BN87" s="143"/>
      <c r="BO87" s="143"/>
      <c r="BP87" s="143"/>
      <c r="BQ87" s="143"/>
      <c r="BR87" s="143"/>
      <c r="BS87" s="143"/>
      <c r="BT87" s="143"/>
      <c r="BU87" s="143"/>
      <c r="BV87" s="143"/>
      <c r="BW87" s="143"/>
      <c r="BX87" s="143"/>
      <c r="BY87" s="143">
        <v>1</v>
      </c>
      <c r="BZ87" s="143"/>
      <c r="CA87" s="143"/>
      <c r="CB87" s="143"/>
      <c r="CC87" s="143"/>
      <c r="CD87" s="143"/>
      <c r="CE87" s="143"/>
      <c r="CF87" s="143"/>
      <c r="CG87" s="143"/>
      <c r="CH87" s="143"/>
      <c r="CI87" s="270">
        <v>1</v>
      </c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</row>
    <row r="88" spans="1:138" s="67" customFormat="1" ht="14.65">
      <c r="A88" s="173" t="s">
        <v>226</v>
      </c>
      <c r="B88" s="137" t="s">
        <v>119</v>
      </c>
      <c r="C88" s="137" t="s">
        <v>120</v>
      </c>
      <c r="D88" s="65" t="s">
        <v>317</v>
      </c>
      <c r="E88" s="128"/>
      <c r="F88" s="142" t="s">
        <v>313</v>
      </c>
      <c r="G88" s="204" t="s">
        <v>121</v>
      </c>
      <c r="H88" s="64"/>
      <c r="I88" s="64"/>
      <c r="J88" s="64"/>
      <c r="K88" s="294"/>
      <c r="L88" s="124"/>
      <c r="M88" s="291"/>
      <c r="N88" s="64"/>
      <c r="O88" s="179" t="s">
        <v>116</v>
      </c>
      <c r="P88" s="140"/>
      <c r="Q88" s="64" t="s">
        <v>93</v>
      </c>
      <c r="R88" s="64" t="s">
        <v>318</v>
      </c>
      <c r="S88" s="64" t="str">
        <f t="shared" si="13"/>
        <v>andtvvvgsiiftegiivanmvaemieahtdlkvvrklnlggqgvnfeaikrgganngidiyveytghglvdilg</v>
      </c>
      <c r="T88" s="64" t="str">
        <f t="shared" si="14"/>
        <v>fpep</v>
      </c>
      <c r="U88" s="64" t="str">
        <f t="shared" si="15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88" s="64" t="str">
        <f t="shared" si="16"/>
        <v>tyg</v>
      </c>
      <c r="W88" s="64" t="str">
        <f t="shared" si="17"/>
        <v>pppa</v>
      </c>
      <c r="X88" s="64" t="str">
        <f t="shared" si="18"/>
        <v>tdpegayetvkkeykrkwnivwlkplgfnntytltvkdelakqynlktfsdlakisdklilgatmwflegpdgypglqklynfkfkhtksmdmgirytaidnnevqvidawatdgllvshklkileddkaffppyyaapiirqdvldkhpelkdvlnklanqisleemqklnykvdgegqdpakvakeflkekglil</v>
      </c>
      <c r="Y88" s="64"/>
      <c r="Z88" s="64"/>
      <c r="AA88" s="64"/>
      <c r="AB88" s="64"/>
      <c r="AC88" s="187" t="str">
        <f t="shared" si="20"/>
        <v>i</v>
      </c>
      <c r="AD88" s="187" t="str">
        <f t="shared" si="20"/>
        <v>q</v>
      </c>
      <c r="AE88" s="187" t="str">
        <f t="shared" si="20"/>
        <v>h</v>
      </c>
      <c r="AF88" s="187" t="str">
        <f t="shared" si="20"/>
        <v>l</v>
      </c>
      <c r="AG88" s="187" t="str">
        <f t="shared" si="20"/>
        <v>t</v>
      </c>
      <c r="AH88" s="188" t="str">
        <f t="shared" si="20"/>
        <v>y</v>
      </c>
      <c r="AI88" s="27"/>
      <c r="AJ88" s="143" t="s">
        <v>319</v>
      </c>
      <c r="AK88" s="284"/>
      <c r="AL88" s="143"/>
      <c r="AM88" s="143"/>
      <c r="AN88" s="143"/>
      <c r="AO88" s="143"/>
      <c r="AP88" s="143"/>
      <c r="AQ88" s="143"/>
      <c r="AR88" s="143"/>
      <c r="AS88" s="143"/>
      <c r="AT88" s="143"/>
      <c r="AU88" s="143"/>
      <c r="AV88" s="143"/>
      <c r="AW88" s="143"/>
      <c r="AX88" s="143"/>
      <c r="AY88" s="143"/>
      <c r="AZ88" s="143"/>
      <c r="BA88" s="143"/>
      <c r="BB88" s="143"/>
      <c r="BC88" s="143"/>
      <c r="BD88" s="143"/>
      <c r="BE88" s="143"/>
      <c r="BF88" s="143"/>
      <c r="BG88" s="143"/>
      <c r="BH88" s="143"/>
      <c r="BI88" s="143"/>
      <c r="BJ88" s="143"/>
      <c r="BK88" s="143"/>
      <c r="BL88" s="143"/>
      <c r="BM88" s="143"/>
      <c r="BN88" s="143"/>
      <c r="BO88" s="143"/>
      <c r="BP88" s="143"/>
      <c r="BQ88" s="143"/>
      <c r="BR88" s="143"/>
      <c r="BS88" s="143"/>
      <c r="BT88" s="143"/>
      <c r="BU88" s="143"/>
      <c r="BV88" s="143"/>
      <c r="BW88" s="143"/>
      <c r="BX88" s="143"/>
      <c r="BY88" s="143">
        <v>1</v>
      </c>
      <c r="BZ88" s="143"/>
      <c r="CA88" s="143"/>
      <c r="CB88" s="143"/>
      <c r="CC88" s="143"/>
      <c r="CD88" s="143"/>
      <c r="CE88" s="143"/>
      <c r="CF88" s="143"/>
      <c r="CG88" s="143"/>
      <c r="CH88" s="143"/>
      <c r="CI88" s="270">
        <v>1</v>
      </c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</row>
    <row r="89" spans="1:138" s="67" customFormat="1" ht="14.65">
      <c r="A89" s="173" t="s">
        <v>228</v>
      </c>
      <c r="B89" s="132" t="s">
        <v>320</v>
      </c>
      <c r="C89" s="64"/>
      <c r="D89" s="65" t="s">
        <v>68</v>
      </c>
      <c r="E89" s="64"/>
      <c r="F89" s="65" t="s">
        <v>313</v>
      </c>
      <c r="G89" s="198" t="s">
        <v>321</v>
      </c>
      <c r="H89" s="64"/>
      <c r="I89" s="64"/>
      <c r="J89" s="64"/>
      <c r="K89" s="294"/>
      <c r="L89" s="124"/>
      <c r="M89" s="289">
        <v>1.22</v>
      </c>
      <c r="N89" s="64"/>
      <c r="O89" s="179"/>
      <c r="P89" s="140"/>
      <c r="Q89" s="64" t="s">
        <v>93</v>
      </c>
      <c r="R89" s="64" t="s">
        <v>322</v>
      </c>
      <c r="S89" s="64" t="str">
        <f t="shared" si="13"/>
        <v>andtvvvgsieftegiivanmvaemieahtdlkvvrklnlggenvnfeaikrgganngidiyveytghglvdilg</v>
      </c>
      <c r="T89" s="64" t="str">
        <f t="shared" si="14"/>
        <v>fpep</v>
      </c>
      <c r="U89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89" s="64" t="str">
        <f t="shared" si="16"/>
        <v>tyg</v>
      </c>
      <c r="W89" s="64" t="str">
        <f t="shared" si="17"/>
        <v>ppps</v>
      </c>
      <c r="X89" s="64" t="str">
        <f t="shared" si="18"/>
        <v>tdpegayetvkkeykrkwnivwlkplgfnntytltvkdelakqynlktfsdlakisdklilgatmfflegpdgypglqklynfkfkhtksmdmgirytaidnnevavidawatdgllvshklkileddkaffppyyaapiisqdvldkhpelkdvlnklanqisleemqklnykvdgegqdpakvakeflkekglil</v>
      </c>
      <c r="Y89" s="64"/>
      <c r="Z89" s="64"/>
      <c r="AA89" s="64"/>
      <c r="AB89" s="64"/>
      <c r="AC89" s="187" t="str">
        <f t="shared" si="20"/>
        <v>i</v>
      </c>
      <c r="AD89" s="187" t="str">
        <f t="shared" si="20"/>
        <v>e</v>
      </c>
      <c r="AE89" s="187" t="str">
        <f t="shared" si="20"/>
        <v>h</v>
      </c>
      <c r="AF89" s="187" t="str">
        <f t="shared" si="20"/>
        <v>l</v>
      </c>
      <c r="AG89" s="187" t="str">
        <f t="shared" si="20"/>
        <v>t</v>
      </c>
      <c r="AH89" s="188" t="str">
        <f t="shared" si="20"/>
        <v>y</v>
      </c>
      <c r="AI89" s="27"/>
      <c r="AJ89" s="143" t="s">
        <v>323</v>
      </c>
      <c r="AK89" s="284"/>
      <c r="AL89" s="143"/>
      <c r="AM89" s="143"/>
      <c r="AN89" s="143"/>
      <c r="AO89" s="143"/>
      <c r="AP89" s="143"/>
      <c r="AQ89" s="143"/>
      <c r="AR89" s="143"/>
      <c r="AS89" s="143"/>
      <c r="AT89" s="143"/>
      <c r="AU89" s="143"/>
      <c r="AV89" s="143"/>
      <c r="AW89" s="143"/>
      <c r="AX89" s="143"/>
      <c r="AY89" s="143"/>
      <c r="AZ89" s="143"/>
      <c r="BA89" s="143"/>
      <c r="BB89" s="143"/>
      <c r="BC89" s="143"/>
      <c r="BD89" s="143"/>
      <c r="BE89" s="143"/>
      <c r="BF89" s="143"/>
      <c r="BG89" s="143"/>
      <c r="BH89" s="143"/>
      <c r="BI89" s="143"/>
      <c r="BJ89" s="143"/>
      <c r="BK89" s="143"/>
      <c r="BL89" s="143"/>
      <c r="BM89" s="143"/>
      <c r="BN89" s="143"/>
      <c r="BO89" s="143"/>
      <c r="BP89" s="143"/>
      <c r="BQ89" s="143"/>
      <c r="BR89" s="143"/>
      <c r="BS89" s="143"/>
      <c r="BT89" s="143"/>
      <c r="BU89" s="143"/>
      <c r="BV89" s="143"/>
      <c r="BW89" s="143"/>
      <c r="BX89" s="143"/>
      <c r="BY89" s="143">
        <v>1</v>
      </c>
      <c r="BZ89" s="143"/>
      <c r="CA89" s="143"/>
      <c r="CB89" s="143"/>
      <c r="CC89" s="143"/>
      <c r="CD89" s="143"/>
      <c r="CE89" s="143"/>
      <c r="CF89" s="143"/>
      <c r="CG89" s="143"/>
      <c r="CH89" s="143"/>
      <c r="CI89" s="270">
        <v>1</v>
      </c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</row>
    <row r="90" spans="1:138" s="67" customFormat="1" ht="14.65">
      <c r="A90" s="173" t="s">
        <v>230</v>
      </c>
      <c r="B90" s="137" t="s">
        <v>119</v>
      </c>
      <c r="C90" s="137" t="s">
        <v>120</v>
      </c>
      <c r="D90" s="65" t="s">
        <v>41</v>
      </c>
      <c r="E90" s="128"/>
      <c r="F90" s="142"/>
      <c r="G90" s="204" t="s">
        <v>105</v>
      </c>
      <c r="H90" s="64"/>
      <c r="I90" s="64"/>
      <c r="J90" s="64"/>
      <c r="K90" s="294"/>
      <c r="L90" s="124"/>
      <c r="M90" s="291"/>
      <c r="N90" s="64"/>
      <c r="O90" s="179" t="s">
        <v>116</v>
      </c>
      <c r="P90" s="140"/>
      <c r="Q90" s="64" t="s">
        <v>93</v>
      </c>
      <c r="R90" s="64" t="s">
        <v>324</v>
      </c>
      <c r="S90" s="64" t="str">
        <f t="shared" si="13"/>
        <v>andtvvvgsinftegiivanmvaemieahtdlkvvrklnlggenvnfeaikrgganngidiyveytghglvdilg</v>
      </c>
      <c r="T90" s="64" t="str">
        <f t="shared" si="14"/>
        <v>fpep</v>
      </c>
      <c r="U90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90" s="64" t="str">
        <f t="shared" si="16"/>
        <v>tyg</v>
      </c>
      <c r="W90" s="64" t="str">
        <f t="shared" si="17"/>
        <v>ppps</v>
      </c>
      <c r="X90" s="64" t="str">
        <f t="shared" si="18"/>
        <v>tdpegayetvkkeykrkwnivwlkplgfnntytltvkdelakqynlktfsdlakisdklilgatmfflegpdgypglqklynfkfkhtksmdmgirytaidnnevqvidawatdgllvshklkileddkaffppyyaapiirqdvldkhpelkdvlnklanqisleemqklnykvdgegqdpakvakeflkekglilq</v>
      </c>
      <c r="Y90" s="64"/>
      <c r="Z90" s="64"/>
      <c r="AA90" s="64"/>
      <c r="AB90" s="64"/>
      <c r="AC90" s="187" t="str">
        <f t="shared" si="20"/>
        <v>i</v>
      </c>
      <c r="AD90" s="187" t="str">
        <f t="shared" si="20"/>
        <v>e</v>
      </c>
      <c r="AE90" s="187" t="str">
        <f t="shared" si="20"/>
        <v>h</v>
      </c>
      <c r="AF90" s="187" t="str">
        <f t="shared" si="20"/>
        <v>l</v>
      </c>
      <c r="AG90" s="187" t="str">
        <f t="shared" si="20"/>
        <v>t</v>
      </c>
      <c r="AH90" s="188" t="str">
        <f t="shared" si="20"/>
        <v>y</v>
      </c>
      <c r="AI90" s="27"/>
      <c r="AJ90" s="143" t="s">
        <v>325</v>
      </c>
      <c r="AK90" s="284"/>
      <c r="AL90" s="143"/>
      <c r="AM90" s="143"/>
      <c r="AN90" s="143"/>
      <c r="AO90" s="143"/>
      <c r="AP90" s="143"/>
      <c r="AQ90" s="143"/>
      <c r="AR90" s="143"/>
      <c r="AS90" s="143"/>
      <c r="AT90" s="143"/>
      <c r="AU90" s="143"/>
      <c r="AV90" s="143"/>
      <c r="AW90" s="143"/>
      <c r="AX90" s="143"/>
      <c r="AY90" s="143"/>
      <c r="AZ90" s="143"/>
      <c r="BA90" s="143"/>
      <c r="BB90" s="143"/>
      <c r="BC90" s="143"/>
      <c r="BD90" s="143"/>
      <c r="BE90" s="143"/>
      <c r="BF90" s="143"/>
      <c r="BG90" s="143"/>
      <c r="BH90" s="143"/>
      <c r="BI90" s="143"/>
      <c r="BJ90" s="143"/>
      <c r="BK90" s="143"/>
      <c r="BL90" s="143"/>
      <c r="BM90" s="143"/>
      <c r="BN90" s="143"/>
      <c r="BO90" s="143"/>
      <c r="BP90" s="143"/>
      <c r="BQ90" s="143"/>
      <c r="BR90" s="143"/>
      <c r="BS90" s="143"/>
      <c r="BT90" s="143"/>
      <c r="BU90" s="143"/>
      <c r="BV90" s="143"/>
      <c r="BW90" s="143"/>
      <c r="BX90" s="143"/>
      <c r="BY90" s="143">
        <v>1</v>
      </c>
      <c r="BZ90" s="143"/>
      <c r="CA90" s="143"/>
      <c r="CB90" s="143"/>
      <c r="CC90" s="143"/>
      <c r="CD90" s="143"/>
      <c r="CE90" s="143"/>
      <c r="CF90" s="143"/>
      <c r="CG90" s="143"/>
      <c r="CH90" s="143"/>
      <c r="CI90" s="270">
        <v>1</v>
      </c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</row>
    <row r="91" spans="1:138" s="67" customFormat="1" ht="14.65">
      <c r="A91" s="173" t="s">
        <v>232</v>
      </c>
      <c r="B91" s="137" t="s">
        <v>119</v>
      </c>
      <c r="C91" s="137" t="s">
        <v>120</v>
      </c>
      <c r="D91" s="65" t="s">
        <v>41</v>
      </c>
      <c r="E91" s="128"/>
      <c r="F91" s="142"/>
      <c r="G91" s="204" t="s">
        <v>105</v>
      </c>
      <c r="H91" s="64"/>
      <c r="I91" s="64"/>
      <c r="J91" s="64"/>
      <c r="K91" s="294"/>
      <c r="L91" s="124"/>
      <c r="M91" s="291"/>
      <c r="N91" s="64"/>
      <c r="O91" s="179" t="s">
        <v>116</v>
      </c>
      <c r="P91" s="140"/>
      <c r="Q91" s="64" t="s">
        <v>93</v>
      </c>
      <c r="R91" s="64" t="s">
        <v>326</v>
      </c>
      <c r="S91" s="64" t="str">
        <f t="shared" si="13"/>
        <v>mhhhhhhgaqparsandtvvvgsinftegiivanmvaemieahtdlkvvrklnlggenvnfeaikrgganngidi</v>
      </c>
      <c r="T91" s="64" t="str">
        <f t="shared" si="14"/>
        <v>yvey</v>
      </c>
      <c r="U91" s="64" t="str">
        <f t="shared" si="15"/>
        <v>tghglvdilgfpsstdpegayetvkkeykrkwnivwlkplgfnntytltvkdelakqynlktfsdlakisdklilgatmfflegpdgypglqklynfkfkhtksmdmgirytaidnnevqvidawatdgllvshklkileddkaffppyyaapiirqdvldkhpelkdvlnklanqisleemqklnykvdgegqdpakvakeflkekglilqvd</v>
      </c>
      <c r="V91" s="64" t="str">
        <f t="shared" si="16"/>
        <v>dkh</v>
      </c>
      <c r="W91" s="64" t="str">
        <f t="shared" si="17"/>
        <v/>
      </c>
      <c r="X91" s="64" t="str">
        <f t="shared" si="18"/>
        <v/>
      </c>
      <c r="Y91" s="64"/>
      <c r="Z91" s="64"/>
      <c r="AA91" s="64"/>
      <c r="AB91" s="64"/>
      <c r="AC91" s="187" t="str">
        <f t="shared" si="20"/>
        <v>q</v>
      </c>
      <c r="AD91" s="187" t="str">
        <f t="shared" si="20"/>
        <v>h</v>
      </c>
      <c r="AE91" s="187" t="str">
        <f t="shared" si="20"/>
        <v>g</v>
      </c>
      <c r="AF91" s="187" t="str">
        <f t="shared" si="20"/>
        <v/>
      </c>
      <c r="AG91" s="187" t="str">
        <f t="shared" si="20"/>
        <v/>
      </c>
      <c r="AH91" s="188" t="str">
        <f t="shared" si="20"/>
        <v/>
      </c>
      <c r="AI91" s="27"/>
      <c r="AJ91" s="143" t="s">
        <v>327</v>
      </c>
      <c r="AK91" s="284"/>
      <c r="AL91" s="143"/>
      <c r="AM91" s="143"/>
      <c r="AN91" s="143"/>
      <c r="AO91" s="143"/>
      <c r="AP91" s="143"/>
      <c r="AQ91" s="143"/>
      <c r="AR91" s="143"/>
      <c r="AS91" s="143"/>
      <c r="AT91" s="143"/>
      <c r="AU91" s="143"/>
      <c r="AV91" s="143"/>
      <c r="AW91" s="143"/>
      <c r="AX91" s="143"/>
      <c r="AY91" s="143"/>
      <c r="AZ91" s="143"/>
      <c r="BA91" s="143"/>
      <c r="BB91" s="143"/>
      <c r="BC91" s="143"/>
      <c r="BD91" s="143"/>
      <c r="BE91" s="143"/>
      <c r="BF91" s="143"/>
      <c r="BG91" s="143"/>
      <c r="BH91" s="143"/>
      <c r="BI91" s="143"/>
      <c r="BJ91" s="143"/>
      <c r="BK91" s="143"/>
      <c r="BL91" s="143"/>
      <c r="BM91" s="143"/>
      <c r="BN91" s="143"/>
      <c r="BO91" s="143"/>
      <c r="BP91" s="143"/>
      <c r="BQ91" s="143"/>
      <c r="BR91" s="143"/>
      <c r="BS91" s="143"/>
      <c r="BT91" s="143"/>
      <c r="BU91" s="143"/>
      <c r="BV91" s="143"/>
      <c r="BW91" s="143"/>
      <c r="BX91" s="143"/>
      <c r="BY91" s="143">
        <v>1</v>
      </c>
      <c r="BZ91" s="143"/>
      <c r="CA91" s="143"/>
      <c r="CB91" s="143"/>
      <c r="CC91" s="143"/>
      <c r="CD91" s="143"/>
      <c r="CE91" s="143"/>
      <c r="CF91" s="143"/>
      <c r="CG91" s="143"/>
      <c r="CH91" s="143"/>
      <c r="CI91" s="270">
        <v>1</v>
      </c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</row>
    <row r="92" spans="1:138" s="67" customFormat="1" ht="14.65">
      <c r="A92" s="173" t="s">
        <v>234</v>
      </c>
      <c r="B92" s="137" t="s">
        <v>119</v>
      </c>
      <c r="C92" s="137" t="s">
        <v>120</v>
      </c>
      <c r="D92" s="65" t="s">
        <v>41</v>
      </c>
      <c r="E92" s="128"/>
      <c r="F92" s="142"/>
      <c r="G92" s="204" t="s">
        <v>105</v>
      </c>
      <c r="H92" s="64" t="s">
        <v>328</v>
      </c>
      <c r="I92" s="64"/>
      <c r="J92" s="64"/>
      <c r="K92" s="294"/>
      <c r="L92" s="124"/>
      <c r="M92" s="291"/>
      <c r="N92" s="64"/>
      <c r="O92" s="179" t="s">
        <v>116</v>
      </c>
      <c r="P92" s="140"/>
      <c r="Q92" s="64" t="s">
        <v>93</v>
      </c>
      <c r="R92" s="64" t="s">
        <v>329</v>
      </c>
      <c r="S92" s="64" t="str">
        <f t="shared" si="13"/>
        <v>mhhhhhhgaqparsandtvvvgsiiftegiivanmvaemieahtdlkvvrklnlggynvnfeaikrgganngidi</v>
      </c>
      <c r="T92" s="64" t="str">
        <f t="shared" si="14"/>
        <v>yvey</v>
      </c>
      <c r="U92" s="64" t="str">
        <f t="shared" si="15"/>
        <v>tghglvdilgfpattdpegayetvkkeykrkwnivwlkplgfnntytltvkdelakqynlktfsdlakisdklilgatmwflegpdgypglqklynfkfkhtksmdmgirytaidnnevqvidawatdgllvshklkileddkaffppyyaapiirqdvldkhpelkdvlnklanqisleemqklnykvdgegqdpakvakeflkekglilqvd</v>
      </c>
      <c r="V92" s="64" t="str">
        <f t="shared" si="16"/>
        <v>dkh</v>
      </c>
      <c r="W92" s="64" t="str">
        <f t="shared" si="17"/>
        <v/>
      </c>
      <c r="X92" s="64" t="str">
        <f t="shared" si="18"/>
        <v/>
      </c>
      <c r="Y92" s="64"/>
      <c r="Z92" s="64"/>
      <c r="AA92" s="64"/>
      <c r="AB92" s="64"/>
      <c r="AC92" s="187" t="str">
        <f t="shared" ref="AC92:AH101" si="21">MID($R92,MID(AC$1,1,3),1)</f>
        <v>q</v>
      </c>
      <c r="AD92" s="187" t="str">
        <f t="shared" si="21"/>
        <v>h</v>
      </c>
      <c r="AE92" s="187" t="str">
        <f t="shared" si="21"/>
        <v>g</v>
      </c>
      <c r="AF92" s="187" t="str">
        <f t="shared" si="21"/>
        <v/>
      </c>
      <c r="AG92" s="187" t="str">
        <f t="shared" si="21"/>
        <v/>
      </c>
      <c r="AH92" s="188" t="str">
        <f t="shared" si="21"/>
        <v/>
      </c>
      <c r="AI92" s="27"/>
      <c r="AJ92" s="143" t="s">
        <v>330</v>
      </c>
      <c r="AK92" s="284"/>
      <c r="AL92" s="143"/>
      <c r="AM92" s="143"/>
      <c r="AN92" s="143"/>
      <c r="AO92" s="143"/>
      <c r="AP92" s="143"/>
      <c r="AQ92" s="143"/>
      <c r="AR92" s="143"/>
      <c r="AS92" s="143"/>
      <c r="AT92" s="143"/>
      <c r="AU92" s="143"/>
      <c r="AV92" s="143"/>
      <c r="AW92" s="143"/>
      <c r="AX92" s="143"/>
      <c r="AY92" s="143"/>
      <c r="AZ92" s="143"/>
      <c r="BA92" s="143"/>
      <c r="BB92" s="143"/>
      <c r="BC92" s="143"/>
      <c r="BD92" s="143"/>
      <c r="BE92" s="143"/>
      <c r="BF92" s="143"/>
      <c r="BG92" s="143"/>
      <c r="BH92" s="143"/>
      <c r="BI92" s="143"/>
      <c r="BJ92" s="143"/>
      <c r="BK92" s="143"/>
      <c r="BL92" s="143"/>
      <c r="BM92" s="143"/>
      <c r="BN92" s="143"/>
      <c r="BO92" s="143"/>
      <c r="BP92" s="143"/>
      <c r="BQ92" s="143"/>
      <c r="BR92" s="143"/>
      <c r="BS92" s="143"/>
      <c r="BT92" s="143"/>
      <c r="BU92" s="143"/>
      <c r="BV92" s="143"/>
      <c r="BW92" s="143"/>
      <c r="BX92" s="143"/>
      <c r="BY92" s="143">
        <v>1</v>
      </c>
      <c r="BZ92" s="143"/>
      <c r="CA92" s="143"/>
      <c r="CB92" s="143"/>
      <c r="CC92" s="143"/>
      <c r="CD92" s="143"/>
      <c r="CE92" s="143"/>
      <c r="CF92" s="143"/>
      <c r="CG92" s="143"/>
      <c r="CH92" s="143"/>
      <c r="CI92" s="270">
        <v>1</v>
      </c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</row>
    <row r="93" spans="1:138" s="67" customFormat="1" ht="14.65">
      <c r="A93" s="173" t="s">
        <v>237</v>
      </c>
      <c r="B93" s="137" t="s">
        <v>119</v>
      </c>
      <c r="C93" s="137"/>
      <c r="D93" s="65" t="s">
        <v>44</v>
      </c>
      <c r="E93" s="128"/>
      <c r="F93" s="142"/>
      <c r="G93" s="204" t="s">
        <v>113</v>
      </c>
      <c r="H93" s="64"/>
      <c r="I93" s="64"/>
      <c r="J93" s="64"/>
      <c r="K93" s="294"/>
      <c r="L93" s="124"/>
      <c r="M93" s="291"/>
      <c r="N93" s="64"/>
      <c r="O93" s="179" t="s">
        <v>116</v>
      </c>
      <c r="P93" s="140"/>
      <c r="Q93" s="64" t="s">
        <v>93</v>
      </c>
      <c r="R93" s="64" t="s">
        <v>331</v>
      </c>
      <c r="S93" s="64" t="str">
        <f t="shared" si="13"/>
        <v>mhhhhhhgaqparsandtvvvgsiiftegiivanmvaemieahtdlkvvrklnlggvnvnfeaikrgganngidi</v>
      </c>
      <c r="T93" s="64" t="str">
        <f t="shared" si="14"/>
        <v>yvey</v>
      </c>
      <c r="U93" s="64" t="str">
        <f t="shared" si="15"/>
        <v>tghglvdilgfpattdpegayetvkkeykrkwnivwlkplgfnntytltvkdelakqynlktfsdlakisdklilgatmfflegpdgypglqklynfkfkhtksmdmgirytaidnnevqvidawatdgllvshklkileddkaffppyyaapiirqdvldkhpelkdvlnklanqisleemqklnykvdgegqdpakvakeflkekglilqvd</v>
      </c>
      <c r="V93" s="64" t="str">
        <f t="shared" si="16"/>
        <v>dkh</v>
      </c>
      <c r="W93" s="64" t="str">
        <f t="shared" si="17"/>
        <v/>
      </c>
      <c r="X93" s="64" t="str">
        <f t="shared" si="18"/>
        <v/>
      </c>
      <c r="Y93" s="64"/>
      <c r="Z93" s="64"/>
      <c r="AA93" s="64"/>
      <c r="AB93" s="64"/>
      <c r="AC93" s="187" t="str">
        <f t="shared" si="21"/>
        <v>q</v>
      </c>
      <c r="AD93" s="187" t="str">
        <f t="shared" si="21"/>
        <v>h</v>
      </c>
      <c r="AE93" s="187" t="str">
        <f t="shared" si="21"/>
        <v>g</v>
      </c>
      <c r="AF93" s="187" t="str">
        <f t="shared" si="21"/>
        <v/>
      </c>
      <c r="AG93" s="187" t="str">
        <f t="shared" si="21"/>
        <v/>
      </c>
      <c r="AH93" s="188" t="str">
        <f t="shared" si="21"/>
        <v/>
      </c>
      <c r="AI93" s="27"/>
      <c r="AJ93" s="143" t="s">
        <v>332</v>
      </c>
      <c r="AK93" s="284"/>
      <c r="AL93" s="143"/>
      <c r="AM93" s="143"/>
      <c r="AN93" s="143"/>
      <c r="AO93" s="143"/>
      <c r="AP93" s="143"/>
      <c r="AQ93" s="143"/>
      <c r="AR93" s="143"/>
      <c r="AS93" s="143"/>
      <c r="AT93" s="143"/>
      <c r="AU93" s="143"/>
      <c r="AV93" s="143"/>
      <c r="AW93" s="143"/>
      <c r="AX93" s="143"/>
      <c r="AY93" s="143"/>
      <c r="AZ93" s="143"/>
      <c r="BA93" s="143"/>
      <c r="BB93" s="143"/>
      <c r="BC93" s="143"/>
      <c r="BD93" s="143"/>
      <c r="BE93" s="143"/>
      <c r="BF93" s="143"/>
      <c r="BG93" s="143"/>
      <c r="BH93" s="143"/>
      <c r="BI93" s="143"/>
      <c r="BJ93" s="143"/>
      <c r="BK93" s="143"/>
      <c r="BL93" s="143"/>
      <c r="BM93" s="143"/>
      <c r="BN93" s="143"/>
      <c r="BO93" s="143"/>
      <c r="BP93" s="143"/>
      <c r="BQ93" s="143"/>
      <c r="BR93" s="143"/>
      <c r="BS93" s="143"/>
      <c r="BT93" s="143"/>
      <c r="BU93" s="143">
        <v>1</v>
      </c>
      <c r="BV93" s="143"/>
      <c r="BW93" s="143"/>
      <c r="BX93" s="143"/>
      <c r="BY93" s="143"/>
      <c r="BZ93" s="143">
        <v>1</v>
      </c>
      <c r="CA93" s="143"/>
      <c r="CB93" s="143"/>
      <c r="CC93" s="143"/>
      <c r="CD93" s="143"/>
      <c r="CE93" s="143"/>
      <c r="CF93" s="143"/>
      <c r="CG93" s="143"/>
      <c r="CH93" s="143"/>
      <c r="CI93" s="270">
        <v>2</v>
      </c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</row>
    <row r="94" spans="1:138" s="67" customFormat="1" ht="14.65">
      <c r="A94" s="173" t="s">
        <v>239</v>
      </c>
      <c r="B94" s="137" t="s">
        <v>119</v>
      </c>
      <c r="C94" s="137"/>
      <c r="D94" s="65" t="s">
        <v>41</v>
      </c>
      <c r="E94" s="128"/>
      <c r="F94" s="142"/>
      <c r="G94" s="204" t="s">
        <v>113</v>
      </c>
      <c r="H94" s="64"/>
      <c r="I94" s="64"/>
      <c r="J94" s="64"/>
      <c r="K94" s="294"/>
      <c r="L94" s="124"/>
      <c r="M94" s="291"/>
      <c r="N94" s="64"/>
      <c r="O94" s="179" t="s">
        <v>116</v>
      </c>
      <c r="P94" s="140"/>
      <c r="Q94" s="64" t="s">
        <v>93</v>
      </c>
      <c r="R94" s="64" t="s">
        <v>331</v>
      </c>
      <c r="S94" s="64" t="str">
        <f t="shared" si="13"/>
        <v>mhhhhhhgaqparsandtvvvgsiiftegiivanmvaemieahtdlkvvrklnlggvnvnfeaikrgganngidi</v>
      </c>
      <c r="T94" s="64" t="str">
        <f t="shared" si="14"/>
        <v>yvey</v>
      </c>
      <c r="U94" s="64" t="str">
        <f t="shared" si="15"/>
        <v>tghglvdilgfpattdpegayetvkkeykrkwnivwlkplgfnntytltvkdelakqynlktfsdlakisdklilgatmfflegpdgypglqklynfkfkhtksmdmgirytaidnnevqvidawatdgllvshklkileddkaffppyyaapiirqdvldkhpelkdvlnklanqisleemqklnykvdgegqdpakvakeflkekglilqvd</v>
      </c>
      <c r="V94" s="64" t="str">
        <f t="shared" si="16"/>
        <v>dkh</v>
      </c>
      <c r="W94" s="64" t="str">
        <f t="shared" si="17"/>
        <v/>
      </c>
      <c r="X94" s="64" t="str">
        <f t="shared" si="18"/>
        <v/>
      </c>
      <c r="Y94" s="64"/>
      <c r="Z94" s="64"/>
      <c r="AA94" s="64"/>
      <c r="AB94" s="64"/>
      <c r="AC94" s="187" t="str">
        <f t="shared" si="21"/>
        <v>q</v>
      </c>
      <c r="AD94" s="187" t="str">
        <f t="shared" si="21"/>
        <v>h</v>
      </c>
      <c r="AE94" s="187" t="str">
        <f t="shared" si="21"/>
        <v>g</v>
      </c>
      <c r="AF94" s="187" t="str">
        <f t="shared" si="21"/>
        <v/>
      </c>
      <c r="AG94" s="187" t="str">
        <f t="shared" si="21"/>
        <v/>
      </c>
      <c r="AH94" s="188" t="str">
        <f t="shared" si="21"/>
        <v/>
      </c>
      <c r="AI94" s="27"/>
      <c r="AJ94" s="143" t="s">
        <v>333</v>
      </c>
      <c r="AK94" s="284"/>
      <c r="AL94" s="143"/>
      <c r="AM94" s="143"/>
      <c r="AN94" s="143"/>
      <c r="AO94" s="143"/>
      <c r="AP94" s="143"/>
      <c r="AQ94" s="143"/>
      <c r="AR94" s="143"/>
      <c r="AS94" s="143"/>
      <c r="AT94" s="143"/>
      <c r="AU94" s="143"/>
      <c r="AV94" s="143"/>
      <c r="AW94" s="143"/>
      <c r="AX94" s="143"/>
      <c r="AY94" s="143"/>
      <c r="AZ94" s="143"/>
      <c r="BA94" s="143"/>
      <c r="BB94" s="143"/>
      <c r="BC94" s="143"/>
      <c r="BD94" s="143"/>
      <c r="BE94" s="143"/>
      <c r="BF94" s="143"/>
      <c r="BG94" s="143"/>
      <c r="BH94" s="143"/>
      <c r="BI94" s="143"/>
      <c r="BJ94" s="143"/>
      <c r="BK94" s="143"/>
      <c r="BL94" s="143"/>
      <c r="BM94" s="143"/>
      <c r="BN94" s="143"/>
      <c r="BO94" s="143"/>
      <c r="BP94" s="143"/>
      <c r="BQ94" s="143"/>
      <c r="BR94" s="143"/>
      <c r="BS94" s="143"/>
      <c r="BT94" s="143"/>
      <c r="BU94" s="143">
        <v>1</v>
      </c>
      <c r="BV94" s="143"/>
      <c r="BW94" s="143"/>
      <c r="BX94" s="143"/>
      <c r="BY94" s="143"/>
      <c r="BZ94" s="143">
        <v>1</v>
      </c>
      <c r="CA94" s="143"/>
      <c r="CB94" s="143"/>
      <c r="CC94" s="143"/>
      <c r="CD94" s="143"/>
      <c r="CE94" s="143"/>
      <c r="CF94" s="143"/>
      <c r="CG94" s="143"/>
      <c r="CH94" s="143"/>
      <c r="CI94" s="270">
        <v>2</v>
      </c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</row>
    <row r="95" spans="1:138" s="67" customFormat="1" ht="14.65">
      <c r="A95" s="173" t="s">
        <v>241</v>
      </c>
      <c r="B95" s="139" t="s">
        <v>141</v>
      </c>
      <c r="C95" s="139" t="s">
        <v>142</v>
      </c>
      <c r="D95" s="65" t="s">
        <v>334</v>
      </c>
      <c r="E95" s="118"/>
      <c r="F95" s="139"/>
      <c r="G95" s="198" t="s">
        <v>335</v>
      </c>
      <c r="H95" s="65" t="s">
        <v>336</v>
      </c>
      <c r="I95" s="65"/>
      <c r="J95" s="65"/>
      <c r="K95" s="293"/>
      <c r="L95" s="123"/>
      <c r="M95" s="289"/>
      <c r="N95" s="65"/>
      <c r="O95" s="179" t="s">
        <v>337</v>
      </c>
      <c r="P95" s="140"/>
      <c r="Q95" s="64" t="s">
        <v>93</v>
      </c>
      <c r="R95" s="64" t="s">
        <v>338</v>
      </c>
      <c r="S95" s="64" t="str">
        <f t="shared" si="13"/>
        <v>andtvvvgsinhteqiivanmlaemieahtdlkvvrklnlggvnvnfeaikrgganngidiyleyvgyglvdilg</v>
      </c>
      <c r="T95" s="64" t="str">
        <f t="shared" si="14"/>
        <v>ypep</v>
      </c>
      <c r="U95" s="64" t="str">
        <f t="shared" si="15"/>
        <v>nvyiiadkqkngikanfkirynvedgsvqladhyqqntpigdgpvllpdnhylstqsvlskdpnekrdhmvllefvtaagitlgmdelykggtggsmskgeelftgvvpilveldggvnghkfsvrgegegdatngkltlkficttgklpvpwptlvttltygvqcfsrypdhmkqhdffksampegyvqertisfkddgtyktraevkfegdtlvnrielkgidfkedgnilghkley</v>
      </c>
      <c r="V95" s="64" t="str">
        <f t="shared" si="16"/>
        <v>tyg</v>
      </c>
      <c r="W95" s="64" t="str">
        <f t="shared" si="17"/>
        <v>pppg</v>
      </c>
      <c r="X95" s="64" t="str">
        <f t="shared" si="18"/>
        <v>tdpegayetvkkeykrkwnivwlkplgfnasyvlavkdelakqynlktfsdlakisdklilganmmflenpdgypglqklynfkfkhtksmdagipytaidnnevqvidatatdgllvshklkileddkaffppyyaapiirqdvldkhpelkdvlnklanqisleemqklnykrdgegqdpakvakeflkekgli</v>
      </c>
      <c r="Y95" s="64"/>
      <c r="Z95" s="64"/>
      <c r="AA95" s="64"/>
      <c r="AB95" s="64"/>
      <c r="AC95" s="186" t="str">
        <f t="shared" si="21"/>
        <v>i</v>
      </c>
      <c r="AD95" s="186" t="str">
        <f t="shared" si="21"/>
        <v>v</v>
      </c>
      <c r="AE95" s="186" t="str">
        <f t="shared" si="21"/>
        <v>y</v>
      </c>
      <c r="AF95" s="186" t="str">
        <f t="shared" si="21"/>
        <v>l</v>
      </c>
      <c r="AG95" s="186" t="str">
        <f t="shared" si="21"/>
        <v>a</v>
      </c>
      <c r="AH95" s="193" t="str">
        <f t="shared" si="21"/>
        <v>y</v>
      </c>
      <c r="AI95" s="27"/>
      <c r="AJ95" s="143" t="s">
        <v>339</v>
      </c>
      <c r="AK95" s="284"/>
      <c r="AL95" s="143"/>
      <c r="AM95" s="143"/>
      <c r="AN95" s="143"/>
      <c r="AO95" s="143"/>
      <c r="AP95" s="143"/>
      <c r="AQ95" s="143"/>
      <c r="AR95" s="143"/>
      <c r="AS95" s="143"/>
      <c r="AT95" s="143"/>
      <c r="AU95" s="143"/>
      <c r="AV95" s="143"/>
      <c r="AW95" s="143"/>
      <c r="AX95" s="143"/>
      <c r="AY95" s="143"/>
      <c r="AZ95" s="143"/>
      <c r="BA95" s="143"/>
      <c r="BB95" s="143"/>
      <c r="BC95" s="143"/>
      <c r="BD95" s="143"/>
      <c r="BE95" s="143"/>
      <c r="BF95" s="143"/>
      <c r="BG95" s="143"/>
      <c r="BH95" s="143"/>
      <c r="BI95" s="143"/>
      <c r="BJ95" s="143">
        <v>1</v>
      </c>
      <c r="BK95" s="143"/>
      <c r="BL95" s="143"/>
      <c r="BM95" s="143"/>
      <c r="BN95" s="143"/>
      <c r="BO95" s="143"/>
      <c r="BP95" s="143"/>
      <c r="BQ95" s="143"/>
      <c r="BR95" s="143"/>
      <c r="BS95" s="143"/>
      <c r="BT95" s="143"/>
      <c r="BU95" s="143"/>
      <c r="BV95" s="143"/>
      <c r="BW95" s="143"/>
      <c r="BX95" s="143"/>
      <c r="BY95" s="143"/>
      <c r="BZ95" s="143"/>
      <c r="CA95" s="143"/>
      <c r="CB95" s="143"/>
      <c r="CC95" s="143"/>
      <c r="CD95" s="143"/>
      <c r="CE95" s="143"/>
      <c r="CF95" s="143"/>
      <c r="CG95" s="143"/>
      <c r="CH95" s="143"/>
      <c r="CI95" s="270">
        <v>1</v>
      </c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</row>
    <row r="96" spans="1:138" s="67" customFormat="1" ht="14.65">
      <c r="A96" s="173" t="s">
        <v>243</v>
      </c>
      <c r="B96" s="143" t="s">
        <v>88</v>
      </c>
      <c r="C96" s="143"/>
      <c r="D96" s="65" t="s">
        <v>40</v>
      </c>
      <c r="E96" s="118"/>
      <c r="F96" s="139"/>
      <c r="G96" s="198"/>
      <c r="H96" s="65" t="s">
        <v>340</v>
      </c>
      <c r="I96" s="65"/>
      <c r="J96" s="65"/>
      <c r="K96" s="293"/>
      <c r="L96" s="123"/>
      <c r="M96" s="289"/>
      <c r="N96" s="65"/>
      <c r="O96" s="179"/>
      <c r="P96" s="140"/>
      <c r="Q96" s="64" t="s">
        <v>93</v>
      </c>
      <c r="R96" s="64" t="s">
        <v>341</v>
      </c>
      <c r="S96" s="64" t="str">
        <f t="shared" si="13"/>
        <v>andtvvvgsiiftegiivanmvaemieahtdlkvvrklnlggvnvnfeaikrgganngidiyveytghglvdilg</v>
      </c>
      <c r="T96" s="64" t="str">
        <f t="shared" si="14"/>
        <v>fpep</v>
      </c>
      <c r="U96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96" s="64" t="str">
        <f t="shared" si="16"/>
        <v>tyg</v>
      </c>
      <c r="W96" s="64" t="str">
        <f t="shared" si="17"/>
        <v>ppps</v>
      </c>
      <c r="X96" s="64" t="str">
        <f t="shared" si="18"/>
        <v>tdpegayetvkkeykrkwnivwlkplgfnntytltvkdelakqynlktfsdlakisdklilgatmfflegpdgypglqklynfkfkhtksmdmgirytaidnnevqvidawatdgllvshklkileddkaffppyyaapiirqdvldkhpelkdvlnklanqisleemqklnykvdgegqdpakvakeflkekglil</v>
      </c>
      <c r="Y96" s="64"/>
      <c r="Z96" s="64"/>
      <c r="AA96" s="64"/>
      <c r="AB96" s="64"/>
      <c r="AC96" s="186" t="str">
        <f t="shared" si="21"/>
        <v>i</v>
      </c>
      <c r="AD96" s="186" t="str">
        <f t="shared" si="21"/>
        <v>v</v>
      </c>
      <c r="AE96" s="186" t="str">
        <f t="shared" si="21"/>
        <v>h</v>
      </c>
      <c r="AF96" s="186" t="str">
        <f t="shared" si="21"/>
        <v>l</v>
      </c>
      <c r="AG96" s="186" t="str">
        <f t="shared" si="21"/>
        <v>t</v>
      </c>
      <c r="AH96" s="193" t="str">
        <f t="shared" si="21"/>
        <v>y</v>
      </c>
      <c r="AI96" s="27"/>
      <c r="AJ96" s="143" t="s">
        <v>342</v>
      </c>
      <c r="AK96" s="284"/>
      <c r="AL96" s="143"/>
      <c r="AM96" s="143"/>
      <c r="AN96" s="143"/>
      <c r="AO96" s="143"/>
      <c r="AP96" s="143"/>
      <c r="AQ96" s="143"/>
      <c r="AR96" s="143"/>
      <c r="AS96" s="143"/>
      <c r="AT96" s="143"/>
      <c r="AU96" s="143"/>
      <c r="AV96" s="143"/>
      <c r="AW96" s="143"/>
      <c r="AX96" s="143"/>
      <c r="AY96" s="143"/>
      <c r="AZ96" s="143"/>
      <c r="BA96" s="143"/>
      <c r="BB96" s="143"/>
      <c r="BC96" s="143"/>
      <c r="BD96" s="143"/>
      <c r="BE96" s="143"/>
      <c r="BF96" s="143"/>
      <c r="BG96" s="143"/>
      <c r="BH96" s="143"/>
      <c r="BI96" s="143"/>
      <c r="BJ96" s="143">
        <v>1</v>
      </c>
      <c r="BK96" s="143"/>
      <c r="BL96" s="143"/>
      <c r="BM96" s="143"/>
      <c r="BN96" s="143"/>
      <c r="BO96" s="143"/>
      <c r="BP96" s="143"/>
      <c r="BQ96" s="143"/>
      <c r="BR96" s="143"/>
      <c r="BS96" s="143"/>
      <c r="BT96" s="143"/>
      <c r="BU96" s="143"/>
      <c r="BV96" s="143"/>
      <c r="BW96" s="143"/>
      <c r="BX96" s="143"/>
      <c r="BY96" s="143"/>
      <c r="BZ96" s="143"/>
      <c r="CA96" s="143"/>
      <c r="CB96" s="143"/>
      <c r="CC96" s="143"/>
      <c r="CD96" s="143"/>
      <c r="CE96" s="143"/>
      <c r="CF96" s="143"/>
      <c r="CG96" s="143"/>
      <c r="CH96" s="143"/>
      <c r="CI96" s="270">
        <v>1</v>
      </c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</row>
    <row r="97" spans="1:138" s="67" customFormat="1" ht="14.65">
      <c r="A97" s="173" t="s">
        <v>244</v>
      </c>
      <c r="B97" s="143" t="s">
        <v>88</v>
      </c>
      <c r="C97" s="143"/>
      <c r="D97" s="65"/>
      <c r="E97" s="118"/>
      <c r="F97" s="139"/>
      <c r="G97" s="198"/>
      <c r="H97" s="65" t="s">
        <v>343</v>
      </c>
      <c r="I97" s="65"/>
      <c r="J97" s="65"/>
      <c r="K97" s="293"/>
      <c r="L97" s="123"/>
      <c r="M97" s="289"/>
      <c r="N97" s="65"/>
      <c r="O97" s="179"/>
      <c r="P97" s="140"/>
      <c r="Q97" s="64" t="s">
        <v>93</v>
      </c>
      <c r="R97" s="64" t="s">
        <v>344</v>
      </c>
      <c r="S97" s="64" t="str">
        <f t="shared" si="13"/>
        <v>andtvvvgsinfteqiivanmvaemieahtdlkvvrklnlggtnvnfeaikrgganngidiyveytgtglvdilg</v>
      </c>
      <c r="T97" s="64" t="str">
        <f t="shared" si="14"/>
        <v>ypep</v>
      </c>
      <c r="U97" s="64" t="str">
        <f t="shared" si="15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97" s="64" t="str">
        <f t="shared" si="16"/>
        <v>tyg</v>
      </c>
      <c r="W97" s="64" t="str">
        <f t="shared" si="17"/>
        <v>pppg</v>
      </c>
      <c r="X97" s="64" t="str">
        <f t="shared" si="18"/>
        <v>tdpegayetvkkeykrkwnivwlkplgfnntytlavkdelakqynlktfsdlakisdklilgatmfflekpdgypglqklynfkfkhtksmdmgirytaidnnevqvidafatdgllvshklkileddkaffppyyaapiirqdvldkhpelkdvlnklanqisleemqklnykrdgegqdpakvakeflkekglil</v>
      </c>
      <c r="Y97" s="64"/>
      <c r="Z97" s="64"/>
      <c r="AA97" s="64"/>
      <c r="AB97" s="64"/>
      <c r="AC97" s="186" t="str">
        <f t="shared" si="21"/>
        <v>i</v>
      </c>
      <c r="AD97" s="186" t="str">
        <f t="shared" si="21"/>
        <v>t</v>
      </c>
      <c r="AE97" s="186" t="str">
        <f t="shared" si="21"/>
        <v>t</v>
      </c>
      <c r="AF97" s="186" t="str">
        <f t="shared" si="21"/>
        <v>l</v>
      </c>
      <c r="AG97" s="186" t="str">
        <f t="shared" si="21"/>
        <v>a</v>
      </c>
      <c r="AH97" s="193" t="str">
        <f t="shared" si="21"/>
        <v>y</v>
      </c>
      <c r="AI97" s="27"/>
      <c r="AJ97" s="143" t="s">
        <v>345</v>
      </c>
      <c r="AK97" s="284"/>
      <c r="AL97" s="143"/>
      <c r="AM97" s="143"/>
      <c r="AN97" s="143"/>
      <c r="AO97" s="143"/>
      <c r="AP97" s="143"/>
      <c r="AQ97" s="143"/>
      <c r="AR97" s="143"/>
      <c r="AS97" s="143"/>
      <c r="AT97" s="143"/>
      <c r="AU97" s="143"/>
      <c r="AV97" s="143"/>
      <c r="AW97" s="143"/>
      <c r="AX97" s="143"/>
      <c r="AY97" s="143"/>
      <c r="AZ97" s="143"/>
      <c r="BA97" s="143"/>
      <c r="BB97" s="143"/>
      <c r="BC97" s="143"/>
      <c r="BD97" s="143"/>
      <c r="BE97" s="143"/>
      <c r="BF97" s="143"/>
      <c r="BG97" s="143"/>
      <c r="BH97" s="143"/>
      <c r="BI97" s="143"/>
      <c r="BJ97" s="143">
        <v>1</v>
      </c>
      <c r="BK97" s="143"/>
      <c r="BL97" s="143"/>
      <c r="BM97" s="143"/>
      <c r="BN97" s="143"/>
      <c r="BO97" s="143"/>
      <c r="BP97" s="143"/>
      <c r="BQ97" s="143"/>
      <c r="BR97" s="143"/>
      <c r="BS97" s="143"/>
      <c r="BT97" s="143"/>
      <c r="BU97" s="143"/>
      <c r="BV97" s="143"/>
      <c r="BW97" s="143"/>
      <c r="BX97" s="143"/>
      <c r="BY97" s="143"/>
      <c r="BZ97" s="143"/>
      <c r="CA97" s="143"/>
      <c r="CB97" s="143"/>
      <c r="CC97" s="143"/>
      <c r="CD97" s="143"/>
      <c r="CE97" s="143"/>
      <c r="CF97" s="143"/>
      <c r="CG97" s="143"/>
      <c r="CH97" s="143"/>
      <c r="CI97" s="270">
        <v>1</v>
      </c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</row>
    <row r="98" spans="1:138" s="67" customFormat="1" ht="14.65">
      <c r="A98" s="173" t="s">
        <v>245</v>
      </c>
      <c r="B98" s="143" t="s">
        <v>119</v>
      </c>
      <c r="C98" s="143"/>
      <c r="D98" s="65" t="s">
        <v>77</v>
      </c>
      <c r="E98" s="118"/>
      <c r="F98" s="139"/>
      <c r="G98" s="198" t="s">
        <v>346</v>
      </c>
      <c r="H98" s="65"/>
      <c r="I98" s="65"/>
      <c r="J98" s="65"/>
      <c r="K98" s="293"/>
      <c r="L98" s="123"/>
      <c r="M98" s="289">
        <v>20.02</v>
      </c>
      <c r="N98" s="65"/>
      <c r="O98" s="179"/>
      <c r="P98" s="140"/>
      <c r="Q98" s="65" t="s">
        <v>93</v>
      </c>
      <c r="R98" s="64" t="s">
        <v>347</v>
      </c>
      <c r="S98" s="64" t="str">
        <f t="shared" si="13"/>
        <v>andtvvvgsinftegiivanmvaemieahtdlkvvrklnlggenvnfeaikrgganngidiyveytghglvdilg</v>
      </c>
      <c r="T98" s="64" t="str">
        <f t="shared" si="14"/>
        <v>fpep</v>
      </c>
      <c r="U98" s="64" t="str">
        <f t="shared" si="15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98" s="64" t="str">
        <f t="shared" si="16"/>
        <v>tyg</v>
      </c>
      <c r="W98" s="64" t="str">
        <f t="shared" si="17"/>
        <v>pppp</v>
      </c>
      <c r="X98" s="64" t="str">
        <f t="shared" si="18"/>
        <v>tdpegayetvkkeykrkwnivwlkplgfnntgtltvkdelakqynlktfsdlakisdklilgatmfflegpdgypglqklynfkfkhtksmdmgirytaidnnevqvidawatdgllvshklkileddkafrppyyaapiirqdvldkhpelkdvlnklanqisleemqklnykvdgegqdpakvakeflkekglil</v>
      </c>
      <c r="Y98" s="64"/>
      <c r="Z98" s="64"/>
      <c r="AA98" s="64"/>
      <c r="AB98" s="64"/>
      <c r="AC98" s="186" t="str">
        <f t="shared" si="21"/>
        <v>i</v>
      </c>
      <c r="AD98" s="186" t="str">
        <f t="shared" si="21"/>
        <v>e</v>
      </c>
      <c r="AE98" s="186" t="str">
        <f t="shared" si="21"/>
        <v>h</v>
      </c>
      <c r="AF98" s="186" t="str">
        <f t="shared" si="21"/>
        <v>l</v>
      </c>
      <c r="AG98" s="186" t="str">
        <f t="shared" si="21"/>
        <v>t</v>
      </c>
      <c r="AH98" s="193" t="str">
        <f t="shared" si="21"/>
        <v>y</v>
      </c>
      <c r="AI98" s="27"/>
      <c r="AJ98" s="143" t="s">
        <v>348</v>
      </c>
      <c r="AK98" s="284"/>
      <c r="AL98" s="143"/>
      <c r="AM98" s="143"/>
      <c r="AN98" s="143"/>
      <c r="AO98" s="143"/>
      <c r="AP98" s="143"/>
      <c r="AQ98" s="143"/>
      <c r="AR98" s="143"/>
      <c r="AS98" s="143"/>
      <c r="AT98" s="143"/>
      <c r="AU98" s="143"/>
      <c r="AV98" s="143"/>
      <c r="AW98" s="143"/>
      <c r="AX98" s="143"/>
      <c r="AY98" s="143"/>
      <c r="AZ98" s="143"/>
      <c r="BA98" s="143"/>
      <c r="BB98" s="143"/>
      <c r="BC98" s="143"/>
      <c r="BD98" s="143"/>
      <c r="BE98" s="143"/>
      <c r="BF98" s="143"/>
      <c r="BG98" s="143"/>
      <c r="BH98" s="143"/>
      <c r="BI98" s="143"/>
      <c r="BJ98" s="143">
        <v>1</v>
      </c>
      <c r="BK98" s="143"/>
      <c r="BL98" s="143"/>
      <c r="BM98" s="143"/>
      <c r="BN98" s="143"/>
      <c r="BO98" s="143"/>
      <c r="BP98" s="143"/>
      <c r="BQ98" s="143"/>
      <c r="BR98" s="143"/>
      <c r="BS98" s="143"/>
      <c r="BT98" s="143"/>
      <c r="BU98" s="143"/>
      <c r="BV98" s="143"/>
      <c r="BW98" s="143"/>
      <c r="BX98" s="143"/>
      <c r="BY98" s="143"/>
      <c r="BZ98" s="143"/>
      <c r="CA98" s="143"/>
      <c r="CB98" s="143"/>
      <c r="CC98" s="143"/>
      <c r="CD98" s="143"/>
      <c r="CE98" s="143"/>
      <c r="CF98" s="143"/>
      <c r="CG98" s="143"/>
      <c r="CH98" s="143"/>
      <c r="CI98" s="270">
        <v>1</v>
      </c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</row>
    <row r="99" spans="1:138" s="67" customFormat="1" ht="14.65">
      <c r="A99" s="173" t="s">
        <v>247</v>
      </c>
      <c r="B99" s="143" t="s">
        <v>119</v>
      </c>
      <c r="C99" s="143" t="s">
        <v>131</v>
      </c>
      <c r="D99" s="65" t="s">
        <v>77</v>
      </c>
      <c r="E99" s="118"/>
      <c r="F99" s="139"/>
      <c r="G99" s="200"/>
      <c r="H99" s="65" t="s">
        <v>349</v>
      </c>
      <c r="I99" s="65"/>
      <c r="J99" s="65"/>
      <c r="K99" s="293"/>
      <c r="L99" s="123"/>
      <c r="M99" s="289">
        <v>20.03</v>
      </c>
      <c r="N99" s="65"/>
      <c r="O99" s="179"/>
      <c r="P99" s="140"/>
      <c r="Q99" s="65" t="s">
        <v>93</v>
      </c>
      <c r="R99" s="64" t="s">
        <v>1276</v>
      </c>
      <c r="S99" s="64" t="str">
        <f t="shared" si="13"/>
        <v>andtvvvgsinftegiivanmvaemieahtdlkvvrklnlggenvnfeaikrgganngidiyveytghglvdilg</v>
      </c>
      <c r="T99" s="64" t="str">
        <f t="shared" si="14"/>
        <v>fpep</v>
      </c>
      <c r="U99" s="64" t="str">
        <f t="shared" si="15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99" s="64" t="str">
        <f t="shared" si="16"/>
        <v>tyg</v>
      </c>
      <c r="W99" s="64" t="str">
        <f t="shared" si="17"/>
        <v>ppps</v>
      </c>
      <c r="X99" s="64" t="str">
        <f t="shared" si="18"/>
        <v>tdpegayetvkkeykrkwnivwlkplgfnntgtltvkdelakqynlktfsdlakisdklilgatmfflekpdgypglqklynfkfkhtksmdmgirytaidnnevqvidawatdgllvshklkileddkafrppyyaapiirqdvldkhpelkdvlnklanqisleemqklnykvdgegqdpakvakeflkekglil</v>
      </c>
      <c r="Y99" s="64"/>
      <c r="Z99" s="64"/>
      <c r="AA99" s="64"/>
      <c r="AB99" s="64"/>
      <c r="AC99" s="186" t="str">
        <f t="shared" si="21"/>
        <v>i</v>
      </c>
      <c r="AD99" s="186" t="str">
        <f t="shared" si="21"/>
        <v>e</v>
      </c>
      <c r="AE99" s="186" t="str">
        <f t="shared" si="21"/>
        <v>h</v>
      </c>
      <c r="AF99" s="186" t="str">
        <f t="shared" si="21"/>
        <v>l</v>
      </c>
      <c r="AG99" s="186" t="str">
        <f t="shared" si="21"/>
        <v>t</v>
      </c>
      <c r="AH99" s="193" t="str">
        <f t="shared" si="21"/>
        <v>y</v>
      </c>
      <c r="AI99" s="27"/>
      <c r="AJ99" s="143" t="s">
        <v>350</v>
      </c>
      <c r="AK99" s="284"/>
      <c r="AL99" s="143"/>
      <c r="AM99" s="143"/>
      <c r="AN99" s="143"/>
      <c r="AO99" s="143"/>
      <c r="AP99" s="143"/>
      <c r="AQ99" s="143"/>
      <c r="AR99" s="143"/>
      <c r="AS99" s="143"/>
      <c r="AT99" s="143"/>
      <c r="AU99" s="143"/>
      <c r="AV99" s="143"/>
      <c r="AW99" s="143"/>
      <c r="AX99" s="143"/>
      <c r="AY99" s="143"/>
      <c r="AZ99" s="143"/>
      <c r="BA99" s="143"/>
      <c r="BB99" s="143"/>
      <c r="BC99" s="143"/>
      <c r="BD99" s="143"/>
      <c r="BE99" s="143"/>
      <c r="BF99" s="143"/>
      <c r="BG99" s="143"/>
      <c r="BH99" s="143"/>
      <c r="BI99" s="143"/>
      <c r="BJ99" s="143">
        <v>1</v>
      </c>
      <c r="BK99" s="143"/>
      <c r="BL99" s="143"/>
      <c r="BM99" s="143"/>
      <c r="BN99" s="143"/>
      <c r="BO99" s="143"/>
      <c r="BP99" s="143"/>
      <c r="BQ99" s="143"/>
      <c r="BR99" s="143"/>
      <c r="BS99" s="143"/>
      <c r="BT99" s="143"/>
      <c r="BU99" s="143"/>
      <c r="BV99" s="143"/>
      <c r="BW99" s="143"/>
      <c r="BX99" s="143"/>
      <c r="BY99" s="143"/>
      <c r="BZ99" s="143"/>
      <c r="CA99" s="143"/>
      <c r="CB99" s="143"/>
      <c r="CC99" s="143"/>
      <c r="CD99" s="143"/>
      <c r="CE99" s="143"/>
      <c r="CF99" s="143"/>
      <c r="CG99" s="143"/>
      <c r="CH99" s="143"/>
      <c r="CI99" s="270">
        <v>1</v>
      </c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</row>
    <row r="100" spans="1:138" s="67" customFormat="1" ht="14.65">
      <c r="A100" s="173" t="s">
        <v>249</v>
      </c>
      <c r="B100" s="143" t="s">
        <v>119</v>
      </c>
      <c r="C100" s="143" t="s">
        <v>131</v>
      </c>
      <c r="D100" s="65" t="s">
        <v>77</v>
      </c>
      <c r="E100" s="118"/>
      <c r="F100" s="139"/>
      <c r="G100" s="200"/>
      <c r="H100" s="65" t="s">
        <v>351</v>
      </c>
      <c r="I100" s="65"/>
      <c r="J100" s="65"/>
      <c r="K100" s="293"/>
      <c r="L100" s="123"/>
      <c r="M100" s="289">
        <v>20.04</v>
      </c>
      <c r="N100" s="65"/>
      <c r="O100" s="179"/>
      <c r="P100" s="140"/>
      <c r="Q100" s="65" t="s">
        <v>93</v>
      </c>
      <c r="R100" s="64" t="s">
        <v>1275</v>
      </c>
      <c r="S100" s="64" t="str">
        <f t="shared" si="13"/>
        <v>andtvvvgsinftegiivanmvaemieahtdlkvvrklnlggenvnfeaikrgganngidiyveytghglvdilg</v>
      </c>
      <c r="T100" s="64" t="str">
        <f t="shared" si="14"/>
        <v>fpep</v>
      </c>
      <c r="U100" s="64" t="str">
        <f t="shared" si="15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00" s="64" t="str">
        <f t="shared" si="16"/>
        <v>tyg</v>
      </c>
      <c r="W100" s="64" t="str">
        <f t="shared" si="17"/>
        <v>pppc</v>
      </c>
      <c r="X100" s="64" t="str">
        <f t="shared" si="18"/>
        <v>tdpegayetvkkeykrkwnivwlkplgfnntgtltvkdelakqynlktfsdlakisdklilgatmfflegpdgypglqklynfkfkhtksmdmgirytaidnnevqvidawatdgllvshklkileddkafrppyyaapiirqdvldkhpelkdvlnklanqisleemqklnykvdgegqdpakvakeflkekglil</v>
      </c>
      <c r="Y100" s="64"/>
      <c r="Z100" s="64"/>
      <c r="AA100" s="64"/>
      <c r="AB100" s="64"/>
      <c r="AC100" s="186" t="str">
        <f t="shared" si="21"/>
        <v>i</v>
      </c>
      <c r="AD100" s="186" t="str">
        <f t="shared" si="21"/>
        <v>e</v>
      </c>
      <c r="AE100" s="186" t="str">
        <f t="shared" si="21"/>
        <v>h</v>
      </c>
      <c r="AF100" s="186" t="str">
        <f t="shared" si="21"/>
        <v>l</v>
      </c>
      <c r="AG100" s="186" t="str">
        <f t="shared" si="21"/>
        <v>t</v>
      </c>
      <c r="AH100" s="193" t="str">
        <f t="shared" si="21"/>
        <v>y</v>
      </c>
      <c r="AI100" s="27"/>
      <c r="AJ100" s="143" t="s">
        <v>352</v>
      </c>
      <c r="AK100" s="284"/>
      <c r="AL100" s="143"/>
      <c r="AM100" s="143"/>
      <c r="AN100" s="143"/>
      <c r="AO100" s="143"/>
      <c r="AP100" s="143"/>
      <c r="AQ100" s="143"/>
      <c r="AR100" s="143"/>
      <c r="AS100" s="143"/>
      <c r="AT100" s="143"/>
      <c r="AU100" s="143"/>
      <c r="AV100" s="143"/>
      <c r="AW100" s="143"/>
      <c r="AX100" s="143"/>
      <c r="AY100" s="143"/>
      <c r="AZ100" s="143"/>
      <c r="BA100" s="143"/>
      <c r="BB100" s="143"/>
      <c r="BC100" s="143"/>
      <c r="BD100" s="143"/>
      <c r="BE100" s="143"/>
      <c r="BF100" s="143"/>
      <c r="BG100" s="143"/>
      <c r="BH100" s="143"/>
      <c r="BI100" s="143"/>
      <c r="BJ100" s="143"/>
      <c r="BK100" s="143"/>
      <c r="BL100" s="143"/>
      <c r="BM100" s="143"/>
      <c r="BN100" s="143"/>
      <c r="BO100" s="143"/>
      <c r="BP100" s="143"/>
      <c r="BQ100" s="143"/>
      <c r="BR100" s="143"/>
      <c r="BS100" s="143"/>
      <c r="BT100" s="143"/>
      <c r="BU100" s="143"/>
      <c r="BV100" s="143"/>
      <c r="BW100" s="143"/>
      <c r="BX100" s="143"/>
      <c r="BY100" s="143"/>
      <c r="BZ100" s="143"/>
      <c r="CA100" s="143"/>
      <c r="CB100" s="143"/>
      <c r="CC100" s="143"/>
      <c r="CD100" s="143"/>
      <c r="CE100" s="143">
        <v>1</v>
      </c>
      <c r="CF100" s="143"/>
      <c r="CG100" s="143"/>
      <c r="CH100" s="143"/>
      <c r="CI100" s="270">
        <v>1</v>
      </c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</row>
    <row r="101" spans="1:138" s="67" customFormat="1" ht="14.65">
      <c r="A101" s="173" t="s">
        <v>251</v>
      </c>
      <c r="B101" s="143" t="s">
        <v>131</v>
      </c>
      <c r="C101" s="143"/>
      <c r="D101" s="65" t="s">
        <v>77</v>
      </c>
      <c r="E101" s="118"/>
      <c r="F101" s="139"/>
      <c r="G101" s="200"/>
      <c r="H101" s="65" t="s">
        <v>353</v>
      </c>
      <c r="I101" s="65"/>
      <c r="J101" s="65"/>
      <c r="K101" s="293"/>
      <c r="L101" s="123"/>
      <c r="M101" s="289">
        <v>20.05</v>
      </c>
      <c r="N101" s="65"/>
      <c r="O101" s="179"/>
      <c r="P101" s="140"/>
      <c r="Q101" s="65" t="s">
        <v>93</v>
      </c>
      <c r="R101" s="64" t="s">
        <v>1278</v>
      </c>
      <c r="S101" s="64" t="str">
        <f t="shared" si="13"/>
        <v>andtvvvgsinftegiivanmvaemieahtdlkvvrklnlggvnvnfeaikrgganngidiyveytgqglvdilg</v>
      </c>
      <c r="T101" s="64" t="str">
        <f t="shared" si="14"/>
        <v>fpep</v>
      </c>
      <c r="U101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01" s="64" t="str">
        <f t="shared" si="16"/>
        <v>tyg</v>
      </c>
      <c r="W101" s="64" t="str">
        <f t="shared" si="17"/>
        <v>pppp</v>
      </c>
      <c r="X101" s="64" t="str">
        <f t="shared" si="18"/>
        <v>tdpegayetvkkeykrkwnivwlkplgfnntgtltvkdelakqynlktfsdlakisdklilgatmfflenpdgypglqklynfkfkhtksmdmgirytaidnnevqvidawatdgllvshklkileddkaffppyyaapiirqdvldkhpelkdvlnklanqisleemqklnykvdgegqdpakvakeflkekglil</v>
      </c>
      <c r="Y101" s="64"/>
      <c r="Z101" s="64"/>
      <c r="AA101" s="64"/>
      <c r="AB101" s="64"/>
      <c r="AC101" s="186" t="str">
        <f t="shared" si="21"/>
        <v>i</v>
      </c>
      <c r="AD101" s="186" t="str">
        <f t="shared" si="21"/>
        <v>v</v>
      </c>
      <c r="AE101" s="186" t="str">
        <f t="shared" si="21"/>
        <v>q</v>
      </c>
      <c r="AF101" s="186" t="str">
        <f t="shared" si="21"/>
        <v>l</v>
      </c>
      <c r="AG101" s="186" t="str">
        <f t="shared" si="21"/>
        <v>t</v>
      </c>
      <c r="AH101" s="193" t="str">
        <f t="shared" si="21"/>
        <v>y</v>
      </c>
      <c r="AI101" s="27"/>
      <c r="AJ101" s="143" t="s">
        <v>354</v>
      </c>
      <c r="AK101" s="284"/>
      <c r="AL101" s="143"/>
      <c r="AM101" s="143"/>
      <c r="AN101" s="143"/>
      <c r="AO101" s="143"/>
      <c r="AP101" s="143"/>
      <c r="AQ101" s="143"/>
      <c r="AR101" s="143"/>
      <c r="AS101" s="143"/>
      <c r="AT101" s="143"/>
      <c r="AU101" s="143"/>
      <c r="AV101" s="143"/>
      <c r="AW101" s="143"/>
      <c r="AX101" s="143"/>
      <c r="AY101" s="143"/>
      <c r="AZ101" s="143"/>
      <c r="BA101" s="143"/>
      <c r="BB101" s="143"/>
      <c r="BC101" s="143"/>
      <c r="BD101" s="143"/>
      <c r="BE101" s="143"/>
      <c r="BF101" s="143"/>
      <c r="BG101" s="143"/>
      <c r="BH101" s="143"/>
      <c r="BI101" s="143"/>
      <c r="BJ101" s="143"/>
      <c r="BK101" s="143"/>
      <c r="BL101" s="143"/>
      <c r="BM101" s="143"/>
      <c r="BN101" s="143"/>
      <c r="BO101" s="143"/>
      <c r="BP101" s="143"/>
      <c r="BQ101" s="143"/>
      <c r="BR101" s="143"/>
      <c r="BS101" s="143"/>
      <c r="BT101" s="143"/>
      <c r="BU101" s="143"/>
      <c r="BV101" s="143"/>
      <c r="BW101" s="143"/>
      <c r="BX101" s="143"/>
      <c r="BY101" s="143"/>
      <c r="BZ101" s="143"/>
      <c r="CA101" s="143"/>
      <c r="CB101" s="143"/>
      <c r="CC101" s="143"/>
      <c r="CD101" s="143"/>
      <c r="CE101" s="143">
        <v>1</v>
      </c>
      <c r="CF101" s="143"/>
      <c r="CG101" s="143"/>
      <c r="CH101" s="143"/>
      <c r="CI101" s="270">
        <v>1</v>
      </c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</row>
    <row r="102" spans="1:138" s="67" customFormat="1" ht="14.65">
      <c r="A102" s="173" t="s">
        <v>253</v>
      </c>
      <c r="B102" s="143" t="s">
        <v>131</v>
      </c>
      <c r="C102" s="143"/>
      <c r="D102" s="65" t="s">
        <v>77</v>
      </c>
      <c r="E102" s="118"/>
      <c r="F102" s="139"/>
      <c r="G102" s="200"/>
      <c r="H102" s="65" t="s">
        <v>355</v>
      </c>
      <c r="I102" s="65"/>
      <c r="J102" s="65"/>
      <c r="K102" s="293"/>
      <c r="L102" s="123"/>
      <c r="M102" s="289">
        <v>20.030999999999999</v>
      </c>
      <c r="N102" s="65"/>
      <c r="O102" s="179"/>
      <c r="P102" s="140"/>
      <c r="Q102" s="65" t="s">
        <v>93</v>
      </c>
      <c r="R102" s="64" t="s">
        <v>1277</v>
      </c>
      <c r="S102" s="64" t="str">
        <f t="shared" si="13"/>
        <v>andtvvvgsinytegiivanmvaemieahtdlkvvrklnlggenvnfeaikrgganngidiyveytghglvdilg</v>
      </c>
      <c r="T102" s="64" t="str">
        <f t="shared" si="14"/>
        <v>fpep</v>
      </c>
      <c r="U102" s="64" t="str">
        <f t="shared" si="15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02" s="64" t="str">
        <f t="shared" si="16"/>
        <v>tyg</v>
      </c>
      <c r="W102" s="64" t="str">
        <f t="shared" si="17"/>
        <v>ppps</v>
      </c>
      <c r="X102" s="64" t="str">
        <f t="shared" si="18"/>
        <v>tdpegayetvkkeykrkwnivwlkplgfnntgtltvkdelakqynlktfsdlakisdklilgatmfflekpdgypglqklynfkfkhtksmdmgirytaidnnevqvidawatdgllvshklkileddkafrppyyaapiirqdvldkhpelkdvlnklanqisleemqklnykvdgegqdpakvakeflkekglil</v>
      </c>
      <c r="Y102" s="64"/>
      <c r="Z102" s="64"/>
      <c r="AA102" s="64"/>
      <c r="AB102" s="64"/>
      <c r="AC102" s="186" t="str">
        <f t="shared" ref="AC102:AH111" si="22">MID($R102,MID(AC$1,1,3),1)</f>
        <v>i</v>
      </c>
      <c r="AD102" s="186" t="str">
        <f t="shared" si="22"/>
        <v>e</v>
      </c>
      <c r="AE102" s="186" t="str">
        <f t="shared" si="22"/>
        <v>h</v>
      </c>
      <c r="AF102" s="186" t="str">
        <f t="shared" si="22"/>
        <v>l</v>
      </c>
      <c r="AG102" s="186" t="str">
        <f t="shared" si="22"/>
        <v>t</v>
      </c>
      <c r="AH102" s="193" t="str">
        <f t="shared" si="22"/>
        <v>y</v>
      </c>
      <c r="AI102" s="27"/>
      <c r="AJ102" s="143" t="s">
        <v>356</v>
      </c>
      <c r="AK102" s="284"/>
      <c r="AL102" s="143"/>
      <c r="AM102" s="143"/>
      <c r="AN102" s="143"/>
      <c r="AO102" s="143"/>
      <c r="AP102" s="143"/>
      <c r="AQ102" s="143"/>
      <c r="AR102" s="143"/>
      <c r="AS102" s="143"/>
      <c r="AT102" s="143"/>
      <c r="AU102" s="143"/>
      <c r="AV102" s="143"/>
      <c r="AW102" s="143"/>
      <c r="AX102" s="143"/>
      <c r="AY102" s="143"/>
      <c r="AZ102" s="143"/>
      <c r="BA102" s="143"/>
      <c r="BB102" s="143"/>
      <c r="BC102" s="143"/>
      <c r="BD102" s="143"/>
      <c r="BE102" s="143"/>
      <c r="BF102" s="143"/>
      <c r="BG102" s="143"/>
      <c r="BH102" s="143"/>
      <c r="BI102" s="143"/>
      <c r="BJ102" s="143"/>
      <c r="BK102" s="143"/>
      <c r="BL102" s="143"/>
      <c r="BM102" s="143"/>
      <c r="BN102" s="143"/>
      <c r="BO102" s="143"/>
      <c r="BP102" s="143"/>
      <c r="BQ102" s="143"/>
      <c r="BR102" s="143"/>
      <c r="BS102" s="143"/>
      <c r="BT102" s="143"/>
      <c r="BU102" s="143"/>
      <c r="BV102" s="143"/>
      <c r="BW102" s="143"/>
      <c r="BX102" s="143"/>
      <c r="BY102" s="143"/>
      <c r="BZ102" s="143"/>
      <c r="CA102" s="143"/>
      <c r="CB102" s="143"/>
      <c r="CC102" s="143"/>
      <c r="CD102" s="143"/>
      <c r="CE102" s="143">
        <v>1</v>
      </c>
      <c r="CF102" s="143"/>
      <c r="CG102" s="143"/>
      <c r="CH102" s="143"/>
      <c r="CI102" s="270">
        <v>1</v>
      </c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</row>
    <row r="103" spans="1:138" s="67" customFormat="1" ht="14.65">
      <c r="A103" s="173" t="s">
        <v>255</v>
      </c>
      <c r="B103" s="143" t="s">
        <v>131</v>
      </c>
      <c r="C103" s="143"/>
      <c r="D103" s="65" t="s">
        <v>77</v>
      </c>
      <c r="E103" s="118"/>
      <c r="F103" s="139"/>
      <c r="G103" s="200"/>
      <c r="H103" s="65" t="s">
        <v>357</v>
      </c>
      <c r="I103" s="65"/>
      <c r="J103" s="65"/>
      <c r="K103" s="293"/>
      <c r="L103" s="123"/>
      <c r="M103" s="289">
        <v>20.050999999999998</v>
      </c>
      <c r="N103" s="65"/>
      <c r="O103" s="179"/>
      <c r="P103" s="140"/>
      <c r="Q103" s="65" t="s">
        <v>93</v>
      </c>
      <c r="R103" s="64" t="s">
        <v>1279</v>
      </c>
      <c r="S103" s="64" t="str">
        <f t="shared" si="13"/>
        <v>andtvvvgslnytegiivanmvaemieahtdlkvvrklnlggvnvnfeaikrgganngidiyveytgqglvdilg</v>
      </c>
      <c r="T103" s="64" t="str">
        <f t="shared" si="14"/>
        <v>fpep</v>
      </c>
      <c r="U103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03" s="64" t="str">
        <f t="shared" si="16"/>
        <v>tyg</v>
      </c>
      <c r="W103" s="64" t="str">
        <f t="shared" si="17"/>
        <v>pppp</v>
      </c>
      <c r="X103" s="64" t="str">
        <f t="shared" si="18"/>
        <v>tdpegayetvkkeykrkwnivwlkplgfnntgtlgvkdelakqynlktfsdlakisdklilgatmfflegpdgypglqklynfkfkhtksmdmgirytaidnnevqvidvwatdgllvshklkileddkaffppyyaapiirqdvldkhpelkdvlnklanqisleemqklnykvdgegqdpakvakeflkekglil</v>
      </c>
      <c r="Y103" s="64"/>
      <c r="Z103" s="64"/>
      <c r="AA103" s="64"/>
      <c r="AB103" s="64"/>
      <c r="AC103" s="186" t="str">
        <f t="shared" si="22"/>
        <v>l</v>
      </c>
      <c r="AD103" s="186" t="str">
        <f t="shared" si="22"/>
        <v>v</v>
      </c>
      <c r="AE103" s="186" t="str">
        <f t="shared" si="22"/>
        <v>q</v>
      </c>
      <c r="AF103" s="186" t="str">
        <f t="shared" si="22"/>
        <v>l</v>
      </c>
      <c r="AG103" s="186" t="str">
        <f t="shared" si="22"/>
        <v>g</v>
      </c>
      <c r="AH103" s="193" t="str">
        <f t="shared" si="22"/>
        <v>y</v>
      </c>
      <c r="AI103" s="27"/>
      <c r="AJ103" s="143" t="s">
        <v>358</v>
      </c>
      <c r="AK103" s="284"/>
      <c r="AL103" s="143"/>
      <c r="AM103" s="143"/>
      <c r="AN103" s="143"/>
      <c r="AO103" s="143"/>
      <c r="AP103" s="143"/>
      <c r="AQ103" s="143"/>
      <c r="AR103" s="143"/>
      <c r="AS103" s="143"/>
      <c r="AT103" s="143"/>
      <c r="AU103" s="143"/>
      <c r="AV103" s="143"/>
      <c r="AW103" s="143"/>
      <c r="AX103" s="143"/>
      <c r="AY103" s="143"/>
      <c r="AZ103" s="143"/>
      <c r="BA103" s="143"/>
      <c r="BB103" s="143"/>
      <c r="BC103" s="143"/>
      <c r="BD103" s="143"/>
      <c r="BE103" s="143"/>
      <c r="BF103" s="143"/>
      <c r="BG103" s="143"/>
      <c r="BH103" s="143"/>
      <c r="BI103" s="143"/>
      <c r="BJ103" s="143"/>
      <c r="BK103" s="143"/>
      <c r="BL103" s="143"/>
      <c r="BM103" s="143"/>
      <c r="BN103" s="143"/>
      <c r="BO103" s="143"/>
      <c r="BP103" s="143"/>
      <c r="BQ103" s="143"/>
      <c r="BR103" s="143"/>
      <c r="BS103" s="143"/>
      <c r="BT103" s="143"/>
      <c r="BU103" s="143"/>
      <c r="BV103" s="143"/>
      <c r="BW103" s="143"/>
      <c r="BX103" s="143"/>
      <c r="BY103" s="143"/>
      <c r="BZ103" s="143"/>
      <c r="CA103" s="143"/>
      <c r="CB103" s="143"/>
      <c r="CC103" s="143"/>
      <c r="CD103" s="143"/>
      <c r="CE103" s="143">
        <v>1</v>
      </c>
      <c r="CF103" s="143"/>
      <c r="CG103" s="143"/>
      <c r="CH103" s="143"/>
      <c r="CI103" s="270">
        <v>1</v>
      </c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</row>
    <row r="104" spans="1:138" s="67" customFormat="1" ht="14.65">
      <c r="A104" s="173" t="s">
        <v>257</v>
      </c>
      <c r="B104" s="143" t="s">
        <v>131</v>
      </c>
      <c r="C104" s="143"/>
      <c r="D104" s="65" t="s">
        <v>77</v>
      </c>
      <c r="E104" s="118"/>
      <c r="F104" s="139"/>
      <c r="G104" s="200"/>
      <c r="H104" s="65" t="s">
        <v>359</v>
      </c>
      <c r="I104" s="65"/>
      <c r="J104" s="65"/>
      <c r="K104" s="293"/>
      <c r="L104" s="123"/>
      <c r="M104" s="289">
        <v>20.059999999999999</v>
      </c>
      <c r="N104" s="65"/>
      <c r="O104" s="179"/>
      <c r="P104" s="140"/>
      <c r="Q104" s="65" t="s">
        <v>93</v>
      </c>
      <c r="R104" s="64" t="s">
        <v>1280</v>
      </c>
      <c r="S104" s="64" t="str">
        <f t="shared" si="13"/>
        <v>andtvvvgsinftegiivanmvaemieahtdlkvvrklnlggenvnfeaikrgganngidiyveytghglvdilg</v>
      </c>
      <c r="T104" s="64" t="str">
        <f t="shared" si="14"/>
        <v>fpep</v>
      </c>
      <c r="U104" s="64" t="str">
        <f t="shared" si="15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04" s="64" t="str">
        <f t="shared" si="16"/>
        <v>tyg</v>
      </c>
      <c r="W104" s="64" t="str">
        <f t="shared" si="17"/>
        <v>ppps</v>
      </c>
      <c r="X104" s="64" t="str">
        <f t="shared" si="18"/>
        <v>tdpegayetvkkeykrkwnivwlkplgfnntgtltvkdelakqynlktfsdlakisdklilgatmfflehpdgypglqklynfkfkhtksmdmgirytaidnnevqvidawatdgllvshklkileddkafrppyyaapiirqdvldkhpelkdvlnklanqisleemqklnykvdgegqdpakvakeflkekglil</v>
      </c>
      <c r="Y104" s="64"/>
      <c r="Z104" s="64"/>
      <c r="AA104" s="64"/>
      <c r="AB104" s="64"/>
      <c r="AC104" s="186" t="str">
        <f t="shared" si="22"/>
        <v>i</v>
      </c>
      <c r="AD104" s="186" t="str">
        <f t="shared" si="22"/>
        <v>e</v>
      </c>
      <c r="AE104" s="186" t="str">
        <f t="shared" si="22"/>
        <v>h</v>
      </c>
      <c r="AF104" s="186" t="str">
        <f t="shared" si="22"/>
        <v>l</v>
      </c>
      <c r="AG104" s="186" t="str">
        <f t="shared" si="22"/>
        <v>t</v>
      </c>
      <c r="AH104" s="193" t="str">
        <f t="shared" si="22"/>
        <v>y</v>
      </c>
      <c r="AI104" s="27"/>
      <c r="AJ104" s="143" t="s">
        <v>360</v>
      </c>
      <c r="AK104" s="284"/>
      <c r="AL104" s="143"/>
      <c r="AM104" s="143"/>
      <c r="AN104" s="143"/>
      <c r="AO104" s="143"/>
      <c r="AP104" s="143"/>
      <c r="AQ104" s="143"/>
      <c r="AR104" s="143"/>
      <c r="AS104" s="143"/>
      <c r="AT104" s="143"/>
      <c r="AU104" s="143"/>
      <c r="AV104" s="143"/>
      <c r="AW104" s="143"/>
      <c r="AX104" s="143"/>
      <c r="AY104" s="143"/>
      <c r="AZ104" s="143"/>
      <c r="BA104" s="143"/>
      <c r="BB104" s="143"/>
      <c r="BC104" s="143"/>
      <c r="BD104" s="143"/>
      <c r="BE104" s="143"/>
      <c r="BF104" s="143"/>
      <c r="BG104" s="143"/>
      <c r="BH104" s="143"/>
      <c r="BI104" s="143"/>
      <c r="BJ104" s="143"/>
      <c r="BK104" s="143"/>
      <c r="BL104" s="143"/>
      <c r="BM104" s="143"/>
      <c r="BN104" s="143"/>
      <c r="BO104" s="143"/>
      <c r="BP104" s="143"/>
      <c r="BQ104" s="143"/>
      <c r="BR104" s="143"/>
      <c r="BS104" s="143"/>
      <c r="BT104" s="143"/>
      <c r="BU104" s="143"/>
      <c r="BV104" s="143"/>
      <c r="BW104" s="143"/>
      <c r="BX104" s="143"/>
      <c r="BY104" s="143"/>
      <c r="BZ104" s="143"/>
      <c r="CA104" s="143"/>
      <c r="CB104" s="143"/>
      <c r="CC104" s="143"/>
      <c r="CD104" s="143"/>
      <c r="CE104" s="143">
        <v>1</v>
      </c>
      <c r="CF104" s="143"/>
      <c r="CG104" s="143"/>
      <c r="CH104" s="143"/>
      <c r="CI104" s="270">
        <v>1</v>
      </c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</row>
    <row r="105" spans="1:138" s="67" customFormat="1" ht="14.65">
      <c r="A105" s="173" t="s">
        <v>259</v>
      </c>
      <c r="B105" s="143" t="s">
        <v>131</v>
      </c>
      <c r="C105" s="143"/>
      <c r="D105" s="65" t="s">
        <v>77</v>
      </c>
      <c r="E105" s="118"/>
      <c r="F105" s="139"/>
      <c r="G105" s="200"/>
      <c r="H105" s="65" t="s">
        <v>361</v>
      </c>
      <c r="I105" s="65"/>
      <c r="J105" s="65"/>
      <c r="K105" s="293"/>
      <c r="L105" s="123"/>
      <c r="M105" s="289">
        <v>20.07</v>
      </c>
      <c r="N105" s="65"/>
      <c r="O105" s="179"/>
      <c r="P105" s="140"/>
      <c r="Q105" s="65" t="s">
        <v>93</v>
      </c>
      <c r="R105" s="64" t="s">
        <v>1281</v>
      </c>
      <c r="S105" s="64" t="str">
        <f t="shared" si="13"/>
        <v>andtvvvgsinftegiivanmvaemieahtdlkvvrklnlggenvnfeaikrgganngidiyveytghglvdilg</v>
      </c>
      <c r="T105" s="64" t="str">
        <f t="shared" si="14"/>
        <v>fpep</v>
      </c>
      <c r="U105" s="64" t="str">
        <f t="shared" si="15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05" s="64" t="str">
        <f t="shared" si="16"/>
        <v>tyg</v>
      </c>
      <c r="W105" s="64" t="str">
        <f t="shared" si="17"/>
        <v>pppc</v>
      </c>
      <c r="X105" s="64" t="str">
        <f t="shared" si="18"/>
        <v>tdpegayetvkkeykrkwnivwlkplgfnntgtltvkdelakqynlktfsdlakisdklilgatmfflekpdgypglqklynfkfkhtksmdmgirytaidnnevqvidawatdgllvshklkileddkafrppyyaapiirqdvldkhpelkdvlnklanqisleemqklnykvdgegqdpakvakeflkekglil</v>
      </c>
      <c r="Y105" s="64"/>
      <c r="Z105" s="64"/>
      <c r="AA105" s="64"/>
      <c r="AB105" s="64"/>
      <c r="AC105" s="186" t="str">
        <f t="shared" si="22"/>
        <v>i</v>
      </c>
      <c r="AD105" s="186" t="str">
        <f t="shared" si="22"/>
        <v>e</v>
      </c>
      <c r="AE105" s="186" t="str">
        <f t="shared" si="22"/>
        <v>h</v>
      </c>
      <c r="AF105" s="186" t="str">
        <f t="shared" si="22"/>
        <v>l</v>
      </c>
      <c r="AG105" s="186" t="str">
        <f t="shared" si="22"/>
        <v>t</v>
      </c>
      <c r="AH105" s="193" t="str">
        <f t="shared" si="22"/>
        <v>y</v>
      </c>
      <c r="AI105" s="27"/>
      <c r="AJ105" s="143" t="s">
        <v>362</v>
      </c>
      <c r="AK105" s="284"/>
      <c r="AL105" s="143"/>
      <c r="AM105" s="143"/>
      <c r="AN105" s="143"/>
      <c r="AO105" s="143"/>
      <c r="AP105" s="143"/>
      <c r="AQ105" s="143"/>
      <c r="AR105" s="143"/>
      <c r="AS105" s="143"/>
      <c r="AT105" s="143"/>
      <c r="AU105" s="143"/>
      <c r="AV105" s="143"/>
      <c r="AW105" s="143"/>
      <c r="AX105" s="143"/>
      <c r="AY105" s="143"/>
      <c r="AZ105" s="143"/>
      <c r="BA105" s="143"/>
      <c r="BB105" s="143"/>
      <c r="BC105" s="143"/>
      <c r="BD105" s="143"/>
      <c r="BE105" s="143"/>
      <c r="BF105" s="143"/>
      <c r="BG105" s="143"/>
      <c r="BH105" s="143"/>
      <c r="BI105" s="143"/>
      <c r="BJ105" s="143"/>
      <c r="BK105" s="143"/>
      <c r="BL105" s="143"/>
      <c r="BM105" s="143"/>
      <c r="BN105" s="143"/>
      <c r="BO105" s="143"/>
      <c r="BP105" s="143"/>
      <c r="BQ105" s="143"/>
      <c r="BR105" s="143"/>
      <c r="BS105" s="143"/>
      <c r="BT105" s="143"/>
      <c r="BU105" s="143"/>
      <c r="BV105" s="143"/>
      <c r="BW105" s="143"/>
      <c r="BX105" s="143"/>
      <c r="BY105" s="143"/>
      <c r="BZ105" s="143"/>
      <c r="CA105" s="143"/>
      <c r="CB105" s="143"/>
      <c r="CC105" s="143"/>
      <c r="CD105" s="143"/>
      <c r="CE105" s="143">
        <v>1</v>
      </c>
      <c r="CF105" s="143"/>
      <c r="CG105" s="143"/>
      <c r="CH105" s="143"/>
      <c r="CI105" s="270">
        <v>1</v>
      </c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</row>
    <row r="106" spans="1:138" s="67" customFormat="1" ht="14.65">
      <c r="A106" s="173" t="s">
        <v>261</v>
      </c>
      <c r="B106" s="143" t="s">
        <v>131</v>
      </c>
      <c r="C106" s="143"/>
      <c r="D106" s="65" t="s">
        <v>77</v>
      </c>
      <c r="E106" s="118"/>
      <c r="F106" s="139"/>
      <c r="G106" s="198" t="s">
        <v>363</v>
      </c>
      <c r="H106" s="65"/>
      <c r="I106" s="65"/>
      <c r="J106" s="65"/>
      <c r="K106" s="293">
        <v>8</v>
      </c>
      <c r="L106" s="123"/>
      <c r="M106" s="289">
        <v>20.2</v>
      </c>
      <c r="N106" s="65"/>
      <c r="O106" s="179"/>
      <c r="P106" s="140"/>
      <c r="Q106" s="65" t="s">
        <v>93</v>
      </c>
      <c r="R106" s="64" t="s">
        <v>364</v>
      </c>
      <c r="S106" s="64" t="str">
        <f t="shared" si="13"/>
        <v>andtvvvgsmnftegiivanmvaemieahtdlkvvrklnlggenvnfeaikrgganngidiyveytghglvdilg</v>
      </c>
      <c r="T106" s="64" t="str">
        <f t="shared" si="14"/>
        <v>fpep</v>
      </c>
      <c r="U106" s="64" t="str">
        <f t="shared" si="15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106" s="64" t="str">
        <f t="shared" si="16"/>
        <v>tyg</v>
      </c>
      <c r="W106" s="64" t="str">
        <f t="shared" si="17"/>
        <v>pppp</v>
      </c>
      <c r="X106" s="64" t="str">
        <f t="shared" si="18"/>
        <v>tdpegayetvkkeykrkwnivwlkplgfnntgtltvkdelakqynlktfsdlakisdklilgatmfflekpdgypglqklynfkfkhtksmdmgirytaidnnevqvidawatdgllvshklkileddkafrppyyaapiirqdvldkhpelkdvlnklanqisleemqklnykvdgegqdpakvakeflkekglil</v>
      </c>
      <c r="Y106" s="64"/>
      <c r="Z106" s="64"/>
      <c r="AA106" s="64"/>
      <c r="AB106" s="64"/>
      <c r="AC106" s="186" t="str">
        <f t="shared" si="22"/>
        <v>m</v>
      </c>
      <c r="AD106" s="186" t="str">
        <f t="shared" si="22"/>
        <v>e</v>
      </c>
      <c r="AE106" s="186" t="str">
        <f t="shared" si="22"/>
        <v>h</v>
      </c>
      <c r="AF106" s="186" t="str">
        <f t="shared" si="22"/>
        <v>l</v>
      </c>
      <c r="AG106" s="186" t="str">
        <f t="shared" si="22"/>
        <v>t</v>
      </c>
      <c r="AH106" s="193" t="str">
        <f t="shared" si="22"/>
        <v>y</v>
      </c>
      <c r="AI106" s="27"/>
      <c r="AJ106" s="143" t="s">
        <v>365</v>
      </c>
      <c r="AK106" s="284"/>
      <c r="AL106" s="143"/>
      <c r="AM106" s="143"/>
      <c r="AN106" s="143"/>
      <c r="AO106" s="143"/>
      <c r="AP106" s="143"/>
      <c r="AQ106" s="143"/>
      <c r="AR106" s="143"/>
      <c r="AS106" s="143"/>
      <c r="AT106" s="143"/>
      <c r="AU106" s="143"/>
      <c r="AV106" s="143"/>
      <c r="AW106" s="143"/>
      <c r="AX106" s="143"/>
      <c r="AY106" s="143"/>
      <c r="AZ106" s="143"/>
      <c r="BA106" s="143"/>
      <c r="BB106" s="143"/>
      <c r="BC106" s="143"/>
      <c r="BD106" s="143"/>
      <c r="BE106" s="143"/>
      <c r="BF106" s="143"/>
      <c r="BG106" s="143"/>
      <c r="BH106" s="143">
        <v>1</v>
      </c>
      <c r="BI106" s="143"/>
      <c r="BJ106" s="143"/>
      <c r="BK106" s="143"/>
      <c r="BL106" s="143"/>
      <c r="BM106" s="143"/>
      <c r="BN106" s="143"/>
      <c r="BO106" s="143"/>
      <c r="BP106" s="143"/>
      <c r="BQ106" s="143"/>
      <c r="BR106" s="143"/>
      <c r="BS106" s="143"/>
      <c r="BT106" s="143"/>
      <c r="BU106" s="143"/>
      <c r="BV106" s="143"/>
      <c r="BW106" s="143"/>
      <c r="BX106" s="143"/>
      <c r="BY106" s="143"/>
      <c r="BZ106" s="143"/>
      <c r="CA106" s="143"/>
      <c r="CB106" s="143"/>
      <c r="CC106" s="143"/>
      <c r="CD106" s="143"/>
      <c r="CE106" s="143"/>
      <c r="CF106" s="143"/>
      <c r="CG106" s="143"/>
      <c r="CH106" s="143"/>
      <c r="CI106" s="270">
        <v>1</v>
      </c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</row>
    <row r="107" spans="1:138" s="67" customFormat="1" ht="14.65">
      <c r="A107" s="173" t="s">
        <v>263</v>
      </c>
      <c r="B107" s="143" t="s">
        <v>131</v>
      </c>
      <c r="C107" s="143"/>
      <c r="D107" s="65" t="s">
        <v>77</v>
      </c>
      <c r="E107" s="118"/>
      <c r="F107" s="139"/>
      <c r="G107" s="200"/>
      <c r="H107" s="65" t="s">
        <v>366</v>
      </c>
      <c r="I107" s="65"/>
      <c r="J107" s="65"/>
      <c r="K107" s="293"/>
      <c r="L107" s="123"/>
      <c r="M107" s="289">
        <v>20.09</v>
      </c>
      <c r="N107" s="65"/>
      <c r="O107" s="179"/>
      <c r="P107" s="140"/>
      <c r="Q107" s="65" t="s">
        <v>93</v>
      </c>
      <c r="R107" s="64" t="s">
        <v>367</v>
      </c>
      <c r="S107" s="64" t="str">
        <f t="shared" si="13"/>
        <v>andtvvvgsmnftegiivanmvaemieahtdlkvvrklnlggenvnfeaikrgganngidiyveytghglvdilg</v>
      </c>
      <c r="T107" s="64" t="str">
        <f t="shared" si="14"/>
        <v>fpep</v>
      </c>
      <c r="U107" s="64" t="str">
        <f t="shared" si="15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107" s="64" t="str">
        <f t="shared" si="16"/>
        <v>tyg</v>
      </c>
      <c r="W107" s="64" t="str">
        <f t="shared" si="17"/>
        <v>pppp</v>
      </c>
      <c r="X107" s="64" t="str">
        <f t="shared" si="18"/>
        <v>tdpegayetvkkeykrkwnivwlkplgfnntgtltvkdelakqynlktfsdlakisdklilgatmfflenpdgypglqklynfkfkhtksmdmgirytaidnnevqvidawatdgllvshklkileddkafrppyyaapiirqdvldkhpelkdvlnklanqisleemqklnykvdgegqdpakvakeflkekglil</v>
      </c>
      <c r="Y107" s="64"/>
      <c r="Z107" s="64"/>
      <c r="AA107" s="64"/>
      <c r="AB107" s="64"/>
      <c r="AC107" s="186" t="str">
        <f t="shared" si="22"/>
        <v>m</v>
      </c>
      <c r="AD107" s="186" t="str">
        <f t="shared" si="22"/>
        <v>e</v>
      </c>
      <c r="AE107" s="186" t="str">
        <f t="shared" si="22"/>
        <v>h</v>
      </c>
      <c r="AF107" s="186" t="str">
        <f t="shared" si="22"/>
        <v>l</v>
      </c>
      <c r="AG107" s="186" t="str">
        <f t="shared" si="22"/>
        <v>t</v>
      </c>
      <c r="AH107" s="193" t="str">
        <f t="shared" si="22"/>
        <v>y</v>
      </c>
      <c r="AI107" s="27"/>
      <c r="AJ107" s="143" t="s">
        <v>368</v>
      </c>
      <c r="AK107" s="284"/>
      <c r="AL107" s="143"/>
      <c r="AM107" s="143"/>
      <c r="AN107" s="143"/>
      <c r="AO107" s="143"/>
      <c r="AP107" s="143"/>
      <c r="AQ107" s="143"/>
      <c r="AR107" s="143"/>
      <c r="AS107" s="143"/>
      <c r="AT107" s="143"/>
      <c r="AU107" s="143"/>
      <c r="AV107" s="143"/>
      <c r="AW107" s="143"/>
      <c r="AX107" s="143"/>
      <c r="AY107" s="143"/>
      <c r="AZ107" s="143"/>
      <c r="BA107" s="143"/>
      <c r="BB107" s="143"/>
      <c r="BC107" s="143"/>
      <c r="BD107" s="143"/>
      <c r="BE107" s="143"/>
      <c r="BF107" s="143"/>
      <c r="BG107" s="143"/>
      <c r="BH107" s="143">
        <v>1</v>
      </c>
      <c r="BI107" s="143"/>
      <c r="BJ107" s="143"/>
      <c r="BK107" s="143"/>
      <c r="BL107" s="143"/>
      <c r="BM107" s="143"/>
      <c r="BN107" s="143"/>
      <c r="BO107" s="143"/>
      <c r="BP107" s="143"/>
      <c r="BQ107" s="143"/>
      <c r="BR107" s="143"/>
      <c r="BS107" s="143"/>
      <c r="BT107" s="143"/>
      <c r="BU107" s="143"/>
      <c r="BV107" s="143"/>
      <c r="BW107" s="143"/>
      <c r="BX107" s="143"/>
      <c r="BY107" s="143"/>
      <c r="BZ107" s="143"/>
      <c r="CA107" s="143"/>
      <c r="CB107" s="143"/>
      <c r="CC107" s="143"/>
      <c r="CD107" s="143"/>
      <c r="CE107" s="143"/>
      <c r="CF107" s="143"/>
      <c r="CG107" s="143"/>
      <c r="CH107" s="143"/>
      <c r="CI107" s="270">
        <v>1</v>
      </c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</row>
    <row r="108" spans="1:138" s="67" customFormat="1" ht="14.65">
      <c r="A108" s="173" t="s">
        <v>265</v>
      </c>
      <c r="B108" s="143" t="s">
        <v>131</v>
      </c>
      <c r="C108" s="143"/>
      <c r="D108" s="65" t="s">
        <v>72</v>
      </c>
      <c r="E108" s="118"/>
      <c r="F108" s="139"/>
      <c r="G108" s="200"/>
      <c r="H108" s="65" t="s">
        <v>369</v>
      </c>
      <c r="I108" s="65"/>
      <c r="J108" s="65"/>
      <c r="K108" s="293"/>
      <c r="L108" s="123"/>
      <c r="M108" s="289">
        <v>21.1</v>
      </c>
      <c r="N108" s="65"/>
      <c r="O108" s="179"/>
      <c r="P108" s="140"/>
      <c r="Q108" s="65" t="s">
        <v>93</v>
      </c>
      <c r="R108" s="64" t="s">
        <v>1248</v>
      </c>
      <c r="S108" s="64" t="str">
        <f t="shared" si="13"/>
        <v>andtvvvgsinftegiivanmvaemieahtdlkvvrklnlggenvnfeaikrgganngidiyveytgqglvdilg</v>
      </c>
      <c r="T108" s="64" t="str">
        <f t="shared" si="14"/>
        <v>fpep</v>
      </c>
      <c r="U108" s="64" t="str">
        <f t="shared" si="15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08" s="64" t="str">
        <f t="shared" si="16"/>
        <v>tyg</v>
      </c>
      <c r="W108" s="64" t="str">
        <f t="shared" si="17"/>
        <v>ppps</v>
      </c>
      <c r="X108" s="64" t="str">
        <f t="shared" si="18"/>
        <v>tdpegayetvkkeykrkwnivwlkplgfnntgtltvkdelakqynlktfsdlakisdklilgatmfflegpdgypglqklynfkfkhtksmdmgirytaidnnevqvidawatdgllvshklkileddkaffppyyaapiirqdvldkhpelkdvlnklanqisleemqklnykvdgegqdpakvakeflkekglil</v>
      </c>
      <c r="Y108" s="64"/>
      <c r="Z108" s="64"/>
      <c r="AA108" s="64"/>
      <c r="AB108" s="64"/>
      <c r="AC108" s="186" t="str">
        <f t="shared" si="22"/>
        <v>i</v>
      </c>
      <c r="AD108" s="186" t="str">
        <f t="shared" si="22"/>
        <v>e</v>
      </c>
      <c r="AE108" s="186" t="str">
        <f t="shared" si="22"/>
        <v>q</v>
      </c>
      <c r="AF108" s="186" t="str">
        <f t="shared" si="22"/>
        <v>l</v>
      </c>
      <c r="AG108" s="186" t="str">
        <f t="shared" si="22"/>
        <v>t</v>
      </c>
      <c r="AH108" s="193" t="str">
        <f t="shared" si="22"/>
        <v>y</v>
      </c>
      <c r="AI108" s="27"/>
      <c r="AJ108" s="143" t="s">
        <v>370</v>
      </c>
      <c r="AK108" s="284"/>
      <c r="AL108" s="143"/>
      <c r="AM108" s="143"/>
      <c r="AN108" s="143"/>
      <c r="AO108" s="143"/>
      <c r="AP108" s="143"/>
      <c r="AQ108" s="143"/>
      <c r="AR108" s="143"/>
      <c r="AS108" s="143"/>
      <c r="AT108" s="143"/>
      <c r="AU108" s="143"/>
      <c r="AV108" s="143"/>
      <c r="AW108" s="143"/>
      <c r="AX108" s="143"/>
      <c r="AY108" s="143"/>
      <c r="AZ108" s="143"/>
      <c r="BA108" s="143"/>
      <c r="BB108" s="143"/>
      <c r="BC108" s="143"/>
      <c r="BD108" s="143"/>
      <c r="BE108" s="143"/>
      <c r="BF108" s="143"/>
      <c r="BG108" s="143"/>
      <c r="BH108" s="143">
        <v>1</v>
      </c>
      <c r="BI108" s="143"/>
      <c r="BJ108" s="143"/>
      <c r="BK108" s="143"/>
      <c r="BL108" s="143"/>
      <c r="BM108" s="143"/>
      <c r="BN108" s="143"/>
      <c r="BO108" s="143"/>
      <c r="BP108" s="143"/>
      <c r="BQ108" s="143"/>
      <c r="BR108" s="143"/>
      <c r="BS108" s="143"/>
      <c r="BT108" s="143"/>
      <c r="BU108" s="143"/>
      <c r="BV108" s="143"/>
      <c r="BW108" s="143"/>
      <c r="BX108" s="143"/>
      <c r="BY108" s="143"/>
      <c r="BZ108" s="143"/>
      <c r="CA108" s="143"/>
      <c r="CB108" s="143"/>
      <c r="CC108" s="143"/>
      <c r="CD108" s="143"/>
      <c r="CE108" s="143"/>
      <c r="CF108" s="143"/>
      <c r="CG108" s="143"/>
      <c r="CH108" s="143"/>
      <c r="CI108" s="270">
        <v>1</v>
      </c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</row>
    <row r="109" spans="1:138" s="67" customFormat="1" ht="14.65">
      <c r="A109" s="173" t="s">
        <v>267</v>
      </c>
      <c r="B109" s="143" t="s">
        <v>131</v>
      </c>
      <c r="C109" s="143"/>
      <c r="D109" s="65" t="s">
        <v>72</v>
      </c>
      <c r="E109" s="118"/>
      <c r="F109" s="139"/>
      <c r="G109" s="200"/>
      <c r="H109" s="65" t="s">
        <v>371</v>
      </c>
      <c r="I109" s="65"/>
      <c r="J109" s="65"/>
      <c r="K109" s="293"/>
      <c r="L109" s="123"/>
      <c r="M109" s="289">
        <v>21.2</v>
      </c>
      <c r="N109" s="65"/>
      <c r="O109" s="179"/>
      <c r="P109" s="140"/>
      <c r="Q109" s="65" t="s">
        <v>93</v>
      </c>
      <c r="R109" s="64" t="s">
        <v>1249</v>
      </c>
      <c r="S109" s="64" t="str">
        <f t="shared" si="13"/>
        <v>andtvvvgsinftegiivanmvaemieahtdlkvvrklnlggvnvnfeaikrgganngidiyveytgqglvdilg</v>
      </c>
      <c r="T109" s="64" t="str">
        <f t="shared" si="14"/>
        <v>fpep</v>
      </c>
      <c r="U109" s="64" t="str">
        <f t="shared" si="15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09" s="64" t="str">
        <f t="shared" si="16"/>
        <v>tyg</v>
      </c>
      <c r="W109" s="64" t="str">
        <f t="shared" si="17"/>
        <v>ppps</v>
      </c>
      <c r="X109" s="64" t="str">
        <f t="shared" si="18"/>
        <v>tdpegayetvkkeykrkwnivwlkplgfnntgtltvkdelakqynlktfsdlakisdklilgatmfflegpdgypglqklynfkfkhtksmdmgirytaidnnevqvidawatdgllvshklkileddkaffppyyaapiirqdvldkhpelkdvlnklanqisleemqklnykvdgegqdpakvakeflkekglil</v>
      </c>
      <c r="Y109" s="64"/>
      <c r="Z109" s="64"/>
      <c r="AA109" s="64"/>
      <c r="AB109" s="64"/>
      <c r="AC109" s="186" t="str">
        <f t="shared" si="22"/>
        <v>i</v>
      </c>
      <c r="AD109" s="186" t="str">
        <f t="shared" si="22"/>
        <v>v</v>
      </c>
      <c r="AE109" s="186" t="str">
        <f t="shared" si="22"/>
        <v>q</v>
      </c>
      <c r="AF109" s="186" t="str">
        <f t="shared" si="22"/>
        <v>l</v>
      </c>
      <c r="AG109" s="186" t="str">
        <f t="shared" si="22"/>
        <v>t</v>
      </c>
      <c r="AH109" s="193" t="str">
        <f t="shared" si="22"/>
        <v>y</v>
      </c>
      <c r="AI109" s="27"/>
      <c r="AJ109" s="143" t="s">
        <v>372</v>
      </c>
      <c r="AK109" s="284"/>
      <c r="AL109" s="143"/>
      <c r="AM109" s="143"/>
      <c r="AN109" s="143"/>
      <c r="AO109" s="143"/>
      <c r="AP109" s="143"/>
      <c r="AQ109" s="143"/>
      <c r="AR109" s="143"/>
      <c r="AS109" s="143"/>
      <c r="AT109" s="143"/>
      <c r="AU109" s="143"/>
      <c r="AV109" s="143"/>
      <c r="AW109" s="143"/>
      <c r="AX109" s="143"/>
      <c r="AY109" s="143"/>
      <c r="AZ109" s="143"/>
      <c r="BA109" s="143"/>
      <c r="BB109" s="143"/>
      <c r="BC109" s="143"/>
      <c r="BD109" s="143"/>
      <c r="BE109" s="143"/>
      <c r="BF109" s="143"/>
      <c r="BG109" s="143"/>
      <c r="BH109" s="143"/>
      <c r="BI109" s="143"/>
      <c r="BJ109" s="143"/>
      <c r="BK109" s="143">
        <v>1</v>
      </c>
      <c r="BL109" s="143"/>
      <c r="BM109" s="143"/>
      <c r="BN109" s="143"/>
      <c r="BO109" s="143"/>
      <c r="BP109" s="143"/>
      <c r="BQ109" s="143"/>
      <c r="BR109" s="143"/>
      <c r="BS109" s="143"/>
      <c r="BT109" s="143"/>
      <c r="BU109" s="143"/>
      <c r="BV109" s="143"/>
      <c r="BW109" s="143"/>
      <c r="BX109" s="143"/>
      <c r="BY109" s="143"/>
      <c r="BZ109" s="143"/>
      <c r="CA109" s="143"/>
      <c r="CB109" s="143"/>
      <c r="CC109" s="143"/>
      <c r="CD109" s="143"/>
      <c r="CE109" s="143"/>
      <c r="CF109" s="143"/>
      <c r="CG109" s="143"/>
      <c r="CH109" s="143"/>
      <c r="CI109" s="270">
        <v>1</v>
      </c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</row>
    <row r="110" spans="1:138" s="67" customFormat="1" ht="14.65">
      <c r="A110" s="173" t="s">
        <v>269</v>
      </c>
      <c r="B110" s="143" t="s">
        <v>131</v>
      </c>
      <c r="C110" s="143"/>
      <c r="D110" s="65" t="s">
        <v>38</v>
      </c>
      <c r="E110" s="118"/>
      <c r="F110" s="139"/>
      <c r="G110" s="200"/>
      <c r="H110" s="65" t="s">
        <v>373</v>
      </c>
      <c r="I110" s="65"/>
      <c r="J110" s="65"/>
      <c r="K110" s="293"/>
      <c r="L110" s="123"/>
      <c r="M110" s="289"/>
      <c r="N110" s="65"/>
      <c r="O110" s="179"/>
      <c r="P110" s="140"/>
      <c r="Q110" s="65" t="s">
        <v>93</v>
      </c>
      <c r="R110" s="64" t="s">
        <v>1288</v>
      </c>
      <c r="S110" s="64" t="str">
        <f t="shared" si="13"/>
        <v>andtvvvgsynftegiivanmvaemieahtdlkvvrklnlggenvnfeaikrgganngidiyveytghglvdilg</v>
      </c>
      <c r="T110" s="64" t="str">
        <f t="shared" si="14"/>
        <v>fpep</v>
      </c>
      <c r="U110" s="64" t="str">
        <f t="shared" si="15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10" s="64" t="str">
        <f t="shared" si="16"/>
        <v>tyg</v>
      </c>
      <c r="W110" s="64" t="str">
        <f t="shared" si="17"/>
        <v>ppps</v>
      </c>
      <c r="X110" s="64" t="str">
        <f t="shared" si="18"/>
        <v>tdpegayetvkkeykrkwnivwlkplgfnntgtltvkdelakqynlktfsdlakisdklilgatmfflekpdgypglqklynfkfkhtksmdmgirytaidnnevqvidawatdgllvshklkileddkafrppyyaapiirqdvldkhpelkdvlnklanqisleemqklnykvdgegqdpakvakeflkekglil</v>
      </c>
      <c r="Y110" s="64"/>
      <c r="Z110" s="64"/>
      <c r="AA110" s="64"/>
      <c r="AB110" s="64"/>
      <c r="AC110" s="186" t="str">
        <f t="shared" si="22"/>
        <v>y</v>
      </c>
      <c r="AD110" s="186" t="str">
        <f t="shared" si="22"/>
        <v>e</v>
      </c>
      <c r="AE110" s="186" t="str">
        <f t="shared" si="22"/>
        <v>h</v>
      </c>
      <c r="AF110" s="186" t="str">
        <f t="shared" si="22"/>
        <v>l</v>
      </c>
      <c r="AG110" s="186" t="str">
        <f t="shared" si="22"/>
        <v>t</v>
      </c>
      <c r="AH110" s="193" t="str">
        <f t="shared" si="22"/>
        <v>y</v>
      </c>
      <c r="AI110" s="27"/>
      <c r="AJ110" s="143" t="s">
        <v>374</v>
      </c>
      <c r="AK110" s="284"/>
      <c r="AL110" s="143"/>
      <c r="AM110" s="143"/>
      <c r="AN110" s="143"/>
      <c r="AO110" s="143"/>
      <c r="AP110" s="143"/>
      <c r="AQ110" s="143"/>
      <c r="AR110" s="143"/>
      <c r="AS110" s="143"/>
      <c r="AT110" s="143"/>
      <c r="AU110" s="143"/>
      <c r="AV110" s="143"/>
      <c r="AW110" s="143"/>
      <c r="AX110" s="143"/>
      <c r="AY110" s="143"/>
      <c r="AZ110" s="143"/>
      <c r="BA110" s="143"/>
      <c r="BB110" s="143"/>
      <c r="BC110" s="143"/>
      <c r="BD110" s="143"/>
      <c r="BE110" s="143"/>
      <c r="BF110" s="143"/>
      <c r="BG110" s="143"/>
      <c r="BH110" s="143"/>
      <c r="BI110" s="143"/>
      <c r="BJ110" s="143"/>
      <c r="BK110" s="143">
        <v>1</v>
      </c>
      <c r="BL110" s="143"/>
      <c r="BM110" s="143"/>
      <c r="BN110" s="143"/>
      <c r="BO110" s="143"/>
      <c r="BP110" s="143"/>
      <c r="BQ110" s="143"/>
      <c r="BR110" s="143"/>
      <c r="BS110" s="143"/>
      <c r="BT110" s="143"/>
      <c r="BU110" s="143"/>
      <c r="BV110" s="143"/>
      <c r="BW110" s="143"/>
      <c r="BX110" s="143"/>
      <c r="BY110" s="143"/>
      <c r="BZ110" s="143"/>
      <c r="CA110" s="143"/>
      <c r="CB110" s="143"/>
      <c r="CC110" s="143"/>
      <c r="CD110" s="143"/>
      <c r="CE110" s="143"/>
      <c r="CF110" s="143"/>
      <c r="CG110" s="143"/>
      <c r="CH110" s="143"/>
      <c r="CI110" s="270">
        <v>1</v>
      </c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</row>
    <row r="111" spans="1:138" s="67" customFormat="1" ht="14.65">
      <c r="A111" s="173" t="s">
        <v>271</v>
      </c>
      <c r="B111" s="143" t="s">
        <v>131</v>
      </c>
      <c r="C111" s="143"/>
      <c r="D111" s="65" t="s">
        <v>79</v>
      </c>
      <c r="E111" s="118"/>
      <c r="F111" s="139"/>
      <c r="G111" s="200"/>
      <c r="H111" s="65" t="s">
        <v>375</v>
      </c>
      <c r="I111" s="65"/>
      <c r="J111" s="65"/>
      <c r="K111" s="293"/>
      <c r="L111" s="123"/>
      <c r="M111" s="289">
        <v>23.01</v>
      </c>
      <c r="N111" s="65"/>
      <c r="O111" s="179"/>
      <c r="P111" s="140"/>
      <c r="Q111" s="65" t="s">
        <v>93</v>
      </c>
      <c r="R111" s="64" t="s">
        <v>1283</v>
      </c>
      <c r="S111" s="64" t="str">
        <f t="shared" si="13"/>
        <v>andtvvvgsinftegiivanmvaemieahtdlkvvrklnlggenvnfeaikrgganngidiyveytgtglvdilg</v>
      </c>
      <c r="T111" s="64" t="str">
        <f t="shared" si="14"/>
        <v>fpep</v>
      </c>
      <c r="U111" s="64" t="str">
        <f t="shared" si="15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11" s="64" t="str">
        <f t="shared" si="16"/>
        <v>tyg</v>
      </c>
      <c r="W111" s="64" t="str">
        <f t="shared" si="17"/>
        <v>ppps</v>
      </c>
      <c r="X111" s="64" t="str">
        <f t="shared" si="18"/>
        <v>tdpegayetvkkeykrkwnivwlkplgfnntgtltvkdelakqynlktfsdlakisdklilgatmfflegpdgypglqklynfkfkhtksmdmgirytaidnnevqvidawatdgllvshklkileddkaffppyyaapiirqdvldkhpelkdvlnklanqisleemqklnykvdgegqdpakvakeflkekglil</v>
      </c>
      <c r="Y111" s="64"/>
      <c r="Z111" s="64"/>
      <c r="AA111" s="64"/>
      <c r="AB111" s="64"/>
      <c r="AC111" s="186" t="str">
        <f t="shared" si="22"/>
        <v>i</v>
      </c>
      <c r="AD111" s="186" t="str">
        <f t="shared" si="22"/>
        <v>e</v>
      </c>
      <c r="AE111" s="186" t="str">
        <f t="shared" si="22"/>
        <v>t</v>
      </c>
      <c r="AF111" s="186" t="str">
        <f t="shared" si="22"/>
        <v>l</v>
      </c>
      <c r="AG111" s="186" t="str">
        <f t="shared" si="22"/>
        <v>t</v>
      </c>
      <c r="AH111" s="193" t="str">
        <f t="shared" si="22"/>
        <v>y</v>
      </c>
      <c r="AI111" s="27"/>
      <c r="AJ111" s="143" t="s">
        <v>376</v>
      </c>
      <c r="AK111" s="284"/>
      <c r="AL111" s="143"/>
      <c r="AM111" s="143"/>
      <c r="AN111" s="143"/>
      <c r="AO111" s="143"/>
      <c r="AP111" s="143"/>
      <c r="AQ111" s="143">
        <v>1</v>
      </c>
      <c r="AR111" s="143"/>
      <c r="AS111" s="143"/>
      <c r="AT111" s="143"/>
      <c r="AU111" s="143"/>
      <c r="AV111" s="143"/>
      <c r="AW111" s="143"/>
      <c r="AX111" s="143"/>
      <c r="AY111" s="143"/>
      <c r="AZ111" s="143"/>
      <c r="BA111" s="143"/>
      <c r="BB111" s="143"/>
      <c r="BC111" s="143"/>
      <c r="BD111" s="143"/>
      <c r="BE111" s="143"/>
      <c r="BF111" s="143"/>
      <c r="BG111" s="143"/>
      <c r="BH111" s="143"/>
      <c r="BI111" s="143"/>
      <c r="BJ111" s="143"/>
      <c r="BK111" s="143"/>
      <c r="BL111" s="143"/>
      <c r="BM111" s="143"/>
      <c r="BN111" s="143"/>
      <c r="BO111" s="143"/>
      <c r="BP111" s="143"/>
      <c r="BQ111" s="143"/>
      <c r="BR111" s="143"/>
      <c r="BS111" s="143"/>
      <c r="BT111" s="143"/>
      <c r="BU111" s="143"/>
      <c r="BV111" s="143"/>
      <c r="BW111" s="143"/>
      <c r="BX111" s="143"/>
      <c r="BY111" s="143"/>
      <c r="BZ111" s="143"/>
      <c r="CA111" s="143"/>
      <c r="CB111" s="143"/>
      <c r="CC111" s="143"/>
      <c r="CD111" s="143"/>
      <c r="CE111" s="143"/>
      <c r="CF111" s="143"/>
      <c r="CG111" s="143"/>
      <c r="CH111" s="143"/>
      <c r="CI111" s="270">
        <v>1</v>
      </c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</row>
    <row r="112" spans="1:138" s="67" customFormat="1" ht="14.65">
      <c r="A112" s="173" t="s">
        <v>273</v>
      </c>
      <c r="B112" s="143" t="s">
        <v>131</v>
      </c>
      <c r="C112" s="143"/>
      <c r="D112" s="65" t="s">
        <v>79</v>
      </c>
      <c r="E112" s="118"/>
      <c r="F112" s="139"/>
      <c r="G112" s="200"/>
      <c r="H112" s="65" t="s">
        <v>377</v>
      </c>
      <c r="I112" s="65"/>
      <c r="J112" s="65"/>
      <c r="K112" s="293"/>
      <c r="L112" s="123"/>
      <c r="M112" s="289">
        <v>23.02</v>
      </c>
      <c r="N112" s="65"/>
      <c r="O112" s="179"/>
      <c r="P112" s="140"/>
      <c r="Q112" s="65" t="s">
        <v>93</v>
      </c>
      <c r="R112" s="64" t="s">
        <v>1284</v>
      </c>
      <c r="S112" s="64" t="str">
        <f t="shared" si="13"/>
        <v>andtvvvgsinhtegiivanmvaemieahtdlkvvrklnlggenvnfeaikrgganngidiyveytghglvdilg</v>
      </c>
      <c r="T112" s="64" t="str">
        <f t="shared" si="14"/>
        <v>fpep</v>
      </c>
      <c r="U112" s="64" t="str">
        <f t="shared" si="15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12" s="64" t="str">
        <f t="shared" si="16"/>
        <v>tyg</v>
      </c>
      <c r="W112" s="64" t="str">
        <f t="shared" si="17"/>
        <v>ppps</v>
      </c>
      <c r="X112" s="64" t="str">
        <f t="shared" si="18"/>
        <v>tdpegayetvkkeykrkwnivwlkplgfnntgtltvkdelakqynlktfsdlakisdklilgatmfflegpdgypglqklynfkfkhtksmdmgirytaidnnevqvidawatdgllvshklkileddkaffppyyaapiirqdvldkhpelkdvlnklanqisleemqklnykvdgegqdpakvakeflkekglil</v>
      </c>
      <c r="Y112" s="64"/>
      <c r="Z112" s="64"/>
      <c r="AA112" s="64"/>
      <c r="AB112" s="64"/>
      <c r="AC112" s="186" t="str">
        <f t="shared" ref="AC112:AH121" si="23">MID($R112,MID(AC$1,1,3),1)</f>
        <v>i</v>
      </c>
      <c r="AD112" s="186" t="str">
        <f t="shared" si="23"/>
        <v>e</v>
      </c>
      <c r="AE112" s="186" t="str">
        <f t="shared" si="23"/>
        <v>h</v>
      </c>
      <c r="AF112" s="186" t="str">
        <f t="shared" si="23"/>
        <v>l</v>
      </c>
      <c r="AG112" s="186" t="str">
        <f t="shared" si="23"/>
        <v>t</v>
      </c>
      <c r="AH112" s="193" t="str">
        <f t="shared" si="23"/>
        <v>y</v>
      </c>
      <c r="AI112" s="27"/>
      <c r="AJ112" s="143" t="s">
        <v>378</v>
      </c>
      <c r="AK112" s="284"/>
      <c r="AL112" s="143"/>
      <c r="AM112" s="143"/>
      <c r="AN112" s="143"/>
      <c r="AO112" s="143"/>
      <c r="AP112" s="143"/>
      <c r="AQ112" s="143">
        <v>1</v>
      </c>
      <c r="AR112" s="143"/>
      <c r="AS112" s="143"/>
      <c r="AT112" s="143"/>
      <c r="AU112" s="143"/>
      <c r="AV112" s="143"/>
      <c r="AW112" s="143"/>
      <c r="AX112" s="143"/>
      <c r="AY112" s="143"/>
      <c r="AZ112" s="143"/>
      <c r="BA112" s="143"/>
      <c r="BB112" s="143"/>
      <c r="BC112" s="143"/>
      <c r="BD112" s="143"/>
      <c r="BE112" s="143"/>
      <c r="BF112" s="143"/>
      <c r="BG112" s="143"/>
      <c r="BH112" s="143"/>
      <c r="BI112" s="143"/>
      <c r="BJ112" s="143"/>
      <c r="BK112" s="143"/>
      <c r="BL112" s="143"/>
      <c r="BM112" s="143"/>
      <c r="BN112" s="143"/>
      <c r="BO112" s="143"/>
      <c r="BP112" s="143"/>
      <c r="BQ112" s="143"/>
      <c r="BR112" s="143"/>
      <c r="BS112" s="143"/>
      <c r="BT112" s="143"/>
      <c r="BU112" s="143"/>
      <c r="BV112" s="143"/>
      <c r="BW112" s="143"/>
      <c r="BX112" s="143"/>
      <c r="BY112" s="143"/>
      <c r="BZ112" s="143"/>
      <c r="CA112" s="143"/>
      <c r="CB112" s="143"/>
      <c r="CC112" s="143"/>
      <c r="CD112" s="143"/>
      <c r="CE112" s="143"/>
      <c r="CF112" s="143"/>
      <c r="CG112" s="143"/>
      <c r="CH112" s="143"/>
      <c r="CI112" s="270">
        <v>1</v>
      </c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</row>
    <row r="113" spans="1:138" s="67" customFormat="1" ht="14.65">
      <c r="A113" s="173" t="s">
        <v>275</v>
      </c>
      <c r="B113" s="143" t="s">
        <v>131</v>
      </c>
      <c r="C113" s="143"/>
      <c r="D113" s="65" t="s">
        <v>79</v>
      </c>
      <c r="E113" s="118"/>
      <c r="F113" s="139"/>
      <c r="G113" s="200"/>
      <c r="H113" s="65" t="s">
        <v>379</v>
      </c>
      <c r="I113" s="65"/>
      <c r="J113" s="65"/>
      <c r="K113" s="293"/>
      <c r="L113" s="123"/>
      <c r="M113" s="289">
        <v>23.03</v>
      </c>
      <c r="N113" s="65"/>
      <c r="O113" s="179"/>
      <c r="P113" s="140"/>
      <c r="Q113" s="65" t="s">
        <v>93</v>
      </c>
      <c r="R113" s="64" t="s">
        <v>380</v>
      </c>
      <c r="S113" s="64" t="str">
        <f t="shared" si="13"/>
        <v>andtvvvgsinhtegiivanmvaemieahtdlkvvrklnlggenvnfeaikrgganngidiyveytgtglvdilg</v>
      </c>
      <c r="T113" s="64" t="str">
        <f t="shared" si="14"/>
        <v>fpep</v>
      </c>
      <c r="U113" s="64" t="str">
        <f t="shared" si="15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113" s="64" t="str">
        <f t="shared" si="16"/>
        <v>tyg</v>
      </c>
      <c r="W113" s="64" t="str">
        <f t="shared" si="17"/>
        <v>pppc</v>
      </c>
      <c r="X113" s="64" t="str">
        <f t="shared" si="18"/>
        <v>tdpegayetvkkeykrkwnivwlkplgfnntgtltvkdelakqynlktfsdlakisdklilgatmfflegpdgypglqklynfkfkhtksmdmgirytaidnnevqlvshklkileddkaffppyyaapiirqdvldkhpelkdvlnklanqisleemqklnykvdgegqdpakvakeflkekglil</v>
      </c>
      <c r="Y113" s="64"/>
      <c r="Z113" s="64"/>
      <c r="AA113" s="64"/>
      <c r="AB113" s="64"/>
      <c r="AC113" s="186" t="str">
        <f t="shared" si="23"/>
        <v>i</v>
      </c>
      <c r="AD113" s="186" t="str">
        <f t="shared" si="23"/>
        <v>e</v>
      </c>
      <c r="AE113" s="186" t="str">
        <f t="shared" si="23"/>
        <v>t</v>
      </c>
      <c r="AF113" s="186" t="str">
        <f t="shared" si="23"/>
        <v>l</v>
      </c>
      <c r="AG113" s="186" t="str">
        <f t="shared" si="23"/>
        <v>t</v>
      </c>
      <c r="AH113" s="193" t="str">
        <f t="shared" si="23"/>
        <v>l</v>
      </c>
      <c r="AI113" s="27"/>
      <c r="AJ113" s="143" t="s">
        <v>381</v>
      </c>
      <c r="AK113" s="284"/>
      <c r="AL113" s="143"/>
      <c r="AM113" s="143"/>
      <c r="AN113" s="143"/>
      <c r="AO113" s="143"/>
      <c r="AP113" s="143"/>
      <c r="AQ113" s="143">
        <v>1</v>
      </c>
      <c r="AR113" s="143"/>
      <c r="AS113" s="143"/>
      <c r="AT113" s="143"/>
      <c r="AU113" s="143"/>
      <c r="AV113" s="143"/>
      <c r="AW113" s="143"/>
      <c r="AX113" s="143"/>
      <c r="AY113" s="143"/>
      <c r="AZ113" s="143"/>
      <c r="BA113" s="143"/>
      <c r="BB113" s="143"/>
      <c r="BC113" s="143"/>
      <c r="BD113" s="143"/>
      <c r="BE113" s="143"/>
      <c r="BF113" s="143"/>
      <c r="BG113" s="143"/>
      <c r="BH113" s="143"/>
      <c r="BI113" s="143"/>
      <c r="BJ113" s="143"/>
      <c r="BK113" s="143"/>
      <c r="BL113" s="143"/>
      <c r="BM113" s="143"/>
      <c r="BN113" s="143"/>
      <c r="BO113" s="143"/>
      <c r="BP113" s="143"/>
      <c r="BQ113" s="143"/>
      <c r="BR113" s="143"/>
      <c r="BS113" s="143"/>
      <c r="BT113" s="143"/>
      <c r="BU113" s="143"/>
      <c r="BV113" s="143"/>
      <c r="BW113" s="143"/>
      <c r="BX113" s="143"/>
      <c r="BY113" s="143"/>
      <c r="BZ113" s="143"/>
      <c r="CA113" s="143"/>
      <c r="CB113" s="143"/>
      <c r="CC113" s="143"/>
      <c r="CD113" s="143"/>
      <c r="CE113" s="143"/>
      <c r="CF113" s="143"/>
      <c r="CG113" s="143"/>
      <c r="CH113" s="143"/>
      <c r="CI113" s="270">
        <v>1</v>
      </c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</row>
    <row r="114" spans="1:138" s="67" customFormat="1" ht="14.65">
      <c r="A114" s="173" t="s">
        <v>277</v>
      </c>
      <c r="B114" s="143" t="s">
        <v>131</v>
      </c>
      <c r="C114" s="143"/>
      <c r="D114" s="65" t="s">
        <v>79</v>
      </c>
      <c r="E114" s="118"/>
      <c r="F114" s="139"/>
      <c r="G114" s="200"/>
      <c r="H114" s="65" t="s">
        <v>382</v>
      </c>
      <c r="I114" s="65"/>
      <c r="J114" s="65"/>
      <c r="K114" s="293"/>
      <c r="L114" s="123"/>
      <c r="M114" s="289">
        <v>23.04</v>
      </c>
      <c r="N114" s="65"/>
      <c r="O114" s="179"/>
      <c r="P114" s="140"/>
      <c r="Q114" s="65" t="s">
        <v>93</v>
      </c>
      <c r="R114" s="64" t="s">
        <v>1285</v>
      </c>
      <c r="S114" s="64" t="str">
        <f t="shared" si="13"/>
        <v>andtvvvgsfnftegiivanmvaemieahtdlkvvrklnlggenvnfeaikrgganngidiyveytghglvdilg</v>
      </c>
      <c r="T114" s="64" t="str">
        <f t="shared" si="14"/>
        <v>fpep</v>
      </c>
      <c r="U114" s="64" t="str">
        <f t="shared" si="15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14" s="64" t="str">
        <f t="shared" si="16"/>
        <v>tyg</v>
      </c>
      <c r="W114" s="64" t="str">
        <f t="shared" si="17"/>
        <v>ppps</v>
      </c>
      <c r="X114" s="64" t="str">
        <f t="shared" si="18"/>
        <v>tdpegayetvkkeykrkwnivwlkplgfnntgtltvkdelakqynlktfsdlakisdklilgatmfflegpdgypglqklynfkfkhtksmdmgirytaidnnevqvidawatdgllvshklkileddkaffppyyaapiirqdvldkhpelkdvlnklanqisleemqklnykvdgegqdpakvakeflkekglil</v>
      </c>
      <c r="Y114" s="64"/>
      <c r="Z114" s="64"/>
      <c r="AA114" s="64"/>
      <c r="AB114" s="64"/>
      <c r="AC114" s="186" t="str">
        <f t="shared" si="23"/>
        <v>f</v>
      </c>
      <c r="AD114" s="186" t="str">
        <f t="shared" si="23"/>
        <v>e</v>
      </c>
      <c r="AE114" s="186" t="str">
        <f t="shared" si="23"/>
        <v>h</v>
      </c>
      <c r="AF114" s="186" t="str">
        <f t="shared" si="23"/>
        <v>l</v>
      </c>
      <c r="AG114" s="186" t="str">
        <f t="shared" si="23"/>
        <v>t</v>
      </c>
      <c r="AH114" s="193" t="str">
        <f t="shared" si="23"/>
        <v>y</v>
      </c>
      <c r="AI114" s="27"/>
      <c r="AJ114" s="143" t="s">
        <v>383</v>
      </c>
      <c r="AK114" s="284"/>
      <c r="AL114" s="143"/>
      <c r="AM114" s="143"/>
      <c r="AN114" s="143"/>
      <c r="AO114" s="143"/>
      <c r="AP114" s="143"/>
      <c r="AQ114" s="143"/>
      <c r="AR114" s="143"/>
      <c r="AS114" s="143"/>
      <c r="AT114" s="143"/>
      <c r="AU114" s="143"/>
      <c r="AV114" s="143"/>
      <c r="AW114" s="143"/>
      <c r="AX114" s="143"/>
      <c r="AY114" s="143"/>
      <c r="AZ114" s="143"/>
      <c r="BA114" s="143"/>
      <c r="BB114" s="143"/>
      <c r="BC114" s="143"/>
      <c r="BD114" s="143"/>
      <c r="BE114" s="143"/>
      <c r="BF114" s="143"/>
      <c r="BG114" s="143"/>
      <c r="BH114" s="143"/>
      <c r="BI114" s="143"/>
      <c r="BJ114" s="143"/>
      <c r="BK114" s="143"/>
      <c r="BL114" s="143"/>
      <c r="BM114" s="143"/>
      <c r="BN114" s="143"/>
      <c r="BO114" s="143"/>
      <c r="BP114" s="143">
        <v>1</v>
      </c>
      <c r="BQ114" s="143"/>
      <c r="BR114" s="143"/>
      <c r="BS114" s="143"/>
      <c r="BT114" s="143"/>
      <c r="BU114" s="143"/>
      <c r="BV114" s="143"/>
      <c r="BW114" s="143"/>
      <c r="BX114" s="143"/>
      <c r="BY114" s="143"/>
      <c r="BZ114" s="143"/>
      <c r="CA114" s="143"/>
      <c r="CB114" s="143"/>
      <c r="CC114" s="143"/>
      <c r="CD114" s="143"/>
      <c r="CE114" s="143"/>
      <c r="CF114" s="143"/>
      <c r="CG114" s="143"/>
      <c r="CH114" s="143"/>
      <c r="CI114" s="270">
        <v>1</v>
      </c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</row>
    <row r="115" spans="1:138" s="67" customFormat="1" ht="14.65">
      <c r="A115" s="173" t="s">
        <v>279</v>
      </c>
      <c r="B115" s="143" t="s">
        <v>131</v>
      </c>
      <c r="C115" s="143"/>
      <c r="D115" s="65" t="s">
        <v>79</v>
      </c>
      <c r="E115" s="118"/>
      <c r="F115" s="139"/>
      <c r="G115" s="200"/>
      <c r="H115" s="65" t="s">
        <v>384</v>
      </c>
      <c r="I115" s="65"/>
      <c r="J115" s="65"/>
      <c r="K115" s="293"/>
      <c r="L115" s="123"/>
      <c r="M115" s="289">
        <v>23.05</v>
      </c>
      <c r="N115" s="65"/>
      <c r="O115" s="179"/>
      <c r="P115" s="140"/>
      <c r="Q115" s="65" t="s">
        <v>93</v>
      </c>
      <c r="R115" s="64" t="s">
        <v>103</v>
      </c>
      <c r="S115" s="64" t="str">
        <f t="shared" si="13"/>
        <v>andtvvvgsinftegiivanmvaemieahtdlkvvrklnlggenvnfeaikrgganngidiyveytghglvdilg</v>
      </c>
      <c r="T115" s="64" t="str">
        <f t="shared" si="14"/>
        <v>fpep</v>
      </c>
      <c r="U115" s="64" t="str">
        <f t="shared" si="15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15" s="64" t="str">
        <f t="shared" si="16"/>
        <v>tyg</v>
      </c>
      <c r="W115" s="64" t="str">
        <f t="shared" si="17"/>
        <v>ppps</v>
      </c>
      <c r="X115" s="64" t="str">
        <f t="shared" si="18"/>
        <v>tdpegayetvkkeykrkwnivwlkplgfnntytltvkdelakqynlktfsdlakisdklilgatmfflegpdgypglqklynfkfkhtksmdmgirytaidnnevqvidawatdgllvshklkileddkaffppyyaapiirqdvldkhpelkdvlnklanqisleemqklnykvdgegqdpakvakeflkekglil</v>
      </c>
      <c r="Y115" s="64"/>
      <c r="Z115" s="64"/>
      <c r="AA115" s="64"/>
      <c r="AB115" s="64"/>
      <c r="AC115" s="186" t="str">
        <f t="shared" si="23"/>
        <v>i</v>
      </c>
      <c r="AD115" s="186" t="str">
        <f t="shared" si="23"/>
        <v>e</v>
      </c>
      <c r="AE115" s="186" t="str">
        <f t="shared" si="23"/>
        <v>h</v>
      </c>
      <c r="AF115" s="186" t="str">
        <f t="shared" si="23"/>
        <v>l</v>
      </c>
      <c r="AG115" s="186" t="str">
        <f t="shared" si="23"/>
        <v>t</v>
      </c>
      <c r="AH115" s="193" t="str">
        <f t="shared" si="23"/>
        <v>y</v>
      </c>
      <c r="AI115" s="27"/>
      <c r="AJ115" s="143" t="s">
        <v>385</v>
      </c>
      <c r="AK115" s="284"/>
      <c r="AL115" s="143"/>
      <c r="AM115" s="143"/>
      <c r="AN115" s="143"/>
      <c r="AO115" s="143"/>
      <c r="AP115" s="143"/>
      <c r="AQ115" s="143"/>
      <c r="AR115" s="143"/>
      <c r="AS115" s="143"/>
      <c r="AT115" s="143"/>
      <c r="AU115" s="143"/>
      <c r="AV115" s="143"/>
      <c r="AW115" s="143"/>
      <c r="AX115" s="143"/>
      <c r="AY115" s="143"/>
      <c r="AZ115" s="143"/>
      <c r="BA115" s="143"/>
      <c r="BB115" s="143"/>
      <c r="BC115" s="143"/>
      <c r="BD115" s="143"/>
      <c r="BE115" s="143"/>
      <c r="BF115" s="143"/>
      <c r="BG115" s="143"/>
      <c r="BH115" s="143"/>
      <c r="BI115" s="143"/>
      <c r="BJ115" s="143"/>
      <c r="BK115" s="143"/>
      <c r="BL115" s="143"/>
      <c r="BM115" s="143"/>
      <c r="BN115" s="143"/>
      <c r="BO115" s="143"/>
      <c r="BP115" s="143">
        <v>1</v>
      </c>
      <c r="BQ115" s="143"/>
      <c r="BR115" s="143"/>
      <c r="BS115" s="143"/>
      <c r="BT115" s="143"/>
      <c r="BU115" s="143"/>
      <c r="BV115" s="143"/>
      <c r="BW115" s="143"/>
      <c r="BX115" s="143"/>
      <c r="BY115" s="143"/>
      <c r="BZ115" s="143"/>
      <c r="CA115" s="143"/>
      <c r="CB115" s="143"/>
      <c r="CC115" s="143"/>
      <c r="CD115" s="143"/>
      <c r="CE115" s="143"/>
      <c r="CF115" s="143"/>
      <c r="CG115" s="143"/>
      <c r="CH115" s="143"/>
      <c r="CI115" s="270">
        <v>1</v>
      </c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</row>
    <row r="116" spans="1:138" s="67" customFormat="1" ht="14.65">
      <c r="A116" s="173" t="s">
        <v>281</v>
      </c>
      <c r="B116" s="143" t="s">
        <v>131</v>
      </c>
      <c r="C116" s="143"/>
      <c r="D116" s="65" t="s">
        <v>79</v>
      </c>
      <c r="E116" s="118"/>
      <c r="F116" s="139"/>
      <c r="G116" s="200"/>
      <c r="H116" s="65" t="s">
        <v>386</v>
      </c>
      <c r="I116" s="65"/>
      <c r="J116" s="65"/>
      <c r="K116" s="293"/>
      <c r="L116" s="123"/>
      <c r="M116" s="289">
        <v>23.06</v>
      </c>
      <c r="N116" s="65"/>
      <c r="O116" s="179"/>
      <c r="P116" s="140"/>
      <c r="Q116" s="65" t="s">
        <v>93</v>
      </c>
      <c r="R116" s="64" t="s">
        <v>1286</v>
      </c>
      <c r="S116" s="64" t="str">
        <f t="shared" si="13"/>
        <v>andtvvvgsenftegiivanmvaemieahtdlkvvrklnlggenvnfeaikrgganngidiyveytgtglvdilg</v>
      </c>
      <c r="T116" s="64" t="str">
        <f t="shared" si="14"/>
        <v>fpep</v>
      </c>
      <c r="U116" s="64" t="str">
        <f t="shared" si="15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16" s="64" t="str">
        <f t="shared" si="16"/>
        <v>tyg</v>
      </c>
      <c r="W116" s="64" t="str">
        <f t="shared" si="17"/>
        <v>ppps</v>
      </c>
      <c r="X116" s="64" t="str">
        <f t="shared" si="18"/>
        <v>tdpegayetvkkeykrkwnivwlkplgfnntytltvkdelakqynlktfsdlakisdklilgatmfflegpdgypglqklynfkfkhtksmdmgirytaidnnevqvidawatdgllvshklkileddkaffppyyaapiirqdvldkhpelkdvlnklanqisleemqklnykvdgegqdpakvakeflkekglil</v>
      </c>
      <c r="Y116" s="64"/>
      <c r="Z116" s="64"/>
      <c r="AA116" s="64"/>
      <c r="AB116" s="64"/>
      <c r="AC116" s="186" t="str">
        <f t="shared" si="23"/>
        <v>e</v>
      </c>
      <c r="AD116" s="186" t="str">
        <f t="shared" si="23"/>
        <v>e</v>
      </c>
      <c r="AE116" s="186" t="str">
        <f t="shared" si="23"/>
        <v>t</v>
      </c>
      <c r="AF116" s="186" t="str">
        <f t="shared" si="23"/>
        <v>l</v>
      </c>
      <c r="AG116" s="186" t="str">
        <f t="shared" si="23"/>
        <v>t</v>
      </c>
      <c r="AH116" s="193" t="str">
        <f t="shared" si="23"/>
        <v>y</v>
      </c>
      <c r="AI116" s="27"/>
      <c r="AJ116" s="143" t="s">
        <v>387</v>
      </c>
      <c r="AK116" s="284"/>
      <c r="AL116" s="143"/>
      <c r="AM116" s="143"/>
      <c r="AN116" s="143"/>
      <c r="AO116" s="143"/>
      <c r="AP116" s="143"/>
      <c r="AQ116" s="143"/>
      <c r="AR116" s="143"/>
      <c r="AS116" s="143"/>
      <c r="AT116" s="143"/>
      <c r="AU116" s="143"/>
      <c r="AV116" s="143"/>
      <c r="AW116" s="143"/>
      <c r="AX116" s="143"/>
      <c r="AY116" s="143"/>
      <c r="AZ116" s="143"/>
      <c r="BA116" s="143"/>
      <c r="BB116" s="143"/>
      <c r="BC116" s="143"/>
      <c r="BD116" s="143"/>
      <c r="BE116" s="143"/>
      <c r="BF116" s="143"/>
      <c r="BG116" s="143"/>
      <c r="BH116" s="143"/>
      <c r="BI116" s="143"/>
      <c r="BJ116" s="143"/>
      <c r="BK116" s="143"/>
      <c r="BL116" s="143"/>
      <c r="BM116" s="143"/>
      <c r="BN116" s="143"/>
      <c r="BO116" s="143"/>
      <c r="BP116" s="143">
        <v>1</v>
      </c>
      <c r="BQ116" s="143"/>
      <c r="BR116" s="143"/>
      <c r="BS116" s="143"/>
      <c r="BT116" s="143"/>
      <c r="BU116" s="143"/>
      <c r="BV116" s="143"/>
      <c r="BW116" s="143"/>
      <c r="BX116" s="143"/>
      <c r="BY116" s="143"/>
      <c r="BZ116" s="143"/>
      <c r="CA116" s="143"/>
      <c r="CB116" s="143"/>
      <c r="CC116" s="143"/>
      <c r="CD116" s="143"/>
      <c r="CE116" s="143"/>
      <c r="CF116" s="143"/>
      <c r="CG116" s="143"/>
      <c r="CH116" s="143"/>
      <c r="CI116" s="270">
        <v>1</v>
      </c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</row>
    <row r="117" spans="1:138" s="67" customFormat="1" ht="14.65">
      <c r="A117" s="173" t="s">
        <v>388</v>
      </c>
      <c r="B117" s="143" t="s">
        <v>131</v>
      </c>
      <c r="C117" s="143"/>
      <c r="D117" s="65" t="s">
        <v>72</v>
      </c>
      <c r="E117" s="118"/>
      <c r="F117" s="139"/>
      <c r="G117" s="200"/>
      <c r="H117" s="65" t="s">
        <v>389</v>
      </c>
      <c r="I117" s="65"/>
      <c r="J117" s="65"/>
      <c r="K117" s="293"/>
      <c r="L117" s="123"/>
      <c r="M117" s="289"/>
      <c r="N117" s="65"/>
      <c r="O117" s="179"/>
      <c r="P117" s="140"/>
      <c r="Q117" s="65" t="s">
        <v>93</v>
      </c>
      <c r="R117" s="64" t="s">
        <v>1250</v>
      </c>
      <c r="S117" s="64" t="str">
        <f t="shared" si="13"/>
        <v>andtvvvgslnwtegiivanmvaemieahtdlkvvrklnlggvnvnfeaikrgganngidiyveytgqglvdilg</v>
      </c>
      <c r="T117" s="64" t="str">
        <f t="shared" si="14"/>
        <v>fpep</v>
      </c>
      <c r="U117" s="64" t="str">
        <f t="shared" si="15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17" s="64" t="str">
        <f t="shared" si="16"/>
        <v>tyg</v>
      </c>
      <c r="W117" s="64" t="str">
        <f t="shared" si="17"/>
        <v>ppps</v>
      </c>
      <c r="X117" s="64" t="str">
        <f t="shared" si="18"/>
        <v>tdpegayetvkkeykrkwnivwlkplgfnntgtlmvkdelakqynlktfsdlakisdklilgatmfflegpdgypglqklynfkfkhtksmdmgirytaidnnevqvidvwatdgllvshklkileddkaffppyyaapiirqdvldkhpelkdvlnklanqisleemqklnykvdgegqdpakvakeflkekglil</v>
      </c>
      <c r="Y117" s="64"/>
      <c r="Z117" s="64"/>
      <c r="AA117" s="64"/>
      <c r="AB117" s="64"/>
      <c r="AC117" s="186" t="str">
        <f t="shared" si="23"/>
        <v>l</v>
      </c>
      <c r="AD117" s="186" t="str">
        <f t="shared" si="23"/>
        <v>v</v>
      </c>
      <c r="AE117" s="186" t="str">
        <f t="shared" si="23"/>
        <v>q</v>
      </c>
      <c r="AF117" s="186" t="str">
        <f t="shared" si="23"/>
        <v>l</v>
      </c>
      <c r="AG117" s="186" t="str">
        <f t="shared" si="23"/>
        <v>m</v>
      </c>
      <c r="AH117" s="193" t="str">
        <f t="shared" si="23"/>
        <v>y</v>
      </c>
      <c r="AI117" s="27"/>
      <c r="AJ117" s="143" t="s">
        <v>390</v>
      </c>
      <c r="AK117" s="284"/>
      <c r="AL117" s="143"/>
      <c r="AM117" s="143"/>
      <c r="AN117" s="143"/>
      <c r="AO117" s="143"/>
      <c r="AP117" s="143"/>
      <c r="AQ117" s="143"/>
      <c r="AR117" s="143"/>
      <c r="AS117" s="143"/>
      <c r="AT117" s="143"/>
      <c r="AU117" s="143"/>
      <c r="AV117" s="143"/>
      <c r="AW117" s="143"/>
      <c r="AX117" s="143"/>
      <c r="AY117" s="143"/>
      <c r="AZ117" s="143"/>
      <c r="BA117" s="143"/>
      <c r="BB117" s="143"/>
      <c r="BC117" s="143"/>
      <c r="BD117" s="143"/>
      <c r="BE117" s="143"/>
      <c r="BF117" s="143"/>
      <c r="BG117" s="143"/>
      <c r="BH117" s="143"/>
      <c r="BI117" s="143"/>
      <c r="BJ117" s="143"/>
      <c r="BK117" s="143"/>
      <c r="BL117" s="143"/>
      <c r="BM117" s="143"/>
      <c r="BN117" s="143"/>
      <c r="BO117" s="143"/>
      <c r="BP117" s="143"/>
      <c r="BQ117" s="143"/>
      <c r="BR117" s="143"/>
      <c r="BS117" s="143"/>
      <c r="BT117" s="143"/>
      <c r="BU117" s="143"/>
      <c r="BV117" s="143"/>
      <c r="BW117" s="143"/>
      <c r="BX117" s="143"/>
      <c r="BY117" s="143"/>
      <c r="BZ117" s="143"/>
      <c r="CA117" s="143"/>
      <c r="CB117" s="143"/>
      <c r="CC117" s="143"/>
      <c r="CD117" s="143">
        <v>1</v>
      </c>
      <c r="CE117" s="143"/>
      <c r="CF117" s="143"/>
      <c r="CG117" s="143"/>
      <c r="CH117" s="143"/>
      <c r="CI117" s="270">
        <v>1</v>
      </c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</row>
    <row r="118" spans="1:138" s="67" customFormat="1" ht="14.65">
      <c r="A118" s="173" t="s">
        <v>391</v>
      </c>
      <c r="B118" s="143" t="s">
        <v>119</v>
      </c>
      <c r="C118" s="143" t="s">
        <v>120</v>
      </c>
      <c r="D118" s="65" t="s">
        <v>52</v>
      </c>
      <c r="E118" s="118"/>
      <c r="F118" s="139" t="s">
        <v>392</v>
      </c>
      <c r="G118" s="198"/>
      <c r="H118" s="65"/>
      <c r="I118" s="65"/>
      <c r="J118" s="65"/>
      <c r="K118" s="293"/>
      <c r="L118" s="123"/>
      <c r="M118" s="289">
        <v>36.112000000000002</v>
      </c>
      <c r="N118" s="64">
        <v>3</v>
      </c>
      <c r="O118" s="179"/>
      <c r="P118" s="140"/>
      <c r="Q118" s="65" t="s">
        <v>93</v>
      </c>
      <c r="R118" s="64" t="s">
        <v>282</v>
      </c>
      <c r="S118" s="64" t="str">
        <f t="shared" si="13"/>
        <v>andtvvvgsieftegiivanmvaemieahtdlkvvrklnlggpnvnfeaikrgganngidiyveytgsglvdilg</v>
      </c>
      <c r="T118" s="64" t="str">
        <f t="shared" si="14"/>
        <v>fpep</v>
      </c>
      <c r="U118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18" s="64" t="str">
        <f t="shared" si="16"/>
        <v>tyg</v>
      </c>
      <c r="W118" s="64" t="str">
        <f t="shared" si="17"/>
        <v>pppn</v>
      </c>
      <c r="X118" s="64" t="str">
        <f t="shared" si="18"/>
        <v>tdpegayetvkkeykrkwnivwlkplgfnntytlgvkdelakqynlktfsdlakisdklilgatmfflenpdgypglqklynfkfkhtksmdmgirytaidnnevqvidawatdgllvshklkileddkaffppyyaapiirqdvldkhpelkdvlnklanqisleemqklnykvdgegqdpakvakeflkekglil</v>
      </c>
      <c r="Y118" s="64"/>
      <c r="Z118" s="64"/>
      <c r="AA118" s="64"/>
      <c r="AB118" s="64"/>
      <c r="AC118" s="186" t="str">
        <f t="shared" si="23"/>
        <v>i</v>
      </c>
      <c r="AD118" s="186" t="str">
        <f t="shared" si="23"/>
        <v>p</v>
      </c>
      <c r="AE118" s="186" t="str">
        <f t="shared" si="23"/>
        <v>s</v>
      </c>
      <c r="AF118" s="186" t="str">
        <f t="shared" si="23"/>
        <v>l</v>
      </c>
      <c r="AG118" s="186" t="str">
        <f t="shared" si="23"/>
        <v>g</v>
      </c>
      <c r="AH118" s="193" t="str">
        <f t="shared" si="23"/>
        <v>y</v>
      </c>
      <c r="AI118" s="27"/>
      <c r="AJ118" s="143" t="s">
        <v>393</v>
      </c>
      <c r="AK118" s="284"/>
      <c r="AL118" s="143"/>
      <c r="AM118" s="143"/>
      <c r="AN118" s="143"/>
      <c r="AO118" s="143"/>
      <c r="AP118" s="143"/>
      <c r="AQ118" s="143"/>
      <c r="AR118" s="143"/>
      <c r="AS118" s="143"/>
      <c r="AT118" s="143"/>
      <c r="AU118" s="143"/>
      <c r="AV118" s="143"/>
      <c r="AW118" s="143"/>
      <c r="AX118" s="143"/>
      <c r="AY118" s="143"/>
      <c r="AZ118" s="143"/>
      <c r="BA118" s="143"/>
      <c r="BB118" s="143"/>
      <c r="BC118" s="143"/>
      <c r="BD118" s="143"/>
      <c r="BE118" s="143"/>
      <c r="BF118" s="143"/>
      <c r="BG118" s="143"/>
      <c r="BH118" s="143"/>
      <c r="BI118" s="143"/>
      <c r="BJ118" s="143"/>
      <c r="BK118" s="143"/>
      <c r="BL118" s="143"/>
      <c r="BM118" s="143"/>
      <c r="BN118" s="143"/>
      <c r="BO118" s="143"/>
      <c r="BP118" s="143"/>
      <c r="BQ118" s="143"/>
      <c r="BR118" s="143"/>
      <c r="BS118" s="143"/>
      <c r="BT118" s="143"/>
      <c r="BU118" s="143"/>
      <c r="BV118" s="143"/>
      <c r="BW118" s="143"/>
      <c r="BX118" s="143"/>
      <c r="BY118" s="143"/>
      <c r="BZ118" s="143"/>
      <c r="CA118" s="143"/>
      <c r="CB118" s="143"/>
      <c r="CC118" s="143"/>
      <c r="CD118" s="143">
        <v>1</v>
      </c>
      <c r="CE118" s="143"/>
      <c r="CF118" s="143"/>
      <c r="CG118" s="143"/>
      <c r="CH118" s="143"/>
      <c r="CI118" s="270">
        <v>1</v>
      </c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</row>
    <row r="119" spans="1:138" s="67" customFormat="1" ht="14.65">
      <c r="A119" s="173" t="s">
        <v>394</v>
      </c>
      <c r="B119" s="143" t="s">
        <v>119</v>
      </c>
      <c r="C119" s="143" t="s">
        <v>120</v>
      </c>
      <c r="D119" s="65" t="s">
        <v>52</v>
      </c>
      <c r="E119" s="118"/>
      <c r="F119" s="139" t="s">
        <v>395</v>
      </c>
      <c r="G119" s="198"/>
      <c r="H119" s="65"/>
      <c r="I119" s="65"/>
      <c r="J119" s="65"/>
      <c r="K119" s="293"/>
      <c r="L119" s="123"/>
      <c r="M119" s="289">
        <v>36.121000000000002</v>
      </c>
      <c r="N119" s="64">
        <v>3</v>
      </c>
      <c r="O119" s="179"/>
      <c r="P119" s="140"/>
      <c r="Q119" s="65" t="s">
        <v>93</v>
      </c>
      <c r="R119" s="64" t="s">
        <v>282</v>
      </c>
      <c r="S119" s="64" t="str">
        <f t="shared" si="13"/>
        <v>andtvvvgsieftegiivanmvaemieahtdlkvvrklnlggpnvnfeaikrgganngidiyveytgsglvdilg</v>
      </c>
      <c r="T119" s="64" t="str">
        <f t="shared" si="14"/>
        <v>fpep</v>
      </c>
      <c r="U119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19" s="64" t="str">
        <f t="shared" si="16"/>
        <v>tyg</v>
      </c>
      <c r="W119" s="64" t="str">
        <f t="shared" si="17"/>
        <v>pppn</v>
      </c>
      <c r="X119" s="64" t="str">
        <f t="shared" si="18"/>
        <v>tdpegayetvkkeykrkwnivwlkplgfnntytlgvkdelakqynlktfsdlakisdklilgatmfflenpdgypglqklynfkfkhtksmdmgirytaidnnevqvidawatdgllvshklkileddkaffppyyaapiirqdvldkhpelkdvlnklanqisleemqklnykvdgegqdpakvakeflkekglil</v>
      </c>
      <c r="Y119" s="64"/>
      <c r="Z119" s="64"/>
      <c r="AA119" s="64"/>
      <c r="AB119" s="64"/>
      <c r="AC119" s="186" t="str">
        <f t="shared" si="23"/>
        <v>i</v>
      </c>
      <c r="AD119" s="186" t="str">
        <f t="shared" si="23"/>
        <v>p</v>
      </c>
      <c r="AE119" s="186" t="str">
        <f t="shared" si="23"/>
        <v>s</v>
      </c>
      <c r="AF119" s="186" t="str">
        <f t="shared" si="23"/>
        <v>l</v>
      </c>
      <c r="AG119" s="186" t="str">
        <f t="shared" si="23"/>
        <v>g</v>
      </c>
      <c r="AH119" s="193" t="str">
        <f t="shared" si="23"/>
        <v>y</v>
      </c>
      <c r="AI119" s="27"/>
      <c r="AJ119" s="143" t="s">
        <v>396</v>
      </c>
      <c r="AK119" s="284"/>
      <c r="AL119" s="143"/>
      <c r="AM119" s="143"/>
      <c r="AN119" s="143"/>
      <c r="AO119" s="143"/>
      <c r="AP119" s="143"/>
      <c r="AQ119" s="143"/>
      <c r="AR119" s="143"/>
      <c r="AS119" s="143"/>
      <c r="AT119" s="143"/>
      <c r="AU119" s="143"/>
      <c r="AV119" s="143"/>
      <c r="AW119" s="143"/>
      <c r="AX119" s="143"/>
      <c r="AY119" s="143"/>
      <c r="AZ119" s="143"/>
      <c r="BA119" s="143"/>
      <c r="BB119" s="143"/>
      <c r="BC119" s="143"/>
      <c r="BD119" s="143"/>
      <c r="BE119" s="143"/>
      <c r="BF119" s="143"/>
      <c r="BG119" s="143"/>
      <c r="BH119" s="143"/>
      <c r="BI119" s="143"/>
      <c r="BJ119" s="143"/>
      <c r="BK119" s="143"/>
      <c r="BL119" s="143"/>
      <c r="BM119" s="143"/>
      <c r="BN119" s="143"/>
      <c r="BO119" s="143"/>
      <c r="BP119" s="143"/>
      <c r="BQ119" s="143"/>
      <c r="BR119" s="143"/>
      <c r="BS119" s="143"/>
      <c r="BT119" s="143"/>
      <c r="BU119" s="143"/>
      <c r="BV119" s="143"/>
      <c r="BW119" s="143"/>
      <c r="BX119" s="143"/>
      <c r="BY119" s="143"/>
      <c r="BZ119" s="143"/>
      <c r="CA119" s="143"/>
      <c r="CB119" s="143"/>
      <c r="CC119" s="143"/>
      <c r="CD119" s="143">
        <v>1</v>
      </c>
      <c r="CE119" s="143"/>
      <c r="CF119" s="143"/>
      <c r="CG119" s="143"/>
      <c r="CH119" s="143"/>
      <c r="CI119" s="270">
        <v>1</v>
      </c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</row>
    <row r="120" spans="1:138" s="67" customFormat="1" ht="14.65">
      <c r="A120" s="173" t="s">
        <v>397</v>
      </c>
      <c r="B120" s="143" t="s">
        <v>119</v>
      </c>
      <c r="C120" s="143" t="s">
        <v>120</v>
      </c>
      <c r="D120" s="65" t="s">
        <v>52</v>
      </c>
      <c r="E120" s="118"/>
      <c r="F120" s="139" t="s">
        <v>291</v>
      </c>
      <c r="G120" s="198"/>
      <c r="H120" s="65"/>
      <c r="I120" s="65"/>
      <c r="J120" s="65"/>
      <c r="K120" s="293"/>
      <c r="L120" s="123"/>
      <c r="M120" s="289">
        <v>36.130000000000003</v>
      </c>
      <c r="N120" s="64">
        <v>3</v>
      </c>
      <c r="O120" s="179"/>
      <c r="P120" s="140"/>
      <c r="Q120" s="65" t="s">
        <v>93</v>
      </c>
      <c r="R120" s="64" t="s">
        <v>282</v>
      </c>
      <c r="S120" s="64" t="str">
        <f t="shared" si="13"/>
        <v>andtvvvgsieftegiivanmvaemieahtdlkvvrklnlggpnvnfeaikrgganngidiyveytgsglvdilg</v>
      </c>
      <c r="T120" s="64" t="str">
        <f t="shared" si="14"/>
        <v>fpep</v>
      </c>
      <c r="U120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20" s="64" t="str">
        <f t="shared" si="16"/>
        <v>tyg</v>
      </c>
      <c r="W120" s="64" t="str">
        <f t="shared" si="17"/>
        <v>pppn</v>
      </c>
      <c r="X120" s="64" t="str">
        <f t="shared" si="18"/>
        <v>tdpegayetvkkeykrkwnivwlkplgfnntytlgvkdelakqynlktfsdlakisdklilgatmfflenpdgypglqklynfkfkhtksmdmgirytaidnnevqvidawatdgllvshklkileddkaffppyyaapiirqdvldkhpelkdvlnklanqisleemqklnykvdgegqdpakvakeflkekglil</v>
      </c>
      <c r="Y120" s="64"/>
      <c r="Z120" s="64"/>
      <c r="AA120" s="64"/>
      <c r="AB120" s="64"/>
      <c r="AC120" s="186" t="str">
        <f t="shared" si="23"/>
        <v>i</v>
      </c>
      <c r="AD120" s="186" t="str">
        <f t="shared" si="23"/>
        <v>p</v>
      </c>
      <c r="AE120" s="186" t="str">
        <f t="shared" si="23"/>
        <v>s</v>
      </c>
      <c r="AF120" s="186" t="str">
        <f t="shared" si="23"/>
        <v>l</v>
      </c>
      <c r="AG120" s="186" t="str">
        <f t="shared" si="23"/>
        <v>g</v>
      </c>
      <c r="AH120" s="193" t="str">
        <f t="shared" si="23"/>
        <v>y</v>
      </c>
      <c r="AI120" s="27"/>
      <c r="AJ120" s="143" t="s">
        <v>398</v>
      </c>
      <c r="AK120" s="284"/>
      <c r="AL120" s="143"/>
      <c r="AM120" s="143"/>
      <c r="AN120" s="143"/>
      <c r="AO120" s="143"/>
      <c r="AP120" s="143"/>
      <c r="AQ120" s="143"/>
      <c r="AR120" s="143"/>
      <c r="AS120" s="143"/>
      <c r="AT120" s="143"/>
      <c r="AU120" s="143"/>
      <c r="AV120" s="143"/>
      <c r="AW120" s="143"/>
      <c r="AX120" s="143"/>
      <c r="AY120" s="143"/>
      <c r="AZ120" s="143"/>
      <c r="BA120" s="143"/>
      <c r="BB120" s="143"/>
      <c r="BC120" s="143"/>
      <c r="BD120" s="143"/>
      <c r="BE120" s="143"/>
      <c r="BF120" s="143"/>
      <c r="BG120" s="143"/>
      <c r="BH120" s="143"/>
      <c r="BI120" s="143"/>
      <c r="BJ120" s="143"/>
      <c r="BK120" s="143"/>
      <c r="BL120" s="143"/>
      <c r="BM120" s="143"/>
      <c r="BN120" s="143"/>
      <c r="BO120" s="143"/>
      <c r="BP120" s="143"/>
      <c r="BQ120" s="143"/>
      <c r="BR120" s="143"/>
      <c r="BS120" s="143"/>
      <c r="BT120" s="143"/>
      <c r="BU120" s="143"/>
      <c r="BV120" s="143"/>
      <c r="BW120" s="143"/>
      <c r="BX120" s="143"/>
      <c r="BY120" s="143"/>
      <c r="BZ120" s="143"/>
      <c r="CA120" s="143"/>
      <c r="CB120" s="143"/>
      <c r="CC120" s="143"/>
      <c r="CD120" s="143">
        <v>1</v>
      </c>
      <c r="CE120" s="143"/>
      <c r="CF120" s="143"/>
      <c r="CG120" s="143"/>
      <c r="CH120" s="143"/>
      <c r="CI120" s="270">
        <v>1</v>
      </c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</row>
    <row r="121" spans="1:138" s="67" customFormat="1" ht="14.65">
      <c r="A121" s="174" t="s">
        <v>399</v>
      </c>
      <c r="B121" s="143" t="s">
        <v>119</v>
      </c>
      <c r="C121" s="143" t="s">
        <v>120</v>
      </c>
      <c r="D121" s="65" t="s">
        <v>124</v>
      </c>
      <c r="E121" s="118"/>
      <c r="F121" s="141" t="s">
        <v>160</v>
      </c>
      <c r="G121" s="198"/>
      <c r="H121" s="65"/>
      <c r="I121" s="65"/>
      <c r="J121" s="65"/>
      <c r="K121" s="293"/>
      <c r="L121" s="123"/>
      <c r="M121" s="289">
        <v>32.01</v>
      </c>
      <c r="N121" s="65">
        <v>2</v>
      </c>
      <c r="O121" s="179"/>
      <c r="P121" s="140"/>
      <c r="Q121" s="65" t="s">
        <v>93</v>
      </c>
      <c r="R121" s="64" t="s">
        <v>163</v>
      </c>
      <c r="S121" s="64" t="str">
        <f t="shared" si="13"/>
        <v>andtvvvgsiiftegiivanmvaemieahtdlkvvrklnlggvnvnfeaikrgganngidiyveytghglvdilg</v>
      </c>
      <c r="T121" s="64" t="str">
        <f t="shared" si="14"/>
        <v>fpep</v>
      </c>
      <c r="U121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21" s="64" t="str">
        <f t="shared" si="16"/>
        <v>tyg</v>
      </c>
      <c r="W121" s="64" t="str">
        <f t="shared" si="17"/>
        <v>pppa</v>
      </c>
      <c r="X121" s="64" t="str">
        <f t="shared" si="18"/>
        <v>tdpegayetvkkeykrkwnivwlkplgfnntytltvkdelakqynlktfsdlakisdklilgatmfflegpdgypglqklynfkfkhtksmdmgirytaidnnevqvidawatdgllvshklkileddkaffppyyaapiirqdvldkhpelkdvlnklanqisleemqklnykvdgegqdpakvakeflkekglil</v>
      </c>
      <c r="Y121" s="64"/>
      <c r="Z121" s="64"/>
      <c r="AA121" s="64"/>
      <c r="AB121" s="64"/>
      <c r="AC121" s="186" t="str">
        <f t="shared" si="23"/>
        <v>i</v>
      </c>
      <c r="AD121" s="186" t="str">
        <f t="shared" si="23"/>
        <v>v</v>
      </c>
      <c r="AE121" s="186" t="str">
        <f t="shared" si="23"/>
        <v>h</v>
      </c>
      <c r="AF121" s="186" t="str">
        <f t="shared" si="23"/>
        <v>l</v>
      </c>
      <c r="AG121" s="186" t="str">
        <f t="shared" si="23"/>
        <v>t</v>
      </c>
      <c r="AH121" s="193" t="str">
        <f t="shared" si="23"/>
        <v>y</v>
      </c>
      <c r="AI121" s="27"/>
      <c r="AJ121" s="143" t="s">
        <v>400</v>
      </c>
      <c r="AK121" s="284"/>
      <c r="AL121" s="143"/>
      <c r="AM121" s="143"/>
      <c r="AN121" s="143"/>
      <c r="AO121" s="143"/>
      <c r="AP121" s="143"/>
      <c r="AQ121" s="143"/>
      <c r="AR121" s="143"/>
      <c r="AS121" s="143"/>
      <c r="AT121" s="143"/>
      <c r="AU121" s="143"/>
      <c r="AV121" s="143"/>
      <c r="AW121" s="143"/>
      <c r="AX121" s="143"/>
      <c r="AY121" s="143"/>
      <c r="AZ121" s="143"/>
      <c r="BA121" s="143"/>
      <c r="BB121" s="143"/>
      <c r="BC121" s="143"/>
      <c r="BD121" s="143"/>
      <c r="BE121" s="143"/>
      <c r="BF121" s="143"/>
      <c r="BG121" s="143"/>
      <c r="BH121" s="143"/>
      <c r="BI121" s="143"/>
      <c r="BJ121" s="143"/>
      <c r="BK121" s="143"/>
      <c r="BL121" s="143"/>
      <c r="BM121" s="143"/>
      <c r="BN121" s="143"/>
      <c r="BO121" s="143"/>
      <c r="BP121" s="143"/>
      <c r="BQ121" s="143"/>
      <c r="BR121" s="143"/>
      <c r="BS121" s="143"/>
      <c r="BT121" s="143"/>
      <c r="BU121" s="143"/>
      <c r="BV121" s="143"/>
      <c r="BW121" s="143">
        <v>1</v>
      </c>
      <c r="BX121" s="143"/>
      <c r="BY121" s="143"/>
      <c r="BZ121" s="143"/>
      <c r="CA121" s="143"/>
      <c r="CB121" s="143"/>
      <c r="CC121" s="143"/>
      <c r="CD121" s="143"/>
      <c r="CE121" s="143"/>
      <c r="CF121" s="143"/>
      <c r="CG121" s="143"/>
      <c r="CH121" s="143"/>
      <c r="CI121" s="270">
        <v>1</v>
      </c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</row>
    <row r="122" spans="1:138" s="67" customFormat="1" ht="14.65">
      <c r="A122" s="173" t="s">
        <v>401</v>
      </c>
      <c r="B122" s="143" t="s">
        <v>119</v>
      </c>
      <c r="C122" s="143" t="s">
        <v>120</v>
      </c>
      <c r="D122" s="65" t="s">
        <v>124</v>
      </c>
      <c r="E122" s="118"/>
      <c r="F122" s="141" t="s">
        <v>166</v>
      </c>
      <c r="G122" s="198"/>
      <c r="H122" s="65"/>
      <c r="I122" s="65"/>
      <c r="J122" s="65"/>
      <c r="K122" s="293"/>
      <c r="L122" s="123"/>
      <c r="M122" s="289">
        <v>32.020000000000003</v>
      </c>
      <c r="N122" s="65"/>
      <c r="O122" s="179"/>
      <c r="P122" s="140"/>
      <c r="Q122" s="65" t="s">
        <v>93</v>
      </c>
      <c r="R122" s="64" t="s">
        <v>163</v>
      </c>
      <c r="S122" s="64" t="str">
        <f t="shared" si="13"/>
        <v>andtvvvgsiiftegiivanmvaemieahtdlkvvrklnlggvnvnfeaikrgganngidiyveytghglvdilg</v>
      </c>
      <c r="T122" s="64" t="str">
        <f t="shared" si="14"/>
        <v>fpep</v>
      </c>
      <c r="U122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22" s="64" t="str">
        <f t="shared" si="16"/>
        <v>tyg</v>
      </c>
      <c r="W122" s="64" t="str">
        <f t="shared" si="17"/>
        <v>pppa</v>
      </c>
      <c r="X122" s="64" t="str">
        <f t="shared" si="18"/>
        <v>tdpegayetvkkeykrkwnivwlkplgfnntytltvkdelakqynlktfsdlakisdklilgatmfflegpdgypglqklynfkfkhtksmdmgirytaidnnevqvidawatdgllvshklkileddkaffppyyaapiirqdvldkhpelkdvlnklanqisleemqklnykvdgegqdpakvakeflkekglil</v>
      </c>
      <c r="Y122" s="64"/>
      <c r="Z122" s="64"/>
      <c r="AA122" s="64"/>
      <c r="AB122" s="64"/>
      <c r="AC122" s="186" t="str">
        <f t="shared" ref="AC122:AH131" si="24">MID($R122,MID(AC$1,1,3),1)</f>
        <v>i</v>
      </c>
      <c r="AD122" s="186" t="str">
        <f t="shared" si="24"/>
        <v>v</v>
      </c>
      <c r="AE122" s="186" t="str">
        <f t="shared" si="24"/>
        <v>h</v>
      </c>
      <c r="AF122" s="186" t="str">
        <f t="shared" si="24"/>
        <v>l</v>
      </c>
      <c r="AG122" s="186" t="str">
        <f t="shared" si="24"/>
        <v>t</v>
      </c>
      <c r="AH122" s="193" t="str">
        <f t="shared" si="24"/>
        <v>y</v>
      </c>
      <c r="AI122" s="27"/>
      <c r="AJ122" s="143" t="s">
        <v>402</v>
      </c>
      <c r="AK122" s="284"/>
      <c r="AL122" s="143"/>
      <c r="AM122" s="143"/>
      <c r="AN122" s="143"/>
      <c r="AO122" s="143"/>
      <c r="AP122" s="143"/>
      <c r="AQ122" s="143"/>
      <c r="AR122" s="143"/>
      <c r="AS122" s="143"/>
      <c r="AT122" s="143"/>
      <c r="AU122" s="143"/>
      <c r="AV122" s="143"/>
      <c r="AW122" s="143"/>
      <c r="AX122" s="143"/>
      <c r="AY122" s="143"/>
      <c r="AZ122" s="143"/>
      <c r="BA122" s="143"/>
      <c r="BB122" s="143"/>
      <c r="BC122" s="143"/>
      <c r="BD122" s="143"/>
      <c r="BE122" s="143"/>
      <c r="BF122" s="143"/>
      <c r="BG122" s="143"/>
      <c r="BH122" s="143"/>
      <c r="BI122" s="143"/>
      <c r="BJ122" s="143"/>
      <c r="BK122" s="143"/>
      <c r="BL122" s="143"/>
      <c r="BM122" s="143"/>
      <c r="BN122" s="143"/>
      <c r="BO122" s="143"/>
      <c r="BP122" s="143"/>
      <c r="BQ122" s="143"/>
      <c r="BR122" s="143"/>
      <c r="BS122" s="143"/>
      <c r="BT122" s="143"/>
      <c r="BU122" s="143"/>
      <c r="BV122" s="143"/>
      <c r="BW122" s="143">
        <v>1</v>
      </c>
      <c r="BX122" s="143"/>
      <c r="BY122" s="143"/>
      <c r="BZ122" s="143"/>
      <c r="CA122" s="143"/>
      <c r="CB122" s="143"/>
      <c r="CC122" s="143"/>
      <c r="CD122" s="143"/>
      <c r="CE122" s="143"/>
      <c r="CF122" s="143"/>
      <c r="CG122" s="143"/>
      <c r="CH122" s="143"/>
      <c r="CI122" s="270">
        <v>1</v>
      </c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</row>
    <row r="123" spans="1:138" s="67" customFormat="1" ht="14.65">
      <c r="A123" s="173" t="s">
        <v>403</v>
      </c>
      <c r="B123" s="143" t="s">
        <v>119</v>
      </c>
      <c r="C123" s="143" t="s">
        <v>120</v>
      </c>
      <c r="D123" s="65" t="s">
        <v>124</v>
      </c>
      <c r="E123" s="118"/>
      <c r="F123" s="141" t="s">
        <v>169</v>
      </c>
      <c r="G123" s="198"/>
      <c r="H123" s="65"/>
      <c r="I123" s="65"/>
      <c r="J123" s="65"/>
      <c r="K123" s="293"/>
      <c r="L123" s="123"/>
      <c r="M123" s="289">
        <v>32.03</v>
      </c>
      <c r="N123" s="65"/>
      <c r="O123" s="179"/>
      <c r="P123" s="140"/>
      <c r="Q123" s="65" t="s">
        <v>93</v>
      </c>
      <c r="R123" s="64" t="s">
        <v>163</v>
      </c>
      <c r="S123" s="64" t="str">
        <f t="shared" si="13"/>
        <v>andtvvvgsiiftegiivanmvaemieahtdlkvvrklnlggvnvnfeaikrgganngidiyveytghglvdilg</v>
      </c>
      <c r="T123" s="64" t="str">
        <f t="shared" si="14"/>
        <v>fpep</v>
      </c>
      <c r="U123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23" s="64" t="str">
        <f t="shared" si="16"/>
        <v>tyg</v>
      </c>
      <c r="W123" s="64" t="str">
        <f t="shared" si="17"/>
        <v>pppa</v>
      </c>
      <c r="X123" s="64" t="str">
        <f t="shared" si="18"/>
        <v>tdpegayetvkkeykrkwnivwlkplgfnntytltvkdelakqynlktfsdlakisdklilgatmfflegpdgypglqklynfkfkhtksmdmgirytaidnnevqvidawatdgllvshklkileddkaffppyyaapiirqdvldkhpelkdvlnklanqisleemqklnykvdgegqdpakvakeflkekglil</v>
      </c>
      <c r="Y123" s="64"/>
      <c r="Z123" s="64"/>
      <c r="AA123" s="64"/>
      <c r="AB123" s="64"/>
      <c r="AC123" s="186" t="str">
        <f t="shared" si="24"/>
        <v>i</v>
      </c>
      <c r="AD123" s="186" t="str">
        <f t="shared" si="24"/>
        <v>v</v>
      </c>
      <c r="AE123" s="186" t="str">
        <f t="shared" si="24"/>
        <v>h</v>
      </c>
      <c r="AF123" s="186" t="str">
        <f t="shared" si="24"/>
        <v>l</v>
      </c>
      <c r="AG123" s="186" t="str">
        <f t="shared" si="24"/>
        <v>t</v>
      </c>
      <c r="AH123" s="193" t="str">
        <f t="shared" si="24"/>
        <v>y</v>
      </c>
      <c r="AI123" s="27"/>
      <c r="AJ123" s="143" t="s">
        <v>404</v>
      </c>
      <c r="AK123" s="284"/>
      <c r="AL123" s="143"/>
      <c r="AM123" s="143"/>
      <c r="AN123" s="143"/>
      <c r="AO123" s="143"/>
      <c r="AP123" s="143"/>
      <c r="AQ123" s="143"/>
      <c r="AR123" s="143"/>
      <c r="AS123" s="143"/>
      <c r="AT123" s="143"/>
      <c r="AU123" s="143"/>
      <c r="AV123" s="143"/>
      <c r="AW123" s="143"/>
      <c r="AX123" s="143"/>
      <c r="AY123" s="143"/>
      <c r="AZ123" s="143"/>
      <c r="BA123" s="143"/>
      <c r="BB123" s="143"/>
      <c r="BC123" s="143"/>
      <c r="BD123" s="143"/>
      <c r="BE123" s="143"/>
      <c r="BF123" s="143"/>
      <c r="BG123" s="143"/>
      <c r="BH123" s="143"/>
      <c r="BI123" s="143"/>
      <c r="BJ123" s="143"/>
      <c r="BK123" s="143"/>
      <c r="BL123" s="143"/>
      <c r="BM123" s="143"/>
      <c r="BN123" s="143"/>
      <c r="BO123" s="143">
        <v>1</v>
      </c>
      <c r="BP123" s="143"/>
      <c r="BQ123" s="143"/>
      <c r="BR123" s="143"/>
      <c r="BS123" s="143"/>
      <c r="BT123" s="143"/>
      <c r="BU123" s="143"/>
      <c r="BV123" s="143"/>
      <c r="BW123" s="143"/>
      <c r="BX123" s="143"/>
      <c r="BY123" s="143"/>
      <c r="BZ123" s="143"/>
      <c r="CA123" s="143"/>
      <c r="CB123" s="143"/>
      <c r="CC123" s="143"/>
      <c r="CD123" s="143"/>
      <c r="CE123" s="143"/>
      <c r="CF123" s="143"/>
      <c r="CG123" s="143"/>
      <c r="CH123" s="143"/>
      <c r="CI123" s="270">
        <v>1</v>
      </c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</row>
    <row r="124" spans="1:138" s="67" customFormat="1" ht="14.65">
      <c r="A124" s="173" t="s">
        <v>405</v>
      </c>
      <c r="B124" s="143" t="s">
        <v>119</v>
      </c>
      <c r="C124" s="143" t="s">
        <v>120</v>
      </c>
      <c r="D124" s="65" t="s">
        <v>124</v>
      </c>
      <c r="E124" s="118"/>
      <c r="F124" s="141" t="s">
        <v>172</v>
      </c>
      <c r="G124" s="198"/>
      <c r="H124" s="65"/>
      <c r="I124" s="65"/>
      <c r="J124" s="65"/>
      <c r="K124" s="293"/>
      <c r="L124" s="123"/>
      <c r="M124" s="289">
        <v>32.04</v>
      </c>
      <c r="N124" s="65"/>
      <c r="O124" s="179"/>
      <c r="P124" s="140"/>
      <c r="Q124" s="65" t="s">
        <v>93</v>
      </c>
      <c r="R124" s="64" t="s">
        <v>163</v>
      </c>
      <c r="S124" s="64" t="str">
        <f t="shared" si="13"/>
        <v>andtvvvgsiiftegiivanmvaemieahtdlkvvrklnlggvnvnfeaikrgganngidiyveytghglvdilg</v>
      </c>
      <c r="T124" s="64" t="str">
        <f t="shared" si="14"/>
        <v>fpep</v>
      </c>
      <c r="U124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24" s="64" t="str">
        <f t="shared" si="16"/>
        <v>tyg</v>
      </c>
      <c r="W124" s="64" t="str">
        <f t="shared" si="17"/>
        <v>pppa</v>
      </c>
      <c r="X124" s="64" t="str">
        <f t="shared" si="18"/>
        <v>tdpegayetvkkeykrkwnivwlkplgfnntytltvkdelakqynlktfsdlakisdklilgatmfflegpdgypglqklynfkfkhtksmdmgirytaidnnevqvidawatdgllvshklkileddkaffppyyaapiirqdvldkhpelkdvlnklanqisleemqklnykvdgegqdpakvakeflkekglil</v>
      </c>
      <c r="Y124" s="64"/>
      <c r="Z124" s="64"/>
      <c r="AA124" s="64"/>
      <c r="AB124" s="64"/>
      <c r="AC124" s="186" t="str">
        <f t="shared" si="24"/>
        <v>i</v>
      </c>
      <c r="AD124" s="186" t="str">
        <f t="shared" si="24"/>
        <v>v</v>
      </c>
      <c r="AE124" s="186" t="str">
        <f t="shared" si="24"/>
        <v>h</v>
      </c>
      <c r="AF124" s="186" t="str">
        <f t="shared" si="24"/>
        <v>l</v>
      </c>
      <c r="AG124" s="186" t="str">
        <f t="shared" si="24"/>
        <v>t</v>
      </c>
      <c r="AH124" s="193" t="str">
        <f t="shared" si="24"/>
        <v>y</v>
      </c>
      <c r="AI124" s="27"/>
      <c r="AJ124" s="143" t="s">
        <v>406</v>
      </c>
      <c r="AK124" s="284"/>
      <c r="AL124" s="143"/>
      <c r="AM124" s="143"/>
      <c r="AN124" s="143"/>
      <c r="AO124" s="143"/>
      <c r="AP124" s="143"/>
      <c r="AQ124" s="143"/>
      <c r="AR124" s="143"/>
      <c r="AS124" s="143"/>
      <c r="AT124" s="143"/>
      <c r="AU124" s="143"/>
      <c r="AV124" s="143"/>
      <c r="AW124" s="143"/>
      <c r="AX124" s="143"/>
      <c r="AY124" s="143"/>
      <c r="AZ124" s="143"/>
      <c r="BA124" s="143"/>
      <c r="BB124" s="143"/>
      <c r="BC124" s="143"/>
      <c r="BD124" s="143"/>
      <c r="BE124" s="143"/>
      <c r="BF124" s="143"/>
      <c r="BG124" s="143"/>
      <c r="BH124" s="143"/>
      <c r="BI124" s="143"/>
      <c r="BJ124" s="143"/>
      <c r="BK124" s="143"/>
      <c r="BL124" s="143"/>
      <c r="BM124" s="143"/>
      <c r="BN124" s="143"/>
      <c r="BO124" s="143">
        <v>1</v>
      </c>
      <c r="BP124" s="143"/>
      <c r="BQ124" s="143"/>
      <c r="BR124" s="143"/>
      <c r="BS124" s="143"/>
      <c r="BT124" s="143"/>
      <c r="BU124" s="143"/>
      <c r="BV124" s="143"/>
      <c r="BW124" s="143"/>
      <c r="BX124" s="143"/>
      <c r="BY124" s="143"/>
      <c r="BZ124" s="143"/>
      <c r="CA124" s="143"/>
      <c r="CB124" s="143"/>
      <c r="CC124" s="143"/>
      <c r="CD124" s="143"/>
      <c r="CE124" s="143"/>
      <c r="CF124" s="143"/>
      <c r="CG124" s="143"/>
      <c r="CH124" s="143"/>
      <c r="CI124" s="270">
        <v>1</v>
      </c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</row>
    <row r="125" spans="1:138" s="67" customFormat="1" ht="14.65">
      <c r="A125" s="173" t="s">
        <v>407</v>
      </c>
      <c r="B125" s="143" t="s">
        <v>119</v>
      </c>
      <c r="C125" s="143" t="s">
        <v>120</v>
      </c>
      <c r="D125" s="65" t="s">
        <v>124</v>
      </c>
      <c r="E125" s="118"/>
      <c r="F125" s="141" t="s">
        <v>175</v>
      </c>
      <c r="G125" s="198"/>
      <c r="H125" s="65"/>
      <c r="I125" s="65"/>
      <c r="J125" s="65"/>
      <c r="K125" s="293"/>
      <c r="L125" s="123"/>
      <c r="M125" s="289">
        <v>32.049999999999997</v>
      </c>
      <c r="N125" s="65"/>
      <c r="O125" s="179"/>
      <c r="P125" s="140"/>
      <c r="Q125" s="65" t="s">
        <v>93</v>
      </c>
      <c r="R125" s="64" t="s">
        <v>163</v>
      </c>
      <c r="S125" s="64" t="str">
        <f t="shared" si="13"/>
        <v>andtvvvgsiiftegiivanmvaemieahtdlkvvrklnlggvnvnfeaikrgganngidiyveytghglvdilg</v>
      </c>
      <c r="T125" s="64" t="str">
        <f t="shared" si="14"/>
        <v>fpep</v>
      </c>
      <c r="U125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25" s="64" t="str">
        <f t="shared" si="16"/>
        <v>tyg</v>
      </c>
      <c r="W125" s="64" t="str">
        <f t="shared" si="17"/>
        <v>pppa</v>
      </c>
      <c r="X125" s="64" t="str">
        <f t="shared" si="18"/>
        <v>tdpegayetvkkeykrkwnivwlkplgfnntytltvkdelakqynlktfsdlakisdklilgatmfflegpdgypglqklynfkfkhtksmdmgirytaidnnevqvidawatdgllvshklkileddkaffppyyaapiirqdvldkhpelkdvlnklanqisleemqklnykvdgegqdpakvakeflkekglil</v>
      </c>
      <c r="Y125" s="64"/>
      <c r="Z125" s="64"/>
      <c r="AA125" s="64"/>
      <c r="AB125" s="64"/>
      <c r="AC125" s="186" t="str">
        <f t="shared" si="24"/>
        <v>i</v>
      </c>
      <c r="AD125" s="186" t="str">
        <f t="shared" si="24"/>
        <v>v</v>
      </c>
      <c r="AE125" s="186" t="str">
        <f t="shared" si="24"/>
        <v>h</v>
      </c>
      <c r="AF125" s="186" t="str">
        <f t="shared" si="24"/>
        <v>l</v>
      </c>
      <c r="AG125" s="186" t="str">
        <f t="shared" si="24"/>
        <v>t</v>
      </c>
      <c r="AH125" s="193" t="str">
        <f t="shared" si="24"/>
        <v>y</v>
      </c>
      <c r="AI125" s="27"/>
      <c r="AJ125" s="143" t="s">
        <v>408</v>
      </c>
      <c r="AK125" s="284"/>
      <c r="AL125" s="143"/>
      <c r="AM125" s="143"/>
      <c r="AN125" s="143"/>
      <c r="AO125" s="143"/>
      <c r="AP125" s="143"/>
      <c r="AQ125" s="143"/>
      <c r="AR125" s="143"/>
      <c r="AS125" s="143"/>
      <c r="AT125" s="143"/>
      <c r="AU125" s="143"/>
      <c r="AV125" s="143"/>
      <c r="AW125" s="143"/>
      <c r="AX125" s="143"/>
      <c r="AY125" s="143"/>
      <c r="AZ125" s="143"/>
      <c r="BA125" s="143"/>
      <c r="BB125" s="143"/>
      <c r="BC125" s="143"/>
      <c r="BD125" s="143"/>
      <c r="BE125" s="143"/>
      <c r="BF125" s="143"/>
      <c r="BG125" s="143"/>
      <c r="BH125" s="143"/>
      <c r="BI125" s="143"/>
      <c r="BJ125" s="143"/>
      <c r="BK125" s="143"/>
      <c r="BL125" s="143"/>
      <c r="BM125" s="143"/>
      <c r="BN125" s="143"/>
      <c r="BO125" s="143">
        <v>1</v>
      </c>
      <c r="BP125" s="143"/>
      <c r="BQ125" s="143"/>
      <c r="BR125" s="143"/>
      <c r="BS125" s="143"/>
      <c r="BT125" s="143"/>
      <c r="BU125" s="143"/>
      <c r="BV125" s="143"/>
      <c r="BW125" s="143"/>
      <c r="BX125" s="143"/>
      <c r="BY125" s="143"/>
      <c r="BZ125" s="143"/>
      <c r="CA125" s="143"/>
      <c r="CB125" s="143"/>
      <c r="CC125" s="143"/>
      <c r="CD125" s="143"/>
      <c r="CE125" s="143"/>
      <c r="CF125" s="143"/>
      <c r="CG125" s="143"/>
      <c r="CH125" s="143"/>
      <c r="CI125" s="270">
        <v>1</v>
      </c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</row>
    <row r="126" spans="1:138" s="67" customFormat="1" ht="14.65">
      <c r="A126" s="173" t="s">
        <v>283</v>
      </c>
      <c r="B126" s="143" t="s">
        <v>119</v>
      </c>
      <c r="C126" s="143" t="s">
        <v>120</v>
      </c>
      <c r="D126" s="65" t="s">
        <v>124</v>
      </c>
      <c r="E126" s="118"/>
      <c r="F126" s="141" t="s">
        <v>178</v>
      </c>
      <c r="G126" s="198"/>
      <c r="H126" s="65"/>
      <c r="I126" s="65"/>
      <c r="J126" s="65"/>
      <c r="K126" s="293"/>
      <c r="L126" s="123"/>
      <c r="M126" s="289">
        <v>32.06</v>
      </c>
      <c r="N126" s="65"/>
      <c r="O126" s="179"/>
      <c r="P126" s="140"/>
      <c r="Q126" s="65" t="s">
        <v>93</v>
      </c>
      <c r="R126" s="64" t="s">
        <v>409</v>
      </c>
      <c r="S126" s="64" t="str">
        <f t="shared" si="13"/>
        <v>andtvvvgsiaftegiivanmvaemieahtdlkvvrklnlggvnvnfeaikrgganngidiyveytghglvdilg</v>
      </c>
      <c r="T126" s="64" t="str">
        <f t="shared" si="14"/>
        <v>fpep</v>
      </c>
      <c r="U126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26" s="64" t="str">
        <f t="shared" si="16"/>
        <v>tyg</v>
      </c>
      <c r="W126" s="64" t="str">
        <f t="shared" si="17"/>
        <v>pppa</v>
      </c>
      <c r="X126" s="64" t="str">
        <f t="shared" si="18"/>
        <v>tdpegayetvkkeykrkwnivwlkplgfnntytltvkdelakqynlktfsdlakisdklilgatmfflegpdgypglqklynfkfkhtksmdmgirytaidnnevqvidawatdgllvshklkileddkaffppyyaapiirqdvldkhpelkdvlnklanqisleemqklnykvdgegqdpakvakeflkekglil</v>
      </c>
      <c r="Y126" s="64"/>
      <c r="Z126" s="64"/>
      <c r="AA126" s="64"/>
      <c r="AB126" s="64"/>
      <c r="AC126" s="186" t="str">
        <f t="shared" si="24"/>
        <v>i</v>
      </c>
      <c r="AD126" s="186" t="str">
        <f t="shared" si="24"/>
        <v>v</v>
      </c>
      <c r="AE126" s="186" t="str">
        <f t="shared" si="24"/>
        <v>h</v>
      </c>
      <c r="AF126" s="186" t="str">
        <f t="shared" si="24"/>
        <v>l</v>
      </c>
      <c r="AG126" s="186" t="str">
        <f t="shared" si="24"/>
        <v>t</v>
      </c>
      <c r="AH126" s="193" t="str">
        <f t="shared" si="24"/>
        <v>y</v>
      </c>
      <c r="AI126" s="27"/>
      <c r="AJ126" s="143" t="s">
        <v>410</v>
      </c>
      <c r="AK126" s="284"/>
      <c r="AL126" s="143"/>
      <c r="AM126" s="143"/>
      <c r="AN126" s="143"/>
      <c r="AO126" s="143"/>
      <c r="AP126" s="143"/>
      <c r="AQ126" s="143"/>
      <c r="AR126" s="143"/>
      <c r="AS126" s="143"/>
      <c r="AT126" s="143">
        <v>1</v>
      </c>
      <c r="AU126" s="143"/>
      <c r="AV126" s="143"/>
      <c r="AW126" s="143"/>
      <c r="AX126" s="143"/>
      <c r="AY126" s="143"/>
      <c r="AZ126" s="143"/>
      <c r="BA126" s="143"/>
      <c r="BB126" s="143"/>
      <c r="BC126" s="143"/>
      <c r="BD126" s="143"/>
      <c r="BE126" s="143"/>
      <c r="BF126" s="143"/>
      <c r="BG126" s="143"/>
      <c r="BH126" s="143"/>
      <c r="BI126" s="143"/>
      <c r="BJ126" s="143"/>
      <c r="BK126" s="143"/>
      <c r="BL126" s="143"/>
      <c r="BM126" s="143"/>
      <c r="BN126" s="143"/>
      <c r="BO126" s="143"/>
      <c r="BP126" s="143"/>
      <c r="BQ126" s="143"/>
      <c r="BR126" s="143"/>
      <c r="BS126" s="143"/>
      <c r="BT126" s="143"/>
      <c r="BU126" s="143"/>
      <c r="BV126" s="143"/>
      <c r="BW126" s="143"/>
      <c r="BX126" s="143"/>
      <c r="BY126" s="143"/>
      <c r="BZ126" s="143"/>
      <c r="CA126" s="143"/>
      <c r="CB126" s="143"/>
      <c r="CC126" s="143"/>
      <c r="CD126" s="143"/>
      <c r="CE126" s="143"/>
      <c r="CF126" s="143"/>
      <c r="CG126" s="143"/>
      <c r="CH126" s="143"/>
      <c r="CI126" s="270">
        <v>1</v>
      </c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</row>
    <row r="127" spans="1:138" s="67" customFormat="1" ht="14.65">
      <c r="A127" s="173" t="s">
        <v>285</v>
      </c>
      <c r="B127" s="143" t="s">
        <v>119</v>
      </c>
      <c r="C127" s="143" t="s">
        <v>120</v>
      </c>
      <c r="D127" s="65" t="s">
        <v>124</v>
      </c>
      <c r="E127" s="118"/>
      <c r="F127" s="141" t="s">
        <v>178</v>
      </c>
      <c r="G127" s="198"/>
      <c r="H127" s="65"/>
      <c r="I127" s="65"/>
      <c r="J127" s="65"/>
      <c r="K127" s="293"/>
      <c r="L127" s="123"/>
      <c r="M127" s="289">
        <v>32.061</v>
      </c>
      <c r="N127" s="65"/>
      <c r="O127" s="179"/>
      <c r="P127" s="140"/>
      <c r="Q127" s="65" t="s">
        <v>93</v>
      </c>
      <c r="R127" s="64" t="s">
        <v>411</v>
      </c>
      <c r="S127" s="64" t="str">
        <f t="shared" si="13"/>
        <v>andtvvvgsipftegiivanmvaemieahtdlkvvrklnlggvnvnfeaikrgganngidiyveytghglvdilg</v>
      </c>
      <c r="T127" s="64" t="str">
        <f t="shared" si="14"/>
        <v>fpep</v>
      </c>
      <c r="U127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27" s="64" t="str">
        <f t="shared" si="16"/>
        <v>tyg</v>
      </c>
      <c r="W127" s="64" t="str">
        <f t="shared" si="17"/>
        <v>pppa</v>
      </c>
      <c r="X127" s="64" t="str">
        <f t="shared" si="18"/>
        <v>tdpegayetvkkeykrkwnivwlkplgfnntytltvkdelakqynlktfsdlakisdklilgatmfflegpdgypglqklynfkfkhtksmdmgirytaidnnevqvidawatdgllvshklkileddkaffppyyaapiirqdvldkhpelkdvlnklanqisleemqklnykvdgegqdpakvakeflkekglil</v>
      </c>
      <c r="Y127" s="64"/>
      <c r="Z127" s="64"/>
      <c r="AA127" s="64"/>
      <c r="AB127" s="64"/>
      <c r="AC127" s="186" t="str">
        <f t="shared" si="24"/>
        <v>i</v>
      </c>
      <c r="AD127" s="186" t="str">
        <f t="shared" si="24"/>
        <v>v</v>
      </c>
      <c r="AE127" s="186" t="str">
        <f t="shared" si="24"/>
        <v>h</v>
      </c>
      <c r="AF127" s="186" t="str">
        <f t="shared" si="24"/>
        <v>l</v>
      </c>
      <c r="AG127" s="186" t="str">
        <f t="shared" si="24"/>
        <v>t</v>
      </c>
      <c r="AH127" s="193" t="str">
        <f t="shared" si="24"/>
        <v>y</v>
      </c>
      <c r="AI127" s="27"/>
      <c r="AJ127" s="143" t="s">
        <v>412</v>
      </c>
      <c r="AK127" s="284"/>
      <c r="AL127" s="143"/>
      <c r="AM127" s="143"/>
      <c r="AN127" s="143"/>
      <c r="AO127" s="143"/>
      <c r="AP127" s="143"/>
      <c r="AQ127" s="143"/>
      <c r="AR127" s="143"/>
      <c r="AS127" s="143"/>
      <c r="AT127" s="143">
        <v>1</v>
      </c>
      <c r="AU127" s="143"/>
      <c r="AV127" s="143"/>
      <c r="AW127" s="143"/>
      <c r="AX127" s="143"/>
      <c r="AY127" s="143"/>
      <c r="AZ127" s="143"/>
      <c r="BA127" s="143"/>
      <c r="BB127" s="143"/>
      <c r="BC127" s="143"/>
      <c r="BD127" s="143"/>
      <c r="BE127" s="143"/>
      <c r="BF127" s="143"/>
      <c r="BG127" s="143"/>
      <c r="BH127" s="143"/>
      <c r="BI127" s="143"/>
      <c r="BJ127" s="143"/>
      <c r="BK127" s="143"/>
      <c r="BL127" s="143"/>
      <c r="BM127" s="143"/>
      <c r="BN127" s="143"/>
      <c r="BO127" s="143"/>
      <c r="BP127" s="143"/>
      <c r="BQ127" s="143"/>
      <c r="BR127" s="143"/>
      <c r="BS127" s="143"/>
      <c r="BT127" s="143"/>
      <c r="BU127" s="143"/>
      <c r="BV127" s="143"/>
      <c r="BW127" s="143"/>
      <c r="BX127" s="143"/>
      <c r="BY127" s="143"/>
      <c r="BZ127" s="143"/>
      <c r="CA127" s="143"/>
      <c r="CB127" s="143"/>
      <c r="CC127" s="143"/>
      <c r="CD127" s="143"/>
      <c r="CE127" s="143"/>
      <c r="CF127" s="143"/>
      <c r="CG127" s="143"/>
      <c r="CH127" s="143"/>
      <c r="CI127" s="270">
        <v>1</v>
      </c>
      <c r="CK127" s="64"/>
      <c r="CL127" s="64"/>
      <c r="CM127" s="64"/>
      <c r="CN127" s="64"/>
      <c r="CO127" s="64"/>
      <c r="CP127" s="64"/>
      <c r="CQ127" s="64"/>
      <c r="CR127" s="64"/>
      <c r="CS127" s="64"/>
      <c r="CT127" s="64"/>
      <c r="CU127" s="64"/>
      <c r="CV127" s="64"/>
      <c r="CW127" s="64"/>
      <c r="CX127" s="64"/>
      <c r="CY127" s="64"/>
      <c r="CZ127" s="64"/>
      <c r="DA127" s="64"/>
      <c r="DB127" s="64"/>
      <c r="DC127" s="64"/>
      <c r="DD127" s="64"/>
      <c r="DE127" s="64"/>
      <c r="DF127" s="64"/>
      <c r="DG127" s="64"/>
      <c r="DH127" s="64"/>
      <c r="DI127" s="64"/>
      <c r="DJ127" s="64"/>
      <c r="DK127" s="64"/>
      <c r="DL127" s="64"/>
      <c r="DM127" s="64"/>
      <c r="DN127" s="64"/>
      <c r="DO127" s="64"/>
      <c r="DP127" s="64"/>
      <c r="DQ127" s="64"/>
      <c r="DR127" s="64"/>
      <c r="DS127" s="64"/>
      <c r="DT127" s="64"/>
      <c r="DU127" s="64"/>
      <c r="DV127" s="64"/>
      <c r="DW127" s="64"/>
      <c r="DX127" s="64"/>
      <c r="DY127" s="64"/>
      <c r="DZ127" s="64"/>
      <c r="EA127" s="64"/>
      <c r="EB127" s="64"/>
      <c r="EC127" s="64"/>
      <c r="ED127" s="64"/>
      <c r="EE127" s="64"/>
      <c r="EF127" s="64"/>
      <c r="EG127" s="64"/>
      <c r="EH127" s="64"/>
    </row>
    <row r="128" spans="1:138" s="67" customFormat="1" ht="14.65">
      <c r="A128" s="173" t="s">
        <v>287</v>
      </c>
      <c r="B128" s="143" t="s">
        <v>119</v>
      </c>
      <c r="C128" s="143" t="s">
        <v>120</v>
      </c>
      <c r="D128" s="65" t="s">
        <v>124</v>
      </c>
      <c r="E128" s="118"/>
      <c r="F128" s="141" t="s">
        <v>178</v>
      </c>
      <c r="G128" s="198"/>
      <c r="H128" s="65"/>
      <c r="I128" s="65"/>
      <c r="J128" s="65"/>
      <c r="K128" s="293"/>
      <c r="L128" s="123"/>
      <c r="M128" s="289">
        <v>32.061999999999998</v>
      </c>
      <c r="N128" s="65"/>
      <c r="O128" s="179"/>
      <c r="P128" s="140"/>
      <c r="Q128" s="65" t="s">
        <v>93</v>
      </c>
      <c r="R128" s="64" t="s">
        <v>413</v>
      </c>
      <c r="S128" s="64" t="str">
        <f t="shared" si="13"/>
        <v>andtvvvgsisftegiivanmvaemieahtdlkvvrklnlggvnvnfeaikrgganngidiyveytghglvdilg</v>
      </c>
      <c r="T128" s="64" t="str">
        <f t="shared" si="14"/>
        <v>fpep</v>
      </c>
      <c r="U128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28" s="64" t="str">
        <f t="shared" si="16"/>
        <v>tyg</v>
      </c>
      <c r="W128" s="64" t="str">
        <f t="shared" si="17"/>
        <v>pppa</v>
      </c>
      <c r="X128" s="64" t="str">
        <f t="shared" si="18"/>
        <v>tdpegayetvkkeykrkwnivwlkplgfnntytltvkdelakqynlktfsdlakisdklilgatmfflegpdgypglqklynfkfkhtksmdmgirytaidnnevqvidawatdgllvshklkileddkaffppyyaapiirqdvldkhpelkdvlnklanqisleemqklnykvdgegqdpakvakeflkekglil</v>
      </c>
      <c r="Y128" s="64"/>
      <c r="Z128" s="64"/>
      <c r="AA128" s="64"/>
      <c r="AB128" s="64"/>
      <c r="AC128" s="186" t="str">
        <f t="shared" si="24"/>
        <v>i</v>
      </c>
      <c r="AD128" s="186" t="str">
        <f t="shared" si="24"/>
        <v>v</v>
      </c>
      <c r="AE128" s="186" t="str">
        <f t="shared" si="24"/>
        <v>h</v>
      </c>
      <c r="AF128" s="186" t="str">
        <f t="shared" si="24"/>
        <v>l</v>
      </c>
      <c r="AG128" s="186" t="str">
        <f t="shared" si="24"/>
        <v>t</v>
      </c>
      <c r="AH128" s="193" t="str">
        <f t="shared" si="24"/>
        <v>y</v>
      </c>
      <c r="AI128" s="27"/>
      <c r="AJ128" s="143" t="s">
        <v>414</v>
      </c>
      <c r="AK128" s="284"/>
      <c r="AL128" s="143"/>
      <c r="AM128" s="143"/>
      <c r="AN128" s="143"/>
      <c r="AO128" s="143"/>
      <c r="AP128" s="143"/>
      <c r="AQ128" s="143"/>
      <c r="AR128" s="143"/>
      <c r="AS128" s="143"/>
      <c r="AT128" s="143">
        <v>1</v>
      </c>
      <c r="AU128" s="143"/>
      <c r="AV128" s="143"/>
      <c r="AW128" s="143"/>
      <c r="AX128" s="143"/>
      <c r="AY128" s="143"/>
      <c r="AZ128" s="143"/>
      <c r="BA128" s="143"/>
      <c r="BB128" s="143"/>
      <c r="BC128" s="143"/>
      <c r="BD128" s="143"/>
      <c r="BE128" s="143"/>
      <c r="BF128" s="143"/>
      <c r="BG128" s="143"/>
      <c r="BH128" s="143"/>
      <c r="BI128" s="143"/>
      <c r="BJ128" s="143"/>
      <c r="BK128" s="143"/>
      <c r="BL128" s="143"/>
      <c r="BM128" s="143"/>
      <c r="BN128" s="143"/>
      <c r="BO128" s="143"/>
      <c r="BP128" s="143"/>
      <c r="BQ128" s="143"/>
      <c r="BR128" s="143"/>
      <c r="BS128" s="143"/>
      <c r="BT128" s="143"/>
      <c r="BU128" s="143"/>
      <c r="BV128" s="143"/>
      <c r="BW128" s="143"/>
      <c r="BX128" s="143"/>
      <c r="BY128" s="143"/>
      <c r="BZ128" s="143"/>
      <c r="CA128" s="143"/>
      <c r="CB128" s="143"/>
      <c r="CC128" s="143"/>
      <c r="CD128" s="143"/>
      <c r="CE128" s="143"/>
      <c r="CF128" s="143"/>
      <c r="CG128" s="143"/>
      <c r="CH128" s="143"/>
      <c r="CI128" s="270">
        <v>1</v>
      </c>
      <c r="CK128" s="64"/>
      <c r="CL128" s="64"/>
      <c r="CM128" s="64"/>
      <c r="CN128" s="64"/>
      <c r="CO128" s="64"/>
      <c r="CP128" s="64"/>
      <c r="CQ128" s="64"/>
      <c r="CR128" s="64"/>
      <c r="CS128" s="64"/>
      <c r="CT128" s="64"/>
      <c r="CU128" s="64"/>
      <c r="CV128" s="64"/>
      <c r="CW128" s="64"/>
      <c r="CX128" s="64"/>
      <c r="CY128" s="64"/>
      <c r="CZ128" s="64"/>
      <c r="DA128" s="64"/>
      <c r="DB128" s="64"/>
      <c r="DC128" s="64"/>
      <c r="DD128" s="64"/>
      <c r="DE128" s="64"/>
      <c r="DF128" s="64"/>
      <c r="DG128" s="64"/>
      <c r="DH128" s="64"/>
      <c r="DI128" s="64"/>
      <c r="DJ128" s="64"/>
      <c r="DK128" s="64"/>
      <c r="DL128" s="64"/>
      <c r="DM128" s="64"/>
      <c r="DN128" s="64"/>
      <c r="DO128" s="64"/>
      <c r="DP128" s="64"/>
      <c r="DQ128" s="64"/>
      <c r="DR128" s="64"/>
      <c r="DS128" s="64"/>
      <c r="DT128" s="64"/>
      <c r="DU128" s="64"/>
      <c r="DV128" s="64"/>
      <c r="DW128" s="64"/>
      <c r="DX128" s="64"/>
      <c r="DY128" s="64"/>
      <c r="DZ128" s="64"/>
      <c r="EA128" s="64"/>
      <c r="EB128" s="64"/>
      <c r="EC128" s="64"/>
      <c r="ED128" s="64"/>
      <c r="EE128" s="64"/>
      <c r="EF128" s="64"/>
      <c r="EG128" s="64"/>
      <c r="EH128" s="64"/>
    </row>
    <row r="129" spans="1:138" s="67" customFormat="1" ht="14.65">
      <c r="A129" s="173" t="s">
        <v>289</v>
      </c>
      <c r="B129" s="143" t="s">
        <v>119</v>
      </c>
      <c r="C129" s="143" t="s">
        <v>120</v>
      </c>
      <c r="D129" s="65" t="s">
        <v>124</v>
      </c>
      <c r="E129" s="118"/>
      <c r="F129" s="141" t="s">
        <v>181</v>
      </c>
      <c r="G129" s="198" t="s">
        <v>125</v>
      </c>
      <c r="H129" s="65"/>
      <c r="I129" s="65"/>
      <c r="J129" s="65"/>
      <c r="K129" s="293"/>
      <c r="L129" s="123"/>
      <c r="M129" s="289">
        <v>32.07</v>
      </c>
      <c r="N129" s="65"/>
      <c r="O129" s="179"/>
      <c r="P129" s="140"/>
      <c r="Q129" s="65" t="s">
        <v>93</v>
      </c>
      <c r="R129" s="64" t="s">
        <v>126</v>
      </c>
      <c r="S129" s="64" t="str">
        <f t="shared" si="13"/>
        <v>andtvvvgsiaftegiivanmvaemieahtdlkvvrklnlggpnvnfeaikrgganngidiyveytghglvdilg</v>
      </c>
      <c r="T129" s="64" t="str">
        <f t="shared" si="14"/>
        <v>fpep</v>
      </c>
      <c r="U129" s="64" t="str">
        <f t="shared" si="1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29" s="64" t="str">
        <f t="shared" si="16"/>
        <v>tyg</v>
      </c>
      <c r="W129" s="64" t="str">
        <f t="shared" si="17"/>
        <v>pppa</v>
      </c>
      <c r="X129" s="64" t="str">
        <f t="shared" si="18"/>
        <v>tdpegayetvkkeykrkwnivwlkplgfnntytltvkdelakqynlktfsdlakisdklilgatmfflegpdgypglqklynfkfkhtksmdmgirytaidnnevqvidawatdgllvshklkileddkaffppyyaapiirqdvldkhpelkdvlnklanqisleemqklnykvdgegqdpakvakeflkekglil</v>
      </c>
      <c r="Y129" s="64"/>
      <c r="Z129" s="64"/>
      <c r="AA129" s="64"/>
      <c r="AB129" s="64"/>
      <c r="AC129" s="186" t="str">
        <f t="shared" si="24"/>
        <v>i</v>
      </c>
      <c r="AD129" s="186" t="str">
        <f t="shared" si="24"/>
        <v>p</v>
      </c>
      <c r="AE129" s="186" t="str">
        <f t="shared" si="24"/>
        <v>h</v>
      </c>
      <c r="AF129" s="186" t="str">
        <f t="shared" si="24"/>
        <v>l</v>
      </c>
      <c r="AG129" s="186" t="str">
        <f t="shared" si="24"/>
        <v>t</v>
      </c>
      <c r="AH129" s="193" t="str">
        <f t="shared" si="24"/>
        <v>y</v>
      </c>
      <c r="AI129" s="27"/>
      <c r="AJ129" s="143" t="s">
        <v>415</v>
      </c>
      <c r="AK129" s="284"/>
      <c r="AL129" s="143"/>
      <c r="AM129" s="143"/>
      <c r="AN129" s="143"/>
      <c r="AO129" s="143"/>
      <c r="AP129" s="143"/>
      <c r="AQ129" s="143"/>
      <c r="AR129" s="143"/>
      <c r="AS129" s="143"/>
      <c r="AT129" s="143">
        <v>1</v>
      </c>
      <c r="AU129" s="143"/>
      <c r="AV129" s="143"/>
      <c r="AW129" s="143"/>
      <c r="AX129" s="143"/>
      <c r="AY129" s="143"/>
      <c r="AZ129" s="143"/>
      <c r="BA129" s="143"/>
      <c r="BB129" s="143"/>
      <c r="BC129" s="143"/>
      <c r="BD129" s="143"/>
      <c r="BE129" s="143"/>
      <c r="BF129" s="143"/>
      <c r="BG129" s="143"/>
      <c r="BH129" s="143"/>
      <c r="BI129" s="143"/>
      <c r="BJ129" s="143"/>
      <c r="BK129" s="143"/>
      <c r="BL129" s="143"/>
      <c r="BM129" s="143"/>
      <c r="BN129" s="143"/>
      <c r="BO129" s="143"/>
      <c r="BP129" s="143"/>
      <c r="BQ129" s="143"/>
      <c r="BR129" s="143"/>
      <c r="BS129" s="143"/>
      <c r="BT129" s="143"/>
      <c r="BU129" s="143"/>
      <c r="BV129" s="143"/>
      <c r="BW129" s="143"/>
      <c r="BX129" s="143"/>
      <c r="BY129" s="143"/>
      <c r="BZ129" s="143"/>
      <c r="CA129" s="143"/>
      <c r="CB129" s="143"/>
      <c r="CC129" s="143"/>
      <c r="CD129" s="143"/>
      <c r="CE129" s="143"/>
      <c r="CF129" s="143"/>
      <c r="CG129" s="143"/>
      <c r="CH129" s="143"/>
      <c r="CI129" s="270">
        <v>1</v>
      </c>
      <c r="CK129" s="64"/>
      <c r="CL129" s="64"/>
      <c r="CM129" s="64"/>
      <c r="CN129" s="64"/>
      <c r="CO129" s="64"/>
      <c r="CP129" s="64"/>
      <c r="CQ129" s="64"/>
      <c r="CR129" s="64"/>
      <c r="CS129" s="64"/>
      <c r="CT129" s="64"/>
      <c r="CU129" s="64"/>
      <c r="CV129" s="64"/>
      <c r="CW129" s="64"/>
      <c r="CX129" s="64"/>
      <c r="CY129" s="64"/>
      <c r="CZ129" s="64"/>
      <c r="DA129" s="64"/>
      <c r="DB129" s="64"/>
      <c r="DC129" s="64"/>
      <c r="DD129" s="64"/>
      <c r="DE129" s="64"/>
      <c r="DF129" s="64"/>
      <c r="DG129" s="64"/>
      <c r="DH129" s="64"/>
      <c r="DI129" s="64"/>
      <c r="DJ129" s="64"/>
      <c r="DK129" s="64"/>
      <c r="DL129" s="64"/>
      <c r="DM129" s="64"/>
      <c r="DN129" s="64"/>
      <c r="DO129" s="64"/>
      <c r="DP129" s="64"/>
      <c r="DQ129" s="64"/>
      <c r="DR129" s="64"/>
      <c r="DS129" s="64"/>
      <c r="DT129" s="64"/>
      <c r="DU129" s="64"/>
      <c r="DV129" s="64"/>
      <c r="DW129" s="64"/>
      <c r="DX129" s="64"/>
      <c r="DY129" s="64"/>
      <c r="DZ129" s="64"/>
      <c r="EA129" s="64"/>
      <c r="EB129" s="64"/>
      <c r="EC129" s="64"/>
      <c r="ED129" s="64"/>
      <c r="EE129" s="64"/>
      <c r="EF129" s="64"/>
      <c r="EG129" s="64"/>
      <c r="EH129" s="64"/>
    </row>
    <row r="130" spans="1:138" s="67" customFormat="1" ht="14.65">
      <c r="A130" s="173" t="s">
        <v>416</v>
      </c>
      <c r="B130" s="143" t="s">
        <v>119</v>
      </c>
      <c r="C130" s="143" t="s">
        <v>120</v>
      </c>
      <c r="D130" s="65" t="s">
        <v>124</v>
      </c>
      <c r="E130" s="118"/>
      <c r="F130" s="141" t="s">
        <v>181</v>
      </c>
      <c r="G130" s="198"/>
      <c r="H130" s="65"/>
      <c r="I130" s="65"/>
      <c r="J130" s="65"/>
      <c r="K130" s="293"/>
      <c r="L130" s="123"/>
      <c r="M130" s="289">
        <v>32.070999999999998</v>
      </c>
      <c r="N130" s="65"/>
      <c r="O130" s="179"/>
      <c r="P130" s="140"/>
      <c r="Q130" s="65" t="s">
        <v>93</v>
      </c>
      <c r="R130" s="64" t="s">
        <v>411</v>
      </c>
      <c r="S130" s="64" t="str">
        <f t="shared" ref="S130:S193" si="25">MID($R130,1,75)</f>
        <v>andtvvvgsipftegiivanmvaemieahtdlkvvrklnlggvnvnfeaikrgganngidiyveytghglvdilg</v>
      </c>
      <c r="T130" s="64" t="str">
        <f t="shared" ref="T130:T193" si="26">MID($R130,76,4)</f>
        <v>fpep</v>
      </c>
      <c r="U130" s="64" t="str">
        <f t="shared" ref="U130:U193" si="27">MID($R130,80,239)</f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30" s="64" t="str">
        <f t="shared" ref="V130:V193" si="28">MID($R130,240,3)</f>
        <v>tyg</v>
      </c>
      <c r="W130" s="64" t="str">
        <f t="shared" ref="W130:W193" si="29">MID($R130,321,4)</f>
        <v>pppa</v>
      </c>
      <c r="X130" s="64" t="str">
        <f t="shared" ref="X130:X193" si="30">MID($R130,326,198)</f>
        <v>tdpegayetvkkeykrkwnivwlkplgfnntytltvkdelakqynlktfsdlakisdklilgatmfflegpdgypglqklynfkfkhtksmdmgirytaidnnevqvidawatdgllvshklkileddkaffppyyaapiirqdvldkhpelkdvlnklanqisleemqklnykvdgegqdpakvakeflkekglil</v>
      </c>
      <c r="Y130" s="64"/>
      <c r="Z130" s="64"/>
      <c r="AA130" s="64"/>
      <c r="AB130" s="64"/>
      <c r="AC130" s="186" t="str">
        <f t="shared" si="24"/>
        <v>i</v>
      </c>
      <c r="AD130" s="186" t="str">
        <f t="shared" si="24"/>
        <v>v</v>
      </c>
      <c r="AE130" s="186" t="str">
        <f t="shared" si="24"/>
        <v>h</v>
      </c>
      <c r="AF130" s="186" t="str">
        <f t="shared" si="24"/>
        <v>l</v>
      </c>
      <c r="AG130" s="186" t="str">
        <f t="shared" si="24"/>
        <v>t</v>
      </c>
      <c r="AH130" s="193" t="str">
        <f t="shared" si="24"/>
        <v>y</v>
      </c>
      <c r="AI130" s="27"/>
      <c r="AJ130" s="143" t="s">
        <v>417</v>
      </c>
      <c r="AK130" s="284"/>
      <c r="AL130" s="143"/>
      <c r="AM130" s="143"/>
      <c r="AN130" s="143"/>
      <c r="AO130" s="143"/>
      <c r="AP130" s="143"/>
      <c r="AQ130" s="143"/>
      <c r="AR130" s="143"/>
      <c r="AS130" s="143"/>
      <c r="AT130" s="143"/>
      <c r="AU130" s="143"/>
      <c r="AV130" s="143"/>
      <c r="AW130" s="143"/>
      <c r="AX130" s="143"/>
      <c r="AY130" s="143"/>
      <c r="AZ130" s="143"/>
      <c r="BA130" s="143"/>
      <c r="BB130" s="143"/>
      <c r="BC130" s="143"/>
      <c r="BD130" s="143"/>
      <c r="BE130" s="143"/>
      <c r="BF130" s="143">
        <v>1</v>
      </c>
      <c r="BG130" s="143"/>
      <c r="BH130" s="143"/>
      <c r="BI130" s="143"/>
      <c r="BJ130" s="143"/>
      <c r="BK130" s="143"/>
      <c r="BL130" s="143"/>
      <c r="BM130" s="143"/>
      <c r="BN130" s="143"/>
      <c r="BO130" s="143"/>
      <c r="BP130" s="143"/>
      <c r="BQ130" s="143"/>
      <c r="BR130" s="143"/>
      <c r="BS130" s="143"/>
      <c r="BT130" s="143"/>
      <c r="BU130" s="143"/>
      <c r="BV130" s="143"/>
      <c r="BW130" s="143"/>
      <c r="BX130" s="143"/>
      <c r="BY130" s="143"/>
      <c r="BZ130" s="143"/>
      <c r="CA130" s="143"/>
      <c r="CB130" s="143"/>
      <c r="CC130" s="143"/>
      <c r="CD130" s="143"/>
      <c r="CE130" s="143"/>
      <c r="CF130" s="143"/>
      <c r="CG130" s="143"/>
      <c r="CH130" s="143"/>
      <c r="CI130" s="270">
        <v>1</v>
      </c>
      <c r="CK130" s="64"/>
      <c r="CL130" s="64"/>
      <c r="CM130" s="64"/>
      <c r="CN130" s="64"/>
      <c r="CO130" s="64"/>
      <c r="CP130" s="64"/>
      <c r="CQ130" s="64"/>
      <c r="CR130" s="64"/>
      <c r="CS130" s="64"/>
      <c r="CT130" s="64"/>
      <c r="CU130" s="64"/>
      <c r="CV130" s="64"/>
      <c r="CW130" s="64"/>
      <c r="CX130" s="64"/>
      <c r="CY130" s="64"/>
      <c r="CZ130" s="64"/>
      <c r="DA130" s="64"/>
      <c r="DB130" s="64"/>
      <c r="DC130" s="64"/>
      <c r="DD130" s="64"/>
      <c r="DE130" s="64"/>
      <c r="DF130" s="64"/>
      <c r="DG130" s="64"/>
      <c r="DH130" s="64"/>
      <c r="DI130" s="64"/>
      <c r="DJ130" s="64"/>
      <c r="DK130" s="64"/>
      <c r="DL130" s="64"/>
      <c r="DM130" s="64"/>
      <c r="DN130" s="64"/>
      <c r="DO130" s="64"/>
      <c r="DP130" s="64"/>
      <c r="DQ130" s="64"/>
      <c r="DR130" s="64"/>
      <c r="DS130" s="64"/>
      <c r="DT130" s="64"/>
      <c r="DU130" s="64"/>
      <c r="DV130" s="64"/>
      <c r="DW130" s="64"/>
      <c r="DX130" s="64"/>
      <c r="DY130" s="64"/>
      <c r="DZ130" s="64"/>
      <c r="EA130" s="64"/>
      <c r="EB130" s="64"/>
      <c r="EC130" s="64"/>
      <c r="ED130" s="64"/>
      <c r="EE130" s="64"/>
      <c r="EF130" s="64"/>
      <c r="EG130" s="64"/>
      <c r="EH130" s="64"/>
    </row>
    <row r="131" spans="1:138" s="67" customFormat="1" ht="14.65">
      <c r="A131" s="173" t="s">
        <v>292</v>
      </c>
      <c r="B131" s="143" t="s">
        <v>119</v>
      </c>
      <c r="C131" s="143" t="s">
        <v>120</v>
      </c>
      <c r="D131" s="65" t="s">
        <v>124</v>
      </c>
      <c r="E131" s="118"/>
      <c r="F131" s="141" t="s">
        <v>181</v>
      </c>
      <c r="G131" s="198"/>
      <c r="H131" s="65"/>
      <c r="I131" s="65"/>
      <c r="J131" s="65"/>
      <c r="K131" s="293"/>
      <c r="L131" s="123"/>
      <c r="M131" s="289">
        <v>32.007199999999997</v>
      </c>
      <c r="N131" s="65"/>
      <c r="O131" s="179"/>
      <c r="P131" s="140"/>
      <c r="Q131" s="65" t="s">
        <v>93</v>
      </c>
      <c r="R131" s="64" t="s">
        <v>418</v>
      </c>
      <c r="S131" s="64" t="str">
        <f t="shared" si="25"/>
        <v>andtvvvgsisftegiivanmvaemieahtdlkvvrklnlggpnvnfeaikrgganngidiyveytghglvdilg</v>
      </c>
      <c r="T131" s="64" t="str">
        <f t="shared" si="26"/>
        <v>fpep</v>
      </c>
      <c r="U131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31" s="64" t="str">
        <f t="shared" si="28"/>
        <v>tyg</v>
      </c>
      <c r="W131" s="64" t="str">
        <f t="shared" si="29"/>
        <v>pppa</v>
      </c>
      <c r="X131" s="64" t="str">
        <f t="shared" si="30"/>
        <v>tdpegayetvkkeykrkwnivwlkplgfnntytltvkdelakqynlktfsdlakisdklilgatmfflegpdgypglqklynfkfkhtksmdmgirytaidnnevqvidawatdgllvshklkileddkaffppyyaapiirqdvldkhpelkdvlnklanqisleemqklnykvdgegqdpakvakeflkekglil</v>
      </c>
      <c r="Y131" s="64"/>
      <c r="Z131" s="64"/>
      <c r="AA131" s="64"/>
      <c r="AB131" s="64"/>
      <c r="AC131" s="186" t="str">
        <f t="shared" si="24"/>
        <v>i</v>
      </c>
      <c r="AD131" s="186" t="str">
        <f t="shared" si="24"/>
        <v>p</v>
      </c>
      <c r="AE131" s="186" t="str">
        <f t="shared" si="24"/>
        <v>h</v>
      </c>
      <c r="AF131" s="186" t="str">
        <f t="shared" si="24"/>
        <v>l</v>
      </c>
      <c r="AG131" s="186" t="str">
        <f t="shared" si="24"/>
        <v>t</v>
      </c>
      <c r="AH131" s="193" t="str">
        <f t="shared" si="24"/>
        <v>y</v>
      </c>
      <c r="AI131" s="27"/>
      <c r="AJ131" s="143" t="s">
        <v>419</v>
      </c>
      <c r="AK131" s="284"/>
      <c r="AL131" s="143"/>
      <c r="AM131" s="143"/>
      <c r="AN131" s="143"/>
      <c r="AO131" s="143"/>
      <c r="AP131" s="143"/>
      <c r="AQ131" s="143"/>
      <c r="AR131" s="143"/>
      <c r="AS131" s="143"/>
      <c r="AT131" s="143"/>
      <c r="AU131" s="143"/>
      <c r="AV131" s="143"/>
      <c r="AW131" s="143"/>
      <c r="AX131" s="143"/>
      <c r="AY131" s="143"/>
      <c r="AZ131" s="143"/>
      <c r="BA131" s="143"/>
      <c r="BB131" s="143"/>
      <c r="BC131" s="143"/>
      <c r="BD131" s="143"/>
      <c r="BE131" s="143"/>
      <c r="BF131" s="143">
        <v>1</v>
      </c>
      <c r="BG131" s="143"/>
      <c r="BH131" s="143"/>
      <c r="BI131" s="143"/>
      <c r="BJ131" s="143"/>
      <c r="BK131" s="143"/>
      <c r="BL131" s="143"/>
      <c r="BM131" s="143"/>
      <c r="BN131" s="143"/>
      <c r="BO131" s="143"/>
      <c r="BP131" s="143"/>
      <c r="BQ131" s="143"/>
      <c r="BR131" s="143"/>
      <c r="BS131" s="143"/>
      <c r="BT131" s="143"/>
      <c r="BU131" s="143"/>
      <c r="BV131" s="143"/>
      <c r="BW131" s="143"/>
      <c r="BX131" s="143"/>
      <c r="BY131" s="143"/>
      <c r="BZ131" s="143"/>
      <c r="CA131" s="143"/>
      <c r="CB131" s="143"/>
      <c r="CC131" s="143"/>
      <c r="CD131" s="143"/>
      <c r="CE131" s="143"/>
      <c r="CF131" s="143"/>
      <c r="CG131" s="143"/>
      <c r="CH131" s="143"/>
      <c r="CI131" s="270">
        <v>1</v>
      </c>
      <c r="CK131" s="64"/>
      <c r="CL131" s="64"/>
      <c r="CM131" s="64"/>
      <c r="CN131" s="64"/>
      <c r="CO131" s="64"/>
      <c r="CP131" s="64"/>
      <c r="CQ131" s="64"/>
      <c r="CR131" s="64"/>
      <c r="CS131" s="64"/>
      <c r="CT131" s="64"/>
      <c r="CU131" s="64"/>
      <c r="CV131" s="64"/>
      <c r="CW131" s="64"/>
      <c r="CX131" s="64"/>
      <c r="CY131" s="64"/>
      <c r="CZ131" s="64"/>
      <c r="DA131" s="64"/>
      <c r="DB131" s="64"/>
      <c r="DC131" s="64"/>
      <c r="DD131" s="64"/>
      <c r="DE131" s="64"/>
      <c r="DF131" s="64"/>
      <c r="DG131" s="64"/>
      <c r="DH131" s="64"/>
      <c r="DI131" s="64"/>
      <c r="DJ131" s="64"/>
      <c r="DK131" s="64"/>
      <c r="DL131" s="64"/>
      <c r="DM131" s="64"/>
      <c r="DN131" s="64"/>
      <c r="DO131" s="64"/>
      <c r="DP131" s="64"/>
      <c r="DQ131" s="64"/>
      <c r="DR131" s="64"/>
      <c r="DS131" s="64"/>
      <c r="DT131" s="64"/>
      <c r="DU131" s="64"/>
      <c r="DV131" s="64"/>
      <c r="DW131" s="64"/>
      <c r="DX131" s="64"/>
      <c r="DY131" s="64"/>
      <c r="DZ131" s="64"/>
      <c r="EA131" s="64"/>
      <c r="EB131" s="64"/>
      <c r="EC131" s="64"/>
      <c r="ED131" s="64"/>
      <c r="EE131" s="64"/>
      <c r="EF131" s="64"/>
      <c r="EG131" s="64"/>
      <c r="EH131" s="64"/>
    </row>
    <row r="132" spans="1:138" s="67" customFormat="1" ht="14.65">
      <c r="A132" s="173" t="s">
        <v>420</v>
      </c>
      <c r="B132" s="143" t="s">
        <v>119</v>
      </c>
      <c r="C132" s="143" t="s">
        <v>120</v>
      </c>
      <c r="D132" s="65" t="s">
        <v>46</v>
      </c>
      <c r="E132" s="118"/>
      <c r="F132" s="139"/>
      <c r="G132" s="198"/>
      <c r="H132" s="65"/>
      <c r="I132" s="65"/>
      <c r="J132" s="65"/>
      <c r="K132" s="293"/>
      <c r="L132" s="123"/>
      <c r="M132" s="289"/>
      <c r="N132" s="65"/>
      <c r="O132" s="179"/>
      <c r="P132" s="140"/>
      <c r="Q132" s="65" t="s">
        <v>93</v>
      </c>
      <c r="R132" s="64" t="s">
        <v>421</v>
      </c>
      <c r="S132" s="64" t="str">
        <f t="shared" si="25"/>
        <v>andtvvvgsiiftegiivanmvaemieahtdlkvvrklnlggynvnfeaikrgganngidiyveytghglvdilg</v>
      </c>
      <c r="T132" s="64" t="str">
        <f t="shared" si="26"/>
        <v>fpep</v>
      </c>
      <c r="U132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32" s="64" t="str">
        <f t="shared" si="28"/>
        <v>tyg</v>
      </c>
      <c r="W132" s="64" t="str">
        <f t="shared" si="29"/>
        <v>pppa</v>
      </c>
      <c r="X132" s="64" t="str">
        <f t="shared" si="30"/>
        <v>tdpegayetvkkeykrkwnivwlkplgfnntytltvkdelakqynlktfsdlakisdklilgatmwflegpdgypglqklynfkfkhtksmdmgirytaidnnevqvidawatdgllvshklkileddkaffppyyaapiirqdvldkhpelkdvlnklanqisleemqklnykvdgegqdpakvakeflkekglil</v>
      </c>
      <c r="Y132" s="64"/>
      <c r="Z132" s="64"/>
      <c r="AA132" s="64"/>
      <c r="AB132" s="64"/>
      <c r="AC132" s="186" t="str">
        <f t="shared" ref="AC132:AH141" si="31">MID($R132,MID(AC$1,1,3),1)</f>
        <v>i</v>
      </c>
      <c r="AD132" s="186" t="str">
        <f t="shared" si="31"/>
        <v>y</v>
      </c>
      <c r="AE132" s="186" t="str">
        <f t="shared" si="31"/>
        <v>h</v>
      </c>
      <c r="AF132" s="186" t="str">
        <f t="shared" si="31"/>
        <v>l</v>
      </c>
      <c r="AG132" s="186" t="str">
        <f t="shared" si="31"/>
        <v>t</v>
      </c>
      <c r="AH132" s="193" t="str">
        <f t="shared" si="31"/>
        <v>y</v>
      </c>
      <c r="AI132" s="27"/>
      <c r="AJ132" s="143" t="s">
        <v>422</v>
      </c>
      <c r="AK132" s="284"/>
      <c r="AL132" s="143"/>
      <c r="AM132" s="143"/>
      <c r="AN132" s="143"/>
      <c r="AO132" s="143"/>
      <c r="AP132" s="143"/>
      <c r="AQ132" s="143"/>
      <c r="AR132" s="143"/>
      <c r="AS132" s="143"/>
      <c r="AT132" s="143"/>
      <c r="AU132" s="143"/>
      <c r="AV132" s="143"/>
      <c r="AW132" s="143"/>
      <c r="AX132" s="143"/>
      <c r="AY132" s="143"/>
      <c r="AZ132" s="143"/>
      <c r="BA132" s="143"/>
      <c r="BB132" s="143"/>
      <c r="BC132" s="143"/>
      <c r="BD132" s="143"/>
      <c r="BE132" s="143"/>
      <c r="BF132" s="143">
        <v>1</v>
      </c>
      <c r="BG132" s="143"/>
      <c r="BH132" s="143"/>
      <c r="BI132" s="143"/>
      <c r="BJ132" s="143"/>
      <c r="BK132" s="143"/>
      <c r="BL132" s="143"/>
      <c r="BM132" s="143"/>
      <c r="BN132" s="143"/>
      <c r="BO132" s="143"/>
      <c r="BP132" s="143"/>
      <c r="BQ132" s="143"/>
      <c r="BR132" s="143"/>
      <c r="BS132" s="143"/>
      <c r="BT132" s="143"/>
      <c r="BU132" s="143"/>
      <c r="BV132" s="143"/>
      <c r="BW132" s="143"/>
      <c r="BX132" s="143"/>
      <c r="BY132" s="143"/>
      <c r="BZ132" s="143"/>
      <c r="CA132" s="143"/>
      <c r="CB132" s="143"/>
      <c r="CC132" s="143"/>
      <c r="CD132" s="143"/>
      <c r="CE132" s="143"/>
      <c r="CF132" s="143"/>
      <c r="CG132" s="143"/>
      <c r="CH132" s="143"/>
      <c r="CI132" s="270">
        <v>1</v>
      </c>
      <c r="CK132" s="64"/>
      <c r="CL132" s="64"/>
      <c r="CM132" s="64"/>
      <c r="CN132" s="64"/>
      <c r="CO132" s="64"/>
      <c r="CP132" s="64"/>
      <c r="CQ132" s="64"/>
      <c r="CR132" s="64"/>
      <c r="CS132" s="64"/>
      <c r="CT132" s="64"/>
      <c r="CU132" s="64"/>
      <c r="CV132" s="64"/>
      <c r="CW132" s="64"/>
      <c r="CX132" s="64"/>
      <c r="CY132" s="64"/>
      <c r="CZ132" s="64"/>
      <c r="DA132" s="64"/>
      <c r="DB132" s="64"/>
      <c r="DC132" s="64"/>
      <c r="DD132" s="64"/>
      <c r="DE132" s="64"/>
      <c r="DF132" s="64"/>
      <c r="DG132" s="64"/>
      <c r="DH132" s="64"/>
      <c r="DI132" s="64"/>
      <c r="DJ132" s="64"/>
      <c r="DK132" s="64"/>
      <c r="DL132" s="64"/>
      <c r="DM132" s="64"/>
      <c r="DN132" s="64"/>
      <c r="DO132" s="64"/>
      <c r="DP132" s="64"/>
      <c r="DQ132" s="64"/>
      <c r="DR132" s="64"/>
      <c r="DS132" s="64"/>
      <c r="DT132" s="64"/>
      <c r="DU132" s="64"/>
      <c r="DV132" s="64"/>
      <c r="DW132" s="64"/>
      <c r="DX132" s="64"/>
      <c r="DY132" s="64"/>
      <c r="DZ132" s="64"/>
      <c r="EA132" s="64"/>
      <c r="EB132" s="64"/>
      <c r="EC132" s="64"/>
      <c r="ED132" s="64"/>
      <c r="EE132" s="64"/>
      <c r="EF132" s="64"/>
      <c r="EG132" s="64"/>
      <c r="EH132" s="64"/>
    </row>
    <row r="133" spans="1:138" s="67" customFormat="1" ht="14.65">
      <c r="A133" s="173" t="s">
        <v>423</v>
      </c>
      <c r="B133" s="143" t="s">
        <v>119</v>
      </c>
      <c r="C133" s="143" t="s">
        <v>120</v>
      </c>
      <c r="D133" s="65" t="s">
        <v>46</v>
      </c>
      <c r="E133" s="118"/>
      <c r="F133" s="139"/>
      <c r="G133" s="198"/>
      <c r="H133" s="65"/>
      <c r="I133" s="65"/>
      <c r="J133" s="65"/>
      <c r="K133" s="293"/>
      <c r="L133" s="123"/>
      <c r="M133" s="289"/>
      <c r="N133" s="65"/>
      <c r="O133" s="179"/>
      <c r="P133" s="140"/>
      <c r="Q133" s="65" t="s">
        <v>93</v>
      </c>
      <c r="R133" s="64" t="s">
        <v>421</v>
      </c>
      <c r="S133" s="64" t="str">
        <f t="shared" si="25"/>
        <v>andtvvvgsiiftegiivanmvaemieahtdlkvvrklnlggynvnfeaikrgganngidiyveytghglvdilg</v>
      </c>
      <c r="T133" s="64" t="str">
        <f t="shared" si="26"/>
        <v>fpep</v>
      </c>
      <c r="U133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33" s="64" t="str">
        <f t="shared" si="28"/>
        <v>tyg</v>
      </c>
      <c r="W133" s="64" t="str">
        <f t="shared" si="29"/>
        <v>pppa</v>
      </c>
      <c r="X133" s="64" t="str">
        <f t="shared" si="30"/>
        <v>tdpegayetvkkeykrkwnivwlkplgfnntytltvkdelakqynlktfsdlakisdklilgatmwflegpdgypglqklynfkfkhtksmdmgirytaidnnevqvidawatdgllvshklkileddkaffppyyaapiirqdvldkhpelkdvlnklanqisleemqklnykvdgegqdpakvakeflkekglil</v>
      </c>
      <c r="Y133" s="64"/>
      <c r="Z133" s="64"/>
      <c r="AA133" s="64"/>
      <c r="AB133" s="64"/>
      <c r="AC133" s="186" t="str">
        <f t="shared" si="31"/>
        <v>i</v>
      </c>
      <c r="AD133" s="186" t="str">
        <f t="shared" si="31"/>
        <v>y</v>
      </c>
      <c r="AE133" s="186" t="str">
        <f t="shared" si="31"/>
        <v>h</v>
      </c>
      <c r="AF133" s="186" t="str">
        <f t="shared" si="31"/>
        <v>l</v>
      </c>
      <c r="AG133" s="186" t="str">
        <f t="shared" si="31"/>
        <v>t</v>
      </c>
      <c r="AH133" s="193" t="str">
        <f t="shared" si="31"/>
        <v>y</v>
      </c>
      <c r="AI133" s="27"/>
      <c r="AJ133" s="143" t="s">
        <v>424</v>
      </c>
      <c r="AK133" s="284"/>
      <c r="AL133" s="143"/>
      <c r="AM133" s="143"/>
      <c r="AN133" s="143"/>
      <c r="AO133" s="143"/>
      <c r="AP133" s="143"/>
      <c r="AQ133" s="143"/>
      <c r="AR133" s="143"/>
      <c r="AS133" s="143"/>
      <c r="AT133" s="143"/>
      <c r="AU133" s="143"/>
      <c r="AV133" s="143"/>
      <c r="AW133" s="143"/>
      <c r="AX133" s="143"/>
      <c r="AY133" s="143"/>
      <c r="AZ133" s="143"/>
      <c r="BA133" s="143"/>
      <c r="BB133" s="143"/>
      <c r="BC133" s="143"/>
      <c r="BD133" s="143"/>
      <c r="BE133" s="143"/>
      <c r="BF133" s="143">
        <v>1</v>
      </c>
      <c r="BG133" s="143"/>
      <c r="BH133" s="143"/>
      <c r="BI133" s="143"/>
      <c r="BJ133" s="143"/>
      <c r="BK133" s="143"/>
      <c r="BL133" s="143"/>
      <c r="BM133" s="143"/>
      <c r="BN133" s="143"/>
      <c r="BO133" s="143"/>
      <c r="BP133" s="143"/>
      <c r="BQ133" s="143"/>
      <c r="BR133" s="143"/>
      <c r="BS133" s="143"/>
      <c r="BT133" s="143"/>
      <c r="BU133" s="143"/>
      <c r="BV133" s="143"/>
      <c r="BW133" s="143"/>
      <c r="BX133" s="143"/>
      <c r="BY133" s="143"/>
      <c r="BZ133" s="143"/>
      <c r="CA133" s="143"/>
      <c r="CB133" s="143"/>
      <c r="CC133" s="143"/>
      <c r="CD133" s="143"/>
      <c r="CE133" s="143"/>
      <c r="CF133" s="143"/>
      <c r="CG133" s="143"/>
      <c r="CH133" s="143"/>
      <c r="CI133" s="270">
        <v>1</v>
      </c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</row>
    <row r="134" spans="1:138" s="67" customFormat="1" ht="14.65">
      <c r="A134" s="173" t="s">
        <v>425</v>
      </c>
      <c r="B134" s="143" t="s">
        <v>119</v>
      </c>
      <c r="C134" s="143" t="s">
        <v>120</v>
      </c>
      <c r="D134" s="65" t="s">
        <v>46</v>
      </c>
      <c r="E134" s="118"/>
      <c r="F134" s="139"/>
      <c r="G134" s="198"/>
      <c r="H134" s="65"/>
      <c r="I134" s="65"/>
      <c r="J134" s="65"/>
      <c r="K134" s="293"/>
      <c r="L134" s="123"/>
      <c r="M134" s="289"/>
      <c r="N134" s="65"/>
      <c r="O134" s="179"/>
      <c r="P134" s="140"/>
      <c r="Q134" s="65" t="s">
        <v>93</v>
      </c>
      <c r="R134" s="64" t="s">
        <v>421</v>
      </c>
      <c r="S134" s="64" t="str">
        <f t="shared" si="25"/>
        <v>andtvvvgsiiftegiivanmvaemieahtdlkvvrklnlggynvnfeaikrgganngidiyveytghglvdilg</v>
      </c>
      <c r="T134" s="64" t="str">
        <f t="shared" si="26"/>
        <v>fpep</v>
      </c>
      <c r="U134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34" s="64" t="str">
        <f t="shared" si="28"/>
        <v>tyg</v>
      </c>
      <c r="W134" s="64" t="str">
        <f t="shared" si="29"/>
        <v>pppa</v>
      </c>
      <c r="X134" s="64" t="str">
        <f t="shared" si="30"/>
        <v>tdpegayetvkkeykrkwnivwlkplgfnntytltvkdelakqynlktfsdlakisdklilgatmwflegpdgypglqklynfkfkhtksmdmgirytaidnnevqvidawatdgllvshklkileddkaffppyyaapiirqdvldkhpelkdvlnklanqisleemqklnykvdgegqdpakvakeflkekglil</v>
      </c>
      <c r="Y134" s="64"/>
      <c r="Z134" s="64"/>
      <c r="AA134" s="64"/>
      <c r="AB134" s="64"/>
      <c r="AC134" s="186" t="str">
        <f t="shared" si="31"/>
        <v>i</v>
      </c>
      <c r="AD134" s="186" t="str">
        <f t="shared" si="31"/>
        <v>y</v>
      </c>
      <c r="AE134" s="186" t="str">
        <f t="shared" si="31"/>
        <v>h</v>
      </c>
      <c r="AF134" s="186" t="str">
        <f t="shared" si="31"/>
        <v>l</v>
      </c>
      <c r="AG134" s="186" t="str">
        <f t="shared" si="31"/>
        <v>t</v>
      </c>
      <c r="AH134" s="193" t="str">
        <f t="shared" si="31"/>
        <v>y</v>
      </c>
      <c r="AI134" s="27"/>
      <c r="AJ134" s="143" t="s">
        <v>426</v>
      </c>
      <c r="AK134" s="284"/>
      <c r="AL134" s="143"/>
      <c r="AM134" s="143"/>
      <c r="AN134" s="143"/>
      <c r="AO134" s="143"/>
      <c r="AP134" s="143"/>
      <c r="AQ134" s="143"/>
      <c r="AR134" s="143"/>
      <c r="AS134" s="143"/>
      <c r="AT134" s="143"/>
      <c r="AU134" s="143"/>
      <c r="AV134" s="143"/>
      <c r="AW134" s="143"/>
      <c r="AX134" s="143"/>
      <c r="AY134" s="143"/>
      <c r="AZ134" s="143"/>
      <c r="BA134" s="143"/>
      <c r="BB134" s="143"/>
      <c r="BC134" s="143"/>
      <c r="BD134" s="143"/>
      <c r="BE134" s="143"/>
      <c r="BF134" s="143">
        <v>1</v>
      </c>
      <c r="BG134" s="143"/>
      <c r="BH134" s="143"/>
      <c r="BI134" s="143"/>
      <c r="BJ134" s="143"/>
      <c r="BK134" s="143"/>
      <c r="BL134" s="143"/>
      <c r="BM134" s="143"/>
      <c r="BN134" s="143"/>
      <c r="BO134" s="143"/>
      <c r="BP134" s="143"/>
      <c r="BQ134" s="143"/>
      <c r="BR134" s="143"/>
      <c r="BS134" s="143"/>
      <c r="BT134" s="143"/>
      <c r="BU134" s="143"/>
      <c r="BV134" s="143"/>
      <c r="BW134" s="143"/>
      <c r="BX134" s="143"/>
      <c r="BY134" s="143"/>
      <c r="BZ134" s="143"/>
      <c r="CA134" s="143"/>
      <c r="CB134" s="143"/>
      <c r="CC134" s="143"/>
      <c r="CD134" s="143"/>
      <c r="CE134" s="143"/>
      <c r="CF134" s="143"/>
      <c r="CG134" s="143"/>
      <c r="CH134" s="143"/>
      <c r="CI134" s="270">
        <v>1</v>
      </c>
      <c r="CK134" s="64"/>
      <c r="CL134" s="64"/>
      <c r="CM134" s="64"/>
      <c r="CN134" s="64"/>
      <c r="CO134" s="64"/>
      <c r="CP134" s="64"/>
      <c r="CQ134" s="64"/>
      <c r="CR134" s="64"/>
      <c r="CS134" s="64"/>
      <c r="CT134" s="64"/>
      <c r="CU134" s="64"/>
      <c r="CV134" s="64"/>
      <c r="CW134" s="64"/>
      <c r="CX134" s="64"/>
      <c r="CY134" s="64"/>
      <c r="CZ134" s="64"/>
      <c r="DA134" s="64"/>
      <c r="DB134" s="64"/>
      <c r="DC134" s="64"/>
      <c r="DD134" s="64"/>
      <c r="DE134" s="64"/>
      <c r="DF134" s="64"/>
      <c r="DG134" s="64"/>
      <c r="DH134" s="64"/>
      <c r="DI134" s="64"/>
      <c r="DJ134" s="64"/>
      <c r="DK134" s="64"/>
      <c r="DL134" s="64"/>
      <c r="DM134" s="64"/>
      <c r="DN134" s="64"/>
      <c r="DO134" s="64"/>
      <c r="DP134" s="64"/>
      <c r="DQ134" s="64"/>
      <c r="DR134" s="64"/>
      <c r="DS134" s="64"/>
      <c r="DT134" s="64"/>
      <c r="DU134" s="64"/>
      <c r="DV134" s="64"/>
      <c r="DW134" s="64"/>
      <c r="DX134" s="64"/>
      <c r="DY134" s="64"/>
      <c r="DZ134" s="64"/>
      <c r="EA134" s="64"/>
      <c r="EB134" s="64"/>
      <c r="EC134" s="64"/>
      <c r="ED134" s="64"/>
      <c r="EE134" s="64"/>
      <c r="EF134" s="64"/>
      <c r="EG134" s="64"/>
      <c r="EH134" s="64"/>
    </row>
    <row r="135" spans="1:138" s="67" customFormat="1" ht="14.65">
      <c r="A135" s="173" t="s">
        <v>427</v>
      </c>
      <c r="B135" s="143" t="s">
        <v>119</v>
      </c>
      <c r="C135" s="143" t="s">
        <v>120</v>
      </c>
      <c r="D135" s="65" t="s">
        <v>46</v>
      </c>
      <c r="E135" s="118"/>
      <c r="F135" s="139"/>
      <c r="G135" s="198"/>
      <c r="H135" s="65"/>
      <c r="I135" s="65"/>
      <c r="J135" s="65"/>
      <c r="K135" s="293"/>
      <c r="L135" s="123"/>
      <c r="M135" s="289"/>
      <c r="N135" s="65"/>
      <c r="O135" s="179"/>
      <c r="P135" s="140"/>
      <c r="Q135" s="65" t="s">
        <v>93</v>
      </c>
      <c r="R135" s="64" t="s">
        <v>421</v>
      </c>
      <c r="S135" s="64" t="str">
        <f t="shared" si="25"/>
        <v>andtvvvgsiiftegiivanmvaemieahtdlkvvrklnlggynvnfeaikrgganngidiyveytghglvdilg</v>
      </c>
      <c r="T135" s="64" t="str">
        <f t="shared" si="26"/>
        <v>fpep</v>
      </c>
      <c r="U135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35" s="64" t="str">
        <f t="shared" si="28"/>
        <v>tyg</v>
      </c>
      <c r="W135" s="64" t="str">
        <f t="shared" si="29"/>
        <v>pppa</v>
      </c>
      <c r="X135" s="64" t="str">
        <f t="shared" si="30"/>
        <v>tdpegayetvkkeykrkwnivwlkplgfnntytltvkdelakqynlktfsdlakisdklilgatmwflegpdgypglqklynfkfkhtksmdmgirytaidnnevqvidawatdgllvshklkileddkaffppyyaapiirqdvldkhpelkdvlnklanqisleemqklnykvdgegqdpakvakeflkekglil</v>
      </c>
      <c r="Y135" s="64"/>
      <c r="Z135" s="64"/>
      <c r="AA135" s="64"/>
      <c r="AB135" s="64"/>
      <c r="AC135" s="186" t="str">
        <f t="shared" si="31"/>
        <v>i</v>
      </c>
      <c r="AD135" s="186" t="str">
        <f t="shared" si="31"/>
        <v>y</v>
      </c>
      <c r="AE135" s="186" t="str">
        <f t="shared" si="31"/>
        <v>h</v>
      </c>
      <c r="AF135" s="186" t="str">
        <f t="shared" si="31"/>
        <v>l</v>
      </c>
      <c r="AG135" s="186" t="str">
        <f t="shared" si="31"/>
        <v>t</v>
      </c>
      <c r="AH135" s="193" t="str">
        <f t="shared" si="31"/>
        <v>y</v>
      </c>
      <c r="AI135" s="27"/>
      <c r="AJ135" s="143" t="s">
        <v>428</v>
      </c>
      <c r="AK135" s="284"/>
      <c r="AL135" s="143"/>
      <c r="AM135" s="143"/>
      <c r="AN135" s="143"/>
      <c r="AO135" s="143"/>
      <c r="AP135" s="143"/>
      <c r="AQ135" s="143"/>
      <c r="AR135" s="143"/>
      <c r="AS135" s="143"/>
      <c r="AT135" s="143"/>
      <c r="AU135" s="143"/>
      <c r="AV135" s="143"/>
      <c r="AW135" s="143"/>
      <c r="AX135" s="143"/>
      <c r="AY135" s="143"/>
      <c r="AZ135" s="143"/>
      <c r="BA135" s="143"/>
      <c r="BB135" s="143"/>
      <c r="BC135" s="143"/>
      <c r="BD135" s="143"/>
      <c r="BE135" s="143"/>
      <c r="BF135" s="143"/>
      <c r="BG135" s="143">
        <v>1</v>
      </c>
      <c r="BH135" s="143"/>
      <c r="BI135" s="143"/>
      <c r="BJ135" s="143"/>
      <c r="BK135" s="143"/>
      <c r="BL135" s="143"/>
      <c r="BM135" s="143"/>
      <c r="BN135" s="143"/>
      <c r="BO135" s="143"/>
      <c r="BP135" s="143"/>
      <c r="BQ135" s="143"/>
      <c r="BR135" s="143"/>
      <c r="BS135" s="143"/>
      <c r="BT135" s="143"/>
      <c r="BU135" s="143"/>
      <c r="BV135" s="143"/>
      <c r="BW135" s="143"/>
      <c r="BX135" s="143"/>
      <c r="BY135" s="143"/>
      <c r="BZ135" s="143"/>
      <c r="CA135" s="143"/>
      <c r="CB135" s="143"/>
      <c r="CC135" s="143"/>
      <c r="CD135" s="143"/>
      <c r="CE135" s="143"/>
      <c r="CF135" s="143"/>
      <c r="CG135" s="143"/>
      <c r="CH135" s="143"/>
      <c r="CI135" s="270">
        <v>1</v>
      </c>
      <c r="CK135" s="64"/>
      <c r="CL135" s="64"/>
      <c r="CM135" s="64"/>
      <c r="CN135" s="64"/>
      <c r="CO135" s="64"/>
      <c r="CP135" s="64"/>
      <c r="CQ135" s="64"/>
      <c r="CR135" s="64"/>
      <c r="CS135" s="64"/>
      <c r="CT135" s="64"/>
      <c r="CU135" s="64"/>
      <c r="CV135" s="64"/>
      <c r="CW135" s="64"/>
      <c r="CX135" s="64"/>
      <c r="CY135" s="64"/>
      <c r="CZ135" s="64"/>
      <c r="DA135" s="64"/>
      <c r="DB135" s="64"/>
      <c r="DC135" s="64"/>
      <c r="DD135" s="64"/>
      <c r="DE135" s="64"/>
      <c r="DF135" s="64"/>
      <c r="DG135" s="64"/>
      <c r="DH135" s="64"/>
      <c r="DI135" s="64"/>
      <c r="DJ135" s="64"/>
      <c r="DK135" s="64"/>
      <c r="DL135" s="64"/>
      <c r="DM135" s="64"/>
      <c r="DN135" s="64"/>
      <c r="DO135" s="64"/>
      <c r="DP135" s="64"/>
      <c r="DQ135" s="64"/>
      <c r="DR135" s="64"/>
      <c r="DS135" s="64"/>
      <c r="DT135" s="64"/>
      <c r="DU135" s="64"/>
      <c r="DV135" s="64"/>
      <c r="DW135" s="64"/>
      <c r="DX135" s="64"/>
      <c r="DY135" s="64"/>
      <c r="DZ135" s="64"/>
      <c r="EA135" s="64"/>
      <c r="EB135" s="64"/>
      <c r="EC135" s="64"/>
      <c r="ED135" s="64"/>
      <c r="EE135" s="64"/>
      <c r="EF135" s="64"/>
      <c r="EG135" s="64"/>
      <c r="EH135" s="64"/>
    </row>
    <row r="136" spans="1:138" s="67" customFormat="1" ht="14.65">
      <c r="A136" s="173" t="s">
        <v>429</v>
      </c>
      <c r="B136" s="143" t="s">
        <v>119</v>
      </c>
      <c r="C136" s="143" t="s">
        <v>120</v>
      </c>
      <c r="D136" s="65" t="s">
        <v>46</v>
      </c>
      <c r="E136" s="118"/>
      <c r="F136" s="139"/>
      <c r="G136" s="198"/>
      <c r="H136" s="65"/>
      <c r="I136" s="65"/>
      <c r="J136" s="65"/>
      <c r="K136" s="293"/>
      <c r="L136" s="123"/>
      <c r="M136" s="289"/>
      <c r="N136" s="65"/>
      <c r="O136" s="179"/>
      <c r="P136" s="140"/>
      <c r="Q136" s="65" t="s">
        <v>93</v>
      </c>
      <c r="R136" s="64" t="s">
        <v>421</v>
      </c>
      <c r="S136" s="64" t="str">
        <f t="shared" si="25"/>
        <v>andtvvvgsiiftegiivanmvaemieahtdlkvvrklnlggynvnfeaikrgganngidiyveytghglvdilg</v>
      </c>
      <c r="T136" s="64" t="str">
        <f t="shared" si="26"/>
        <v>fpep</v>
      </c>
      <c r="U136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36" s="64" t="str">
        <f t="shared" si="28"/>
        <v>tyg</v>
      </c>
      <c r="W136" s="64" t="str">
        <f t="shared" si="29"/>
        <v>pppa</v>
      </c>
      <c r="X136" s="64" t="str">
        <f t="shared" si="30"/>
        <v>tdpegayetvkkeykrkwnivwlkplgfnntytltvkdelakqynlktfsdlakisdklilgatmwflegpdgypglqklynfkfkhtksmdmgirytaidnnevqvidawatdgllvshklkileddkaffppyyaapiirqdvldkhpelkdvlnklanqisleemqklnykvdgegqdpakvakeflkekglil</v>
      </c>
      <c r="Y136" s="64"/>
      <c r="Z136" s="64"/>
      <c r="AA136" s="64"/>
      <c r="AB136" s="64"/>
      <c r="AC136" s="186" t="str">
        <f t="shared" si="31"/>
        <v>i</v>
      </c>
      <c r="AD136" s="186" t="str">
        <f t="shared" si="31"/>
        <v>y</v>
      </c>
      <c r="AE136" s="186" t="str">
        <f t="shared" si="31"/>
        <v>h</v>
      </c>
      <c r="AF136" s="186" t="str">
        <f t="shared" si="31"/>
        <v>l</v>
      </c>
      <c r="AG136" s="186" t="str">
        <f t="shared" si="31"/>
        <v>t</v>
      </c>
      <c r="AH136" s="193" t="str">
        <f t="shared" si="31"/>
        <v>y</v>
      </c>
      <c r="AI136" s="27"/>
      <c r="AJ136" s="143" t="s">
        <v>430</v>
      </c>
      <c r="AK136" s="284"/>
      <c r="AL136" s="143"/>
      <c r="AM136" s="143"/>
      <c r="AN136" s="143"/>
      <c r="AO136" s="143"/>
      <c r="AP136" s="143"/>
      <c r="AQ136" s="143"/>
      <c r="AR136" s="143"/>
      <c r="AS136" s="143"/>
      <c r="AT136" s="143"/>
      <c r="AU136" s="143"/>
      <c r="AV136" s="143"/>
      <c r="AW136" s="143"/>
      <c r="AX136" s="143"/>
      <c r="AY136" s="143"/>
      <c r="AZ136" s="143"/>
      <c r="BA136" s="143"/>
      <c r="BB136" s="143"/>
      <c r="BC136" s="143"/>
      <c r="BD136" s="143"/>
      <c r="BE136" s="143"/>
      <c r="BF136" s="143"/>
      <c r="BG136" s="143">
        <v>1</v>
      </c>
      <c r="BH136" s="143"/>
      <c r="BI136" s="143"/>
      <c r="BJ136" s="143"/>
      <c r="BK136" s="143"/>
      <c r="BL136" s="143"/>
      <c r="BM136" s="143"/>
      <c r="BN136" s="143"/>
      <c r="BO136" s="143"/>
      <c r="BP136" s="143"/>
      <c r="BQ136" s="143"/>
      <c r="BR136" s="143"/>
      <c r="BS136" s="143"/>
      <c r="BT136" s="143"/>
      <c r="BU136" s="143"/>
      <c r="BV136" s="143"/>
      <c r="BW136" s="143"/>
      <c r="BX136" s="143"/>
      <c r="BY136" s="143"/>
      <c r="BZ136" s="143"/>
      <c r="CA136" s="143"/>
      <c r="CB136" s="143"/>
      <c r="CC136" s="143"/>
      <c r="CD136" s="143"/>
      <c r="CE136" s="143"/>
      <c r="CF136" s="143"/>
      <c r="CG136" s="143"/>
      <c r="CH136" s="143"/>
      <c r="CI136" s="270">
        <v>1</v>
      </c>
      <c r="CK136" s="64"/>
      <c r="CL136" s="64"/>
      <c r="CM136" s="64"/>
      <c r="CN136" s="64"/>
      <c r="CO136" s="64"/>
      <c r="CP136" s="64"/>
      <c r="CQ136" s="64"/>
      <c r="CR136" s="64"/>
      <c r="CS136" s="64"/>
      <c r="CT136" s="64"/>
      <c r="CU136" s="64"/>
      <c r="CV136" s="64"/>
      <c r="CW136" s="64"/>
      <c r="CX136" s="64"/>
      <c r="CY136" s="64"/>
      <c r="CZ136" s="64"/>
      <c r="DA136" s="64"/>
      <c r="DB136" s="64"/>
      <c r="DC136" s="64"/>
      <c r="DD136" s="64"/>
      <c r="DE136" s="64"/>
      <c r="DF136" s="64"/>
      <c r="DG136" s="64"/>
      <c r="DH136" s="64"/>
      <c r="DI136" s="64"/>
      <c r="DJ136" s="64"/>
      <c r="DK136" s="64"/>
      <c r="DL136" s="64"/>
      <c r="DM136" s="64"/>
      <c r="DN136" s="64"/>
      <c r="DO136" s="64"/>
      <c r="DP136" s="64"/>
      <c r="DQ136" s="64"/>
      <c r="DR136" s="64"/>
      <c r="DS136" s="64"/>
      <c r="DT136" s="64"/>
      <c r="DU136" s="64"/>
      <c r="DV136" s="64"/>
      <c r="DW136" s="64"/>
      <c r="DX136" s="64"/>
      <c r="DY136" s="64"/>
      <c r="DZ136" s="64"/>
      <c r="EA136" s="64"/>
      <c r="EB136" s="64"/>
      <c r="EC136" s="64"/>
      <c r="ED136" s="64"/>
      <c r="EE136" s="64"/>
      <c r="EF136" s="64"/>
      <c r="EG136" s="64"/>
      <c r="EH136" s="64"/>
    </row>
    <row r="137" spans="1:138" s="67" customFormat="1" ht="14.65">
      <c r="A137" s="173" t="s">
        <v>431</v>
      </c>
      <c r="B137" s="143" t="s">
        <v>119</v>
      </c>
      <c r="C137" s="143" t="s">
        <v>120</v>
      </c>
      <c r="D137" s="65" t="s">
        <v>46</v>
      </c>
      <c r="E137" s="118"/>
      <c r="F137" s="139"/>
      <c r="G137" s="198"/>
      <c r="H137" s="65"/>
      <c r="I137" s="65"/>
      <c r="J137" s="65"/>
      <c r="K137" s="293"/>
      <c r="L137" s="123"/>
      <c r="M137" s="289"/>
      <c r="N137" s="65"/>
      <c r="O137" s="179"/>
      <c r="P137" s="140"/>
      <c r="Q137" s="65" t="s">
        <v>93</v>
      </c>
      <c r="R137" s="64" t="s">
        <v>421</v>
      </c>
      <c r="S137" s="64" t="str">
        <f t="shared" si="25"/>
        <v>andtvvvgsiiftegiivanmvaemieahtdlkvvrklnlggynvnfeaikrgganngidiyveytghglvdilg</v>
      </c>
      <c r="T137" s="64" t="str">
        <f t="shared" si="26"/>
        <v>fpep</v>
      </c>
      <c r="U137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37" s="64" t="str">
        <f t="shared" si="28"/>
        <v>tyg</v>
      </c>
      <c r="W137" s="64" t="str">
        <f t="shared" si="29"/>
        <v>pppa</v>
      </c>
      <c r="X137" s="64" t="str">
        <f t="shared" si="30"/>
        <v>tdpegayetvkkeykrkwnivwlkplgfnntytltvkdelakqynlktfsdlakisdklilgatmwflegpdgypglqklynfkfkhtksmdmgirytaidnnevqvidawatdgllvshklkileddkaffppyyaapiirqdvldkhpelkdvlnklanqisleemqklnykvdgegqdpakvakeflkekglil</v>
      </c>
      <c r="Y137" s="64"/>
      <c r="Z137" s="64"/>
      <c r="AA137" s="64"/>
      <c r="AB137" s="64"/>
      <c r="AC137" s="186" t="str">
        <f t="shared" si="31"/>
        <v>i</v>
      </c>
      <c r="AD137" s="186" t="str">
        <f t="shared" si="31"/>
        <v>y</v>
      </c>
      <c r="AE137" s="186" t="str">
        <f t="shared" si="31"/>
        <v>h</v>
      </c>
      <c r="AF137" s="186" t="str">
        <f t="shared" si="31"/>
        <v>l</v>
      </c>
      <c r="AG137" s="186" t="str">
        <f t="shared" si="31"/>
        <v>t</v>
      </c>
      <c r="AH137" s="193" t="str">
        <f t="shared" si="31"/>
        <v>y</v>
      </c>
      <c r="AI137" s="27"/>
      <c r="AJ137" s="143" t="s">
        <v>432</v>
      </c>
      <c r="AK137" s="284"/>
      <c r="AL137" s="143"/>
      <c r="AM137" s="143"/>
      <c r="AN137" s="143"/>
      <c r="AO137" s="143"/>
      <c r="AP137" s="143"/>
      <c r="AQ137" s="143"/>
      <c r="AR137" s="143"/>
      <c r="AS137" s="143"/>
      <c r="AT137" s="143"/>
      <c r="AU137" s="143"/>
      <c r="AV137" s="143"/>
      <c r="AW137" s="143"/>
      <c r="AX137" s="143"/>
      <c r="AY137" s="143"/>
      <c r="AZ137" s="143"/>
      <c r="BA137" s="143"/>
      <c r="BB137" s="143"/>
      <c r="BC137" s="143"/>
      <c r="BD137" s="143"/>
      <c r="BE137" s="143"/>
      <c r="BF137" s="143"/>
      <c r="BG137" s="143"/>
      <c r="BH137" s="143"/>
      <c r="BI137" s="143"/>
      <c r="BJ137" s="143"/>
      <c r="BK137" s="143"/>
      <c r="BL137" s="143"/>
      <c r="BM137" s="143"/>
      <c r="BN137" s="143"/>
      <c r="BO137" s="143"/>
      <c r="BP137" s="143"/>
      <c r="BQ137" s="143"/>
      <c r="BR137" s="143"/>
      <c r="BS137" s="143"/>
      <c r="BT137" s="143"/>
      <c r="BU137" s="143"/>
      <c r="BV137" s="143"/>
      <c r="BW137" s="143"/>
      <c r="BX137" s="143">
        <v>1</v>
      </c>
      <c r="BY137" s="143"/>
      <c r="BZ137" s="143"/>
      <c r="CA137" s="143"/>
      <c r="CB137" s="143"/>
      <c r="CC137" s="143"/>
      <c r="CD137" s="143"/>
      <c r="CE137" s="143"/>
      <c r="CF137" s="143"/>
      <c r="CG137" s="143"/>
      <c r="CH137" s="143"/>
      <c r="CI137" s="270">
        <v>1</v>
      </c>
      <c r="CK137" s="64"/>
      <c r="CL137" s="64"/>
      <c r="CM137" s="64"/>
      <c r="CN137" s="64"/>
      <c r="CO137" s="64"/>
      <c r="CP137" s="64"/>
      <c r="CQ137" s="64"/>
      <c r="CR137" s="64"/>
      <c r="CS137" s="64"/>
      <c r="CT137" s="64"/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  <c r="DE137" s="64"/>
      <c r="DF137" s="64"/>
      <c r="DG137" s="64"/>
      <c r="DH137" s="64"/>
      <c r="DI137" s="64"/>
      <c r="DJ137" s="64"/>
      <c r="DK137" s="64"/>
      <c r="DL137" s="64"/>
      <c r="DM137" s="64"/>
      <c r="DN137" s="64"/>
      <c r="DO137" s="64"/>
      <c r="DP137" s="64"/>
      <c r="DQ137" s="64"/>
      <c r="DR137" s="64"/>
      <c r="DS137" s="64"/>
      <c r="DT137" s="64"/>
      <c r="DU137" s="64"/>
      <c r="DV137" s="64"/>
      <c r="DW137" s="64"/>
      <c r="DX137" s="64"/>
      <c r="DY137" s="64"/>
      <c r="DZ137" s="64"/>
      <c r="EA137" s="64"/>
      <c r="EB137" s="64"/>
      <c r="EC137" s="64"/>
      <c r="ED137" s="64"/>
      <c r="EE137" s="64"/>
      <c r="EF137" s="64"/>
      <c r="EG137" s="64"/>
      <c r="EH137" s="64"/>
    </row>
    <row r="138" spans="1:138" s="67" customFormat="1" ht="14.65">
      <c r="A138" s="173" t="s">
        <v>433</v>
      </c>
      <c r="B138" s="143" t="s">
        <v>119</v>
      </c>
      <c r="C138" s="143" t="s">
        <v>120</v>
      </c>
      <c r="D138" s="65" t="s">
        <v>46</v>
      </c>
      <c r="E138" s="118"/>
      <c r="F138" s="139"/>
      <c r="G138" s="198"/>
      <c r="H138" s="65"/>
      <c r="I138" s="65"/>
      <c r="J138" s="65"/>
      <c r="K138" s="293"/>
      <c r="L138" s="123"/>
      <c r="M138" s="289"/>
      <c r="N138" s="65"/>
      <c r="O138" s="179"/>
      <c r="P138" s="140"/>
      <c r="Q138" s="65" t="s">
        <v>93</v>
      </c>
      <c r="R138" s="64" t="s">
        <v>434</v>
      </c>
      <c r="S138" s="64" t="str">
        <f t="shared" si="25"/>
        <v>andtvvvgsiiftegiivanmvaemieahtdlkvvrklnlggnnvnfeaikrgganngidiyveytghglvdilg</v>
      </c>
      <c r="T138" s="64" t="str">
        <f t="shared" si="26"/>
        <v>fpep</v>
      </c>
      <c r="U138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38" s="64" t="str">
        <f t="shared" si="28"/>
        <v>tyg</v>
      </c>
      <c r="W138" s="64" t="str">
        <f t="shared" si="29"/>
        <v>pppa</v>
      </c>
      <c r="X138" s="64" t="str">
        <f t="shared" si="30"/>
        <v>tdpegayetvkkeykrkwnivwlkplgfnntytltvkdelakqynlktfsdlakisdklilgatmwflegpdgypglqklynfkfkhtksmdmgirytaidnnevqvidawatdgllvshklkileddkaffppyyaapiirqdvldkhpelkdvlnklanqisleemqklnykvdgegqdpakvakeflkekglil</v>
      </c>
      <c r="Y138" s="64"/>
      <c r="Z138" s="64"/>
      <c r="AA138" s="64"/>
      <c r="AB138" s="64"/>
      <c r="AC138" s="186" t="str">
        <f t="shared" si="31"/>
        <v>i</v>
      </c>
      <c r="AD138" s="186" t="str">
        <f t="shared" si="31"/>
        <v>n</v>
      </c>
      <c r="AE138" s="186" t="str">
        <f t="shared" si="31"/>
        <v>h</v>
      </c>
      <c r="AF138" s="186" t="str">
        <f t="shared" si="31"/>
        <v>l</v>
      </c>
      <c r="AG138" s="186" t="str">
        <f t="shared" si="31"/>
        <v>t</v>
      </c>
      <c r="AH138" s="193" t="str">
        <f t="shared" si="31"/>
        <v>y</v>
      </c>
      <c r="AI138" s="27"/>
      <c r="AJ138" s="143" t="s">
        <v>435</v>
      </c>
      <c r="AK138" s="284"/>
      <c r="AL138" s="143"/>
      <c r="AM138" s="143"/>
      <c r="AN138" s="143"/>
      <c r="AO138" s="143"/>
      <c r="AP138" s="143"/>
      <c r="AQ138" s="143"/>
      <c r="AR138" s="143"/>
      <c r="AS138" s="143"/>
      <c r="AT138" s="143"/>
      <c r="AU138" s="143"/>
      <c r="AV138" s="143"/>
      <c r="AW138" s="143"/>
      <c r="AX138" s="143"/>
      <c r="AY138" s="143"/>
      <c r="AZ138" s="143"/>
      <c r="BA138" s="143"/>
      <c r="BB138" s="143"/>
      <c r="BC138" s="143"/>
      <c r="BD138" s="143"/>
      <c r="BE138" s="143"/>
      <c r="BF138" s="143"/>
      <c r="BG138" s="143"/>
      <c r="BH138" s="143"/>
      <c r="BI138" s="143"/>
      <c r="BJ138" s="143"/>
      <c r="BK138" s="143"/>
      <c r="BL138" s="143"/>
      <c r="BM138" s="143"/>
      <c r="BN138" s="143"/>
      <c r="BO138" s="143"/>
      <c r="BP138" s="143"/>
      <c r="BQ138" s="143"/>
      <c r="BR138" s="143"/>
      <c r="BS138" s="143"/>
      <c r="BT138" s="143"/>
      <c r="BU138" s="143"/>
      <c r="BV138" s="143"/>
      <c r="BW138" s="143"/>
      <c r="BX138" s="143">
        <v>1</v>
      </c>
      <c r="BY138" s="143"/>
      <c r="BZ138" s="143"/>
      <c r="CA138" s="143"/>
      <c r="CB138" s="143"/>
      <c r="CC138" s="143"/>
      <c r="CD138" s="143"/>
      <c r="CE138" s="143"/>
      <c r="CF138" s="143"/>
      <c r="CG138" s="143"/>
      <c r="CH138" s="143"/>
      <c r="CI138" s="270">
        <v>1</v>
      </c>
      <c r="CK138" s="64"/>
      <c r="CL138" s="64"/>
      <c r="CM138" s="64"/>
      <c r="CN138" s="64"/>
      <c r="CO138" s="64"/>
      <c r="CP138" s="64"/>
      <c r="CQ138" s="64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  <c r="DE138" s="64"/>
      <c r="DF138" s="64"/>
      <c r="DG138" s="64"/>
      <c r="DH138" s="64"/>
      <c r="DI138" s="64"/>
      <c r="DJ138" s="64"/>
      <c r="DK138" s="64"/>
      <c r="DL138" s="64"/>
      <c r="DM138" s="64"/>
      <c r="DN138" s="64"/>
      <c r="DO138" s="64"/>
      <c r="DP138" s="64"/>
      <c r="DQ138" s="64"/>
      <c r="DR138" s="64"/>
      <c r="DS138" s="64"/>
      <c r="DT138" s="64"/>
      <c r="DU138" s="64"/>
      <c r="DV138" s="64"/>
      <c r="DW138" s="64"/>
      <c r="DX138" s="64"/>
      <c r="DY138" s="64"/>
      <c r="DZ138" s="64"/>
      <c r="EA138" s="64"/>
      <c r="EB138" s="64"/>
      <c r="EC138" s="64"/>
      <c r="ED138" s="64"/>
      <c r="EE138" s="64"/>
      <c r="EF138" s="64"/>
      <c r="EG138" s="64"/>
      <c r="EH138" s="64"/>
    </row>
    <row r="139" spans="1:138" s="67" customFormat="1" ht="14.65">
      <c r="A139" s="173" t="s">
        <v>436</v>
      </c>
      <c r="B139" s="143" t="s">
        <v>119</v>
      </c>
      <c r="C139" s="143" t="s">
        <v>120</v>
      </c>
      <c r="D139" s="65" t="s">
        <v>46</v>
      </c>
      <c r="E139" s="118"/>
      <c r="F139" s="139"/>
      <c r="G139" s="198"/>
      <c r="H139" s="65"/>
      <c r="I139" s="65"/>
      <c r="J139" s="65"/>
      <c r="K139" s="293"/>
      <c r="L139" s="123"/>
      <c r="M139" s="289"/>
      <c r="N139" s="65"/>
      <c r="O139" s="179"/>
      <c r="P139" s="140"/>
      <c r="Q139" s="65" t="s">
        <v>93</v>
      </c>
      <c r="R139" s="64" t="s">
        <v>434</v>
      </c>
      <c r="S139" s="64" t="str">
        <f t="shared" si="25"/>
        <v>andtvvvgsiiftegiivanmvaemieahtdlkvvrklnlggnnvnfeaikrgganngidiyveytghglvdilg</v>
      </c>
      <c r="T139" s="64" t="str">
        <f t="shared" si="26"/>
        <v>fpep</v>
      </c>
      <c r="U139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39" s="64" t="str">
        <f t="shared" si="28"/>
        <v>tyg</v>
      </c>
      <c r="W139" s="64" t="str">
        <f t="shared" si="29"/>
        <v>pppa</v>
      </c>
      <c r="X139" s="64" t="str">
        <f t="shared" si="30"/>
        <v>tdpegayetvkkeykrkwnivwlkplgfnntytltvkdelakqynlktfsdlakisdklilgatmwflegpdgypglqklynfkfkhtksmdmgirytaidnnevqvidawatdgllvshklkileddkaffppyyaapiirqdvldkhpelkdvlnklanqisleemqklnykvdgegqdpakvakeflkekglil</v>
      </c>
      <c r="Y139" s="64"/>
      <c r="Z139" s="64"/>
      <c r="AA139" s="64"/>
      <c r="AB139" s="64"/>
      <c r="AC139" s="186" t="str">
        <f t="shared" si="31"/>
        <v>i</v>
      </c>
      <c r="AD139" s="186" t="str">
        <f t="shared" si="31"/>
        <v>n</v>
      </c>
      <c r="AE139" s="186" t="str">
        <f t="shared" si="31"/>
        <v>h</v>
      </c>
      <c r="AF139" s="186" t="str">
        <f t="shared" si="31"/>
        <v>l</v>
      </c>
      <c r="AG139" s="186" t="str">
        <f t="shared" si="31"/>
        <v>t</v>
      </c>
      <c r="AH139" s="193" t="str">
        <f t="shared" si="31"/>
        <v>y</v>
      </c>
      <c r="AI139" s="27"/>
      <c r="AJ139" s="143" t="s">
        <v>437</v>
      </c>
      <c r="AK139" s="284"/>
      <c r="AL139" s="143"/>
      <c r="AM139" s="143"/>
      <c r="AN139" s="143"/>
      <c r="AO139" s="143"/>
      <c r="AP139" s="143"/>
      <c r="AQ139" s="143"/>
      <c r="AR139" s="143"/>
      <c r="AS139" s="143"/>
      <c r="AT139" s="143"/>
      <c r="AU139" s="143"/>
      <c r="AV139" s="143"/>
      <c r="AW139" s="143"/>
      <c r="AX139" s="143"/>
      <c r="AY139" s="143"/>
      <c r="AZ139" s="143"/>
      <c r="BA139" s="143"/>
      <c r="BB139" s="143"/>
      <c r="BC139" s="143"/>
      <c r="BD139" s="143"/>
      <c r="BE139" s="143"/>
      <c r="BF139" s="143"/>
      <c r="BG139" s="143"/>
      <c r="BH139" s="143"/>
      <c r="BI139" s="143"/>
      <c r="BJ139" s="143"/>
      <c r="BK139" s="143"/>
      <c r="BL139" s="143"/>
      <c r="BM139" s="143"/>
      <c r="BN139" s="143"/>
      <c r="BO139" s="143"/>
      <c r="BP139" s="143"/>
      <c r="BQ139" s="143"/>
      <c r="BR139" s="143"/>
      <c r="BS139" s="143"/>
      <c r="BT139" s="143"/>
      <c r="BU139" s="143"/>
      <c r="BV139" s="143">
        <v>1</v>
      </c>
      <c r="BW139" s="143"/>
      <c r="BX139" s="143"/>
      <c r="BY139" s="143"/>
      <c r="BZ139" s="143"/>
      <c r="CA139" s="143"/>
      <c r="CB139" s="143"/>
      <c r="CC139" s="143"/>
      <c r="CD139" s="143"/>
      <c r="CE139" s="143"/>
      <c r="CF139" s="143"/>
      <c r="CG139" s="143"/>
      <c r="CH139" s="143"/>
      <c r="CI139" s="270">
        <v>1</v>
      </c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  <c r="EE139" s="64"/>
      <c r="EF139" s="64"/>
      <c r="EG139" s="64"/>
      <c r="EH139" s="64"/>
    </row>
    <row r="140" spans="1:138" s="67" customFormat="1" ht="14.65">
      <c r="A140" s="173" t="s">
        <v>438</v>
      </c>
      <c r="B140" s="143" t="s">
        <v>119</v>
      </c>
      <c r="C140" s="143" t="s">
        <v>120</v>
      </c>
      <c r="D140" s="65" t="s">
        <v>46</v>
      </c>
      <c r="E140" s="118"/>
      <c r="F140" s="139"/>
      <c r="G140" s="198"/>
      <c r="H140" s="65"/>
      <c r="I140" s="65"/>
      <c r="J140" s="65"/>
      <c r="K140" s="293"/>
      <c r="L140" s="123"/>
      <c r="M140" s="289"/>
      <c r="N140" s="65"/>
      <c r="O140" s="179"/>
      <c r="P140" s="140"/>
      <c r="Q140" s="65" t="s">
        <v>93</v>
      </c>
      <c r="R140" s="64" t="s">
        <v>434</v>
      </c>
      <c r="S140" s="64" t="str">
        <f t="shared" si="25"/>
        <v>andtvvvgsiiftegiivanmvaemieahtdlkvvrklnlggnnvnfeaikrgganngidiyveytghglvdilg</v>
      </c>
      <c r="T140" s="64" t="str">
        <f t="shared" si="26"/>
        <v>fpep</v>
      </c>
      <c r="U140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40" s="64" t="str">
        <f t="shared" si="28"/>
        <v>tyg</v>
      </c>
      <c r="W140" s="64" t="str">
        <f t="shared" si="29"/>
        <v>pppa</v>
      </c>
      <c r="X140" s="64" t="str">
        <f t="shared" si="30"/>
        <v>tdpegayetvkkeykrkwnivwlkplgfnntytltvkdelakqynlktfsdlakisdklilgatmwflegpdgypglqklynfkfkhtksmdmgirytaidnnevqvidawatdgllvshklkileddkaffppyyaapiirqdvldkhpelkdvlnklanqisleemqklnykvdgegqdpakvakeflkekglil</v>
      </c>
      <c r="Y140" s="64"/>
      <c r="Z140" s="64"/>
      <c r="AA140" s="64"/>
      <c r="AB140" s="64"/>
      <c r="AC140" s="186" t="str">
        <f t="shared" si="31"/>
        <v>i</v>
      </c>
      <c r="AD140" s="186" t="str">
        <f t="shared" si="31"/>
        <v>n</v>
      </c>
      <c r="AE140" s="186" t="str">
        <f t="shared" si="31"/>
        <v>h</v>
      </c>
      <c r="AF140" s="186" t="str">
        <f t="shared" si="31"/>
        <v>l</v>
      </c>
      <c r="AG140" s="186" t="str">
        <f t="shared" si="31"/>
        <v>t</v>
      </c>
      <c r="AH140" s="193" t="str">
        <f t="shared" si="31"/>
        <v>y</v>
      </c>
      <c r="AI140" s="27"/>
      <c r="AJ140" s="143" t="s">
        <v>439</v>
      </c>
      <c r="AK140" s="284"/>
      <c r="AL140" s="143"/>
      <c r="AM140" s="143"/>
      <c r="AN140" s="143"/>
      <c r="AO140" s="143"/>
      <c r="AP140" s="143"/>
      <c r="AQ140" s="143"/>
      <c r="AR140" s="143"/>
      <c r="AS140" s="143"/>
      <c r="AT140" s="143"/>
      <c r="AU140" s="143"/>
      <c r="AV140" s="143"/>
      <c r="AW140" s="143"/>
      <c r="AX140" s="143"/>
      <c r="AY140" s="143"/>
      <c r="AZ140" s="143"/>
      <c r="BA140" s="143"/>
      <c r="BB140" s="143"/>
      <c r="BC140" s="143"/>
      <c r="BD140" s="143"/>
      <c r="BE140" s="143"/>
      <c r="BF140" s="143"/>
      <c r="BG140" s="143"/>
      <c r="BH140" s="143"/>
      <c r="BI140" s="143"/>
      <c r="BJ140" s="143"/>
      <c r="BK140" s="143"/>
      <c r="BL140" s="143"/>
      <c r="BM140" s="143"/>
      <c r="BN140" s="143"/>
      <c r="BO140" s="143"/>
      <c r="BP140" s="143"/>
      <c r="BQ140" s="143"/>
      <c r="BR140" s="143"/>
      <c r="BS140" s="143"/>
      <c r="BT140" s="143"/>
      <c r="BU140" s="143"/>
      <c r="BV140" s="143">
        <v>1</v>
      </c>
      <c r="BW140" s="143"/>
      <c r="BX140" s="143"/>
      <c r="BY140" s="143"/>
      <c r="BZ140" s="143"/>
      <c r="CA140" s="143"/>
      <c r="CB140" s="143"/>
      <c r="CC140" s="143"/>
      <c r="CD140" s="143"/>
      <c r="CE140" s="143"/>
      <c r="CF140" s="143"/>
      <c r="CG140" s="143"/>
      <c r="CH140" s="143"/>
      <c r="CI140" s="270">
        <v>1</v>
      </c>
      <c r="CK140" s="64"/>
      <c r="CL140" s="64"/>
      <c r="CM140" s="64"/>
      <c r="CN140" s="64"/>
      <c r="CO140" s="64"/>
      <c r="CP140" s="64"/>
      <c r="CQ140" s="64"/>
      <c r="CR140" s="64"/>
      <c r="CS140" s="64"/>
      <c r="CT140" s="64"/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  <c r="DE140" s="64"/>
      <c r="DF140" s="64"/>
      <c r="DG140" s="64"/>
      <c r="DH140" s="64"/>
      <c r="DI140" s="64"/>
      <c r="DJ140" s="64"/>
      <c r="DK140" s="64"/>
      <c r="DL140" s="64"/>
      <c r="DM140" s="64"/>
      <c r="DN140" s="64"/>
      <c r="DO140" s="64"/>
      <c r="DP140" s="64"/>
      <c r="DQ140" s="64"/>
      <c r="DR140" s="64"/>
      <c r="DS140" s="64"/>
      <c r="DT140" s="64"/>
      <c r="DU140" s="64"/>
      <c r="DV140" s="64"/>
      <c r="DW140" s="64"/>
      <c r="DX140" s="64"/>
      <c r="DY140" s="64"/>
      <c r="DZ140" s="64"/>
      <c r="EA140" s="64"/>
      <c r="EB140" s="64"/>
      <c r="EC140" s="64"/>
      <c r="ED140" s="64"/>
      <c r="EE140" s="64"/>
      <c r="EF140" s="64"/>
      <c r="EG140" s="64"/>
      <c r="EH140" s="64"/>
    </row>
    <row r="141" spans="1:138" s="67" customFormat="1" ht="14.65">
      <c r="A141" s="173" t="s">
        <v>440</v>
      </c>
      <c r="B141" s="143" t="s">
        <v>119</v>
      </c>
      <c r="C141" s="143" t="s">
        <v>120</v>
      </c>
      <c r="D141" s="65" t="s">
        <v>46</v>
      </c>
      <c r="E141" s="118"/>
      <c r="F141" s="139"/>
      <c r="G141" s="198"/>
      <c r="H141" s="65"/>
      <c r="I141" s="65"/>
      <c r="J141" s="65"/>
      <c r="K141" s="293"/>
      <c r="L141" s="123"/>
      <c r="M141" s="289"/>
      <c r="N141" s="65"/>
      <c r="O141" s="179"/>
      <c r="P141" s="140"/>
      <c r="Q141" s="65" t="s">
        <v>93</v>
      </c>
      <c r="R141" s="64" t="s">
        <v>441</v>
      </c>
      <c r="S141" s="64" t="str">
        <f t="shared" si="25"/>
        <v>andtvvvgsiiftegiivanmvaemieahtdlkvvrklnlggnhvnfeaikrgganngidiyveytghglvdilg</v>
      </c>
      <c r="T141" s="64" t="str">
        <f t="shared" si="26"/>
        <v>fpep</v>
      </c>
      <c r="U141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41" s="64" t="str">
        <f t="shared" si="28"/>
        <v>tyg</v>
      </c>
      <c r="W141" s="64" t="str">
        <f t="shared" si="29"/>
        <v>pppa</v>
      </c>
      <c r="X141" s="64" t="str">
        <f t="shared" si="30"/>
        <v>tdpegayetvkkeykrkwnivwlkplgfnntytltvkdelakqynlktfsdlakisdklilgatmwflegpdgypglqklynfkfkhtksmdmgirytaidnnevqvidawatdgllvshklkileddkaffppyyaapiirqdvldkhpelkdvlnklanqisleemqklnykvdgegqdpakvakeflkekglil</v>
      </c>
      <c r="Y141" s="64"/>
      <c r="Z141" s="64"/>
      <c r="AA141" s="64"/>
      <c r="AB141" s="64"/>
      <c r="AC141" s="186" t="str">
        <f t="shared" si="31"/>
        <v>i</v>
      </c>
      <c r="AD141" s="186" t="str">
        <f t="shared" si="31"/>
        <v>n</v>
      </c>
      <c r="AE141" s="186" t="str">
        <f t="shared" si="31"/>
        <v>h</v>
      </c>
      <c r="AF141" s="186" t="str">
        <f t="shared" si="31"/>
        <v>l</v>
      </c>
      <c r="AG141" s="186" t="str">
        <f t="shared" si="31"/>
        <v>t</v>
      </c>
      <c r="AH141" s="193" t="str">
        <f t="shared" si="31"/>
        <v>y</v>
      </c>
      <c r="AI141" s="27"/>
      <c r="AJ141" s="143" t="s">
        <v>442</v>
      </c>
      <c r="AK141" s="284"/>
      <c r="AL141" s="143"/>
      <c r="AM141" s="143"/>
      <c r="AN141" s="143"/>
      <c r="AO141" s="143"/>
      <c r="AP141" s="143"/>
      <c r="AQ141" s="143"/>
      <c r="AR141" s="143"/>
      <c r="AS141" s="143"/>
      <c r="AT141" s="143"/>
      <c r="AU141" s="143"/>
      <c r="AV141" s="143"/>
      <c r="AW141" s="143"/>
      <c r="AX141" s="143"/>
      <c r="AY141" s="143"/>
      <c r="AZ141" s="143"/>
      <c r="BA141" s="143"/>
      <c r="BB141" s="143"/>
      <c r="BC141" s="143"/>
      <c r="BD141" s="143"/>
      <c r="BE141" s="143"/>
      <c r="BF141" s="143"/>
      <c r="BG141" s="143"/>
      <c r="BH141" s="143"/>
      <c r="BI141" s="143"/>
      <c r="BJ141" s="143"/>
      <c r="BK141" s="143"/>
      <c r="BL141" s="143"/>
      <c r="BM141" s="143"/>
      <c r="BN141" s="143"/>
      <c r="BO141" s="143"/>
      <c r="BP141" s="143"/>
      <c r="BQ141" s="143"/>
      <c r="BR141" s="143"/>
      <c r="BS141" s="143"/>
      <c r="BT141" s="143"/>
      <c r="BU141" s="143"/>
      <c r="BV141" s="143">
        <v>1</v>
      </c>
      <c r="BW141" s="143"/>
      <c r="BX141" s="143"/>
      <c r="BY141" s="143"/>
      <c r="BZ141" s="143"/>
      <c r="CA141" s="143"/>
      <c r="CB141" s="143"/>
      <c r="CC141" s="143"/>
      <c r="CD141" s="143"/>
      <c r="CE141" s="143"/>
      <c r="CF141" s="143"/>
      <c r="CG141" s="143"/>
      <c r="CH141" s="143"/>
      <c r="CI141" s="270">
        <v>1</v>
      </c>
      <c r="CK141" s="64"/>
      <c r="CL141" s="64"/>
      <c r="CM141" s="64"/>
      <c r="CN141" s="64"/>
      <c r="CO141" s="64"/>
      <c r="CP141" s="64"/>
      <c r="CQ141" s="64"/>
      <c r="CR141" s="64"/>
      <c r="CS141" s="64"/>
      <c r="CT141" s="64"/>
      <c r="CU141" s="64"/>
      <c r="CV141" s="64"/>
      <c r="CW141" s="64"/>
      <c r="CX141" s="64"/>
      <c r="CY141" s="64"/>
      <c r="CZ141" s="64"/>
      <c r="DA141" s="64"/>
      <c r="DB141" s="64"/>
      <c r="DC141" s="64"/>
      <c r="DD141" s="64"/>
      <c r="DE141" s="64"/>
      <c r="DF141" s="64"/>
      <c r="DG141" s="64"/>
      <c r="DH141" s="64"/>
      <c r="DI141" s="64"/>
      <c r="DJ141" s="64"/>
      <c r="DK141" s="64"/>
      <c r="DL141" s="64"/>
      <c r="DM141" s="64"/>
      <c r="DN141" s="64"/>
      <c r="DO141" s="64"/>
      <c r="DP141" s="64"/>
      <c r="DQ141" s="64"/>
      <c r="DR141" s="64"/>
      <c r="DS141" s="64"/>
      <c r="DT141" s="64"/>
      <c r="DU141" s="64"/>
      <c r="DV141" s="64"/>
      <c r="DW141" s="64"/>
      <c r="DX141" s="64"/>
      <c r="DY141" s="64"/>
      <c r="DZ141" s="64"/>
      <c r="EA141" s="64"/>
      <c r="EB141" s="64"/>
      <c r="EC141" s="64"/>
      <c r="ED141" s="64"/>
      <c r="EE141" s="64"/>
      <c r="EF141" s="64"/>
      <c r="EG141" s="64"/>
      <c r="EH141" s="64"/>
    </row>
    <row r="142" spans="1:138" s="67" customFormat="1" ht="14.65">
      <c r="A142" s="173" t="s">
        <v>443</v>
      </c>
      <c r="B142" s="143" t="s">
        <v>119</v>
      </c>
      <c r="C142" s="143" t="s">
        <v>120</v>
      </c>
      <c r="D142" s="65" t="s">
        <v>46</v>
      </c>
      <c r="E142" s="118"/>
      <c r="F142" s="139"/>
      <c r="G142" s="198"/>
      <c r="H142" s="65"/>
      <c r="I142" s="65"/>
      <c r="J142" s="65"/>
      <c r="K142" s="293"/>
      <c r="L142" s="123"/>
      <c r="M142" s="289"/>
      <c r="N142" s="65"/>
      <c r="O142" s="179"/>
      <c r="P142" s="140"/>
      <c r="Q142" s="65" t="s">
        <v>93</v>
      </c>
      <c r="R142" s="64" t="s">
        <v>444</v>
      </c>
      <c r="S142" s="64" t="str">
        <f t="shared" si="25"/>
        <v>andtvvvgsiiftegiivanmvaemieahtdlkvvrklnlggngvnfeaikrgganngidiyveytghglvdilg</v>
      </c>
      <c r="T142" s="64" t="str">
        <f t="shared" si="26"/>
        <v>fpep</v>
      </c>
      <c r="U142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42" s="64" t="str">
        <f t="shared" si="28"/>
        <v>tyg</v>
      </c>
      <c r="W142" s="64" t="str">
        <f t="shared" si="29"/>
        <v>pppa</v>
      </c>
      <c r="X142" s="64" t="str">
        <f t="shared" si="30"/>
        <v>tdpegayetvkkeykrkwnivwlkplgfnntytltvkdelakqynlktfsdlakisdklilgatmwflegpdgypglqklynfkfkhtksmdmgirytaidnnevqvidawatdgllvshklkileddkaffppyyaapiirqdvldkhpelkdvlnklanqisleemqklnykvdgegqdpakvakeflkekglil</v>
      </c>
      <c r="Y142" s="64"/>
      <c r="Z142" s="64"/>
      <c r="AA142" s="64"/>
      <c r="AB142" s="64"/>
      <c r="AC142" s="186" t="str">
        <f t="shared" ref="AC142:AH151" si="32">MID($R142,MID(AC$1,1,3),1)</f>
        <v>i</v>
      </c>
      <c r="AD142" s="186" t="str">
        <f t="shared" si="32"/>
        <v>n</v>
      </c>
      <c r="AE142" s="186" t="str">
        <f t="shared" si="32"/>
        <v>h</v>
      </c>
      <c r="AF142" s="186" t="str">
        <f t="shared" si="32"/>
        <v>l</v>
      </c>
      <c r="AG142" s="186" t="str">
        <f t="shared" si="32"/>
        <v>t</v>
      </c>
      <c r="AH142" s="193" t="str">
        <f t="shared" si="32"/>
        <v>y</v>
      </c>
      <c r="AI142" s="27"/>
      <c r="AJ142" s="143" t="s">
        <v>445</v>
      </c>
      <c r="AK142" s="284"/>
      <c r="AL142" s="143"/>
      <c r="AM142" s="143"/>
      <c r="AN142" s="143"/>
      <c r="AO142" s="143"/>
      <c r="AP142" s="143"/>
      <c r="AQ142" s="143"/>
      <c r="AR142" s="143"/>
      <c r="AS142" s="143"/>
      <c r="AT142" s="143"/>
      <c r="AU142" s="143"/>
      <c r="AV142" s="143"/>
      <c r="AW142" s="143"/>
      <c r="AX142" s="143"/>
      <c r="AY142" s="143"/>
      <c r="AZ142" s="143"/>
      <c r="BA142" s="143"/>
      <c r="BB142" s="143"/>
      <c r="BC142" s="143"/>
      <c r="BD142" s="143"/>
      <c r="BE142" s="143"/>
      <c r="BF142" s="143"/>
      <c r="BG142" s="143"/>
      <c r="BH142" s="143"/>
      <c r="BI142" s="143"/>
      <c r="BJ142" s="143"/>
      <c r="BK142" s="143"/>
      <c r="BL142" s="143"/>
      <c r="BM142" s="143"/>
      <c r="BN142" s="143"/>
      <c r="BO142" s="143"/>
      <c r="BP142" s="143"/>
      <c r="BQ142" s="143"/>
      <c r="BR142" s="143"/>
      <c r="BS142" s="143"/>
      <c r="BT142" s="143"/>
      <c r="BU142" s="143"/>
      <c r="BV142" s="143">
        <v>1</v>
      </c>
      <c r="BW142" s="143"/>
      <c r="BX142" s="143"/>
      <c r="BY142" s="143"/>
      <c r="BZ142" s="143"/>
      <c r="CA142" s="143"/>
      <c r="CB142" s="143"/>
      <c r="CC142" s="143"/>
      <c r="CD142" s="143"/>
      <c r="CE142" s="143"/>
      <c r="CF142" s="143"/>
      <c r="CG142" s="143"/>
      <c r="CH142" s="143"/>
      <c r="CI142" s="270">
        <v>1</v>
      </c>
      <c r="CK142" s="64"/>
      <c r="CL142" s="64"/>
      <c r="CM142" s="64"/>
      <c r="CN142" s="64"/>
      <c r="CO142" s="64"/>
      <c r="CP142" s="64"/>
      <c r="CQ142" s="64"/>
      <c r="CR142" s="64"/>
      <c r="CS142" s="64"/>
      <c r="CT142" s="64"/>
      <c r="CU142" s="64"/>
      <c r="CV142" s="64"/>
      <c r="CW142" s="64"/>
      <c r="CX142" s="64"/>
      <c r="CY142" s="64"/>
      <c r="CZ142" s="64"/>
      <c r="DA142" s="64"/>
      <c r="DB142" s="64"/>
      <c r="DC142" s="64"/>
      <c r="DD142" s="64"/>
      <c r="DE142" s="64"/>
      <c r="DF142" s="64"/>
      <c r="DG142" s="64"/>
      <c r="DH142" s="64"/>
      <c r="DI142" s="64"/>
      <c r="DJ142" s="64"/>
      <c r="DK142" s="64"/>
      <c r="DL142" s="64"/>
      <c r="DM142" s="64"/>
      <c r="DN142" s="64"/>
      <c r="DO142" s="64"/>
      <c r="DP142" s="64"/>
      <c r="DQ142" s="64"/>
      <c r="DR142" s="64"/>
      <c r="DS142" s="64"/>
      <c r="DT142" s="64"/>
      <c r="DU142" s="64"/>
      <c r="DV142" s="64"/>
      <c r="DW142" s="64"/>
      <c r="DX142" s="64"/>
      <c r="DY142" s="64"/>
      <c r="DZ142" s="64"/>
      <c r="EA142" s="64"/>
      <c r="EB142" s="64"/>
      <c r="EC142" s="64"/>
      <c r="ED142" s="64"/>
      <c r="EE142" s="64"/>
      <c r="EF142" s="64"/>
      <c r="EG142" s="64"/>
      <c r="EH142" s="64"/>
    </row>
    <row r="143" spans="1:138" s="67" customFormat="1" ht="14.65">
      <c r="A143" s="173" t="s">
        <v>294</v>
      </c>
      <c r="B143" s="143" t="s">
        <v>119</v>
      </c>
      <c r="C143" s="143" t="s">
        <v>120</v>
      </c>
      <c r="D143" s="285" t="s">
        <v>446</v>
      </c>
      <c r="E143" s="118"/>
      <c r="F143" s="139"/>
      <c r="G143" s="286" t="s">
        <v>447</v>
      </c>
      <c r="H143" s="285"/>
      <c r="I143" s="65"/>
      <c r="J143" s="65"/>
      <c r="K143" s="293"/>
      <c r="L143" s="123"/>
      <c r="M143" s="289"/>
      <c r="N143" s="65"/>
      <c r="O143" s="179"/>
      <c r="P143" s="140"/>
      <c r="Q143" s="65" t="s">
        <v>93</v>
      </c>
      <c r="R143" s="64" t="s">
        <v>448</v>
      </c>
      <c r="S143" s="64" t="str">
        <f t="shared" si="25"/>
        <v>andtvvvgsieftegiivanmvaemieahtdlkvvrklnlggenvnfeaikrgganngidiyveytghglvdilg</v>
      </c>
      <c r="T143" s="64" t="str">
        <f t="shared" si="26"/>
        <v>fpep</v>
      </c>
      <c r="U143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43" s="64" t="str">
        <f t="shared" si="28"/>
        <v>tyg</v>
      </c>
      <c r="W143" s="64" t="str">
        <f t="shared" si="29"/>
        <v>ppps</v>
      </c>
      <c r="X143" s="64" t="str">
        <f t="shared" si="30"/>
        <v>tdpegayetvkkeykrkwnivwlkplgfnntytlsvkdelakqynlktfsdlakisdklilgatmfflegpdgypglqklynfkfkhtksmdmgirytaidnnevqvidawatdgllvshklkileddkaffppyyaapiirqdvldkhpelkdvlnklanqisleemqklnykvdgegqdpakvakeflkekglil</v>
      </c>
      <c r="Y143" s="64"/>
      <c r="Z143" s="64"/>
      <c r="AA143" s="64"/>
      <c r="AB143" s="64"/>
      <c r="AC143" s="186" t="str">
        <f t="shared" si="32"/>
        <v>i</v>
      </c>
      <c r="AD143" s="186" t="str">
        <f t="shared" si="32"/>
        <v>e</v>
      </c>
      <c r="AE143" s="186" t="str">
        <f t="shared" si="32"/>
        <v>h</v>
      </c>
      <c r="AF143" s="186" t="str">
        <f t="shared" si="32"/>
        <v>l</v>
      </c>
      <c r="AG143" s="186" t="str">
        <f t="shared" si="32"/>
        <v>s</v>
      </c>
      <c r="AH143" s="193" t="str">
        <f t="shared" si="32"/>
        <v>y</v>
      </c>
      <c r="AI143" s="27"/>
      <c r="AJ143" s="143" t="s">
        <v>449</v>
      </c>
      <c r="AK143" s="284"/>
      <c r="AL143" s="143"/>
      <c r="AM143" s="143"/>
      <c r="AN143" s="143"/>
      <c r="AO143" s="143"/>
      <c r="AP143" s="143"/>
      <c r="AQ143" s="143"/>
      <c r="AR143" s="143"/>
      <c r="AS143" s="143"/>
      <c r="AT143" s="143"/>
      <c r="AU143" s="143"/>
      <c r="AV143" s="143"/>
      <c r="AW143" s="143"/>
      <c r="AX143" s="143"/>
      <c r="AY143" s="143"/>
      <c r="AZ143" s="143"/>
      <c r="BA143" s="143"/>
      <c r="BB143" s="143"/>
      <c r="BC143" s="143"/>
      <c r="BD143" s="143"/>
      <c r="BE143" s="143"/>
      <c r="BF143" s="143"/>
      <c r="BG143" s="143"/>
      <c r="BH143" s="143"/>
      <c r="BI143" s="143"/>
      <c r="BJ143" s="143"/>
      <c r="BK143" s="143"/>
      <c r="BL143" s="143"/>
      <c r="BM143" s="143"/>
      <c r="BN143" s="143"/>
      <c r="BO143" s="143"/>
      <c r="BP143" s="143"/>
      <c r="BQ143" s="143"/>
      <c r="BR143" s="143"/>
      <c r="BS143" s="143"/>
      <c r="BT143" s="143"/>
      <c r="BU143" s="143"/>
      <c r="BV143" s="143">
        <v>1</v>
      </c>
      <c r="BW143" s="143"/>
      <c r="BX143" s="143"/>
      <c r="BY143" s="143"/>
      <c r="BZ143" s="143"/>
      <c r="CA143" s="143"/>
      <c r="CB143" s="143"/>
      <c r="CC143" s="143"/>
      <c r="CD143" s="143"/>
      <c r="CE143" s="143"/>
      <c r="CF143" s="143"/>
      <c r="CG143" s="143"/>
      <c r="CH143" s="143"/>
      <c r="CI143" s="270">
        <v>1</v>
      </c>
      <c r="CK143" s="64"/>
      <c r="CL143" s="64"/>
      <c r="CM143" s="64"/>
      <c r="CN143" s="64"/>
      <c r="CO143" s="64"/>
      <c r="CP143" s="64"/>
      <c r="CQ143" s="64"/>
      <c r="CR143" s="64"/>
      <c r="CS143" s="64"/>
      <c r="CT143" s="64"/>
      <c r="CU143" s="64"/>
      <c r="CV143" s="64"/>
      <c r="CW143" s="64"/>
      <c r="CX143" s="64"/>
      <c r="CY143" s="64"/>
      <c r="CZ143" s="64"/>
      <c r="DA143" s="64"/>
      <c r="DB143" s="64"/>
      <c r="DC143" s="64"/>
      <c r="DD143" s="64"/>
      <c r="DE143" s="64"/>
      <c r="DF143" s="64"/>
      <c r="DG143" s="64"/>
      <c r="DH143" s="64"/>
      <c r="DI143" s="64"/>
      <c r="DJ143" s="64"/>
      <c r="DK143" s="64"/>
      <c r="DL143" s="64"/>
      <c r="DM143" s="64"/>
      <c r="DN143" s="64"/>
      <c r="DO143" s="64"/>
      <c r="DP143" s="64"/>
      <c r="DQ143" s="64"/>
      <c r="DR143" s="64"/>
      <c r="DS143" s="64"/>
      <c r="DT143" s="64"/>
      <c r="DU143" s="64"/>
      <c r="DV143" s="64"/>
      <c r="DW143" s="64"/>
      <c r="DX143" s="64"/>
      <c r="DY143" s="64"/>
      <c r="DZ143" s="64"/>
      <c r="EA143" s="64"/>
      <c r="EB143" s="64"/>
      <c r="EC143" s="64"/>
      <c r="ED143" s="64"/>
      <c r="EE143" s="64"/>
      <c r="EF143" s="64"/>
      <c r="EG143" s="64"/>
      <c r="EH143" s="64"/>
    </row>
    <row r="144" spans="1:138" s="67" customFormat="1" ht="14.65">
      <c r="A144" s="173" t="s">
        <v>296</v>
      </c>
      <c r="B144" s="143" t="s">
        <v>119</v>
      </c>
      <c r="C144" s="143" t="s">
        <v>120</v>
      </c>
      <c r="D144" s="65" t="s">
        <v>64</v>
      </c>
      <c r="E144" s="118"/>
      <c r="F144" s="139"/>
      <c r="G144" s="286" t="s">
        <v>450</v>
      </c>
      <c r="H144" s="285"/>
      <c r="I144" s="65"/>
      <c r="J144" s="65"/>
      <c r="K144" s="293"/>
      <c r="L144" s="123"/>
      <c r="M144" s="289"/>
      <c r="N144" s="65"/>
      <c r="O144" s="179"/>
      <c r="P144" s="140"/>
      <c r="Q144" s="65" t="s">
        <v>93</v>
      </c>
      <c r="R144" s="64" t="s">
        <v>147</v>
      </c>
      <c r="S144" s="64" t="str">
        <f t="shared" si="25"/>
        <v>andtvvvgsiiftegiivanmvaemieahtdlkvvrklnlggvnvnfeaikrgganngidiyveytghglvdilg</v>
      </c>
      <c r="T144" s="64" t="str">
        <f t="shared" si="26"/>
        <v>fpep</v>
      </c>
      <c r="U144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44" s="64" t="str">
        <f t="shared" si="28"/>
        <v>tyg</v>
      </c>
      <c r="W144" s="64" t="str">
        <f t="shared" si="29"/>
        <v>pppa</v>
      </c>
      <c r="X144" s="64" t="str">
        <f t="shared" si="30"/>
        <v>tdpegayetvkkeykrkwnivwlkplgfnntytltvkdelakqynlktfsdlakisdklilgatmhflespdgypglqklynfkfkhtksmdmgirytaidnnevqvidasatdgllvshklkileddkaffppyyaapiirqdvldkhpelkdvlnklanqisleemqklnykvdgegqdpakvakeflkekglil</v>
      </c>
      <c r="Y144" s="64"/>
      <c r="Z144" s="64"/>
      <c r="AA144" s="64"/>
      <c r="AB144" s="64"/>
      <c r="AC144" s="186" t="str">
        <f t="shared" si="32"/>
        <v>i</v>
      </c>
      <c r="AD144" s="186" t="str">
        <f t="shared" si="32"/>
        <v>v</v>
      </c>
      <c r="AE144" s="186" t="str">
        <f t="shared" si="32"/>
        <v>h</v>
      </c>
      <c r="AF144" s="186" t="str">
        <f t="shared" si="32"/>
        <v>l</v>
      </c>
      <c r="AG144" s="186" t="str">
        <f t="shared" si="32"/>
        <v>t</v>
      </c>
      <c r="AH144" s="193" t="str">
        <f t="shared" si="32"/>
        <v>y</v>
      </c>
      <c r="AI144" s="27"/>
      <c r="AJ144" s="143" t="s">
        <v>451</v>
      </c>
      <c r="AK144" s="284"/>
      <c r="AL144" s="143"/>
      <c r="AM144" s="143"/>
      <c r="AN144" s="143"/>
      <c r="AO144" s="143"/>
      <c r="AP144" s="143"/>
      <c r="AQ144" s="143"/>
      <c r="AR144" s="143"/>
      <c r="AS144" s="143"/>
      <c r="AT144" s="143"/>
      <c r="AU144" s="143"/>
      <c r="AV144" s="143"/>
      <c r="AW144" s="143"/>
      <c r="AX144" s="143"/>
      <c r="AY144" s="143"/>
      <c r="AZ144" s="143"/>
      <c r="BA144" s="143"/>
      <c r="BB144" s="143"/>
      <c r="BC144" s="143"/>
      <c r="BD144" s="143"/>
      <c r="BE144" s="143"/>
      <c r="BF144" s="143"/>
      <c r="BG144" s="143"/>
      <c r="BH144" s="143"/>
      <c r="BI144" s="143"/>
      <c r="BJ144" s="143"/>
      <c r="BK144" s="143"/>
      <c r="BL144" s="143"/>
      <c r="BM144" s="143"/>
      <c r="BN144" s="143"/>
      <c r="BO144" s="143"/>
      <c r="BP144" s="143"/>
      <c r="BQ144" s="143"/>
      <c r="BR144" s="143"/>
      <c r="BS144" s="143"/>
      <c r="BT144" s="143"/>
      <c r="BU144" s="143"/>
      <c r="BV144" s="143"/>
      <c r="BW144" s="143"/>
      <c r="BX144" s="143"/>
      <c r="BY144" s="143"/>
      <c r="BZ144" s="143"/>
      <c r="CA144" s="143">
        <v>1</v>
      </c>
      <c r="CB144" s="143"/>
      <c r="CC144" s="143"/>
      <c r="CD144" s="143"/>
      <c r="CE144" s="143"/>
      <c r="CF144" s="143"/>
      <c r="CG144" s="143"/>
      <c r="CH144" s="143"/>
      <c r="CI144" s="270">
        <v>1</v>
      </c>
      <c r="CK144" s="64"/>
      <c r="CL144" s="64"/>
      <c r="CM144" s="64"/>
      <c r="CN144" s="64"/>
      <c r="CO144" s="64"/>
      <c r="CP144" s="64"/>
      <c r="CQ144" s="64"/>
      <c r="CR144" s="64"/>
      <c r="CS144" s="64"/>
      <c r="CT144" s="64"/>
      <c r="CU144" s="64"/>
      <c r="CV144" s="64"/>
      <c r="CW144" s="64"/>
      <c r="CX144" s="64"/>
      <c r="CY144" s="64"/>
      <c r="CZ144" s="64"/>
      <c r="DA144" s="64"/>
      <c r="DB144" s="64"/>
      <c r="DC144" s="64"/>
      <c r="DD144" s="64"/>
      <c r="DE144" s="64"/>
      <c r="DF144" s="64"/>
      <c r="DG144" s="64"/>
      <c r="DH144" s="64"/>
      <c r="DI144" s="64"/>
      <c r="DJ144" s="64"/>
      <c r="DK144" s="64"/>
      <c r="DL144" s="64"/>
      <c r="DM144" s="64"/>
      <c r="DN144" s="64"/>
      <c r="DO144" s="64"/>
      <c r="DP144" s="64"/>
      <c r="DQ144" s="64"/>
      <c r="DR144" s="64"/>
      <c r="DS144" s="64"/>
      <c r="DT144" s="64"/>
      <c r="DU144" s="64"/>
      <c r="DV144" s="64"/>
      <c r="DW144" s="64"/>
      <c r="DX144" s="64"/>
      <c r="DY144" s="64"/>
      <c r="DZ144" s="64"/>
      <c r="EA144" s="64"/>
      <c r="EB144" s="64"/>
      <c r="EC144" s="64"/>
      <c r="ED144" s="64"/>
      <c r="EE144" s="64"/>
      <c r="EF144" s="64"/>
      <c r="EG144" s="64"/>
      <c r="EH144" s="64"/>
    </row>
    <row r="145" spans="1:138" s="67" customFormat="1" ht="14.65">
      <c r="A145" s="173" t="s">
        <v>298</v>
      </c>
      <c r="B145" s="143" t="s">
        <v>88</v>
      </c>
      <c r="C145" s="143"/>
      <c r="D145" s="65" t="s">
        <v>40</v>
      </c>
      <c r="E145" s="118"/>
      <c r="F145" s="139"/>
      <c r="G145" s="198"/>
      <c r="H145" s="65" t="s">
        <v>452</v>
      </c>
      <c r="I145" s="65"/>
      <c r="J145" s="65"/>
      <c r="K145" s="293"/>
      <c r="L145" s="123"/>
      <c r="M145" s="289"/>
      <c r="N145" s="65"/>
      <c r="O145" s="179"/>
      <c r="P145" s="140"/>
      <c r="Q145" s="65" t="s">
        <v>93</v>
      </c>
      <c r="R145" s="64" t="s">
        <v>453</v>
      </c>
      <c r="S145" s="64" t="str">
        <f t="shared" si="25"/>
        <v>andtvvvgsiiftegiivanmvaemieahtdlkvvrklnlggvnvnfeaikrgganngidiyveytghglvdilg</v>
      </c>
      <c r="T145" s="64" t="str">
        <f t="shared" si="26"/>
        <v>fpep</v>
      </c>
      <c r="U145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45" s="64" t="str">
        <f t="shared" si="28"/>
        <v>tyg</v>
      </c>
      <c r="W145" s="64" t="str">
        <f t="shared" si="29"/>
        <v>pppa</v>
      </c>
      <c r="X145" s="64" t="str">
        <f t="shared" si="30"/>
        <v>tdpegayetvkkeykrkwnivwlkplgfnntytltvkdelakqynlktfsdlakisdklilgatmfflegpdgypglqklynfkfkhtksmdmgirytaidnnevqvidawatdgllvshklkileddkaffppyyaapiirqdvldkhpelkdvlnklanqisleemqklnykrdgegqdpakvakeflkekglil</v>
      </c>
      <c r="Y145" s="64"/>
      <c r="Z145" s="64"/>
      <c r="AA145" s="64"/>
      <c r="AB145" s="64"/>
      <c r="AC145" s="186" t="str">
        <f t="shared" si="32"/>
        <v>i</v>
      </c>
      <c r="AD145" s="186" t="str">
        <f t="shared" si="32"/>
        <v>v</v>
      </c>
      <c r="AE145" s="186" t="str">
        <f t="shared" si="32"/>
        <v>h</v>
      </c>
      <c r="AF145" s="186" t="str">
        <f t="shared" si="32"/>
        <v>l</v>
      </c>
      <c r="AG145" s="186" t="str">
        <f t="shared" si="32"/>
        <v>t</v>
      </c>
      <c r="AH145" s="193" t="str">
        <f t="shared" si="32"/>
        <v>y</v>
      </c>
      <c r="AI145" s="27"/>
      <c r="AJ145" s="143" t="s">
        <v>454</v>
      </c>
      <c r="AK145" s="284"/>
      <c r="AL145" s="143"/>
      <c r="AM145" s="143"/>
      <c r="AN145" s="143"/>
      <c r="AO145" s="143"/>
      <c r="AP145" s="143"/>
      <c r="AQ145" s="143"/>
      <c r="AR145" s="143"/>
      <c r="AS145" s="143"/>
      <c r="AT145" s="143"/>
      <c r="AU145" s="143"/>
      <c r="AV145" s="143"/>
      <c r="AW145" s="143"/>
      <c r="AX145" s="143"/>
      <c r="AY145" s="143"/>
      <c r="AZ145" s="143"/>
      <c r="BA145" s="143"/>
      <c r="BB145" s="143"/>
      <c r="BC145" s="143"/>
      <c r="BD145" s="143"/>
      <c r="BE145" s="143"/>
      <c r="BF145" s="143"/>
      <c r="BG145" s="143"/>
      <c r="BH145" s="143"/>
      <c r="BI145" s="143"/>
      <c r="BJ145" s="143"/>
      <c r="BK145" s="143"/>
      <c r="BL145" s="143"/>
      <c r="BM145" s="143"/>
      <c r="BN145" s="143"/>
      <c r="BO145" s="143"/>
      <c r="BP145" s="143"/>
      <c r="BQ145" s="143"/>
      <c r="BR145" s="143"/>
      <c r="BS145" s="143"/>
      <c r="BT145" s="143"/>
      <c r="BU145" s="143"/>
      <c r="BV145" s="143"/>
      <c r="BW145" s="143"/>
      <c r="BX145" s="143"/>
      <c r="BY145" s="143"/>
      <c r="BZ145" s="143"/>
      <c r="CA145" s="143">
        <v>1</v>
      </c>
      <c r="CB145" s="143"/>
      <c r="CC145" s="143"/>
      <c r="CD145" s="143"/>
      <c r="CE145" s="143"/>
      <c r="CF145" s="143"/>
      <c r="CG145" s="143"/>
      <c r="CH145" s="143"/>
      <c r="CI145" s="270">
        <v>1</v>
      </c>
      <c r="CK145" s="64"/>
      <c r="CL145" s="64"/>
      <c r="CM145" s="64"/>
      <c r="CN145" s="64"/>
      <c r="CO145" s="64"/>
      <c r="CP145" s="64"/>
      <c r="CQ145" s="64"/>
      <c r="CR145" s="64"/>
      <c r="CS145" s="64"/>
      <c r="CT145" s="64"/>
      <c r="CU145" s="64"/>
      <c r="CV145" s="64"/>
      <c r="CW145" s="64"/>
      <c r="CX145" s="64"/>
      <c r="CY145" s="64"/>
      <c r="CZ145" s="64"/>
      <c r="DA145" s="64"/>
      <c r="DB145" s="64"/>
      <c r="DC145" s="64"/>
      <c r="DD145" s="64"/>
      <c r="DE145" s="64"/>
      <c r="DF145" s="64"/>
      <c r="DG145" s="64"/>
      <c r="DH145" s="64"/>
      <c r="DI145" s="64"/>
      <c r="DJ145" s="64"/>
      <c r="DK145" s="64"/>
      <c r="DL145" s="64"/>
      <c r="DM145" s="64"/>
      <c r="DN145" s="64"/>
      <c r="DO145" s="64"/>
      <c r="DP145" s="64"/>
      <c r="DQ145" s="64"/>
      <c r="DR145" s="64"/>
      <c r="DS145" s="64"/>
      <c r="DT145" s="64"/>
      <c r="DU145" s="64"/>
      <c r="DV145" s="64"/>
      <c r="DW145" s="64"/>
      <c r="DX145" s="64"/>
      <c r="DY145" s="64"/>
      <c r="DZ145" s="64"/>
      <c r="EA145" s="64"/>
      <c r="EB145" s="64"/>
      <c r="EC145" s="64"/>
      <c r="ED145" s="64"/>
      <c r="EE145" s="64"/>
      <c r="EF145" s="64"/>
      <c r="EG145" s="64"/>
      <c r="EH145" s="64"/>
    </row>
    <row r="146" spans="1:138" s="67" customFormat="1" ht="14.65">
      <c r="A146" s="173" t="s">
        <v>300</v>
      </c>
      <c r="B146" s="143" t="s">
        <v>88</v>
      </c>
      <c r="C146" s="143"/>
      <c r="D146" s="65" t="s">
        <v>40</v>
      </c>
      <c r="E146" s="118"/>
      <c r="F146" s="139"/>
      <c r="G146" s="198"/>
      <c r="H146" s="65" t="s">
        <v>455</v>
      </c>
      <c r="I146" s="65"/>
      <c r="J146" s="65"/>
      <c r="K146" s="293"/>
      <c r="L146" s="123"/>
      <c r="M146" s="289"/>
      <c r="N146" s="65"/>
      <c r="O146" s="64"/>
      <c r="P146" s="140"/>
      <c r="Q146" s="65" t="s">
        <v>93</v>
      </c>
      <c r="R146" s="64" t="s">
        <v>456</v>
      </c>
      <c r="S146" s="64" t="str">
        <f t="shared" si="25"/>
        <v>andtvvvgsiiftegiivanmvaemieahtdlkvvrklnlggvnvnfeaikrgganngidiyveytghglvdilg</v>
      </c>
      <c r="T146" s="64" t="str">
        <f t="shared" si="26"/>
        <v>fpep</v>
      </c>
      <c r="U146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46" s="64" t="str">
        <f t="shared" si="28"/>
        <v>tyg</v>
      </c>
      <c r="W146" s="64" t="str">
        <f t="shared" si="29"/>
        <v>pppa</v>
      </c>
      <c r="X146" s="64" t="str">
        <f t="shared" si="30"/>
        <v>tdpegayetvkkeykrkwnivwlkplgfnntytltvkdelakqynlktfsdlakisdklilgatmfflegpdgypglqkpynfkfkhtksmdmgirytaidnnevqvidawatdgllvshklkileddkaffppyyaapiirqdvldkhpelkdvlnklanqisleemqklnykrdgegqdpakvakeflkekglil</v>
      </c>
      <c r="Y146" s="64"/>
      <c r="Z146" s="64"/>
      <c r="AA146" s="64"/>
      <c r="AB146" s="64"/>
      <c r="AC146" s="186" t="str">
        <f t="shared" si="32"/>
        <v>i</v>
      </c>
      <c r="AD146" s="186" t="str">
        <f t="shared" si="32"/>
        <v>v</v>
      </c>
      <c r="AE146" s="186" t="str">
        <f t="shared" si="32"/>
        <v>h</v>
      </c>
      <c r="AF146" s="186" t="str">
        <f t="shared" si="32"/>
        <v>l</v>
      </c>
      <c r="AG146" s="186" t="str">
        <f t="shared" si="32"/>
        <v>t</v>
      </c>
      <c r="AH146" s="193" t="str">
        <f t="shared" si="32"/>
        <v>y</v>
      </c>
      <c r="AI146" s="27"/>
      <c r="AJ146" s="143" t="s">
        <v>457</v>
      </c>
      <c r="AK146" s="284"/>
      <c r="AL146" s="143"/>
      <c r="AM146" s="143"/>
      <c r="AN146" s="143"/>
      <c r="AO146" s="143"/>
      <c r="AP146" s="143"/>
      <c r="AQ146" s="143"/>
      <c r="AR146" s="143"/>
      <c r="AS146" s="143"/>
      <c r="AT146" s="143"/>
      <c r="AU146" s="143"/>
      <c r="AV146" s="143"/>
      <c r="AW146" s="143"/>
      <c r="AX146" s="143"/>
      <c r="AY146" s="143"/>
      <c r="AZ146" s="143"/>
      <c r="BA146" s="143"/>
      <c r="BB146" s="143"/>
      <c r="BC146" s="143"/>
      <c r="BD146" s="143"/>
      <c r="BE146" s="143"/>
      <c r="BF146" s="143"/>
      <c r="BG146" s="143"/>
      <c r="BH146" s="143"/>
      <c r="BI146" s="143"/>
      <c r="BJ146" s="143"/>
      <c r="BK146" s="143"/>
      <c r="BL146" s="143"/>
      <c r="BM146" s="143"/>
      <c r="BN146" s="143"/>
      <c r="BO146" s="143"/>
      <c r="BP146" s="143"/>
      <c r="BQ146" s="143"/>
      <c r="BR146" s="143"/>
      <c r="BS146" s="143"/>
      <c r="BT146" s="143"/>
      <c r="BU146" s="143"/>
      <c r="BV146" s="143"/>
      <c r="BW146" s="143"/>
      <c r="BX146" s="143"/>
      <c r="BY146" s="143"/>
      <c r="BZ146" s="143"/>
      <c r="CA146" s="143">
        <v>1</v>
      </c>
      <c r="CB146" s="143"/>
      <c r="CC146" s="143"/>
      <c r="CD146" s="143"/>
      <c r="CE146" s="143"/>
      <c r="CF146" s="143"/>
      <c r="CG146" s="143"/>
      <c r="CH146" s="143"/>
      <c r="CI146" s="270">
        <v>1</v>
      </c>
      <c r="CK146" s="64"/>
      <c r="CL146" s="64"/>
      <c r="CM146" s="64"/>
      <c r="CN146" s="64"/>
      <c r="CO146" s="64"/>
      <c r="CP146" s="64"/>
      <c r="CQ146" s="64"/>
      <c r="CR146" s="64"/>
      <c r="CS146" s="64"/>
      <c r="CT146" s="64"/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  <c r="DE146" s="64"/>
      <c r="DF146" s="64"/>
      <c r="DG146" s="64"/>
      <c r="DH146" s="64"/>
      <c r="DI146" s="64"/>
      <c r="DJ146" s="64"/>
      <c r="DK146" s="64"/>
      <c r="DL146" s="64"/>
      <c r="DM146" s="64"/>
      <c r="DN146" s="64"/>
      <c r="DO146" s="64"/>
      <c r="DP146" s="64"/>
      <c r="DQ146" s="64"/>
      <c r="DR146" s="64"/>
      <c r="DS146" s="64"/>
      <c r="DT146" s="64"/>
      <c r="DU146" s="64"/>
      <c r="DV146" s="64"/>
      <c r="DW146" s="64"/>
      <c r="DX146" s="64"/>
      <c r="DY146" s="64"/>
      <c r="DZ146" s="64"/>
      <c r="EA146" s="64"/>
      <c r="EB146" s="64"/>
      <c r="EC146" s="64"/>
      <c r="ED146" s="64"/>
      <c r="EE146" s="64"/>
      <c r="EF146" s="64"/>
      <c r="EG146" s="64"/>
      <c r="EH146" s="64"/>
    </row>
    <row r="147" spans="1:138" s="67" customFormat="1" ht="14.65">
      <c r="A147" s="173" t="s">
        <v>305</v>
      </c>
      <c r="B147" s="143" t="s">
        <v>88</v>
      </c>
      <c r="C147" s="143"/>
      <c r="D147" s="65" t="s">
        <v>40</v>
      </c>
      <c r="E147" s="118"/>
      <c r="F147" s="139"/>
      <c r="G147" s="198"/>
      <c r="H147" s="65" t="s">
        <v>458</v>
      </c>
      <c r="I147" s="65"/>
      <c r="J147" s="65"/>
      <c r="K147" s="293"/>
      <c r="L147" s="123"/>
      <c r="M147" s="289"/>
      <c r="N147" s="65"/>
      <c r="O147" s="179"/>
      <c r="P147" s="140"/>
      <c r="Q147" s="65" t="s">
        <v>93</v>
      </c>
      <c r="R147" s="64" t="s">
        <v>459</v>
      </c>
      <c r="S147" s="64" t="str">
        <f t="shared" si="25"/>
        <v>andtvvvgsiefteliivanmvaemieahtdlkvvrklnlggvnvnfeaikrgganngidiyveytghglvdilg</v>
      </c>
      <c r="T147" s="64" t="str">
        <f t="shared" si="26"/>
        <v>fpep</v>
      </c>
      <c r="U147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47" s="64" t="str">
        <f t="shared" si="28"/>
        <v>tyg</v>
      </c>
      <c r="W147" s="64" t="str">
        <f t="shared" si="29"/>
        <v>pppa</v>
      </c>
      <c r="X147" s="64" t="str">
        <f t="shared" si="30"/>
        <v>tdpegayetvkkeykrkwnivwlkplgfnntytltvkdelakqynlktfsdlakisdklilgatmfflegpdgypglqkpynfkfkhtksmdmgirytaidnnevqvidawatdgllvshklkileddkaffppyyaapiirqdvldkhpelkdvlnklanqisleemqklnykrdgegqdpakvakeflkekglil</v>
      </c>
      <c r="Y147" s="64"/>
      <c r="Z147" s="64"/>
      <c r="AA147" s="64"/>
      <c r="AB147" s="64"/>
      <c r="AC147" s="186" t="str">
        <f t="shared" si="32"/>
        <v>i</v>
      </c>
      <c r="AD147" s="186" t="str">
        <f t="shared" si="32"/>
        <v>v</v>
      </c>
      <c r="AE147" s="186" t="str">
        <f t="shared" si="32"/>
        <v>h</v>
      </c>
      <c r="AF147" s="186" t="str">
        <f t="shared" si="32"/>
        <v>l</v>
      </c>
      <c r="AG147" s="186" t="str">
        <f t="shared" si="32"/>
        <v>t</v>
      </c>
      <c r="AH147" s="193" t="str">
        <f t="shared" si="32"/>
        <v>y</v>
      </c>
      <c r="AI147" s="27"/>
      <c r="AJ147" s="143" t="s">
        <v>460</v>
      </c>
      <c r="AK147" s="284"/>
      <c r="AL147" s="143"/>
      <c r="AM147" s="143"/>
      <c r="AN147" s="143"/>
      <c r="AO147" s="143"/>
      <c r="AP147" s="143"/>
      <c r="AQ147" s="143"/>
      <c r="AR147" s="143"/>
      <c r="AS147" s="143"/>
      <c r="AT147" s="143"/>
      <c r="AU147" s="143"/>
      <c r="AV147" s="143"/>
      <c r="AW147" s="143"/>
      <c r="AX147" s="143"/>
      <c r="AY147" s="143"/>
      <c r="AZ147" s="143"/>
      <c r="BA147" s="143"/>
      <c r="BB147" s="143"/>
      <c r="BC147" s="143"/>
      <c r="BD147" s="143"/>
      <c r="BE147" s="143"/>
      <c r="BF147" s="143"/>
      <c r="BG147" s="143"/>
      <c r="BH147" s="143"/>
      <c r="BI147" s="143"/>
      <c r="BJ147" s="143"/>
      <c r="BK147" s="143"/>
      <c r="BL147" s="143"/>
      <c r="BM147" s="143"/>
      <c r="BN147" s="143"/>
      <c r="BO147" s="143"/>
      <c r="BP147" s="143"/>
      <c r="BQ147" s="143"/>
      <c r="BR147" s="143"/>
      <c r="BS147" s="143"/>
      <c r="BT147" s="143"/>
      <c r="BU147" s="143"/>
      <c r="BV147" s="143"/>
      <c r="BW147" s="143"/>
      <c r="BX147" s="143"/>
      <c r="BY147" s="143"/>
      <c r="BZ147" s="143"/>
      <c r="CA147" s="143">
        <v>1</v>
      </c>
      <c r="CB147" s="143"/>
      <c r="CC147" s="143"/>
      <c r="CD147" s="143"/>
      <c r="CE147" s="143"/>
      <c r="CF147" s="143"/>
      <c r="CG147" s="143"/>
      <c r="CH147" s="143"/>
      <c r="CI147" s="270">
        <v>1</v>
      </c>
      <c r="CK147" s="64"/>
      <c r="CL147" s="64"/>
      <c r="CM147" s="64"/>
      <c r="CN147" s="64"/>
      <c r="CO147" s="64"/>
      <c r="CP147" s="64"/>
      <c r="CQ147" s="64"/>
      <c r="CR147" s="64"/>
      <c r="CS147" s="64"/>
      <c r="CT147" s="64"/>
      <c r="CU147" s="64"/>
      <c r="CV147" s="64"/>
      <c r="CW147" s="64"/>
      <c r="CX147" s="64"/>
      <c r="CY147" s="64"/>
      <c r="CZ147" s="64"/>
      <c r="DA147" s="64"/>
      <c r="DB147" s="64"/>
      <c r="DC147" s="64"/>
      <c r="DD147" s="64"/>
      <c r="DE147" s="64"/>
      <c r="DF147" s="64"/>
      <c r="DG147" s="64"/>
      <c r="DH147" s="64"/>
      <c r="DI147" s="64"/>
      <c r="DJ147" s="64"/>
      <c r="DK147" s="64"/>
      <c r="DL147" s="64"/>
      <c r="DM147" s="64"/>
      <c r="DN147" s="64"/>
      <c r="DO147" s="64"/>
      <c r="DP147" s="64"/>
      <c r="DQ147" s="64"/>
      <c r="DR147" s="64"/>
      <c r="DS147" s="64"/>
      <c r="DT147" s="64"/>
      <c r="DU147" s="64"/>
      <c r="DV147" s="64"/>
      <c r="DW147" s="64"/>
      <c r="DX147" s="64"/>
      <c r="DY147" s="64"/>
      <c r="DZ147" s="64"/>
      <c r="EA147" s="64"/>
      <c r="EB147" s="64"/>
      <c r="EC147" s="64"/>
      <c r="ED147" s="64"/>
      <c r="EE147" s="64"/>
      <c r="EF147" s="64"/>
      <c r="EG147" s="64"/>
      <c r="EH147" s="64"/>
    </row>
    <row r="148" spans="1:138" s="67" customFormat="1" ht="14.65">
      <c r="A148" s="173" t="s">
        <v>308</v>
      </c>
      <c r="B148" s="143" t="s">
        <v>88</v>
      </c>
      <c r="C148" s="143"/>
      <c r="D148" s="65" t="s">
        <v>40</v>
      </c>
      <c r="E148" s="118"/>
      <c r="F148" s="139"/>
      <c r="G148" s="198"/>
      <c r="H148" s="65" t="s">
        <v>461</v>
      </c>
      <c r="I148" s="65"/>
      <c r="J148" s="65"/>
      <c r="K148" s="293"/>
      <c r="L148" s="123"/>
      <c r="M148" s="289"/>
      <c r="N148" s="65"/>
      <c r="O148" s="179"/>
      <c r="P148" s="140"/>
      <c r="Q148" s="65" t="s">
        <v>93</v>
      </c>
      <c r="R148" s="64" t="s">
        <v>462</v>
      </c>
      <c r="S148" s="64" t="str">
        <f t="shared" si="25"/>
        <v>andtvvvgsiiftegiivanmvaemieahtdlkvvrklnlggvnvnfeaikrgganngidiyveytghglvdilg</v>
      </c>
      <c r="T148" s="64" t="str">
        <f t="shared" si="26"/>
        <v>fpep</v>
      </c>
      <c r="U148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48" s="64" t="str">
        <f t="shared" si="28"/>
        <v>tyg</v>
      </c>
      <c r="W148" s="64" t="str">
        <f t="shared" si="29"/>
        <v>pppa</v>
      </c>
      <c r="X148" s="64" t="str">
        <f t="shared" si="30"/>
        <v>tdpegayetvkkeykrkwnivwlkplgfnntytlqvkdelakqynlktfsdlakisdklilgatmfflegpdgypglqkpynfkfkhtksmdmgirytaidnnevqvidawatdgllvshklkileddkaffppyyaapiirqdvldkhpelkdvlnklanqisleemqklnykrdgegqdpakvakeflkekglil</v>
      </c>
      <c r="Y148" s="64"/>
      <c r="Z148" s="64"/>
      <c r="AA148" s="64"/>
      <c r="AB148" s="64"/>
      <c r="AC148" s="186" t="str">
        <f t="shared" si="32"/>
        <v>i</v>
      </c>
      <c r="AD148" s="186" t="str">
        <f t="shared" si="32"/>
        <v>v</v>
      </c>
      <c r="AE148" s="186" t="str">
        <f t="shared" si="32"/>
        <v>h</v>
      </c>
      <c r="AF148" s="186" t="str">
        <f t="shared" si="32"/>
        <v>l</v>
      </c>
      <c r="AG148" s="186" t="str">
        <f t="shared" si="32"/>
        <v>q</v>
      </c>
      <c r="AH148" s="193" t="str">
        <f t="shared" si="32"/>
        <v>y</v>
      </c>
      <c r="AI148" s="27"/>
      <c r="AJ148" s="143" t="s">
        <v>463</v>
      </c>
      <c r="AK148" s="284"/>
      <c r="AL148" s="143"/>
      <c r="AM148" s="143"/>
      <c r="AN148" s="143"/>
      <c r="AO148" s="143"/>
      <c r="AP148" s="143"/>
      <c r="AQ148" s="143"/>
      <c r="AR148" s="143"/>
      <c r="AS148" s="143"/>
      <c r="AT148" s="143"/>
      <c r="AU148" s="143"/>
      <c r="AV148" s="143"/>
      <c r="AW148" s="143"/>
      <c r="AX148" s="143"/>
      <c r="AY148" s="143"/>
      <c r="AZ148" s="143"/>
      <c r="BA148" s="143"/>
      <c r="BB148" s="143"/>
      <c r="BC148" s="143"/>
      <c r="BD148" s="143"/>
      <c r="BE148" s="143"/>
      <c r="BF148" s="143"/>
      <c r="BG148" s="143"/>
      <c r="BH148" s="143"/>
      <c r="BI148" s="143"/>
      <c r="BJ148" s="143"/>
      <c r="BK148" s="143"/>
      <c r="BL148" s="143"/>
      <c r="BM148" s="143"/>
      <c r="BN148" s="143"/>
      <c r="BO148" s="143"/>
      <c r="BP148" s="143"/>
      <c r="BQ148" s="143"/>
      <c r="BR148" s="143"/>
      <c r="BS148" s="143"/>
      <c r="BT148" s="143"/>
      <c r="BU148" s="143"/>
      <c r="BV148" s="143"/>
      <c r="BW148" s="143"/>
      <c r="BX148" s="143"/>
      <c r="BY148" s="143"/>
      <c r="BZ148" s="143"/>
      <c r="CA148" s="143">
        <v>1</v>
      </c>
      <c r="CB148" s="143"/>
      <c r="CC148" s="143"/>
      <c r="CD148" s="143"/>
      <c r="CE148" s="143"/>
      <c r="CF148" s="143"/>
      <c r="CG148" s="143"/>
      <c r="CH148" s="143"/>
      <c r="CI148" s="270">
        <v>1</v>
      </c>
      <c r="CK148" s="64"/>
      <c r="CL148" s="64"/>
      <c r="CM148" s="64"/>
      <c r="CN148" s="64"/>
      <c r="CO148" s="64"/>
      <c r="CP148" s="64"/>
      <c r="CQ148" s="64"/>
      <c r="CR148" s="64"/>
      <c r="CS148" s="64"/>
      <c r="CT148" s="64"/>
      <c r="CU148" s="64"/>
      <c r="CV148" s="64"/>
      <c r="CW148" s="64"/>
      <c r="CX148" s="64"/>
      <c r="CY148" s="64"/>
      <c r="CZ148" s="64"/>
      <c r="DA148" s="64"/>
      <c r="DB148" s="64"/>
      <c r="DC148" s="64"/>
      <c r="DD148" s="64"/>
      <c r="DE148" s="64"/>
      <c r="DF148" s="64"/>
      <c r="DG148" s="64"/>
      <c r="DH148" s="64"/>
      <c r="DI148" s="64"/>
      <c r="DJ148" s="64"/>
      <c r="DK148" s="64"/>
      <c r="DL148" s="64"/>
      <c r="DM148" s="64"/>
      <c r="DN148" s="64"/>
      <c r="DO148" s="64"/>
      <c r="DP148" s="64"/>
      <c r="DQ148" s="64"/>
      <c r="DR148" s="64"/>
      <c r="DS148" s="64"/>
      <c r="DT148" s="64"/>
      <c r="DU148" s="64"/>
      <c r="DV148" s="64"/>
      <c r="DW148" s="64"/>
      <c r="DX148" s="64"/>
      <c r="DY148" s="64"/>
      <c r="DZ148" s="64"/>
      <c r="EA148" s="64"/>
      <c r="EB148" s="64"/>
      <c r="EC148" s="64"/>
      <c r="ED148" s="64"/>
      <c r="EE148" s="64"/>
      <c r="EF148" s="64"/>
      <c r="EG148" s="64"/>
      <c r="EH148" s="64"/>
    </row>
    <row r="149" spans="1:138" s="67" customFormat="1" ht="14.65">
      <c r="A149" s="173" t="s">
        <v>464</v>
      </c>
      <c r="B149" s="143" t="s">
        <v>131</v>
      </c>
      <c r="C149" s="143"/>
      <c r="D149" s="65" t="s">
        <v>72</v>
      </c>
      <c r="E149" s="118"/>
      <c r="F149" s="139"/>
      <c r="G149" s="198"/>
      <c r="H149" s="65" t="s">
        <v>465</v>
      </c>
      <c r="I149" s="65"/>
      <c r="J149" s="65"/>
      <c r="K149" s="293"/>
      <c r="L149" s="123"/>
      <c r="M149" s="289"/>
      <c r="N149" s="65"/>
      <c r="O149" s="179"/>
      <c r="P149" s="140"/>
      <c r="Q149" s="65" t="s">
        <v>93</v>
      </c>
      <c r="R149" s="64" t="s">
        <v>466</v>
      </c>
      <c r="S149" s="64" t="str">
        <f t="shared" si="25"/>
        <v>andtvvvgslnwtegiivanmvaemieahtdlkvvrklnlggvnvnfeaikrgganngidiyveytgqglvdilg</v>
      </c>
      <c r="T149" s="64" t="str">
        <f t="shared" si="26"/>
        <v>fpep</v>
      </c>
      <c r="U149" s="64" t="str">
        <f t="shared" si="27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149" s="64" t="str">
        <f t="shared" si="28"/>
        <v>tyg</v>
      </c>
      <c r="W149" s="64" t="str">
        <f t="shared" si="29"/>
        <v>pppp</v>
      </c>
      <c r="X149" s="64" t="str">
        <f t="shared" si="30"/>
        <v>tdpegayetvkkeykrkwnivwlkplgfnntgtlgvkdelakqynlktfsdlakisdklilgatmfflegpdgypglqklynfkfkhtksmdmgirytaidnnevqvidvwatdgllvshklkileddkaffppyyaapiirqdvldkhpelkdvlnklanqisleemqklnykvdgegqdpakvakeflkekglil</v>
      </c>
      <c r="Y149" s="64"/>
      <c r="Z149" s="64"/>
      <c r="AA149" s="64"/>
      <c r="AB149" s="64"/>
      <c r="AC149" s="186" t="str">
        <f t="shared" si="32"/>
        <v>l</v>
      </c>
      <c r="AD149" s="186" t="str">
        <f t="shared" si="32"/>
        <v>v</v>
      </c>
      <c r="AE149" s="186" t="str">
        <f t="shared" si="32"/>
        <v>q</v>
      </c>
      <c r="AF149" s="186" t="str">
        <f t="shared" si="32"/>
        <v>l</v>
      </c>
      <c r="AG149" s="186" t="str">
        <f t="shared" si="32"/>
        <v>g</v>
      </c>
      <c r="AH149" s="193" t="str">
        <f t="shared" si="32"/>
        <v>y</v>
      </c>
      <c r="AI149" s="27"/>
      <c r="AJ149" s="143" t="s">
        <v>467</v>
      </c>
      <c r="AK149" s="284"/>
      <c r="AL149" s="143"/>
      <c r="AM149" s="143"/>
      <c r="AN149" s="143"/>
      <c r="AO149" s="143"/>
      <c r="AP149" s="143"/>
      <c r="AQ149" s="143"/>
      <c r="AR149" s="143"/>
      <c r="AS149" s="143"/>
      <c r="AT149" s="143"/>
      <c r="AU149" s="143"/>
      <c r="AV149" s="143"/>
      <c r="AW149" s="143"/>
      <c r="AX149" s="143"/>
      <c r="AY149" s="143"/>
      <c r="AZ149" s="143"/>
      <c r="BA149" s="143"/>
      <c r="BB149" s="143"/>
      <c r="BC149" s="143"/>
      <c r="BD149" s="143"/>
      <c r="BE149" s="143"/>
      <c r="BF149" s="143"/>
      <c r="BG149" s="143"/>
      <c r="BH149" s="143"/>
      <c r="BI149" s="143"/>
      <c r="BJ149" s="143"/>
      <c r="BK149" s="143"/>
      <c r="BL149" s="143"/>
      <c r="BM149" s="143"/>
      <c r="BN149" s="143"/>
      <c r="BO149" s="143"/>
      <c r="BP149" s="143"/>
      <c r="BQ149" s="143"/>
      <c r="BR149" s="143"/>
      <c r="BS149" s="143"/>
      <c r="BT149" s="143"/>
      <c r="BU149" s="143"/>
      <c r="BV149" s="143"/>
      <c r="BW149" s="143"/>
      <c r="BX149" s="143"/>
      <c r="BY149" s="143"/>
      <c r="BZ149" s="143"/>
      <c r="CA149" s="143">
        <v>1</v>
      </c>
      <c r="CB149" s="143"/>
      <c r="CC149" s="143"/>
      <c r="CD149" s="143"/>
      <c r="CE149" s="143"/>
      <c r="CF149" s="143"/>
      <c r="CG149" s="143"/>
      <c r="CH149" s="143"/>
      <c r="CI149" s="270">
        <v>1</v>
      </c>
      <c r="CK149" s="64"/>
      <c r="CL149" s="64"/>
      <c r="CM149" s="64"/>
      <c r="CN149" s="64"/>
      <c r="CO149" s="64"/>
      <c r="CP149" s="64"/>
      <c r="CQ149" s="64"/>
      <c r="CR149" s="64"/>
      <c r="CS149" s="64"/>
      <c r="CT149" s="64"/>
      <c r="CU149" s="64"/>
      <c r="CV149" s="64"/>
      <c r="CW149" s="64"/>
      <c r="CX149" s="64"/>
      <c r="CY149" s="64"/>
      <c r="CZ149" s="64"/>
      <c r="DA149" s="64"/>
      <c r="DB149" s="64"/>
      <c r="DC149" s="64"/>
      <c r="DD149" s="64"/>
      <c r="DE149" s="64"/>
      <c r="DF149" s="64"/>
      <c r="DG149" s="64"/>
      <c r="DH149" s="64"/>
      <c r="DI149" s="64"/>
      <c r="DJ149" s="64"/>
      <c r="DK149" s="64"/>
      <c r="DL149" s="64"/>
      <c r="DM149" s="64"/>
      <c r="DN149" s="64"/>
      <c r="DO149" s="64"/>
      <c r="DP149" s="64"/>
      <c r="DQ149" s="64"/>
      <c r="DR149" s="64"/>
      <c r="DS149" s="64"/>
      <c r="DT149" s="64"/>
      <c r="DU149" s="64"/>
      <c r="DV149" s="64"/>
      <c r="DW149" s="64"/>
      <c r="DX149" s="64"/>
      <c r="DY149" s="64"/>
      <c r="DZ149" s="64"/>
      <c r="EA149" s="64"/>
      <c r="EB149" s="64"/>
      <c r="EC149" s="64"/>
      <c r="ED149" s="64"/>
      <c r="EE149" s="64"/>
      <c r="EF149" s="64"/>
      <c r="EG149" s="64"/>
      <c r="EH149" s="64"/>
    </row>
    <row r="150" spans="1:138" s="67" customFormat="1" ht="14.65">
      <c r="A150" s="173" t="s">
        <v>468</v>
      </c>
      <c r="B150" s="143"/>
      <c r="C150" s="143"/>
      <c r="D150" s="65"/>
      <c r="E150" s="118"/>
      <c r="F150" s="139"/>
      <c r="G150" s="198"/>
      <c r="H150" s="65"/>
      <c r="I150" s="65"/>
      <c r="J150" s="65"/>
      <c r="K150" s="293"/>
      <c r="L150" s="123"/>
      <c r="M150" s="289"/>
      <c r="N150" s="65"/>
      <c r="O150" s="179"/>
      <c r="P150" s="140"/>
      <c r="Q150" s="65"/>
      <c r="R150" s="64"/>
      <c r="S150" s="64" t="str">
        <f t="shared" si="25"/>
        <v/>
      </c>
      <c r="T150" s="64" t="str">
        <f t="shared" si="26"/>
        <v/>
      </c>
      <c r="U150" s="64" t="str">
        <f t="shared" si="27"/>
        <v/>
      </c>
      <c r="V150" s="64" t="str">
        <f t="shared" si="28"/>
        <v/>
      </c>
      <c r="W150" s="64" t="str">
        <f t="shared" si="29"/>
        <v/>
      </c>
      <c r="X150" s="64" t="str">
        <f t="shared" si="30"/>
        <v/>
      </c>
      <c r="Y150" s="64"/>
      <c r="Z150" s="64"/>
      <c r="AA150" s="64"/>
      <c r="AB150" s="64"/>
      <c r="AC150" s="186" t="str">
        <f t="shared" si="32"/>
        <v/>
      </c>
      <c r="AD150" s="186" t="str">
        <f t="shared" si="32"/>
        <v/>
      </c>
      <c r="AE150" s="186" t="str">
        <f t="shared" si="32"/>
        <v/>
      </c>
      <c r="AF150" s="186" t="str">
        <f t="shared" si="32"/>
        <v/>
      </c>
      <c r="AG150" s="186" t="str">
        <f t="shared" si="32"/>
        <v/>
      </c>
      <c r="AH150" s="193" t="str">
        <f t="shared" si="32"/>
        <v/>
      </c>
      <c r="AI150" s="27"/>
      <c r="AJ150" s="143" t="s">
        <v>469</v>
      </c>
      <c r="AK150" s="284"/>
      <c r="AL150" s="143"/>
      <c r="AM150" s="143"/>
      <c r="AN150" s="143"/>
      <c r="AO150" s="143"/>
      <c r="AP150" s="143"/>
      <c r="AQ150" s="143"/>
      <c r="AR150" s="143"/>
      <c r="AS150" s="143"/>
      <c r="AT150" s="143"/>
      <c r="AU150" s="143"/>
      <c r="AV150" s="143"/>
      <c r="AW150" s="143"/>
      <c r="AX150" s="143"/>
      <c r="AY150" s="143"/>
      <c r="AZ150" s="143"/>
      <c r="BA150" s="143"/>
      <c r="BB150" s="143"/>
      <c r="BC150" s="143"/>
      <c r="BD150" s="143"/>
      <c r="BE150" s="143"/>
      <c r="BF150" s="143"/>
      <c r="BG150" s="143"/>
      <c r="BH150" s="143"/>
      <c r="BI150" s="143"/>
      <c r="BJ150" s="143"/>
      <c r="BK150" s="143"/>
      <c r="BL150" s="143"/>
      <c r="BM150" s="143"/>
      <c r="BN150" s="143"/>
      <c r="BO150" s="143"/>
      <c r="BP150" s="143"/>
      <c r="BQ150" s="143"/>
      <c r="BR150" s="143"/>
      <c r="BS150" s="143"/>
      <c r="BT150" s="143"/>
      <c r="BU150" s="143"/>
      <c r="BV150" s="143"/>
      <c r="BW150" s="143"/>
      <c r="BX150" s="143"/>
      <c r="BY150" s="143"/>
      <c r="BZ150" s="143"/>
      <c r="CA150" s="143">
        <v>1</v>
      </c>
      <c r="CB150" s="143"/>
      <c r="CC150" s="143"/>
      <c r="CD150" s="143"/>
      <c r="CE150" s="143"/>
      <c r="CF150" s="143"/>
      <c r="CG150" s="143"/>
      <c r="CH150" s="143"/>
      <c r="CI150" s="270">
        <v>1</v>
      </c>
      <c r="CK150" s="64"/>
      <c r="CL150" s="64"/>
      <c r="CM150" s="64"/>
      <c r="CN150" s="64"/>
      <c r="CO150" s="64"/>
      <c r="CP150" s="64"/>
      <c r="CQ150" s="64"/>
      <c r="CR150" s="64"/>
      <c r="CS150" s="64"/>
      <c r="CT150" s="64"/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  <c r="DE150" s="64"/>
      <c r="DF150" s="64"/>
      <c r="DG150" s="64"/>
      <c r="DH150" s="64"/>
      <c r="DI150" s="64"/>
      <c r="DJ150" s="64"/>
      <c r="DK150" s="64"/>
      <c r="DL150" s="64"/>
      <c r="DM150" s="64"/>
      <c r="DN150" s="64"/>
      <c r="DO150" s="64"/>
      <c r="DP150" s="64"/>
      <c r="DQ150" s="64"/>
      <c r="DR150" s="64"/>
      <c r="DS150" s="64"/>
      <c r="DT150" s="64"/>
      <c r="DU150" s="64"/>
      <c r="DV150" s="64"/>
      <c r="DW150" s="64"/>
      <c r="DX150" s="64"/>
      <c r="DY150" s="64"/>
      <c r="DZ150" s="64"/>
      <c r="EA150" s="64"/>
      <c r="EB150" s="64"/>
      <c r="EC150" s="64"/>
      <c r="ED150" s="64"/>
      <c r="EE150" s="64"/>
      <c r="EF150" s="64"/>
      <c r="EG150" s="64"/>
      <c r="EH150" s="64"/>
    </row>
    <row r="151" spans="1:138" s="67" customFormat="1" ht="14.65">
      <c r="A151" s="173" t="s">
        <v>470</v>
      </c>
      <c r="B151" s="143" t="s">
        <v>131</v>
      </c>
      <c r="C151" s="143"/>
      <c r="D151" s="65" t="s">
        <v>38</v>
      </c>
      <c r="E151" s="118"/>
      <c r="F151" s="139"/>
      <c r="G151" s="200"/>
      <c r="H151" s="65" t="s">
        <v>471</v>
      </c>
      <c r="I151" s="65"/>
      <c r="J151" s="65"/>
      <c r="K151" s="293"/>
      <c r="L151" s="123"/>
      <c r="M151" s="289"/>
      <c r="N151" s="65"/>
      <c r="O151" s="179"/>
      <c r="P151" s="140"/>
      <c r="Q151" s="65" t="s">
        <v>93</v>
      </c>
      <c r="R151" s="64" t="s">
        <v>1289</v>
      </c>
      <c r="S151" s="64" t="str">
        <f t="shared" si="25"/>
        <v>andtvvvgsynftegiivanmvaemieahtdlkvvrklnlggvnvnfeaikrgganngidiyveytghglvdilg</v>
      </c>
      <c r="T151" s="64" t="str">
        <f t="shared" si="26"/>
        <v>fpep</v>
      </c>
      <c r="U151" s="64" t="str">
        <f t="shared" si="27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51" s="64" t="str">
        <f t="shared" si="28"/>
        <v>tyg</v>
      </c>
      <c r="W151" s="64" t="str">
        <f t="shared" si="29"/>
        <v>ppps</v>
      </c>
      <c r="X151" s="64" t="str">
        <f t="shared" si="30"/>
        <v>tdpegayetvkkeykrkwnivwlkplgfnntgtltvkdelakqynlktfsdlakisdklilgatmfflekpdgypglqklynfkfkhtksmdmgirytaidnnevqvidgwatdgllvshklkileddkafrppyyaapiirqdvldkhpelkdvlnklanqisleemqklnykvdgegqdpakvakeflkekglil</v>
      </c>
      <c r="Y151" s="64"/>
      <c r="Z151" s="64"/>
      <c r="AA151" s="64"/>
      <c r="AB151" s="64"/>
      <c r="AC151" s="186" t="str">
        <f t="shared" si="32"/>
        <v>y</v>
      </c>
      <c r="AD151" s="186" t="str">
        <f t="shared" si="32"/>
        <v>v</v>
      </c>
      <c r="AE151" s="186" t="str">
        <f t="shared" si="32"/>
        <v>h</v>
      </c>
      <c r="AF151" s="186" t="str">
        <f t="shared" si="32"/>
        <v>l</v>
      </c>
      <c r="AG151" s="186" t="str">
        <f t="shared" si="32"/>
        <v>t</v>
      </c>
      <c r="AH151" s="193" t="str">
        <f t="shared" si="32"/>
        <v>y</v>
      </c>
      <c r="AI151" s="27"/>
      <c r="AJ151" s="143" t="s">
        <v>472</v>
      </c>
      <c r="AK151" s="284"/>
      <c r="AL151" s="143"/>
      <c r="AM151" s="143"/>
      <c r="AN151" s="143"/>
      <c r="AO151" s="143"/>
      <c r="AP151" s="143"/>
      <c r="AQ151" s="143"/>
      <c r="AR151" s="143"/>
      <c r="AS151" s="143"/>
      <c r="AT151" s="143"/>
      <c r="AU151" s="143"/>
      <c r="AV151" s="143"/>
      <c r="AW151" s="143"/>
      <c r="AX151" s="143"/>
      <c r="AY151" s="143"/>
      <c r="AZ151" s="143"/>
      <c r="BA151" s="143"/>
      <c r="BB151" s="143"/>
      <c r="BC151" s="143"/>
      <c r="BD151" s="143"/>
      <c r="BE151" s="143"/>
      <c r="BF151" s="143"/>
      <c r="BG151" s="143"/>
      <c r="BH151" s="143"/>
      <c r="BI151" s="143"/>
      <c r="BJ151" s="143"/>
      <c r="BK151" s="143"/>
      <c r="BL151" s="143"/>
      <c r="BM151" s="143"/>
      <c r="BN151" s="143"/>
      <c r="BO151" s="143"/>
      <c r="BP151" s="143"/>
      <c r="BQ151" s="143"/>
      <c r="BR151" s="143"/>
      <c r="BS151" s="143"/>
      <c r="BT151" s="143"/>
      <c r="BU151" s="143"/>
      <c r="BV151" s="143"/>
      <c r="BW151" s="143"/>
      <c r="BX151" s="143"/>
      <c r="BY151" s="143"/>
      <c r="BZ151" s="143"/>
      <c r="CA151" s="143">
        <v>1</v>
      </c>
      <c r="CB151" s="143"/>
      <c r="CC151" s="143"/>
      <c r="CD151" s="143"/>
      <c r="CE151" s="143"/>
      <c r="CF151" s="143"/>
      <c r="CG151" s="143"/>
      <c r="CH151" s="143"/>
      <c r="CI151" s="270">
        <v>1</v>
      </c>
      <c r="CK151" s="64"/>
      <c r="CL151" s="64"/>
      <c r="CM151" s="64"/>
      <c r="CN151" s="64"/>
      <c r="CO151" s="64"/>
      <c r="CP151" s="64"/>
      <c r="CQ151" s="64"/>
      <c r="CR151" s="64"/>
      <c r="CS151" s="64"/>
      <c r="CT151" s="64"/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  <c r="DE151" s="64"/>
      <c r="DF151" s="64"/>
      <c r="DG151" s="64"/>
      <c r="DH151" s="64"/>
      <c r="DI151" s="64"/>
      <c r="DJ151" s="64"/>
      <c r="DK151" s="64"/>
      <c r="DL151" s="64"/>
      <c r="DM151" s="64"/>
      <c r="DN151" s="64"/>
      <c r="DO151" s="64"/>
      <c r="DP151" s="64"/>
      <c r="DQ151" s="64"/>
      <c r="DR151" s="64"/>
      <c r="DS151" s="64"/>
      <c r="DT151" s="64"/>
      <c r="DU151" s="64"/>
      <c r="DV151" s="64"/>
      <c r="DW151" s="64"/>
      <c r="DX151" s="64"/>
      <c r="DY151" s="64"/>
      <c r="DZ151" s="64"/>
      <c r="EA151" s="64"/>
      <c r="EB151" s="64"/>
      <c r="EC151" s="64"/>
      <c r="ED151" s="64"/>
      <c r="EE151" s="64"/>
      <c r="EF151" s="64"/>
      <c r="EG151" s="64"/>
      <c r="EH151" s="64"/>
    </row>
    <row r="152" spans="1:138" s="67" customFormat="1" ht="14.65">
      <c r="A152" s="173" t="s">
        <v>473</v>
      </c>
      <c r="B152" s="143" t="s">
        <v>131</v>
      </c>
      <c r="C152" s="143"/>
      <c r="D152" s="65" t="s">
        <v>38</v>
      </c>
      <c r="E152" s="118"/>
      <c r="F152" s="139"/>
      <c r="G152" s="200"/>
      <c r="H152" s="65" t="s">
        <v>474</v>
      </c>
      <c r="I152" s="65"/>
      <c r="J152" s="65"/>
      <c r="K152" s="293"/>
      <c r="L152" s="123"/>
      <c r="M152" s="289"/>
      <c r="N152" s="65"/>
      <c r="O152" s="179"/>
      <c r="P152" s="140"/>
      <c r="Q152" s="65" t="s">
        <v>93</v>
      </c>
      <c r="R152" s="64" t="s">
        <v>1290</v>
      </c>
      <c r="S152" s="64" t="str">
        <f t="shared" si="25"/>
        <v>andtvvvgsymftegiivanmvaemieahtdlkvvrklnlggvnvnfeaikrgganngidiyveytghglvdilg</v>
      </c>
      <c r="T152" s="64" t="str">
        <f t="shared" si="26"/>
        <v>fpep</v>
      </c>
      <c r="U152" s="64" t="str">
        <f t="shared" si="27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52" s="64" t="str">
        <f t="shared" si="28"/>
        <v>tyg</v>
      </c>
      <c r="W152" s="64" t="str">
        <f t="shared" si="29"/>
        <v>ppps</v>
      </c>
      <c r="X152" s="64" t="str">
        <f t="shared" si="30"/>
        <v>tdpegayetvkkeykrkwnivwlkplgfnntgtltvkdelakqynlktfsdlakisdklilgatmfflekpdgypglqklynfkfkhtksmdmgirytaidnnevqvidgwatdgllvshklkileddkafrppyyaapiirqdvldkhpelkdvlnklanqisleemqklnykvdgegqdpakvakeflkekglil</v>
      </c>
      <c r="Y152" s="64"/>
      <c r="Z152" s="64"/>
      <c r="AA152" s="64"/>
      <c r="AB152" s="64"/>
      <c r="AC152" s="186" t="str">
        <f t="shared" ref="AC152:AH161" si="33">MID($R152,MID(AC$1,1,3),1)</f>
        <v>y</v>
      </c>
      <c r="AD152" s="186" t="str">
        <f t="shared" si="33"/>
        <v>v</v>
      </c>
      <c r="AE152" s="186" t="str">
        <f t="shared" si="33"/>
        <v>h</v>
      </c>
      <c r="AF152" s="186" t="str">
        <f t="shared" si="33"/>
        <v>l</v>
      </c>
      <c r="AG152" s="186" t="str">
        <f t="shared" si="33"/>
        <v>t</v>
      </c>
      <c r="AH152" s="193" t="str">
        <f t="shared" si="33"/>
        <v>y</v>
      </c>
      <c r="AI152" s="27"/>
      <c r="AJ152" s="143" t="s">
        <v>475</v>
      </c>
      <c r="AK152" s="284"/>
      <c r="AL152" s="143"/>
      <c r="AM152" s="143"/>
      <c r="AN152" s="143"/>
      <c r="AO152" s="143"/>
      <c r="AP152" s="143"/>
      <c r="AQ152" s="143"/>
      <c r="AR152" s="143"/>
      <c r="AS152" s="143"/>
      <c r="AT152" s="143"/>
      <c r="AU152" s="143"/>
      <c r="AV152" s="143"/>
      <c r="AW152" s="143"/>
      <c r="AX152" s="143"/>
      <c r="AY152" s="143"/>
      <c r="AZ152" s="143"/>
      <c r="BA152" s="143"/>
      <c r="BB152" s="143"/>
      <c r="BC152" s="143"/>
      <c r="BD152" s="143"/>
      <c r="BE152" s="143"/>
      <c r="BF152" s="143"/>
      <c r="BG152" s="143"/>
      <c r="BH152" s="143"/>
      <c r="BI152" s="143"/>
      <c r="BJ152" s="143"/>
      <c r="BK152" s="143"/>
      <c r="BL152" s="143"/>
      <c r="BM152" s="143"/>
      <c r="BN152" s="143"/>
      <c r="BO152" s="143"/>
      <c r="BP152" s="143"/>
      <c r="BQ152" s="143"/>
      <c r="BR152" s="143"/>
      <c r="BS152" s="143"/>
      <c r="BT152" s="143"/>
      <c r="BU152" s="143"/>
      <c r="BV152" s="143"/>
      <c r="BW152" s="143"/>
      <c r="BX152" s="143"/>
      <c r="BY152" s="143"/>
      <c r="BZ152" s="143"/>
      <c r="CA152" s="143">
        <v>1</v>
      </c>
      <c r="CB152" s="143"/>
      <c r="CC152" s="143"/>
      <c r="CD152" s="143"/>
      <c r="CE152" s="143"/>
      <c r="CF152" s="143"/>
      <c r="CG152" s="143"/>
      <c r="CH152" s="143"/>
      <c r="CI152" s="270">
        <v>1</v>
      </c>
      <c r="CK152" s="64"/>
      <c r="CL152" s="64"/>
      <c r="CM152" s="64"/>
      <c r="CN152" s="64"/>
      <c r="CO152" s="64"/>
      <c r="CP152" s="64"/>
      <c r="CQ152" s="64"/>
      <c r="CR152" s="64"/>
      <c r="CS152" s="64"/>
      <c r="CT152" s="64"/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  <c r="DE152" s="64"/>
      <c r="DF152" s="64"/>
      <c r="DG152" s="64"/>
      <c r="DH152" s="64"/>
      <c r="DI152" s="64"/>
      <c r="DJ152" s="64"/>
      <c r="DK152" s="64"/>
      <c r="DL152" s="64"/>
      <c r="DM152" s="64"/>
      <c r="DN152" s="64"/>
      <c r="DO152" s="64"/>
      <c r="DP152" s="64"/>
      <c r="DQ152" s="64"/>
      <c r="DR152" s="64"/>
      <c r="DS152" s="64"/>
      <c r="DT152" s="64"/>
      <c r="DU152" s="64"/>
      <c r="DV152" s="64"/>
      <c r="DW152" s="64"/>
      <c r="DX152" s="64"/>
      <c r="DY152" s="64"/>
      <c r="DZ152" s="64"/>
      <c r="EA152" s="64"/>
      <c r="EB152" s="64"/>
      <c r="EC152" s="64"/>
      <c r="ED152" s="64"/>
      <c r="EE152" s="64"/>
      <c r="EF152" s="64"/>
      <c r="EG152" s="64"/>
      <c r="EH152" s="64"/>
    </row>
    <row r="153" spans="1:138" s="67" customFormat="1" ht="14.65">
      <c r="A153" s="173" t="s">
        <v>311</v>
      </c>
      <c r="B153" s="143" t="s">
        <v>131</v>
      </c>
      <c r="C153" s="143"/>
      <c r="D153" s="65" t="s">
        <v>476</v>
      </c>
      <c r="E153" s="118"/>
      <c r="F153" s="139"/>
      <c r="G153" s="200"/>
      <c r="H153" s="65" t="s">
        <v>477</v>
      </c>
      <c r="I153" s="65"/>
      <c r="J153" s="65"/>
      <c r="K153" s="293"/>
      <c r="L153" s="123"/>
      <c r="M153" s="289"/>
      <c r="N153" s="65"/>
      <c r="O153" s="179"/>
      <c r="P153" s="140"/>
      <c r="Q153" s="65" t="s">
        <v>93</v>
      </c>
      <c r="R153" s="64" t="s">
        <v>478</v>
      </c>
      <c r="S153" s="64" t="str">
        <f t="shared" si="25"/>
        <v>andtvvvgsinftegiivanmvaemieahtdlkvvrklnlgganvnfeaikrgganngidiyveytgqglvdilg</v>
      </c>
      <c r="T153" s="64" t="str">
        <f t="shared" si="26"/>
        <v>fpep</v>
      </c>
      <c r="U153" s="64" t="str">
        <f t="shared" si="27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153" s="64" t="str">
        <f t="shared" si="28"/>
        <v>tyg</v>
      </c>
      <c r="W153" s="64" t="str">
        <f t="shared" si="29"/>
        <v>pppp</v>
      </c>
      <c r="X153" s="64" t="str">
        <f t="shared" si="30"/>
        <v>tdpegayetvkkeykrkwnivwlkplgfnntgtltvkdelakqynlktfsdlakisdklilgatmfflegpdgypglqklynfkfkhtksmdmgirytaidnnevqlvshklkileddkaffppyyaapiirqdvldkhpelkdvlnklanqisleemqklnykvdgegqdpakvakeflkekglil</v>
      </c>
      <c r="Y153" s="64"/>
      <c r="Z153" s="64"/>
      <c r="AA153" s="64"/>
      <c r="AB153" s="64"/>
      <c r="AC153" s="186" t="str">
        <f t="shared" si="33"/>
        <v>i</v>
      </c>
      <c r="AD153" s="186" t="str">
        <f t="shared" si="33"/>
        <v>a</v>
      </c>
      <c r="AE153" s="186" t="str">
        <f t="shared" si="33"/>
        <v>q</v>
      </c>
      <c r="AF153" s="186" t="str">
        <f t="shared" si="33"/>
        <v>l</v>
      </c>
      <c r="AG153" s="186" t="str">
        <f t="shared" si="33"/>
        <v>t</v>
      </c>
      <c r="AH153" s="193" t="str">
        <f t="shared" si="33"/>
        <v>l</v>
      </c>
      <c r="AI153" s="27"/>
      <c r="AJ153" s="143" t="s">
        <v>479</v>
      </c>
      <c r="AK153" s="284"/>
      <c r="AL153" s="143"/>
      <c r="AM153" s="143"/>
      <c r="AN153" s="143"/>
      <c r="AO153" s="143"/>
      <c r="AP153" s="143"/>
      <c r="AQ153" s="143"/>
      <c r="AR153" s="143"/>
      <c r="AS153" s="143"/>
      <c r="AT153" s="143"/>
      <c r="AU153" s="143"/>
      <c r="AV153" s="143"/>
      <c r="AW153" s="143"/>
      <c r="AX153" s="143"/>
      <c r="AY153" s="143"/>
      <c r="AZ153" s="143"/>
      <c r="BA153" s="143"/>
      <c r="BB153" s="143"/>
      <c r="BC153" s="143"/>
      <c r="BD153" s="143"/>
      <c r="BE153" s="143"/>
      <c r="BF153" s="143"/>
      <c r="BG153" s="143"/>
      <c r="BH153" s="143"/>
      <c r="BI153" s="143"/>
      <c r="BJ153" s="143"/>
      <c r="BK153" s="143"/>
      <c r="BL153" s="143"/>
      <c r="BM153" s="143"/>
      <c r="BN153" s="143"/>
      <c r="BO153" s="143"/>
      <c r="BP153" s="143"/>
      <c r="BQ153" s="143"/>
      <c r="BR153" s="143"/>
      <c r="BS153" s="143"/>
      <c r="BT153" s="143"/>
      <c r="BU153" s="143"/>
      <c r="BV153" s="143"/>
      <c r="BW153" s="143"/>
      <c r="BX153" s="143"/>
      <c r="BY153" s="143"/>
      <c r="BZ153" s="143"/>
      <c r="CA153" s="143">
        <v>1</v>
      </c>
      <c r="CB153" s="143"/>
      <c r="CC153" s="143"/>
      <c r="CD153" s="143"/>
      <c r="CE153" s="143"/>
      <c r="CF153" s="143"/>
      <c r="CG153" s="143"/>
      <c r="CH153" s="143"/>
      <c r="CI153" s="270">
        <v>1</v>
      </c>
      <c r="CK153" s="64"/>
      <c r="CL153" s="64"/>
      <c r="CM153" s="64"/>
      <c r="CN153" s="64"/>
      <c r="CO153" s="64"/>
      <c r="CP153" s="64"/>
      <c r="CQ153" s="64"/>
      <c r="CR153" s="64"/>
      <c r="CS153" s="64"/>
      <c r="CT153" s="64"/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  <c r="DE153" s="64"/>
      <c r="DF153" s="64"/>
      <c r="DG153" s="64"/>
      <c r="DH153" s="64"/>
      <c r="DI153" s="64"/>
      <c r="DJ153" s="64"/>
      <c r="DK153" s="64"/>
      <c r="DL153" s="64"/>
      <c r="DM153" s="64"/>
      <c r="DN153" s="64"/>
      <c r="DO153" s="64"/>
      <c r="DP153" s="64"/>
      <c r="DQ153" s="64"/>
      <c r="DR153" s="64"/>
      <c r="DS153" s="64"/>
      <c r="DT153" s="64"/>
      <c r="DU153" s="64"/>
      <c r="DV153" s="64"/>
      <c r="DW153" s="64"/>
      <c r="DX153" s="64"/>
      <c r="DY153" s="64"/>
      <c r="DZ153" s="64"/>
      <c r="EA153" s="64"/>
      <c r="EB153" s="64"/>
      <c r="EC153" s="64"/>
      <c r="ED153" s="64"/>
      <c r="EE153" s="64"/>
      <c r="EF153" s="64"/>
      <c r="EG153" s="64"/>
      <c r="EH153" s="64"/>
    </row>
    <row r="154" spans="1:138" s="67" customFormat="1" ht="14.65">
      <c r="A154" s="173" t="s">
        <v>315</v>
      </c>
      <c r="B154" s="143" t="s">
        <v>131</v>
      </c>
      <c r="C154" s="143"/>
      <c r="D154" s="65" t="s">
        <v>476</v>
      </c>
      <c r="E154" s="118"/>
      <c r="F154" s="139"/>
      <c r="G154" s="200"/>
      <c r="H154" s="65" t="s">
        <v>480</v>
      </c>
      <c r="I154" s="65"/>
      <c r="J154" s="65"/>
      <c r="K154" s="293"/>
      <c r="L154" s="123"/>
      <c r="M154" s="289"/>
      <c r="N154" s="65"/>
      <c r="O154" s="179"/>
      <c r="P154" s="140"/>
      <c r="Q154" s="65" t="s">
        <v>93</v>
      </c>
      <c r="R154" s="64" t="s">
        <v>481</v>
      </c>
      <c r="S154" s="64" t="str">
        <f t="shared" si="25"/>
        <v>andtvvvgslnftegiivanmvaemieahtdlkvvrklnlggvnvnfeaikrgganngidiyveytgqglvdilg</v>
      </c>
      <c r="T154" s="64" t="str">
        <f t="shared" si="26"/>
        <v>fpep</v>
      </c>
      <c r="U154" s="64" t="str">
        <f t="shared" si="27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154" s="64" t="str">
        <f t="shared" si="28"/>
        <v>tyg</v>
      </c>
      <c r="W154" s="64" t="str">
        <f t="shared" si="29"/>
        <v>pppp</v>
      </c>
      <c r="X154" s="64" t="str">
        <f t="shared" si="30"/>
        <v>tdpegayetvkkeykrkwnivwlkplgfnntftltvkdelakqynlktfsdlakisdklilgatmfflegpdgypglqklynfkfkhtksmdmgirytaidnnevqvidvwatdgllvshklkileddkaffppyyaapiirqdvldkhpelkdvlnklanqisleemqklnykvdgegqdpakvakeflkekglil</v>
      </c>
      <c r="Y154" s="64"/>
      <c r="Z154" s="64"/>
      <c r="AA154" s="64"/>
      <c r="AB154" s="64"/>
      <c r="AC154" s="186" t="str">
        <f t="shared" si="33"/>
        <v>l</v>
      </c>
      <c r="AD154" s="186" t="str">
        <f t="shared" si="33"/>
        <v>v</v>
      </c>
      <c r="AE154" s="186" t="str">
        <f t="shared" si="33"/>
        <v>q</v>
      </c>
      <c r="AF154" s="186" t="str">
        <f t="shared" si="33"/>
        <v>l</v>
      </c>
      <c r="AG154" s="186" t="str">
        <f t="shared" si="33"/>
        <v>t</v>
      </c>
      <c r="AH154" s="193" t="str">
        <f t="shared" si="33"/>
        <v>y</v>
      </c>
      <c r="AI154" s="27"/>
      <c r="AJ154" s="143" t="s">
        <v>482</v>
      </c>
      <c r="AK154" s="284"/>
      <c r="AL154" s="143"/>
      <c r="AM154" s="143"/>
      <c r="AN154" s="143"/>
      <c r="AO154" s="143"/>
      <c r="AP154" s="143"/>
      <c r="AQ154" s="143"/>
      <c r="AR154" s="143"/>
      <c r="AS154" s="143"/>
      <c r="AT154" s="143"/>
      <c r="AU154" s="143"/>
      <c r="AV154" s="143"/>
      <c r="AW154" s="143"/>
      <c r="AX154" s="143"/>
      <c r="AY154" s="143"/>
      <c r="AZ154" s="143"/>
      <c r="BA154" s="143"/>
      <c r="BB154" s="143"/>
      <c r="BC154" s="143"/>
      <c r="BD154" s="143"/>
      <c r="BE154" s="143"/>
      <c r="BF154" s="143"/>
      <c r="BG154" s="143"/>
      <c r="BH154" s="143"/>
      <c r="BI154" s="143"/>
      <c r="BJ154" s="143"/>
      <c r="BK154" s="143"/>
      <c r="BL154" s="143"/>
      <c r="BM154" s="143"/>
      <c r="BN154" s="143"/>
      <c r="BO154" s="143"/>
      <c r="BP154" s="143"/>
      <c r="BQ154" s="143"/>
      <c r="BR154" s="143"/>
      <c r="BS154" s="143"/>
      <c r="BT154" s="143"/>
      <c r="BU154" s="143"/>
      <c r="BV154" s="143"/>
      <c r="BW154" s="143"/>
      <c r="BX154" s="143"/>
      <c r="BY154" s="143"/>
      <c r="BZ154" s="143"/>
      <c r="CA154" s="143">
        <v>1</v>
      </c>
      <c r="CB154" s="143"/>
      <c r="CC154" s="143"/>
      <c r="CD154" s="143"/>
      <c r="CE154" s="143"/>
      <c r="CF154" s="143"/>
      <c r="CG154" s="143"/>
      <c r="CH154" s="143"/>
      <c r="CI154" s="270">
        <v>1</v>
      </c>
      <c r="CK154" s="64"/>
      <c r="CL154" s="64"/>
      <c r="CM154" s="64"/>
      <c r="CN154" s="64"/>
      <c r="CO154" s="64"/>
      <c r="CP154" s="64"/>
      <c r="CQ154" s="64"/>
      <c r="CR154" s="64"/>
      <c r="CS154" s="64"/>
      <c r="CT154" s="64"/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  <c r="DE154" s="64"/>
      <c r="DF154" s="64"/>
      <c r="DG154" s="64"/>
      <c r="DH154" s="64"/>
      <c r="DI154" s="64"/>
      <c r="DJ154" s="64"/>
      <c r="DK154" s="64"/>
      <c r="DL154" s="64"/>
      <c r="DM154" s="64"/>
      <c r="DN154" s="64"/>
      <c r="DO154" s="64"/>
      <c r="DP154" s="64"/>
      <c r="DQ154" s="64"/>
      <c r="DR154" s="64"/>
      <c r="DS154" s="64"/>
      <c r="DT154" s="64"/>
      <c r="DU154" s="64"/>
      <c r="DV154" s="64"/>
      <c r="DW154" s="64"/>
      <c r="DX154" s="64"/>
      <c r="DY154" s="64"/>
      <c r="DZ154" s="64"/>
      <c r="EA154" s="64"/>
      <c r="EB154" s="64"/>
      <c r="EC154" s="64"/>
      <c r="ED154" s="64"/>
      <c r="EE154" s="64"/>
      <c r="EF154" s="64"/>
      <c r="EG154" s="64"/>
      <c r="EH154" s="64"/>
    </row>
    <row r="155" spans="1:138" s="67" customFormat="1" ht="14.65">
      <c r="A155" s="173" t="s">
        <v>316</v>
      </c>
      <c r="B155" s="143" t="s">
        <v>131</v>
      </c>
      <c r="C155" s="143"/>
      <c r="D155" s="65" t="s">
        <v>476</v>
      </c>
      <c r="E155" s="118"/>
      <c r="F155" s="139"/>
      <c r="G155" s="200"/>
      <c r="H155" s="65" t="s">
        <v>483</v>
      </c>
      <c r="I155" s="65"/>
      <c r="J155" s="65"/>
      <c r="K155" s="293"/>
      <c r="L155" s="123"/>
      <c r="M155" s="289"/>
      <c r="N155" s="65"/>
      <c r="O155" s="179"/>
      <c r="P155" s="140"/>
      <c r="Q155" s="65" t="s">
        <v>93</v>
      </c>
      <c r="R155" s="64" t="s">
        <v>484</v>
      </c>
      <c r="S155" s="64" t="str">
        <f t="shared" si="25"/>
        <v>andtvvvgsfnftegiivanmvaemieahtdlkvvrklnlggvnvnfeaikrgganngidiyveytgqglvdilg</v>
      </c>
      <c r="T155" s="64" t="str">
        <f t="shared" si="26"/>
        <v>fpep</v>
      </c>
      <c r="U155" s="64" t="str">
        <f t="shared" si="27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155" s="64" t="str">
        <f t="shared" si="28"/>
        <v>tyg</v>
      </c>
      <c r="W155" s="64" t="str">
        <f t="shared" si="29"/>
        <v>pppp</v>
      </c>
      <c r="X155" s="64" t="str">
        <f t="shared" si="30"/>
        <v>tdpegayetvkkeykrkwnivwlkplgfnntftltvkdelakqynlktfsdlakisdklilgatmfflegpdgypglqklynfkfkhtksmdmgirytaidnnevqvidvwatdgllvshklkileddkaffppyyaapiirqdvldkhpelkdvlnklanqisleemqklnykvdgegqdpakvakeflkekglil</v>
      </c>
      <c r="Y155" s="64"/>
      <c r="Z155" s="64"/>
      <c r="AA155" s="64"/>
      <c r="AB155" s="64"/>
      <c r="AC155" s="186" t="str">
        <f t="shared" si="33"/>
        <v>f</v>
      </c>
      <c r="AD155" s="186" t="str">
        <f t="shared" si="33"/>
        <v>v</v>
      </c>
      <c r="AE155" s="186" t="str">
        <f t="shared" si="33"/>
        <v>q</v>
      </c>
      <c r="AF155" s="186" t="str">
        <f t="shared" si="33"/>
        <v>l</v>
      </c>
      <c r="AG155" s="186" t="str">
        <f t="shared" si="33"/>
        <v>t</v>
      </c>
      <c r="AH155" s="193" t="str">
        <f t="shared" si="33"/>
        <v>y</v>
      </c>
      <c r="AI155" s="27"/>
      <c r="AJ155" s="143" t="s">
        <v>485</v>
      </c>
      <c r="AK155" s="284"/>
      <c r="AL155" s="143"/>
      <c r="AM155" s="143"/>
      <c r="AN155" s="143"/>
      <c r="AO155" s="143"/>
      <c r="AP155" s="143"/>
      <c r="AQ155" s="143"/>
      <c r="AR155" s="143"/>
      <c r="AS155" s="143"/>
      <c r="AT155" s="143"/>
      <c r="AU155" s="143"/>
      <c r="AV155" s="143"/>
      <c r="AW155" s="143"/>
      <c r="AX155" s="143"/>
      <c r="AY155" s="143"/>
      <c r="AZ155" s="143"/>
      <c r="BA155" s="143"/>
      <c r="BB155" s="143"/>
      <c r="BC155" s="143"/>
      <c r="BD155" s="143"/>
      <c r="BE155" s="143"/>
      <c r="BF155" s="143"/>
      <c r="BG155" s="143"/>
      <c r="BH155" s="143"/>
      <c r="BI155" s="143"/>
      <c r="BJ155" s="143"/>
      <c r="BK155" s="143"/>
      <c r="BL155" s="143"/>
      <c r="BM155" s="143"/>
      <c r="BN155" s="143"/>
      <c r="BO155" s="143"/>
      <c r="BP155" s="143"/>
      <c r="BQ155" s="143"/>
      <c r="BR155" s="143"/>
      <c r="BS155" s="143"/>
      <c r="BT155" s="143"/>
      <c r="BU155" s="143"/>
      <c r="BV155" s="143"/>
      <c r="BW155" s="143"/>
      <c r="BX155" s="143"/>
      <c r="BY155" s="143"/>
      <c r="BZ155" s="143"/>
      <c r="CA155" s="143">
        <v>1</v>
      </c>
      <c r="CB155" s="143"/>
      <c r="CC155" s="143"/>
      <c r="CD155" s="143"/>
      <c r="CE155" s="143"/>
      <c r="CF155" s="143"/>
      <c r="CG155" s="143"/>
      <c r="CH155" s="143"/>
      <c r="CI155" s="270">
        <v>1</v>
      </c>
      <c r="CK155" s="64"/>
      <c r="CL155" s="64"/>
      <c r="CM155" s="64"/>
      <c r="CN155" s="64"/>
      <c r="CO155" s="64"/>
      <c r="CP155" s="64"/>
      <c r="CQ155" s="64"/>
      <c r="CR155" s="64"/>
      <c r="CS155" s="64"/>
      <c r="CT155" s="64"/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  <c r="DE155" s="64"/>
      <c r="DF155" s="64"/>
      <c r="DG155" s="64"/>
      <c r="DH155" s="64"/>
      <c r="DI155" s="64"/>
      <c r="DJ155" s="64"/>
      <c r="DK155" s="64"/>
      <c r="DL155" s="64"/>
      <c r="DM155" s="64"/>
      <c r="DN155" s="64"/>
      <c r="DO155" s="64"/>
      <c r="DP155" s="64"/>
      <c r="DQ155" s="64"/>
      <c r="DR155" s="64"/>
      <c r="DS155" s="64"/>
      <c r="DT155" s="64"/>
      <c r="DU155" s="64"/>
      <c r="DV155" s="64"/>
      <c r="DW155" s="64"/>
      <c r="DX155" s="64"/>
      <c r="DY155" s="64"/>
      <c r="DZ155" s="64"/>
      <c r="EA155" s="64"/>
      <c r="EB155" s="64"/>
      <c r="EC155" s="64"/>
      <c r="ED155" s="64"/>
      <c r="EE155" s="64"/>
      <c r="EF155" s="64"/>
      <c r="EG155" s="64"/>
      <c r="EH155" s="64"/>
    </row>
    <row r="156" spans="1:138" s="67" customFormat="1" ht="14.65">
      <c r="A156" s="173" t="s">
        <v>319</v>
      </c>
      <c r="B156" s="143" t="s">
        <v>131</v>
      </c>
      <c r="C156" s="143"/>
      <c r="D156" s="65" t="s">
        <v>476</v>
      </c>
      <c r="E156" s="118"/>
      <c r="F156" s="139"/>
      <c r="G156" s="200"/>
      <c r="H156" s="65" t="s">
        <v>486</v>
      </c>
      <c r="I156" s="65"/>
      <c r="J156" s="65"/>
      <c r="K156" s="293"/>
      <c r="L156" s="123"/>
      <c r="M156" s="289"/>
      <c r="N156" s="65"/>
      <c r="O156" s="179"/>
      <c r="P156" s="140"/>
      <c r="Q156" s="65" t="s">
        <v>93</v>
      </c>
      <c r="R156" s="64" t="s">
        <v>487</v>
      </c>
      <c r="S156" s="64" t="str">
        <f t="shared" si="25"/>
        <v>andtvvvgsfnftegiivanmvaemieahtdlkvvrklnlggvnvnfeaikrgganngidiyveytgqglvdilg</v>
      </c>
      <c r="T156" s="64" t="str">
        <f t="shared" si="26"/>
        <v>fpep</v>
      </c>
      <c r="U156" s="64" t="str">
        <f t="shared" si="27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156" s="64" t="str">
        <f t="shared" si="28"/>
        <v>tyg</v>
      </c>
      <c r="W156" s="64" t="str">
        <f t="shared" si="29"/>
        <v>pppv</v>
      </c>
      <c r="X156" s="64" t="str">
        <f t="shared" si="30"/>
        <v>tdpegayetvkkeykrkwnivwlkplgfnntftltvkdelakqynlktfsdlakisdklilgatmfflegpdgypglqklynfkfkhtksmdmgirytaidnnevqvidvwatdgllvshklkileddkaffppyyaapiirqdvldkhpelkdvlnklanqisleemqklnykvdgegqdpakvakeflkekglil</v>
      </c>
      <c r="Y156" s="64"/>
      <c r="Z156" s="64"/>
      <c r="AA156" s="64"/>
      <c r="AB156" s="64"/>
      <c r="AC156" s="186" t="str">
        <f t="shared" si="33"/>
        <v>f</v>
      </c>
      <c r="AD156" s="186" t="str">
        <f t="shared" si="33"/>
        <v>v</v>
      </c>
      <c r="AE156" s="186" t="str">
        <f t="shared" si="33"/>
        <v>q</v>
      </c>
      <c r="AF156" s="186" t="str">
        <f t="shared" si="33"/>
        <v>l</v>
      </c>
      <c r="AG156" s="186" t="str">
        <f t="shared" si="33"/>
        <v>t</v>
      </c>
      <c r="AH156" s="193" t="str">
        <f t="shared" si="33"/>
        <v>y</v>
      </c>
      <c r="AI156" s="27"/>
      <c r="AJ156" s="143" t="s">
        <v>488</v>
      </c>
      <c r="AK156" s="284"/>
      <c r="AL156" s="143"/>
      <c r="AM156" s="143"/>
      <c r="AN156" s="143"/>
      <c r="AO156" s="143"/>
      <c r="AP156" s="143"/>
      <c r="AQ156" s="143"/>
      <c r="AR156" s="143"/>
      <c r="AS156" s="143"/>
      <c r="AT156" s="143"/>
      <c r="AU156" s="143"/>
      <c r="AV156" s="143"/>
      <c r="AW156" s="143"/>
      <c r="AX156" s="143"/>
      <c r="AY156" s="143"/>
      <c r="AZ156" s="143"/>
      <c r="BA156" s="143"/>
      <c r="BB156" s="143"/>
      <c r="BC156" s="143"/>
      <c r="BD156" s="143"/>
      <c r="BE156" s="143"/>
      <c r="BF156" s="143"/>
      <c r="BG156" s="143"/>
      <c r="BH156" s="143"/>
      <c r="BI156" s="143"/>
      <c r="BJ156" s="143"/>
      <c r="BK156" s="143"/>
      <c r="BL156" s="143"/>
      <c r="BM156" s="143"/>
      <c r="BN156" s="143"/>
      <c r="BO156" s="143"/>
      <c r="BP156" s="143"/>
      <c r="BQ156" s="143"/>
      <c r="BR156" s="143"/>
      <c r="BS156" s="143"/>
      <c r="BT156" s="143"/>
      <c r="BU156" s="143"/>
      <c r="BV156" s="143"/>
      <c r="BW156" s="143"/>
      <c r="BX156" s="143"/>
      <c r="BY156" s="143"/>
      <c r="BZ156" s="143"/>
      <c r="CA156" s="143">
        <v>1</v>
      </c>
      <c r="CB156" s="143"/>
      <c r="CC156" s="143"/>
      <c r="CD156" s="143"/>
      <c r="CE156" s="143"/>
      <c r="CF156" s="143"/>
      <c r="CG156" s="143"/>
      <c r="CH156" s="143"/>
      <c r="CI156" s="270">
        <v>1</v>
      </c>
      <c r="CK156" s="64"/>
      <c r="CL156" s="64"/>
      <c r="CM156" s="64"/>
      <c r="CN156" s="64"/>
      <c r="CO156" s="64"/>
      <c r="CP156" s="64"/>
      <c r="CQ156" s="64"/>
      <c r="CR156" s="64"/>
      <c r="CS156" s="64"/>
      <c r="CT156" s="64"/>
      <c r="CU156" s="64"/>
      <c r="CV156" s="64"/>
      <c r="CW156" s="64"/>
      <c r="CX156" s="64"/>
      <c r="CY156" s="64"/>
      <c r="CZ156" s="64"/>
      <c r="DA156" s="64"/>
      <c r="DB156" s="64"/>
      <c r="DC156" s="64"/>
      <c r="DD156" s="64"/>
      <c r="DE156" s="64"/>
      <c r="DF156" s="64"/>
      <c r="DG156" s="64"/>
      <c r="DH156" s="64"/>
      <c r="DI156" s="64"/>
      <c r="DJ156" s="64"/>
      <c r="DK156" s="64"/>
      <c r="DL156" s="64"/>
      <c r="DM156" s="64"/>
      <c r="DN156" s="64"/>
      <c r="DO156" s="64"/>
      <c r="DP156" s="64"/>
      <c r="DQ156" s="64"/>
      <c r="DR156" s="64"/>
      <c r="DS156" s="64"/>
      <c r="DT156" s="64"/>
      <c r="DU156" s="64"/>
      <c r="DV156" s="64"/>
      <c r="DW156" s="64"/>
      <c r="DX156" s="64"/>
      <c r="DY156" s="64"/>
      <c r="DZ156" s="64"/>
      <c r="EA156" s="64"/>
      <c r="EB156" s="64"/>
      <c r="EC156" s="64"/>
      <c r="ED156" s="64"/>
      <c r="EE156" s="64"/>
      <c r="EF156" s="64"/>
      <c r="EG156" s="64"/>
      <c r="EH156" s="64"/>
    </row>
    <row r="157" spans="1:138" s="67" customFormat="1" ht="14.65">
      <c r="A157" s="173" t="s">
        <v>323</v>
      </c>
      <c r="B157" s="143" t="s">
        <v>131</v>
      </c>
      <c r="C157" s="143"/>
      <c r="D157" s="65" t="s">
        <v>476</v>
      </c>
      <c r="E157" s="118"/>
      <c r="F157" s="139"/>
      <c r="G157" s="200"/>
      <c r="H157" s="65" t="s">
        <v>489</v>
      </c>
      <c r="I157" s="65"/>
      <c r="J157" s="65"/>
      <c r="K157" s="293"/>
      <c r="L157" s="123"/>
      <c r="M157" s="289"/>
      <c r="N157" s="65"/>
      <c r="O157" s="179"/>
      <c r="P157" s="140"/>
      <c r="Q157" s="65" t="s">
        <v>93</v>
      </c>
      <c r="R157" s="64" t="s">
        <v>490</v>
      </c>
      <c r="S157" s="64" t="str">
        <f t="shared" si="25"/>
        <v>andtvvvgsfnftegiivanmvaemieahtdlkvvrklnlggvnvnfeaikrgganngidiyveytgqglvdilg</v>
      </c>
      <c r="T157" s="64" t="str">
        <f t="shared" si="26"/>
        <v>fpep</v>
      </c>
      <c r="U157" s="64" t="str">
        <f t="shared" si="27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157" s="64" t="str">
        <f t="shared" si="28"/>
        <v>tyg</v>
      </c>
      <c r="W157" s="64" t="str">
        <f t="shared" si="29"/>
        <v>pppv</v>
      </c>
      <c r="X157" s="64" t="str">
        <f t="shared" si="30"/>
        <v>tdpegayetvkkeykrkwnivwlkplgfnntftltvkdelakqynlktfsdlakisdklilgatmfflegpdgypglqklynfkfkhtksmdmgirytaidnnevqvidvwatdgllvshklkileddkaffppyyavpiirqdvldkhpelkdvlnklanqisleemqklnykvdgegqdpakvakeflkekglil</v>
      </c>
      <c r="Y157" s="64"/>
      <c r="Z157" s="64"/>
      <c r="AA157" s="64"/>
      <c r="AB157" s="64"/>
      <c r="AC157" s="186" t="str">
        <f t="shared" si="33"/>
        <v>f</v>
      </c>
      <c r="AD157" s="186" t="str">
        <f t="shared" si="33"/>
        <v>v</v>
      </c>
      <c r="AE157" s="186" t="str">
        <f t="shared" si="33"/>
        <v>q</v>
      </c>
      <c r="AF157" s="186" t="str">
        <f t="shared" si="33"/>
        <v>l</v>
      </c>
      <c r="AG157" s="186" t="str">
        <f t="shared" si="33"/>
        <v>t</v>
      </c>
      <c r="AH157" s="193" t="str">
        <f t="shared" si="33"/>
        <v>y</v>
      </c>
      <c r="AI157" s="27"/>
      <c r="AJ157" s="143" t="s">
        <v>491</v>
      </c>
      <c r="AK157" s="284"/>
      <c r="AL157" s="143"/>
      <c r="AM157" s="143"/>
      <c r="AN157" s="143"/>
      <c r="AO157" s="143"/>
      <c r="AP157" s="143"/>
      <c r="AQ157" s="143"/>
      <c r="AR157" s="143"/>
      <c r="AS157" s="143"/>
      <c r="AT157" s="143"/>
      <c r="AU157" s="143"/>
      <c r="AV157" s="143"/>
      <c r="AW157" s="143"/>
      <c r="AX157" s="143"/>
      <c r="AY157" s="143"/>
      <c r="AZ157" s="143"/>
      <c r="BA157" s="143"/>
      <c r="BB157" s="143"/>
      <c r="BC157" s="143"/>
      <c r="BD157" s="143"/>
      <c r="BE157" s="143"/>
      <c r="BF157" s="143"/>
      <c r="BG157" s="143"/>
      <c r="BH157" s="143"/>
      <c r="BI157" s="143"/>
      <c r="BJ157" s="143"/>
      <c r="BK157" s="143"/>
      <c r="BL157" s="143"/>
      <c r="BM157" s="143"/>
      <c r="BN157" s="143"/>
      <c r="BO157" s="143"/>
      <c r="BP157" s="143"/>
      <c r="BQ157" s="143"/>
      <c r="BR157" s="143"/>
      <c r="BS157" s="143"/>
      <c r="BT157" s="143"/>
      <c r="BU157" s="143"/>
      <c r="BV157" s="143"/>
      <c r="BW157" s="143"/>
      <c r="BX157" s="143"/>
      <c r="BY157" s="143"/>
      <c r="BZ157" s="143"/>
      <c r="CA157" s="143">
        <v>1</v>
      </c>
      <c r="CB157" s="143"/>
      <c r="CC157" s="143"/>
      <c r="CD157" s="143"/>
      <c r="CE157" s="143"/>
      <c r="CF157" s="143"/>
      <c r="CG157" s="143"/>
      <c r="CH157" s="143"/>
      <c r="CI157" s="270">
        <v>1</v>
      </c>
      <c r="CK157" s="64"/>
      <c r="CL157" s="64"/>
      <c r="CM157" s="64"/>
      <c r="CN157" s="64"/>
      <c r="CO157" s="64"/>
      <c r="CP157" s="64"/>
      <c r="CQ157" s="64"/>
      <c r="CR157" s="64"/>
      <c r="CS157" s="64"/>
      <c r="CT157" s="64"/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  <c r="DE157" s="64"/>
      <c r="DF157" s="64"/>
      <c r="DG157" s="64"/>
      <c r="DH157" s="64"/>
      <c r="DI157" s="64"/>
      <c r="DJ157" s="64"/>
      <c r="DK157" s="64"/>
      <c r="DL157" s="64"/>
      <c r="DM157" s="64"/>
      <c r="DN157" s="64"/>
      <c r="DO157" s="64"/>
      <c r="DP157" s="64"/>
      <c r="DQ157" s="64"/>
      <c r="DR157" s="64"/>
      <c r="DS157" s="64"/>
      <c r="DT157" s="64"/>
      <c r="DU157" s="64"/>
      <c r="DV157" s="64"/>
      <c r="DW157" s="64"/>
      <c r="DX157" s="64"/>
      <c r="DY157" s="64"/>
      <c r="DZ157" s="64"/>
      <c r="EA157" s="64"/>
      <c r="EB157" s="64"/>
      <c r="EC157" s="64"/>
      <c r="ED157" s="64"/>
      <c r="EE157" s="64"/>
      <c r="EF157" s="64"/>
      <c r="EG157" s="64"/>
      <c r="EH157" s="64"/>
    </row>
    <row r="158" spans="1:138" s="67" customFormat="1" ht="14.65">
      <c r="A158" s="173" t="s">
        <v>325</v>
      </c>
      <c r="B158" s="143" t="s">
        <v>131</v>
      </c>
      <c r="C158" s="143"/>
      <c r="D158" s="65" t="s">
        <v>476</v>
      </c>
      <c r="E158" s="118"/>
      <c r="F158" s="139"/>
      <c r="G158" s="200"/>
      <c r="H158" s="65" t="s">
        <v>492</v>
      </c>
      <c r="I158" s="65"/>
      <c r="J158" s="65"/>
      <c r="K158" s="293"/>
      <c r="L158" s="123"/>
      <c r="M158" s="289"/>
      <c r="N158" s="65"/>
      <c r="O158" s="179"/>
      <c r="P158" s="140"/>
      <c r="Q158" s="65" t="s">
        <v>93</v>
      </c>
      <c r="R158" s="64" t="s">
        <v>493</v>
      </c>
      <c r="S158" s="64" t="str">
        <f t="shared" si="25"/>
        <v>andtvvvgsfnftegiivanmvaemieahtdlkvvrklnlggvnvnfeaikrgganngidiyveytgqglvdilg</v>
      </c>
      <c r="T158" s="64" t="str">
        <f t="shared" si="26"/>
        <v>fpep</v>
      </c>
      <c r="U158" s="64" t="str">
        <f t="shared" si="27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158" s="64" t="str">
        <f t="shared" si="28"/>
        <v>tyg</v>
      </c>
      <c r="W158" s="64" t="str">
        <f t="shared" si="29"/>
        <v>pppv</v>
      </c>
      <c r="X158" s="64" t="str">
        <f t="shared" si="30"/>
        <v>tdpegayetvkkeykrkwnivwlkplgfnntftltvkdelakqynlktfsdlakisdklilgatmfflegpdgypglqklynfkfkhtksmdmgirytaidnnevqvidvwatdgllvshklkileddkaffppyyavpiirqdvldkhpelkdvlnkmanqisleemqklnykvdgegqdpakvakeflkekglil</v>
      </c>
      <c r="Y158" s="64"/>
      <c r="Z158" s="64"/>
      <c r="AA158" s="64"/>
      <c r="AB158" s="64"/>
      <c r="AC158" s="186" t="str">
        <f t="shared" si="33"/>
        <v>f</v>
      </c>
      <c r="AD158" s="186" t="str">
        <f t="shared" si="33"/>
        <v>v</v>
      </c>
      <c r="AE158" s="186" t="str">
        <f t="shared" si="33"/>
        <v>q</v>
      </c>
      <c r="AF158" s="186" t="str">
        <f t="shared" si="33"/>
        <v>l</v>
      </c>
      <c r="AG158" s="186" t="str">
        <f t="shared" si="33"/>
        <v>t</v>
      </c>
      <c r="AH158" s="193" t="str">
        <f t="shared" si="33"/>
        <v>y</v>
      </c>
      <c r="AI158" s="27"/>
      <c r="AJ158" s="143" t="s">
        <v>494</v>
      </c>
      <c r="AK158" s="284"/>
      <c r="AL158" s="143"/>
      <c r="AM158" s="143"/>
      <c r="AN158" s="143"/>
      <c r="AO158" s="143"/>
      <c r="AP158" s="143"/>
      <c r="AQ158" s="143"/>
      <c r="AR158" s="143"/>
      <c r="AS158" s="143"/>
      <c r="AT158" s="143"/>
      <c r="AU158" s="143"/>
      <c r="AV158" s="143"/>
      <c r="AW158" s="143"/>
      <c r="AX158" s="143"/>
      <c r="AY158" s="143"/>
      <c r="AZ158" s="143"/>
      <c r="BA158" s="143"/>
      <c r="BB158" s="143"/>
      <c r="BC158" s="143"/>
      <c r="BD158" s="143"/>
      <c r="BE158" s="143"/>
      <c r="BF158" s="143"/>
      <c r="BG158" s="143"/>
      <c r="BH158" s="143"/>
      <c r="BI158" s="143"/>
      <c r="BJ158" s="143"/>
      <c r="BK158" s="143"/>
      <c r="BL158" s="143"/>
      <c r="BM158" s="143"/>
      <c r="BN158" s="143"/>
      <c r="BO158" s="143"/>
      <c r="BP158" s="143"/>
      <c r="BQ158" s="143"/>
      <c r="BR158" s="143"/>
      <c r="BS158" s="143"/>
      <c r="BT158" s="143"/>
      <c r="BU158" s="143"/>
      <c r="BV158" s="143"/>
      <c r="BW158" s="143"/>
      <c r="BX158" s="143"/>
      <c r="BY158" s="143"/>
      <c r="BZ158" s="143"/>
      <c r="CA158" s="143">
        <v>1</v>
      </c>
      <c r="CB158" s="143"/>
      <c r="CC158" s="143"/>
      <c r="CD158" s="143"/>
      <c r="CE158" s="143"/>
      <c r="CF158" s="143"/>
      <c r="CG158" s="143"/>
      <c r="CH158" s="143"/>
      <c r="CI158" s="270">
        <v>1</v>
      </c>
      <c r="CK158" s="64"/>
      <c r="CL158" s="64"/>
      <c r="CM158" s="64"/>
      <c r="CN158" s="64"/>
      <c r="CO158" s="64"/>
      <c r="CP158" s="64"/>
      <c r="CQ158" s="64"/>
      <c r="CR158" s="64"/>
      <c r="CS158" s="64"/>
      <c r="CT158" s="64"/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  <c r="DE158" s="64"/>
      <c r="DF158" s="64"/>
      <c r="DG158" s="64"/>
      <c r="DH158" s="64"/>
      <c r="DI158" s="64"/>
      <c r="DJ158" s="64"/>
      <c r="DK158" s="64"/>
      <c r="DL158" s="64"/>
      <c r="DM158" s="64"/>
      <c r="DN158" s="64"/>
      <c r="DO158" s="64"/>
      <c r="DP158" s="64"/>
      <c r="DQ158" s="64"/>
      <c r="DR158" s="64"/>
      <c r="DS158" s="64"/>
      <c r="DT158" s="64"/>
      <c r="DU158" s="64"/>
      <c r="DV158" s="64"/>
      <c r="DW158" s="64"/>
      <c r="DX158" s="64"/>
      <c r="DY158" s="64"/>
      <c r="DZ158" s="64"/>
      <c r="EA158" s="64"/>
      <c r="EB158" s="64"/>
      <c r="EC158" s="64"/>
      <c r="ED158" s="64"/>
      <c r="EE158" s="64"/>
      <c r="EF158" s="64"/>
      <c r="EG158" s="64"/>
      <c r="EH158" s="64"/>
    </row>
    <row r="159" spans="1:138" s="67" customFormat="1" ht="14.65">
      <c r="A159" s="173" t="s">
        <v>327</v>
      </c>
      <c r="B159" s="143" t="s">
        <v>131</v>
      </c>
      <c r="C159" s="143"/>
      <c r="D159" s="65" t="s">
        <v>476</v>
      </c>
      <c r="E159" s="118"/>
      <c r="F159" s="139"/>
      <c r="G159" s="200"/>
      <c r="H159" s="65" t="s">
        <v>495</v>
      </c>
      <c r="I159" s="65"/>
      <c r="J159" s="65"/>
      <c r="K159" s="293"/>
      <c r="L159" s="123"/>
      <c r="M159" s="289"/>
      <c r="N159" s="65"/>
      <c r="O159" s="179"/>
      <c r="P159" s="140"/>
      <c r="Q159" s="65" t="s">
        <v>93</v>
      </c>
      <c r="R159" s="64" t="s">
        <v>496</v>
      </c>
      <c r="S159" s="64" t="str">
        <f t="shared" si="25"/>
        <v>andtvvvgsfnftegiivanmvaemieahtdlkvvrklnlggvnvnfeaikrgganngidiyveytgqglvdilg</v>
      </c>
      <c r="T159" s="64" t="str">
        <f t="shared" si="26"/>
        <v>fpep</v>
      </c>
      <c r="U159" s="64" t="str">
        <f t="shared" si="27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159" s="64" t="str">
        <f t="shared" si="28"/>
        <v>tyg</v>
      </c>
      <c r="W159" s="64" t="str">
        <f t="shared" si="29"/>
        <v>pppv</v>
      </c>
      <c r="X159" s="64" t="str">
        <f t="shared" si="30"/>
        <v>tdpegayetvkkeykrkwnivwlkplgfnntftltvkdelakqynlktfsdlakisdklilgatmfflegpdgypglqklynfkfkhtksmdmgirytaidnnevqvtdvwatdgllvshklkileddkaffppyyavpiirqdvldkhpelkdvlnkmanqisleemqklnykvdgegqdpakvakeflkekglil</v>
      </c>
      <c r="Y159" s="64"/>
      <c r="Z159" s="64"/>
      <c r="AA159" s="64"/>
      <c r="AB159" s="64"/>
      <c r="AC159" s="186" t="str">
        <f t="shared" si="33"/>
        <v>f</v>
      </c>
      <c r="AD159" s="186" t="str">
        <f t="shared" si="33"/>
        <v>v</v>
      </c>
      <c r="AE159" s="186" t="str">
        <f t="shared" si="33"/>
        <v>q</v>
      </c>
      <c r="AF159" s="186" t="str">
        <f t="shared" si="33"/>
        <v>l</v>
      </c>
      <c r="AG159" s="186" t="str">
        <f t="shared" si="33"/>
        <v>t</v>
      </c>
      <c r="AH159" s="193" t="str">
        <f t="shared" si="33"/>
        <v>y</v>
      </c>
      <c r="AI159" s="27"/>
      <c r="AJ159" s="143" t="s">
        <v>497</v>
      </c>
      <c r="AK159" s="284"/>
      <c r="AL159" s="143"/>
      <c r="AM159" s="143"/>
      <c r="AN159" s="143"/>
      <c r="AO159" s="143"/>
      <c r="AP159" s="143"/>
      <c r="AQ159" s="143"/>
      <c r="AR159" s="143"/>
      <c r="AS159" s="143"/>
      <c r="AT159" s="143"/>
      <c r="AU159" s="143"/>
      <c r="AV159" s="143"/>
      <c r="AW159" s="143"/>
      <c r="AX159" s="143"/>
      <c r="AY159" s="143"/>
      <c r="AZ159" s="143"/>
      <c r="BA159" s="143"/>
      <c r="BB159" s="143"/>
      <c r="BC159" s="143"/>
      <c r="BD159" s="143">
        <v>1</v>
      </c>
      <c r="BE159" s="143"/>
      <c r="BF159" s="143"/>
      <c r="BG159" s="143"/>
      <c r="BH159" s="143"/>
      <c r="BI159" s="143"/>
      <c r="BJ159" s="143"/>
      <c r="BK159" s="143"/>
      <c r="BL159" s="143"/>
      <c r="BM159" s="143"/>
      <c r="BN159" s="143"/>
      <c r="BO159" s="143"/>
      <c r="BP159" s="143"/>
      <c r="BQ159" s="143"/>
      <c r="BR159" s="143"/>
      <c r="BS159" s="143"/>
      <c r="BT159" s="143"/>
      <c r="BU159" s="143"/>
      <c r="BV159" s="143"/>
      <c r="BW159" s="143"/>
      <c r="BX159" s="143"/>
      <c r="BY159" s="143"/>
      <c r="BZ159" s="143"/>
      <c r="CA159" s="143"/>
      <c r="CB159" s="143"/>
      <c r="CC159" s="143"/>
      <c r="CD159" s="143"/>
      <c r="CE159" s="143"/>
      <c r="CF159" s="143"/>
      <c r="CG159" s="143"/>
      <c r="CH159" s="143"/>
      <c r="CI159" s="270">
        <v>1</v>
      </c>
      <c r="CK159" s="64"/>
      <c r="CL159" s="64"/>
      <c r="CM159" s="64"/>
      <c r="CN159" s="64"/>
      <c r="CO159" s="64"/>
      <c r="CP159" s="64"/>
      <c r="CQ159" s="64"/>
      <c r="CR159" s="64"/>
      <c r="CS159" s="64"/>
      <c r="CT159" s="64"/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  <c r="DE159" s="64"/>
      <c r="DF159" s="64"/>
      <c r="DG159" s="64"/>
      <c r="DH159" s="64"/>
      <c r="DI159" s="64"/>
      <c r="DJ159" s="64"/>
      <c r="DK159" s="64"/>
      <c r="DL159" s="64"/>
      <c r="DM159" s="64"/>
      <c r="DN159" s="64"/>
      <c r="DO159" s="64"/>
      <c r="DP159" s="64"/>
      <c r="DQ159" s="64"/>
      <c r="DR159" s="64"/>
      <c r="DS159" s="64"/>
      <c r="DT159" s="64"/>
      <c r="DU159" s="64"/>
      <c r="DV159" s="64"/>
      <c r="DW159" s="64"/>
      <c r="DX159" s="64"/>
      <c r="DY159" s="64"/>
      <c r="DZ159" s="64"/>
      <c r="EA159" s="64"/>
      <c r="EB159" s="64"/>
      <c r="EC159" s="64"/>
      <c r="ED159" s="64"/>
      <c r="EE159" s="64"/>
      <c r="EF159" s="64"/>
      <c r="EG159" s="64"/>
      <c r="EH159" s="64"/>
    </row>
    <row r="160" spans="1:138" s="67" customFormat="1" ht="14.65">
      <c r="A160" s="173" t="s">
        <v>330</v>
      </c>
      <c r="B160" s="143" t="s">
        <v>131</v>
      </c>
      <c r="C160" s="143"/>
      <c r="D160" s="65" t="s">
        <v>476</v>
      </c>
      <c r="E160" s="118"/>
      <c r="F160" s="139"/>
      <c r="G160" s="200"/>
      <c r="H160" s="65" t="s">
        <v>498</v>
      </c>
      <c r="I160" s="65"/>
      <c r="J160" s="65"/>
      <c r="K160" s="293"/>
      <c r="L160" s="123"/>
      <c r="M160" s="289"/>
      <c r="N160" s="65"/>
      <c r="O160" s="179"/>
      <c r="P160" s="140"/>
      <c r="Q160" s="65" t="s">
        <v>93</v>
      </c>
      <c r="R160" s="64"/>
      <c r="S160" s="64" t="str">
        <f t="shared" si="25"/>
        <v/>
      </c>
      <c r="T160" s="64" t="str">
        <f t="shared" si="26"/>
        <v/>
      </c>
      <c r="U160" s="64" t="str">
        <f t="shared" si="27"/>
        <v/>
      </c>
      <c r="V160" s="64" t="str">
        <f t="shared" si="28"/>
        <v/>
      </c>
      <c r="W160" s="64" t="str">
        <f t="shared" si="29"/>
        <v/>
      </c>
      <c r="X160" s="64" t="str">
        <f t="shared" si="30"/>
        <v/>
      </c>
      <c r="Y160" s="64"/>
      <c r="Z160" s="64"/>
      <c r="AA160" s="64"/>
      <c r="AB160" s="64"/>
      <c r="AC160" s="186" t="str">
        <f t="shared" si="33"/>
        <v/>
      </c>
      <c r="AD160" s="186" t="str">
        <f t="shared" si="33"/>
        <v/>
      </c>
      <c r="AE160" s="186" t="str">
        <f t="shared" si="33"/>
        <v/>
      </c>
      <c r="AF160" s="186" t="str">
        <f t="shared" si="33"/>
        <v/>
      </c>
      <c r="AG160" s="186" t="str">
        <f t="shared" si="33"/>
        <v/>
      </c>
      <c r="AH160" s="193" t="str">
        <f t="shared" si="33"/>
        <v/>
      </c>
      <c r="AI160" s="27"/>
      <c r="AJ160" s="143" t="s">
        <v>499</v>
      </c>
      <c r="AK160" s="284"/>
      <c r="AL160" s="143"/>
      <c r="AM160" s="143"/>
      <c r="AN160" s="143"/>
      <c r="AO160" s="143"/>
      <c r="AP160" s="143"/>
      <c r="AQ160" s="143"/>
      <c r="AR160" s="143"/>
      <c r="AS160" s="143"/>
      <c r="AT160" s="143"/>
      <c r="AU160" s="143"/>
      <c r="AV160" s="143"/>
      <c r="AW160" s="143"/>
      <c r="AX160" s="143"/>
      <c r="AY160" s="143"/>
      <c r="AZ160" s="143"/>
      <c r="BA160" s="143"/>
      <c r="BB160" s="143"/>
      <c r="BC160" s="143"/>
      <c r="BD160" s="143">
        <v>1</v>
      </c>
      <c r="BE160" s="143"/>
      <c r="BF160" s="143"/>
      <c r="BG160" s="143"/>
      <c r="BH160" s="143"/>
      <c r="BI160" s="143"/>
      <c r="BJ160" s="143"/>
      <c r="BK160" s="143"/>
      <c r="BL160" s="143"/>
      <c r="BM160" s="143"/>
      <c r="BN160" s="143"/>
      <c r="BO160" s="143"/>
      <c r="BP160" s="143"/>
      <c r="BQ160" s="143"/>
      <c r="BR160" s="143"/>
      <c r="BS160" s="143"/>
      <c r="BT160" s="143"/>
      <c r="BU160" s="143"/>
      <c r="BV160" s="143"/>
      <c r="BW160" s="143"/>
      <c r="BX160" s="143"/>
      <c r="BY160" s="143"/>
      <c r="BZ160" s="143"/>
      <c r="CA160" s="143"/>
      <c r="CB160" s="143"/>
      <c r="CC160" s="143"/>
      <c r="CD160" s="143"/>
      <c r="CE160" s="143"/>
      <c r="CF160" s="143"/>
      <c r="CG160" s="143"/>
      <c r="CH160" s="143"/>
      <c r="CI160" s="270">
        <v>1</v>
      </c>
      <c r="CK160" s="64"/>
      <c r="CL160" s="64"/>
      <c r="CM160" s="64"/>
      <c r="CN160" s="64"/>
      <c r="CO160" s="64"/>
      <c r="CP160" s="64"/>
      <c r="CQ160" s="64"/>
      <c r="CR160" s="64"/>
      <c r="CS160" s="64"/>
      <c r="CT160" s="64"/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  <c r="DE160" s="64"/>
      <c r="DF160" s="64"/>
      <c r="DG160" s="64"/>
      <c r="DH160" s="64"/>
      <c r="DI160" s="64"/>
      <c r="DJ160" s="64"/>
      <c r="DK160" s="64"/>
      <c r="DL160" s="64"/>
      <c r="DM160" s="64"/>
      <c r="DN160" s="64"/>
      <c r="DO160" s="64"/>
      <c r="DP160" s="64"/>
      <c r="DQ160" s="64"/>
      <c r="DR160" s="64"/>
      <c r="DS160" s="64"/>
      <c r="DT160" s="64"/>
      <c r="DU160" s="64"/>
      <c r="DV160" s="64"/>
      <c r="DW160" s="64"/>
      <c r="DX160" s="64"/>
      <c r="DY160" s="64"/>
      <c r="DZ160" s="64"/>
      <c r="EA160" s="64"/>
      <c r="EB160" s="64"/>
      <c r="EC160" s="64"/>
      <c r="ED160" s="64"/>
      <c r="EE160" s="64"/>
      <c r="EF160" s="64"/>
      <c r="EG160" s="64"/>
      <c r="EH160" s="64"/>
    </row>
    <row r="161" spans="1:138" s="67" customFormat="1" ht="14.65">
      <c r="A161" s="173" t="s">
        <v>500</v>
      </c>
      <c r="B161" s="143" t="s">
        <v>131</v>
      </c>
      <c r="C161" s="143"/>
      <c r="D161" s="65" t="s">
        <v>38</v>
      </c>
      <c r="E161" s="118"/>
      <c r="F161" s="139"/>
      <c r="G161" s="200"/>
      <c r="H161" s="65" t="s">
        <v>501</v>
      </c>
      <c r="I161" s="65"/>
      <c r="J161" s="65"/>
      <c r="K161" s="293"/>
      <c r="L161" s="123"/>
      <c r="M161" s="289"/>
      <c r="N161" s="65"/>
      <c r="O161" s="179"/>
      <c r="P161" s="140"/>
      <c r="Q161" s="65" t="s">
        <v>93</v>
      </c>
      <c r="R161" s="64" t="s">
        <v>1291</v>
      </c>
      <c r="S161" s="64" t="str">
        <f t="shared" si="25"/>
        <v>andtvvvgsymftegiivanmvaemieahtdlkvvrklnlggvnvnfeaikrgganngidiyveytghglvdilg</v>
      </c>
      <c r="T161" s="64" t="str">
        <f t="shared" si="26"/>
        <v>fpep</v>
      </c>
      <c r="U161" s="64" t="str">
        <f t="shared" si="27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61" s="64" t="str">
        <f t="shared" si="28"/>
        <v>tyg</v>
      </c>
      <c r="W161" s="64" t="str">
        <f t="shared" si="29"/>
        <v>ppps</v>
      </c>
      <c r="X161" s="64" t="str">
        <f t="shared" si="30"/>
        <v>tdpegayetvkkeykrkwnivwlkplgfnntgtltvkdelakqynlktfsdlakisdklilgatmfflekpdgypglqklynfkfkhtksmdmgirytaidnnevqvmdgwatdgllvshklkileddkafrppyyaapiirqdvldkhpelkdvlnklanqisleemqklnykvdgegqdpakvakeflkekglil</v>
      </c>
      <c r="Y161" s="64"/>
      <c r="Z161" s="64"/>
      <c r="AA161" s="64"/>
      <c r="AB161" s="64"/>
      <c r="AC161" s="186" t="str">
        <f t="shared" si="33"/>
        <v>y</v>
      </c>
      <c r="AD161" s="186" t="str">
        <f t="shared" si="33"/>
        <v>v</v>
      </c>
      <c r="AE161" s="186" t="str">
        <f t="shared" si="33"/>
        <v>h</v>
      </c>
      <c r="AF161" s="186" t="str">
        <f t="shared" si="33"/>
        <v>l</v>
      </c>
      <c r="AG161" s="186" t="str">
        <f t="shared" si="33"/>
        <v>t</v>
      </c>
      <c r="AH161" s="193" t="str">
        <f t="shared" si="33"/>
        <v>y</v>
      </c>
      <c r="AI161" s="27"/>
      <c r="AJ161" s="143" t="s">
        <v>502</v>
      </c>
      <c r="AK161" s="284"/>
      <c r="AL161" s="143"/>
      <c r="AM161" s="143"/>
      <c r="AN161" s="143"/>
      <c r="AO161" s="143"/>
      <c r="AP161" s="143"/>
      <c r="AQ161" s="143"/>
      <c r="AR161" s="143"/>
      <c r="AS161" s="143"/>
      <c r="AT161" s="143"/>
      <c r="AU161" s="143"/>
      <c r="AV161" s="143"/>
      <c r="AW161" s="143"/>
      <c r="AX161" s="143"/>
      <c r="AY161" s="143"/>
      <c r="AZ161" s="143"/>
      <c r="BA161" s="143"/>
      <c r="BB161" s="143"/>
      <c r="BC161" s="143"/>
      <c r="BD161" s="143">
        <v>1</v>
      </c>
      <c r="BE161" s="143"/>
      <c r="BF161" s="143"/>
      <c r="BG161" s="143"/>
      <c r="BH161" s="143"/>
      <c r="BI161" s="143"/>
      <c r="BJ161" s="143"/>
      <c r="BK161" s="143"/>
      <c r="BL161" s="143"/>
      <c r="BM161" s="143"/>
      <c r="BN161" s="143"/>
      <c r="BO161" s="143"/>
      <c r="BP161" s="143"/>
      <c r="BQ161" s="143"/>
      <c r="BR161" s="143"/>
      <c r="BS161" s="143"/>
      <c r="BT161" s="143"/>
      <c r="BU161" s="143"/>
      <c r="BV161" s="143"/>
      <c r="BW161" s="143"/>
      <c r="BX161" s="143"/>
      <c r="BY161" s="143"/>
      <c r="BZ161" s="143"/>
      <c r="CA161" s="143"/>
      <c r="CB161" s="143"/>
      <c r="CC161" s="143"/>
      <c r="CD161" s="143"/>
      <c r="CE161" s="143"/>
      <c r="CF161" s="143"/>
      <c r="CG161" s="143"/>
      <c r="CH161" s="143"/>
      <c r="CI161" s="270">
        <v>1</v>
      </c>
      <c r="CK161" s="64"/>
      <c r="CL161" s="64"/>
      <c r="CM161" s="64"/>
      <c r="CN161" s="64"/>
      <c r="CO161" s="64"/>
      <c r="CP161" s="64"/>
      <c r="CQ161" s="64"/>
      <c r="CR161" s="64"/>
      <c r="CS161" s="64"/>
      <c r="CT161" s="64"/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  <c r="DE161" s="64"/>
      <c r="DF161" s="64"/>
      <c r="DG161" s="64"/>
      <c r="DH161" s="64"/>
      <c r="DI161" s="64"/>
      <c r="DJ161" s="64"/>
      <c r="DK161" s="64"/>
      <c r="DL161" s="64"/>
      <c r="DM161" s="64"/>
      <c r="DN161" s="64"/>
      <c r="DO161" s="64"/>
      <c r="DP161" s="64"/>
      <c r="DQ161" s="64"/>
      <c r="DR161" s="64"/>
      <c r="DS161" s="64"/>
      <c r="DT161" s="64"/>
      <c r="DU161" s="64"/>
      <c r="DV161" s="64"/>
      <c r="DW161" s="64"/>
      <c r="DX161" s="64"/>
      <c r="DY161" s="64"/>
      <c r="DZ161" s="64"/>
      <c r="EA161" s="64"/>
      <c r="EB161" s="64"/>
      <c r="EC161" s="64"/>
      <c r="ED161" s="64"/>
      <c r="EE161" s="64"/>
      <c r="EF161" s="64"/>
      <c r="EG161" s="64"/>
      <c r="EH161" s="64"/>
    </row>
    <row r="162" spans="1:138" s="67" customFormat="1" ht="14.65">
      <c r="A162" s="173" t="s">
        <v>503</v>
      </c>
      <c r="B162" s="143" t="s">
        <v>131</v>
      </c>
      <c r="C162" s="143"/>
      <c r="D162" s="65"/>
      <c r="E162" s="118"/>
      <c r="F162" s="139"/>
      <c r="G162" s="200"/>
      <c r="H162" s="65"/>
      <c r="I162" s="65"/>
      <c r="J162" s="65"/>
      <c r="K162" s="293"/>
      <c r="L162" s="123"/>
      <c r="M162" s="289"/>
      <c r="N162" s="65"/>
      <c r="O162" s="179"/>
      <c r="P162" s="140"/>
      <c r="Q162" s="65"/>
      <c r="R162" s="64"/>
      <c r="S162" s="64" t="str">
        <f t="shared" si="25"/>
        <v/>
      </c>
      <c r="T162" s="64" t="str">
        <f t="shared" si="26"/>
        <v/>
      </c>
      <c r="U162" s="64" t="str">
        <f t="shared" si="27"/>
        <v/>
      </c>
      <c r="V162" s="64" t="str">
        <f t="shared" si="28"/>
        <v/>
      </c>
      <c r="W162" s="64" t="str">
        <f t="shared" si="29"/>
        <v/>
      </c>
      <c r="X162" s="64" t="str">
        <f t="shared" si="30"/>
        <v/>
      </c>
      <c r="Y162" s="64"/>
      <c r="Z162" s="64"/>
      <c r="AA162" s="64"/>
      <c r="AB162" s="64"/>
      <c r="AC162" s="186" t="str">
        <f t="shared" ref="AC162:AH171" si="34">MID($R162,MID(AC$1,1,3),1)</f>
        <v/>
      </c>
      <c r="AD162" s="186" t="str">
        <f t="shared" si="34"/>
        <v/>
      </c>
      <c r="AE162" s="186" t="str">
        <f t="shared" si="34"/>
        <v/>
      </c>
      <c r="AF162" s="186" t="str">
        <f t="shared" si="34"/>
        <v/>
      </c>
      <c r="AG162" s="186" t="str">
        <f t="shared" si="34"/>
        <v/>
      </c>
      <c r="AH162" s="193" t="str">
        <f t="shared" si="34"/>
        <v/>
      </c>
      <c r="AI162" s="27"/>
      <c r="AJ162" s="143" t="s">
        <v>504</v>
      </c>
      <c r="AK162" s="284"/>
      <c r="AL162" s="143"/>
      <c r="AM162" s="143"/>
      <c r="AN162" s="143"/>
      <c r="AO162" s="143"/>
      <c r="AP162" s="143"/>
      <c r="AQ162" s="143"/>
      <c r="AR162" s="143"/>
      <c r="AS162" s="143"/>
      <c r="AT162" s="143"/>
      <c r="AU162" s="143"/>
      <c r="AV162" s="143"/>
      <c r="AW162" s="143"/>
      <c r="AX162" s="143"/>
      <c r="AY162" s="143"/>
      <c r="AZ162" s="143"/>
      <c r="BA162" s="143"/>
      <c r="BB162" s="143"/>
      <c r="BC162" s="143"/>
      <c r="BD162" s="143">
        <v>1</v>
      </c>
      <c r="BE162" s="143"/>
      <c r="BF162" s="143"/>
      <c r="BG162" s="143"/>
      <c r="BH162" s="143"/>
      <c r="BI162" s="143"/>
      <c r="BJ162" s="143"/>
      <c r="BK162" s="143"/>
      <c r="BL162" s="143"/>
      <c r="BM162" s="143"/>
      <c r="BN162" s="143"/>
      <c r="BO162" s="143"/>
      <c r="BP162" s="143"/>
      <c r="BQ162" s="143"/>
      <c r="BR162" s="143"/>
      <c r="BS162" s="143"/>
      <c r="BT162" s="143"/>
      <c r="BU162" s="143"/>
      <c r="BV162" s="143"/>
      <c r="BW162" s="143"/>
      <c r="BX162" s="143"/>
      <c r="BY162" s="143"/>
      <c r="BZ162" s="143"/>
      <c r="CA162" s="143"/>
      <c r="CB162" s="143"/>
      <c r="CC162" s="143"/>
      <c r="CD162" s="143"/>
      <c r="CE162" s="143"/>
      <c r="CF162" s="143"/>
      <c r="CG162" s="143"/>
      <c r="CH162" s="143"/>
      <c r="CI162" s="270">
        <v>1</v>
      </c>
      <c r="CK162" s="64"/>
      <c r="CL162" s="64"/>
      <c r="CM162" s="64"/>
      <c r="CN162" s="64"/>
      <c r="CO162" s="64"/>
      <c r="CP162" s="64"/>
      <c r="CQ162" s="64"/>
      <c r="CR162" s="64"/>
      <c r="CS162" s="64"/>
      <c r="CT162" s="64"/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  <c r="DE162" s="64"/>
      <c r="DF162" s="64"/>
      <c r="DG162" s="64"/>
      <c r="DH162" s="64"/>
      <c r="DI162" s="64"/>
      <c r="DJ162" s="64"/>
      <c r="DK162" s="64"/>
      <c r="DL162" s="64"/>
      <c r="DM162" s="64"/>
      <c r="DN162" s="64"/>
      <c r="DO162" s="64"/>
      <c r="DP162" s="64"/>
      <c r="DQ162" s="64"/>
      <c r="DR162" s="64"/>
      <c r="DS162" s="64"/>
      <c r="DT162" s="64"/>
      <c r="DU162" s="64"/>
      <c r="DV162" s="64"/>
      <c r="DW162" s="64"/>
      <c r="DX162" s="64"/>
      <c r="DY162" s="64"/>
      <c r="DZ162" s="64"/>
      <c r="EA162" s="64"/>
      <c r="EB162" s="64"/>
      <c r="EC162" s="64"/>
      <c r="ED162" s="64"/>
      <c r="EE162" s="64"/>
      <c r="EF162" s="64"/>
      <c r="EG162" s="64"/>
      <c r="EH162" s="64"/>
    </row>
    <row r="163" spans="1:138" s="67" customFormat="1" ht="14.65">
      <c r="A163" s="173" t="s">
        <v>505</v>
      </c>
      <c r="B163" s="143" t="s">
        <v>131</v>
      </c>
      <c r="C163" s="143"/>
      <c r="D163" s="65" t="s">
        <v>38</v>
      </c>
      <c r="E163" s="118"/>
      <c r="F163" s="139"/>
      <c r="G163" s="200"/>
      <c r="H163" s="65" t="s">
        <v>506</v>
      </c>
      <c r="I163" s="65"/>
      <c r="J163" s="65"/>
      <c r="K163" s="293"/>
      <c r="L163" s="123"/>
      <c r="M163" s="289"/>
      <c r="N163" s="65"/>
      <c r="O163" s="179"/>
      <c r="P163" s="140"/>
      <c r="Q163" s="65" t="s">
        <v>93</v>
      </c>
      <c r="R163" s="64" t="s">
        <v>1292</v>
      </c>
      <c r="S163" s="64" t="str">
        <f t="shared" si="25"/>
        <v>andtvvvgsymftegiivanmvaemieahtdlkvvrklnlggvnvnfeaikrgganngidiyveytghglvdilg</v>
      </c>
      <c r="T163" s="64" t="str">
        <f t="shared" si="26"/>
        <v>fpep</v>
      </c>
      <c r="U163" s="64" t="str">
        <f t="shared" si="27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63" s="64" t="str">
        <f t="shared" si="28"/>
        <v>tyg</v>
      </c>
      <c r="W163" s="64" t="str">
        <f t="shared" si="29"/>
        <v>ppps</v>
      </c>
      <c r="X163" s="64" t="str">
        <f t="shared" si="30"/>
        <v>tdpegayetvkkeykrkwnivwlkplgfnntgtlpvkdelakqynlktfsdlakisdklilgatmfflekpdgypglqklynfkfkhtksmdmgirytaidnnevqvmdgwatdgllvshklkileddkafrppyyaapiirqdvldkhpelkdvlnklanqisleemqklnykvdgegqdpakvakeflkekglil</v>
      </c>
      <c r="Y163" s="64"/>
      <c r="Z163" s="64"/>
      <c r="AA163" s="64"/>
      <c r="AB163" s="64"/>
      <c r="AC163" s="186" t="str">
        <f t="shared" si="34"/>
        <v>y</v>
      </c>
      <c r="AD163" s="186" t="str">
        <f t="shared" si="34"/>
        <v>v</v>
      </c>
      <c r="AE163" s="186" t="str">
        <f t="shared" si="34"/>
        <v>h</v>
      </c>
      <c r="AF163" s="186" t="str">
        <f t="shared" si="34"/>
        <v>l</v>
      </c>
      <c r="AG163" s="186" t="str">
        <f t="shared" si="34"/>
        <v>p</v>
      </c>
      <c r="AH163" s="193" t="str">
        <f t="shared" si="34"/>
        <v>y</v>
      </c>
      <c r="AI163" s="27"/>
      <c r="AJ163" s="143" t="s">
        <v>507</v>
      </c>
      <c r="AK163" s="284"/>
      <c r="AL163" s="143"/>
      <c r="AM163" s="143"/>
      <c r="AN163" s="143"/>
      <c r="AO163" s="143"/>
      <c r="AP163" s="143"/>
      <c r="AQ163" s="143"/>
      <c r="AR163" s="143"/>
      <c r="AS163" s="143"/>
      <c r="AT163" s="143"/>
      <c r="AU163" s="143"/>
      <c r="AV163" s="143"/>
      <c r="AW163" s="143"/>
      <c r="AX163" s="143"/>
      <c r="AY163" s="143"/>
      <c r="AZ163" s="143"/>
      <c r="BA163" s="143"/>
      <c r="BB163" s="143"/>
      <c r="BC163" s="143"/>
      <c r="BD163" s="143">
        <v>1</v>
      </c>
      <c r="BE163" s="143"/>
      <c r="BF163" s="143"/>
      <c r="BG163" s="143"/>
      <c r="BH163" s="143"/>
      <c r="BI163" s="143"/>
      <c r="BJ163" s="143"/>
      <c r="BK163" s="143"/>
      <c r="BL163" s="143"/>
      <c r="BM163" s="143"/>
      <c r="BN163" s="143"/>
      <c r="BO163" s="143"/>
      <c r="BP163" s="143"/>
      <c r="BQ163" s="143"/>
      <c r="BR163" s="143"/>
      <c r="BS163" s="143"/>
      <c r="BT163" s="143"/>
      <c r="BU163" s="143"/>
      <c r="BV163" s="143"/>
      <c r="BW163" s="143"/>
      <c r="BX163" s="143"/>
      <c r="BY163" s="143"/>
      <c r="BZ163" s="143"/>
      <c r="CA163" s="143"/>
      <c r="CB163" s="143"/>
      <c r="CC163" s="143"/>
      <c r="CD163" s="143"/>
      <c r="CE163" s="143"/>
      <c r="CF163" s="143"/>
      <c r="CG163" s="143"/>
      <c r="CH163" s="143"/>
      <c r="CI163" s="270">
        <v>1</v>
      </c>
      <c r="CK163" s="64"/>
      <c r="CL163" s="64"/>
      <c r="CM163" s="64"/>
      <c r="CN163" s="64"/>
      <c r="CO163" s="64"/>
      <c r="CP163" s="64"/>
      <c r="CQ163" s="64"/>
      <c r="CR163" s="64"/>
      <c r="CS163" s="64"/>
      <c r="CT163" s="64"/>
      <c r="CU163" s="64"/>
      <c r="CV163" s="64"/>
      <c r="CW163" s="64"/>
      <c r="CX163" s="64"/>
      <c r="CY163" s="64"/>
      <c r="CZ163" s="64"/>
      <c r="DA163" s="64"/>
      <c r="DB163" s="64"/>
      <c r="DC163" s="64"/>
      <c r="DD163" s="64"/>
      <c r="DE163" s="64"/>
      <c r="DF163" s="64"/>
      <c r="DG163" s="64"/>
      <c r="DH163" s="64"/>
      <c r="DI163" s="64"/>
      <c r="DJ163" s="64"/>
      <c r="DK163" s="64"/>
      <c r="DL163" s="64"/>
      <c r="DM163" s="64"/>
      <c r="DN163" s="64"/>
      <c r="DO163" s="64"/>
      <c r="DP163" s="64"/>
      <c r="DQ163" s="64"/>
      <c r="DR163" s="64"/>
      <c r="DS163" s="64"/>
      <c r="DT163" s="64"/>
      <c r="DU163" s="64"/>
      <c r="DV163" s="64"/>
      <c r="DW163" s="64"/>
      <c r="DX163" s="64"/>
      <c r="DY163" s="64"/>
      <c r="DZ163" s="64"/>
      <c r="EA163" s="64"/>
      <c r="EB163" s="64"/>
      <c r="EC163" s="64"/>
      <c r="ED163" s="64"/>
      <c r="EE163" s="64"/>
      <c r="EF163" s="64"/>
      <c r="EG163" s="64"/>
      <c r="EH163" s="64"/>
    </row>
    <row r="164" spans="1:138" s="67" customFormat="1" ht="14.65">
      <c r="A164" s="173" t="s">
        <v>508</v>
      </c>
      <c r="B164" s="143" t="s">
        <v>131</v>
      </c>
      <c r="C164" s="143"/>
      <c r="D164" s="65" t="s">
        <v>38</v>
      </c>
      <c r="E164" s="118"/>
      <c r="F164" s="139"/>
      <c r="G164" s="200"/>
      <c r="H164" s="65" t="s">
        <v>509</v>
      </c>
      <c r="I164" s="65"/>
      <c r="J164" s="65"/>
      <c r="K164" s="293"/>
      <c r="L164" s="123"/>
      <c r="M164" s="289"/>
      <c r="N164" s="65"/>
      <c r="O164" s="179"/>
      <c r="P164" s="140"/>
      <c r="Q164" s="65" t="s">
        <v>93</v>
      </c>
      <c r="R164" s="64" t="s">
        <v>1293</v>
      </c>
      <c r="S164" s="64" t="str">
        <f t="shared" si="25"/>
        <v>andtvvvgsymftegiivanmvaemieahtdlkvvrklnlggvnvnfeaikrgganngidiyveytghglvdilg</v>
      </c>
      <c r="T164" s="64" t="str">
        <f t="shared" si="26"/>
        <v>fpep</v>
      </c>
      <c r="U164" s="64" t="str">
        <f t="shared" si="27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64" s="64" t="str">
        <f t="shared" si="28"/>
        <v>tyg</v>
      </c>
      <c r="W164" s="64" t="str">
        <f t="shared" si="29"/>
        <v>ppps</v>
      </c>
      <c r="X164" s="64" t="str">
        <f t="shared" si="30"/>
        <v>tdpegayetvkkeykrkwnivwlkplgfnntgtlavkdelakqynlktfsdlakisdklilgatmfflekpdgypglqklynfkfkhtksmdmgirytaidnnevqvidgwatdgllvshklkileddkafrppyyaapiirqdvldkhpelkdvlnklanqisleemqklnykvdgegqdpakvakeflkekglil</v>
      </c>
      <c r="Y164" s="64"/>
      <c r="Z164" s="64"/>
      <c r="AA164" s="64"/>
      <c r="AB164" s="64"/>
      <c r="AC164" s="186" t="str">
        <f t="shared" si="34"/>
        <v>y</v>
      </c>
      <c r="AD164" s="186" t="str">
        <f t="shared" si="34"/>
        <v>v</v>
      </c>
      <c r="AE164" s="186" t="str">
        <f t="shared" si="34"/>
        <v>h</v>
      </c>
      <c r="AF164" s="186" t="str">
        <f t="shared" si="34"/>
        <v>l</v>
      </c>
      <c r="AG164" s="186" t="str">
        <f t="shared" si="34"/>
        <v>a</v>
      </c>
      <c r="AH164" s="193" t="str">
        <f t="shared" si="34"/>
        <v>y</v>
      </c>
      <c r="AI164" s="27"/>
      <c r="AJ164" s="143" t="s">
        <v>510</v>
      </c>
      <c r="AK164" s="284"/>
      <c r="AL164" s="143"/>
      <c r="AM164" s="143"/>
      <c r="AN164" s="143"/>
      <c r="AO164" s="143"/>
      <c r="AP164" s="143"/>
      <c r="AQ164" s="143"/>
      <c r="AR164" s="143"/>
      <c r="AS164" s="143"/>
      <c r="AT164" s="143"/>
      <c r="AU164" s="143"/>
      <c r="AV164" s="143"/>
      <c r="AW164" s="143"/>
      <c r="AX164" s="143"/>
      <c r="AY164" s="143"/>
      <c r="AZ164" s="143"/>
      <c r="BA164" s="143"/>
      <c r="BB164" s="143"/>
      <c r="BC164" s="143"/>
      <c r="BD164" s="143">
        <v>1</v>
      </c>
      <c r="BE164" s="143"/>
      <c r="BF164" s="143"/>
      <c r="BG164" s="143"/>
      <c r="BH164" s="143"/>
      <c r="BI164" s="143"/>
      <c r="BJ164" s="143"/>
      <c r="BK164" s="143"/>
      <c r="BL164" s="143"/>
      <c r="BM164" s="143"/>
      <c r="BN164" s="143"/>
      <c r="BO164" s="143"/>
      <c r="BP164" s="143"/>
      <c r="BQ164" s="143"/>
      <c r="BR164" s="143"/>
      <c r="BS164" s="143"/>
      <c r="BT164" s="143"/>
      <c r="BU164" s="143"/>
      <c r="BV164" s="143"/>
      <c r="BW164" s="143"/>
      <c r="BX164" s="143"/>
      <c r="BY164" s="143"/>
      <c r="BZ164" s="143"/>
      <c r="CA164" s="143"/>
      <c r="CB164" s="143"/>
      <c r="CC164" s="143"/>
      <c r="CD164" s="143"/>
      <c r="CE164" s="143"/>
      <c r="CF164" s="143"/>
      <c r="CG164" s="143"/>
      <c r="CH164" s="143"/>
      <c r="CI164" s="270">
        <v>1</v>
      </c>
      <c r="CK164" s="64"/>
      <c r="CL164" s="64"/>
      <c r="CM164" s="64"/>
      <c r="CN164" s="64"/>
      <c r="CO164" s="64"/>
      <c r="CP164" s="64"/>
      <c r="CQ164" s="64"/>
      <c r="CR164" s="64"/>
      <c r="CS164" s="64"/>
      <c r="CT164" s="64"/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  <c r="DE164" s="64"/>
      <c r="DF164" s="64"/>
      <c r="DG164" s="64"/>
      <c r="DH164" s="64"/>
      <c r="DI164" s="64"/>
      <c r="DJ164" s="64"/>
      <c r="DK164" s="64"/>
      <c r="DL164" s="64"/>
      <c r="DM164" s="64"/>
      <c r="DN164" s="64"/>
      <c r="DO164" s="64"/>
      <c r="DP164" s="64"/>
      <c r="DQ164" s="64"/>
      <c r="DR164" s="64"/>
      <c r="DS164" s="64"/>
      <c r="DT164" s="64"/>
      <c r="DU164" s="64"/>
      <c r="DV164" s="64"/>
      <c r="DW164" s="64"/>
      <c r="DX164" s="64"/>
      <c r="DY164" s="64"/>
      <c r="DZ164" s="64"/>
      <c r="EA164" s="64"/>
      <c r="EB164" s="64"/>
      <c r="EC164" s="64"/>
      <c r="ED164" s="64"/>
      <c r="EE164" s="64"/>
      <c r="EF164" s="64"/>
      <c r="EG164" s="64"/>
      <c r="EH164" s="64"/>
    </row>
    <row r="165" spans="1:138" s="67" customFormat="1" ht="14.65">
      <c r="A165" s="173" t="s">
        <v>511</v>
      </c>
      <c r="B165" s="143" t="s">
        <v>131</v>
      </c>
      <c r="C165" s="143"/>
      <c r="D165" s="65" t="s">
        <v>38</v>
      </c>
      <c r="E165" s="118"/>
      <c r="F165" s="139"/>
      <c r="G165" s="198" t="s">
        <v>512</v>
      </c>
      <c r="H165" s="65"/>
      <c r="I165" s="65"/>
      <c r="J165" s="65"/>
      <c r="K165" s="293"/>
      <c r="L165" s="123"/>
      <c r="M165" s="289"/>
      <c r="N165" s="65"/>
      <c r="O165" s="179"/>
      <c r="P165" s="140"/>
      <c r="Q165" s="65" t="s">
        <v>93</v>
      </c>
      <c r="R165" s="64" t="s">
        <v>513</v>
      </c>
      <c r="S165" s="64" t="str">
        <f t="shared" si="25"/>
        <v>andtvvvgsymftegiivanmvaemieahtdlkvvrklnlggvnvnfeaikrgganngidiyveytghglvdilg</v>
      </c>
      <c r="T165" s="64" t="str">
        <f t="shared" si="26"/>
        <v>fpep</v>
      </c>
      <c r="U165" s="64" t="str">
        <f t="shared" si="27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165" s="64" t="str">
        <f t="shared" si="28"/>
        <v>tyg</v>
      </c>
      <c r="W165" s="64" t="str">
        <f t="shared" si="29"/>
        <v>pppp</v>
      </c>
      <c r="X165" s="64" t="str">
        <f t="shared" si="30"/>
        <v>tdpegayetvkkeykrkwnivwlkplgfnntgtmavkdelakqynlktfsdlakisdklilgatmfflekpdgypglqklynfkfkhtksmdmgirytaidnnevqvidgwatdgllvshklkileddkafrppyyaapiirqdvldkhpelkdvlnklanqisleemqklnykvdgegqdpakvakeflkekglil</v>
      </c>
      <c r="Y165" s="64"/>
      <c r="Z165" s="64"/>
      <c r="AA165" s="64"/>
      <c r="AB165" s="64"/>
      <c r="AC165" s="186" t="str">
        <f t="shared" si="34"/>
        <v>y</v>
      </c>
      <c r="AD165" s="186" t="str">
        <f t="shared" si="34"/>
        <v>v</v>
      </c>
      <c r="AE165" s="186" t="str">
        <f t="shared" si="34"/>
        <v>h</v>
      </c>
      <c r="AF165" s="186" t="str">
        <f t="shared" si="34"/>
        <v>l</v>
      </c>
      <c r="AG165" s="186" t="str">
        <f t="shared" si="34"/>
        <v>a</v>
      </c>
      <c r="AH165" s="193" t="str">
        <f t="shared" si="34"/>
        <v>y</v>
      </c>
      <c r="AI165" s="27"/>
      <c r="AJ165" s="143" t="s">
        <v>514</v>
      </c>
      <c r="AK165" s="284"/>
      <c r="AL165" s="143"/>
      <c r="AM165" s="143"/>
      <c r="AN165" s="143"/>
      <c r="AO165" s="143"/>
      <c r="AP165" s="143"/>
      <c r="AQ165" s="143"/>
      <c r="AR165" s="143"/>
      <c r="AS165" s="143"/>
      <c r="AT165" s="143"/>
      <c r="AU165" s="143"/>
      <c r="AV165" s="143"/>
      <c r="AW165" s="143"/>
      <c r="AX165" s="143"/>
      <c r="AY165" s="143"/>
      <c r="AZ165" s="143"/>
      <c r="BA165" s="143"/>
      <c r="BB165" s="143"/>
      <c r="BC165" s="143"/>
      <c r="BD165" s="143">
        <v>1</v>
      </c>
      <c r="BE165" s="143"/>
      <c r="BF165" s="143"/>
      <c r="BG165" s="143"/>
      <c r="BH165" s="143"/>
      <c r="BI165" s="143"/>
      <c r="BJ165" s="143"/>
      <c r="BK165" s="143"/>
      <c r="BL165" s="143"/>
      <c r="BM165" s="143"/>
      <c r="BN165" s="143"/>
      <c r="BO165" s="143"/>
      <c r="BP165" s="143"/>
      <c r="BQ165" s="143"/>
      <c r="BR165" s="143"/>
      <c r="BS165" s="143"/>
      <c r="BT165" s="143"/>
      <c r="BU165" s="143"/>
      <c r="BV165" s="143"/>
      <c r="BW165" s="143"/>
      <c r="BX165" s="143"/>
      <c r="BY165" s="143"/>
      <c r="BZ165" s="143"/>
      <c r="CA165" s="143"/>
      <c r="CB165" s="143"/>
      <c r="CC165" s="143"/>
      <c r="CD165" s="143"/>
      <c r="CE165" s="143"/>
      <c r="CF165" s="143"/>
      <c r="CG165" s="143"/>
      <c r="CH165" s="143"/>
      <c r="CI165" s="270">
        <v>1</v>
      </c>
      <c r="CK165" s="64"/>
      <c r="CL165" s="64"/>
      <c r="CM165" s="64"/>
      <c r="CN165" s="64"/>
      <c r="CO165" s="64"/>
      <c r="CP165" s="64"/>
      <c r="CQ165" s="64"/>
      <c r="CR165" s="64"/>
      <c r="CS165" s="64"/>
      <c r="CT165" s="64"/>
      <c r="CU165" s="64"/>
      <c r="CV165" s="64"/>
      <c r="CW165" s="64"/>
      <c r="CX165" s="64"/>
      <c r="CY165" s="64"/>
      <c r="CZ165" s="64"/>
      <c r="DA165" s="64"/>
      <c r="DB165" s="64"/>
      <c r="DC165" s="64"/>
      <c r="DD165" s="64"/>
      <c r="DE165" s="64"/>
      <c r="DF165" s="64"/>
      <c r="DG165" s="64"/>
      <c r="DH165" s="64"/>
      <c r="DI165" s="64"/>
      <c r="DJ165" s="64"/>
      <c r="DK165" s="64"/>
      <c r="DL165" s="64"/>
      <c r="DM165" s="64"/>
      <c r="DN165" s="64"/>
      <c r="DO165" s="64"/>
      <c r="DP165" s="64"/>
      <c r="DQ165" s="64"/>
      <c r="DR165" s="64"/>
      <c r="DS165" s="64"/>
      <c r="DT165" s="64"/>
      <c r="DU165" s="64"/>
      <c r="DV165" s="64"/>
      <c r="DW165" s="64"/>
      <c r="DX165" s="64"/>
      <c r="DY165" s="64"/>
      <c r="DZ165" s="64"/>
      <c r="EA165" s="64"/>
      <c r="EB165" s="64"/>
      <c r="EC165" s="64"/>
      <c r="ED165" s="64"/>
      <c r="EE165" s="64"/>
      <c r="EF165" s="64"/>
      <c r="EG165" s="64"/>
      <c r="EH165" s="64"/>
    </row>
    <row r="166" spans="1:138" s="67" customFormat="1" ht="14.65">
      <c r="A166" s="173" t="s">
        <v>332</v>
      </c>
      <c r="B166" s="143" t="s">
        <v>131</v>
      </c>
      <c r="C166" s="143"/>
      <c r="D166" s="65" t="s">
        <v>77</v>
      </c>
      <c r="E166" s="118"/>
      <c r="F166" s="139"/>
      <c r="G166" s="200"/>
      <c r="H166" s="65" t="s">
        <v>515</v>
      </c>
      <c r="I166" s="65"/>
      <c r="J166" s="65"/>
      <c r="K166" s="293"/>
      <c r="L166" s="123"/>
      <c r="M166" s="289"/>
      <c r="N166" s="65"/>
      <c r="O166" s="179"/>
      <c r="P166" s="140"/>
      <c r="Q166" s="65" t="s">
        <v>93</v>
      </c>
      <c r="R166" s="64" t="s">
        <v>1282</v>
      </c>
      <c r="S166" s="64" t="str">
        <f t="shared" si="25"/>
        <v>andtvvvgsmnftegiivanmvaemieahtdlkvvrklnlggenvnfeaikrgganngidiyveytghglvdilg</v>
      </c>
      <c r="T166" s="64" t="str">
        <f t="shared" si="26"/>
        <v>fpep</v>
      </c>
      <c r="U166" s="64" t="str">
        <f t="shared" si="27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66" s="64" t="str">
        <f t="shared" si="28"/>
        <v>tyg</v>
      </c>
      <c r="W166" s="64" t="str">
        <f t="shared" si="29"/>
        <v>ppps</v>
      </c>
      <c r="X166" s="64" t="str">
        <f t="shared" si="30"/>
        <v>tdpegayetvkkeykrkwnivwlkplgfnntgtlavkdelakqynlktfsdlakisdklilgatmfflekpdgypglqklynfkfkhtksmdmgirytaidnnevqvidawatdgllvshklkileddkafrppyyaapiirqdvldkhpelkdvlnklanqisleemqklnykvdgegqdpakvakeflkekglil</v>
      </c>
      <c r="Y166" s="64"/>
      <c r="Z166" s="64"/>
      <c r="AA166" s="64"/>
      <c r="AB166" s="64"/>
      <c r="AC166" s="186" t="str">
        <f t="shared" si="34"/>
        <v>m</v>
      </c>
      <c r="AD166" s="186" t="str">
        <f t="shared" si="34"/>
        <v>e</v>
      </c>
      <c r="AE166" s="186" t="str">
        <f t="shared" si="34"/>
        <v>h</v>
      </c>
      <c r="AF166" s="186" t="str">
        <f t="shared" si="34"/>
        <v>l</v>
      </c>
      <c r="AG166" s="186" t="str">
        <f t="shared" si="34"/>
        <v>a</v>
      </c>
      <c r="AH166" s="193" t="str">
        <f t="shared" si="34"/>
        <v>y</v>
      </c>
      <c r="AI166" s="27"/>
      <c r="AJ166" s="143" t="s">
        <v>516</v>
      </c>
      <c r="AK166" s="284"/>
      <c r="AL166" s="143"/>
      <c r="AM166" s="143"/>
      <c r="AN166" s="143"/>
      <c r="AO166" s="143"/>
      <c r="AP166" s="143"/>
      <c r="AQ166" s="143"/>
      <c r="AR166" s="143"/>
      <c r="AS166" s="143"/>
      <c r="AT166" s="143"/>
      <c r="AU166" s="143"/>
      <c r="AV166" s="143"/>
      <c r="AW166" s="143"/>
      <c r="AX166" s="143"/>
      <c r="AY166" s="143"/>
      <c r="AZ166" s="143"/>
      <c r="BA166" s="143"/>
      <c r="BB166" s="143"/>
      <c r="BC166" s="143"/>
      <c r="BD166" s="143">
        <v>1</v>
      </c>
      <c r="BE166" s="143"/>
      <c r="BF166" s="143"/>
      <c r="BG166" s="143"/>
      <c r="BH166" s="143"/>
      <c r="BI166" s="143"/>
      <c r="BJ166" s="143"/>
      <c r="BK166" s="143"/>
      <c r="BL166" s="143"/>
      <c r="BM166" s="143"/>
      <c r="BN166" s="143"/>
      <c r="BO166" s="143"/>
      <c r="BP166" s="143"/>
      <c r="BQ166" s="143"/>
      <c r="BR166" s="143"/>
      <c r="BS166" s="143"/>
      <c r="BT166" s="143"/>
      <c r="BU166" s="143"/>
      <c r="BV166" s="143"/>
      <c r="BW166" s="143"/>
      <c r="BX166" s="143"/>
      <c r="BY166" s="143"/>
      <c r="BZ166" s="143"/>
      <c r="CA166" s="143"/>
      <c r="CB166" s="143"/>
      <c r="CC166" s="143"/>
      <c r="CD166" s="143"/>
      <c r="CE166" s="143"/>
      <c r="CF166" s="143"/>
      <c r="CG166" s="143"/>
      <c r="CH166" s="143"/>
      <c r="CI166" s="270">
        <v>1</v>
      </c>
      <c r="CK166" s="64"/>
      <c r="CL166" s="64"/>
      <c r="CM166" s="64"/>
      <c r="CN166" s="64"/>
      <c r="CO166" s="64"/>
      <c r="CP166" s="64"/>
      <c r="CQ166" s="64"/>
      <c r="CR166" s="64"/>
      <c r="CS166" s="64"/>
      <c r="CT166" s="64"/>
      <c r="CU166" s="64"/>
      <c r="CV166" s="64"/>
      <c r="CW166" s="64"/>
      <c r="CX166" s="64"/>
      <c r="CY166" s="64"/>
      <c r="CZ166" s="64"/>
      <c r="DA166" s="64"/>
      <c r="DB166" s="64"/>
      <c r="DC166" s="64"/>
      <c r="DD166" s="64"/>
      <c r="DE166" s="64"/>
      <c r="DF166" s="64"/>
      <c r="DG166" s="64"/>
      <c r="DH166" s="64"/>
      <c r="DI166" s="64"/>
      <c r="DJ166" s="64"/>
      <c r="DK166" s="64"/>
      <c r="DL166" s="64"/>
      <c r="DM166" s="64"/>
      <c r="DN166" s="64"/>
      <c r="DO166" s="64"/>
      <c r="DP166" s="64"/>
      <c r="DQ166" s="64"/>
      <c r="DR166" s="64"/>
      <c r="DS166" s="64"/>
      <c r="DT166" s="64"/>
      <c r="DU166" s="64"/>
      <c r="DV166" s="64"/>
      <c r="DW166" s="64"/>
      <c r="DX166" s="64"/>
      <c r="DY166" s="64"/>
      <c r="DZ166" s="64"/>
      <c r="EA166" s="64"/>
      <c r="EB166" s="64"/>
      <c r="EC166" s="64"/>
      <c r="ED166" s="64"/>
      <c r="EE166" s="64"/>
      <c r="EF166" s="64"/>
      <c r="EG166" s="64"/>
      <c r="EH166" s="64"/>
    </row>
    <row r="167" spans="1:138" s="67" customFormat="1" ht="14.65">
      <c r="A167" s="173" t="s">
        <v>333</v>
      </c>
      <c r="B167" s="143" t="s">
        <v>131</v>
      </c>
      <c r="C167" s="143"/>
      <c r="D167" s="65" t="s">
        <v>77</v>
      </c>
      <c r="E167" s="118"/>
      <c r="F167" s="139"/>
      <c r="G167" s="198" t="s">
        <v>517</v>
      </c>
      <c r="H167" s="65"/>
      <c r="I167" s="65"/>
      <c r="J167" s="65"/>
      <c r="K167" s="293"/>
      <c r="L167" s="123"/>
      <c r="M167" s="289"/>
      <c r="N167" s="65"/>
      <c r="O167" s="179"/>
      <c r="P167" s="140"/>
      <c r="Q167" s="65" t="s">
        <v>93</v>
      </c>
      <c r="R167" s="64" t="s">
        <v>518</v>
      </c>
      <c r="S167" s="64" t="str">
        <f t="shared" si="25"/>
        <v>andtvvvgsmnftegiivanmvaemieahtdlkvvrklnlggenvnfeaikrgganngidiyveytghglvdilg</v>
      </c>
      <c r="T167" s="64" t="str">
        <f t="shared" si="26"/>
        <v>fpep</v>
      </c>
      <c r="U167" s="64" t="str">
        <f t="shared" si="27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167" s="64" t="str">
        <f t="shared" si="28"/>
        <v>tyg</v>
      </c>
      <c r="W167" s="64" t="str">
        <f t="shared" si="29"/>
        <v>pppp</v>
      </c>
      <c r="X167" s="64" t="str">
        <f t="shared" si="30"/>
        <v>tdpegayetvkkeykrkwnivwlkplgfnntgtmavkdelakqynlktfsdlakisdklilgatmfflekpdgypglqklynfkfkhtksmdmgirytaidnnevqvidawatdgllvshklkileddkafrppyyaapiirqdvldkhpelkdvlnklanqisleemqklnykvdgegqdpakvakeflkekglil</v>
      </c>
      <c r="Y167" s="64"/>
      <c r="Z167" s="64"/>
      <c r="AA167" s="64"/>
      <c r="AB167" s="64"/>
      <c r="AC167" s="186" t="str">
        <f t="shared" si="34"/>
        <v>m</v>
      </c>
      <c r="AD167" s="186" t="str">
        <f t="shared" si="34"/>
        <v>e</v>
      </c>
      <c r="AE167" s="186" t="str">
        <f t="shared" si="34"/>
        <v>h</v>
      </c>
      <c r="AF167" s="186" t="str">
        <f t="shared" si="34"/>
        <v>l</v>
      </c>
      <c r="AG167" s="186" t="str">
        <f t="shared" si="34"/>
        <v>a</v>
      </c>
      <c r="AH167" s="193" t="str">
        <f t="shared" si="34"/>
        <v>y</v>
      </c>
      <c r="AI167" s="27"/>
      <c r="AJ167" s="143" t="s">
        <v>519</v>
      </c>
      <c r="AK167" s="284"/>
      <c r="AL167" s="143"/>
      <c r="AM167" s="143"/>
      <c r="AN167" s="143"/>
      <c r="AO167" s="143"/>
      <c r="AP167" s="143"/>
      <c r="AQ167" s="143"/>
      <c r="AR167" s="143"/>
      <c r="AS167" s="143"/>
      <c r="AT167" s="143"/>
      <c r="AU167" s="143"/>
      <c r="AV167" s="143"/>
      <c r="AW167" s="143"/>
      <c r="AX167" s="143"/>
      <c r="AY167" s="143"/>
      <c r="AZ167" s="143"/>
      <c r="BA167" s="143"/>
      <c r="BB167" s="143"/>
      <c r="BC167" s="143"/>
      <c r="BD167" s="143">
        <v>1</v>
      </c>
      <c r="BE167" s="143"/>
      <c r="BF167" s="143"/>
      <c r="BG167" s="143"/>
      <c r="BH167" s="143"/>
      <c r="BI167" s="143"/>
      <c r="BJ167" s="143"/>
      <c r="BK167" s="143"/>
      <c r="BL167" s="143"/>
      <c r="BM167" s="143"/>
      <c r="BN167" s="143"/>
      <c r="BO167" s="143"/>
      <c r="BP167" s="143"/>
      <c r="BQ167" s="143"/>
      <c r="BR167" s="143"/>
      <c r="BS167" s="143"/>
      <c r="BT167" s="143"/>
      <c r="BU167" s="143"/>
      <c r="BV167" s="143"/>
      <c r="BW167" s="143"/>
      <c r="BX167" s="143"/>
      <c r="BY167" s="143"/>
      <c r="BZ167" s="143"/>
      <c r="CA167" s="143"/>
      <c r="CB167" s="143"/>
      <c r="CC167" s="143"/>
      <c r="CD167" s="143"/>
      <c r="CE167" s="143"/>
      <c r="CF167" s="143"/>
      <c r="CG167" s="143"/>
      <c r="CH167" s="143"/>
      <c r="CI167" s="270">
        <v>1</v>
      </c>
      <c r="CK167" s="64"/>
      <c r="CL167" s="64"/>
      <c r="CM167" s="64"/>
      <c r="CN167" s="64"/>
      <c r="CO167" s="64"/>
      <c r="CP167" s="64"/>
      <c r="CQ167" s="64"/>
      <c r="CR167" s="64"/>
      <c r="CS167" s="64"/>
      <c r="CT167" s="64"/>
      <c r="CU167" s="64"/>
      <c r="CV167" s="64"/>
      <c r="CW167" s="64"/>
      <c r="CX167" s="64"/>
      <c r="CY167" s="64"/>
      <c r="CZ167" s="64"/>
      <c r="DA167" s="64"/>
      <c r="DB167" s="64"/>
      <c r="DC167" s="64"/>
      <c r="DD167" s="64"/>
      <c r="DE167" s="64"/>
      <c r="DF167" s="64"/>
      <c r="DG167" s="64"/>
      <c r="DH167" s="64"/>
      <c r="DI167" s="64"/>
      <c r="DJ167" s="64"/>
      <c r="DK167" s="64"/>
      <c r="DL167" s="64"/>
      <c r="DM167" s="64"/>
      <c r="DN167" s="64"/>
      <c r="DO167" s="64"/>
      <c r="DP167" s="64"/>
      <c r="DQ167" s="64"/>
      <c r="DR167" s="64"/>
      <c r="DS167" s="64"/>
      <c r="DT167" s="64"/>
      <c r="DU167" s="64"/>
      <c r="DV167" s="64"/>
      <c r="DW167" s="64"/>
      <c r="DX167" s="64"/>
      <c r="DY167" s="64"/>
      <c r="DZ167" s="64"/>
      <c r="EA167" s="64"/>
      <c r="EB167" s="64"/>
      <c r="EC167" s="64"/>
      <c r="ED167" s="64"/>
      <c r="EE167" s="64"/>
      <c r="EF167" s="64"/>
      <c r="EG167" s="64"/>
      <c r="EH167" s="64"/>
    </row>
    <row r="168" spans="1:138" s="67" customFormat="1" ht="14.65">
      <c r="A168" s="173" t="s">
        <v>520</v>
      </c>
      <c r="B168" s="143" t="s">
        <v>131</v>
      </c>
      <c r="C168" s="143"/>
      <c r="D168" s="325" t="s">
        <v>521</v>
      </c>
      <c r="E168" s="118"/>
      <c r="F168" s="139"/>
      <c r="G168" s="325" t="s">
        <v>522</v>
      </c>
      <c r="H168" s="65" t="s">
        <v>523</v>
      </c>
      <c r="I168" s="65"/>
      <c r="J168" s="65"/>
      <c r="K168" s="293"/>
      <c r="L168" s="123"/>
      <c r="M168" s="289">
        <v>23.07</v>
      </c>
      <c r="N168" s="65"/>
      <c r="O168" s="179"/>
      <c r="P168" s="140"/>
      <c r="Q168" s="65" t="s">
        <v>93</v>
      </c>
      <c r="R168" s="64" t="s">
        <v>1287</v>
      </c>
      <c r="S168" s="64" t="str">
        <f t="shared" si="25"/>
        <v>andtvvvgsfnftegiivanmvaemieahtdlkvvrklnlggfnvnfeaikrgganngidiyveytgtglvdilg</v>
      </c>
      <c r="T168" s="64" t="str">
        <f t="shared" si="26"/>
        <v>fpep</v>
      </c>
      <c r="U168" s="64" t="str">
        <f t="shared" si="27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68" s="64" t="str">
        <f t="shared" si="28"/>
        <v>tyg</v>
      </c>
      <c r="W168" s="64" t="str">
        <f t="shared" si="29"/>
        <v>ppps</v>
      </c>
      <c r="X168" s="64" t="str">
        <f t="shared" si="30"/>
        <v>tdpegayetvkkeykrkwnivwlkplgfnntgtmavkdelakqynlktfsdlakisdklilgatmfflegpdgypglqklynfkfkhtksmdmgirytaidnnevqvidawatdgllvshklkileddkaffppyyaapiirqdvldkhpelkdvlnklanqisleemqklnykvdgegqdpakvakeflkekglil</v>
      </c>
      <c r="Y168" s="64"/>
      <c r="Z168" s="64"/>
      <c r="AA168" s="64"/>
      <c r="AB168" s="64"/>
      <c r="AC168" s="186" t="str">
        <f t="shared" si="34"/>
        <v>f</v>
      </c>
      <c r="AD168" s="186" t="str">
        <f t="shared" si="34"/>
        <v>f</v>
      </c>
      <c r="AE168" s="186" t="str">
        <f t="shared" si="34"/>
        <v>t</v>
      </c>
      <c r="AF168" s="186" t="str">
        <f t="shared" si="34"/>
        <v>l</v>
      </c>
      <c r="AG168" s="186" t="str">
        <f t="shared" si="34"/>
        <v>a</v>
      </c>
      <c r="AH168" s="193" t="str">
        <f t="shared" si="34"/>
        <v>y</v>
      </c>
      <c r="AI168" s="27"/>
      <c r="AJ168" s="143" t="s">
        <v>524</v>
      </c>
      <c r="AK168" s="284"/>
      <c r="AL168" s="143"/>
      <c r="AM168" s="143"/>
      <c r="AN168" s="143"/>
      <c r="AO168" s="143"/>
      <c r="AP168" s="143"/>
      <c r="AQ168" s="143"/>
      <c r="AR168" s="143"/>
      <c r="AS168" s="143"/>
      <c r="AT168" s="143"/>
      <c r="AU168" s="143"/>
      <c r="AV168" s="143"/>
      <c r="AW168" s="143"/>
      <c r="AX168" s="143"/>
      <c r="AY168" s="143"/>
      <c r="AZ168" s="143"/>
      <c r="BA168" s="143"/>
      <c r="BB168" s="143"/>
      <c r="BC168" s="143"/>
      <c r="BD168" s="143">
        <v>1</v>
      </c>
      <c r="BE168" s="143"/>
      <c r="BF168" s="143"/>
      <c r="BG168" s="143"/>
      <c r="BH168" s="143"/>
      <c r="BI168" s="143"/>
      <c r="BJ168" s="143"/>
      <c r="BK168" s="143"/>
      <c r="BL168" s="143"/>
      <c r="BM168" s="143"/>
      <c r="BN168" s="143"/>
      <c r="BO168" s="143"/>
      <c r="BP168" s="143"/>
      <c r="BQ168" s="143"/>
      <c r="BR168" s="143"/>
      <c r="BS168" s="143"/>
      <c r="BT168" s="143"/>
      <c r="BU168" s="143"/>
      <c r="BV168" s="143"/>
      <c r="BW168" s="143"/>
      <c r="BX168" s="143"/>
      <c r="BY168" s="143"/>
      <c r="BZ168" s="143"/>
      <c r="CA168" s="143"/>
      <c r="CB168" s="143"/>
      <c r="CC168" s="143"/>
      <c r="CD168" s="143"/>
      <c r="CE168" s="143"/>
      <c r="CF168" s="143"/>
      <c r="CG168" s="143"/>
      <c r="CH168" s="143"/>
      <c r="CI168" s="270">
        <v>1</v>
      </c>
      <c r="CK168" s="64"/>
      <c r="CL168" s="64"/>
      <c r="CM168" s="64"/>
      <c r="CN168" s="64"/>
      <c r="CO168" s="64"/>
      <c r="CP168" s="64"/>
      <c r="CQ168" s="64"/>
      <c r="CR168" s="64"/>
      <c r="CS168" s="64"/>
      <c r="CT168" s="64"/>
      <c r="CU168" s="64"/>
      <c r="CV168" s="64"/>
      <c r="CW168" s="64"/>
      <c r="CX168" s="64"/>
      <c r="CY168" s="64"/>
      <c r="CZ168" s="64"/>
      <c r="DA168" s="64"/>
      <c r="DB168" s="64"/>
      <c r="DC168" s="64"/>
      <c r="DD168" s="64"/>
      <c r="DE168" s="64"/>
      <c r="DF168" s="64"/>
      <c r="DG168" s="64"/>
      <c r="DH168" s="64"/>
      <c r="DI168" s="64"/>
      <c r="DJ168" s="64"/>
      <c r="DK168" s="64"/>
      <c r="DL168" s="64"/>
      <c r="DM168" s="64"/>
      <c r="DN168" s="64"/>
      <c r="DO168" s="64"/>
      <c r="DP168" s="64"/>
      <c r="DQ168" s="64"/>
      <c r="DR168" s="64"/>
      <c r="DS168" s="64"/>
      <c r="DT168" s="64"/>
      <c r="DU168" s="64"/>
      <c r="DV168" s="64"/>
      <c r="DW168" s="64"/>
      <c r="DX168" s="64"/>
      <c r="DY168" s="64"/>
      <c r="DZ168" s="64"/>
      <c r="EA168" s="64"/>
      <c r="EB168" s="64"/>
      <c r="EC168" s="64"/>
      <c r="ED168" s="64"/>
      <c r="EE168" s="64"/>
      <c r="EF168" s="64"/>
      <c r="EG168" s="64"/>
      <c r="EH168" s="64"/>
    </row>
    <row r="169" spans="1:138" s="67" customFormat="1" ht="14.65">
      <c r="A169" s="173" t="s">
        <v>525</v>
      </c>
      <c r="B169" s="143" t="s">
        <v>131</v>
      </c>
      <c r="C169" s="143"/>
      <c r="D169" s="65" t="s">
        <v>72</v>
      </c>
      <c r="E169" s="118"/>
      <c r="F169" s="139"/>
      <c r="G169" s="200"/>
      <c r="H169" s="65" t="s">
        <v>526</v>
      </c>
      <c r="I169" s="65"/>
      <c r="J169" s="65"/>
      <c r="K169" s="293"/>
      <c r="L169" s="123"/>
      <c r="M169" s="289"/>
      <c r="N169" s="65"/>
      <c r="O169" s="179"/>
      <c r="P169" s="140"/>
      <c r="Q169" s="65" t="s">
        <v>93</v>
      </c>
      <c r="R169" s="64" t="s">
        <v>1251</v>
      </c>
      <c r="S169" s="64" t="str">
        <f t="shared" si="25"/>
        <v>andtvvvgslnwtegiivanmvaemieahtdlkvvrklnlggvnvnfeaikrgganngidiyveytgqglvdilg</v>
      </c>
      <c r="T169" s="64" t="str">
        <f t="shared" si="26"/>
        <v>fpep</v>
      </c>
      <c r="U169" s="64" t="str">
        <f t="shared" si="27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169" s="64" t="str">
        <f t="shared" si="28"/>
        <v>tyg</v>
      </c>
      <c r="W169" s="64" t="str">
        <f t="shared" si="29"/>
        <v>pppg</v>
      </c>
      <c r="X169" s="64" t="str">
        <f t="shared" si="30"/>
        <v>tdpegayetvkkeykrkwnivwlkplgfnntgtlmvkdelakqynlktfsdlakisdklilgatmfflegpdgypglqklynfkfkhtksmdmgirytaidnnevqvidvwatdgllvshklkileddkaffppyyaapiirqdvldkhpelkdvlnklanqisleemqklnykvdgegqdpakvakeflkekglil</v>
      </c>
      <c r="Y169" s="64"/>
      <c r="Z169" s="64"/>
      <c r="AA169" s="64"/>
      <c r="AB169" s="64"/>
      <c r="AC169" s="186" t="str">
        <f t="shared" si="34"/>
        <v>l</v>
      </c>
      <c r="AD169" s="186" t="str">
        <f t="shared" si="34"/>
        <v>v</v>
      </c>
      <c r="AE169" s="186" t="str">
        <f t="shared" si="34"/>
        <v>q</v>
      </c>
      <c r="AF169" s="186" t="str">
        <f t="shared" si="34"/>
        <v>l</v>
      </c>
      <c r="AG169" s="186" t="str">
        <f t="shared" si="34"/>
        <v>m</v>
      </c>
      <c r="AH169" s="193" t="str">
        <f t="shared" si="34"/>
        <v>y</v>
      </c>
      <c r="AI169" s="27"/>
      <c r="AJ169" s="143" t="s">
        <v>527</v>
      </c>
      <c r="AK169" s="284"/>
      <c r="AL169" s="143"/>
      <c r="AM169" s="143"/>
      <c r="AN169" s="143"/>
      <c r="AO169" s="143"/>
      <c r="AP169" s="143"/>
      <c r="AQ169" s="143"/>
      <c r="AR169" s="143"/>
      <c r="AS169" s="143"/>
      <c r="AT169" s="143"/>
      <c r="AU169" s="143"/>
      <c r="AV169" s="143"/>
      <c r="AW169" s="143"/>
      <c r="AX169" s="143"/>
      <c r="AY169" s="143"/>
      <c r="AZ169" s="143"/>
      <c r="BA169" s="143"/>
      <c r="BB169" s="143"/>
      <c r="BC169" s="143"/>
      <c r="BD169" s="143">
        <v>1</v>
      </c>
      <c r="BE169" s="143"/>
      <c r="BF169" s="143"/>
      <c r="BG169" s="143"/>
      <c r="BH169" s="143"/>
      <c r="BI169" s="143"/>
      <c r="BJ169" s="143"/>
      <c r="BK169" s="143"/>
      <c r="BL169" s="143"/>
      <c r="BM169" s="143"/>
      <c r="BN169" s="143"/>
      <c r="BO169" s="143"/>
      <c r="BP169" s="143"/>
      <c r="BQ169" s="143"/>
      <c r="BR169" s="143"/>
      <c r="BS169" s="143"/>
      <c r="BT169" s="143"/>
      <c r="BU169" s="143"/>
      <c r="BV169" s="143"/>
      <c r="BW169" s="143"/>
      <c r="BX169" s="143"/>
      <c r="BY169" s="143"/>
      <c r="BZ169" s="143"/>
      <c r="CA169" s="143"/>
      <c r="CB169" s="143"/>
      <c r="CC169" s="143"/>
      <c r="CD169" s="143"/>
      <c r="CE169" s="143"/>
      <c r="CF169" s="143"/>
      <c r="CG169" s="143"/>
      <c r="CH169" s="143"/>
      <c r="CI169" s="270">
        <v>1</v>
      </c>
      <c r="CK169" s="64"/>
      <c r="CL169" s="64"/>
      <c r="CM169" s="64"/>
      <c r="CN169" s="64"/>
      <c r="CO169" s="64"/>
      <c r="CP169" s="64"/>
      <c r="CQ169" s="64"/>
      <c r="CR169" s="64"/>
      <c r="CS169" s="64"/>
      <c r="CT169" s="64"/>
      <c r="CU169" s="64"/>
      <c r="CV169" s="64"/>
      <c r="CW169" s="64"/>
      <c r="CX169" s="64"/>
      <c r="CY169" s="64"/>
      <c r="CZ169" s="64"/>
      <c r="DA169" s="64"/>
      <c r="DB169" s="64"/>
      <c r="DC169" s="64"/>
      <c r="DD169" s="64"/>
      <c r="DE169" s="64"/>
      <c r="DF169" s="64"/>
      <c r="DG169" s="64"/>
      <c r="DH169" s="64"/>
      <c r="DI169" s="64"/>
      <c r="DJ169" s="64"/>
      <c r="DK169" s="64"/>
      <c r="DL169" s="64"/>
      <c r="DM169" s="64"/>
      <c r="DN169" s="64"/>
      <c r="DO169" s="64"/>
      <c r="DP169" s="64"/>
      <c r="DQ169" s="64"/>
      <c r="DR169" s="64"/>
      <c r="DS169" s="64"/>
      <c r="DT169" s="64"/>
      <c r="DU169" s="64"/>
      <c r="DV169" s="64"/>
      <c r="DW169" s="64"/>
      <c r="DX169" s="64"/>
      <c r="DY169" s="64"/>
      <c r="DZ169" s="64"/>
      <c r="EA169" s="64"/>
      <c r="EB169" s="64"/>
      <c r="EC169" s="64"/>
      <c r="ED169" s="64"/>
      <c r="EE169" s="64"/>
      <c r="EF169" s="64"/>
      <c r="EG169" s="64"/>
      <c r="EH169" s="64"/>
    </row>
    <row r="170" spans="1:138" s="67" customFormat="1" ht="14.65">
      <c r="A170" s="173" t="s">
        <v>528</v>
      </c>
      <c r="B170" s="143" t="s">
        <v>131</v>
      </c>
      <c r="C170" s="143"/>
      <c r="D170" s="65" t="s">
        <v>72</v>
      </c>
      <c r="E170" s="118"/>
      <c r="F170" s="139"/>
      <c r="G170" s="198" t="s">
        <v>529</v>
      </c>
      <c r="H170" s="65"/>
      <c r="I170" s="65"/>
      <c r="J170" s="65"/>
      <c r="K170" s="293"/>
      <c r="L170" s="123"/>
      <c r="M170" s="289"/>
      <c r="N170" s="65"/>
      <c r="O170" s="179"/>
      <c r="P170" s="140"/>
      <c r="Q170" s="65" t="s">
        <v>93</v>
      </c>
      <c r="R170" s="64" t="s">
        <v>530</v>
      </c>
      <c r="S170" s="64" t="str">
        <f t="shared" si="25"/>
        <v>andtvvvgslnwtegiivanmvaemieahtdlkvvrklnlggvnvnfeaikrgganngidiyveytgqglvdilg</v>
      </c>
      <c r="T170" s="64" t="str">
        <f t="shared" si="26"/>
        <v>fphp</v>
      </c>
      <c r="U170" s="64" t="str">
        <f t="shared" si="27"/>
        <v>nvyitadkqkngikanfkirhnvedgsvqladhyqqntpigdgpvllpdnhylstqtvlskdpnekrdhmvllefvtaagitlgmdelykggtggsmskgeelftgvvpilveldggvnghkfsvrgegegdatngkltlkficttgklpvpwptlvttltygvqcfsrypdhmkqhdffksampegyvqertisfkddgtyktraevkfegdtlvnrielkgidfkedgnilghkley</v>
      </c>
      <c r="V170" s="64" t="str">
        <f t="shared" si="28"/>
        <v>tyg</v>
      </c>
      <c r="W170" s="64" t="str">
        <f t="shared" si="29"/>
        <v>pppp</v>
      </c>
      <c r="X170" s="64" t="str">
        <f t="shared" si="30"/>
        <v>tdpegayetvkkeykrkwnivwlkplgfnntgtfmvkdelakqynlktfsdlakisdklilgatmfflegpdgypglqklynfkfkhtksmdmgirytaidnnevqvidvwatdgllvshklkileddkaffppyyaapiirqdvldkhpelkdvlnklanqisleemqklnykvdgegqdpakvakeflkekglil</v>
      </c>
      <c r="Y170" s="64"/>
      <c r="Z170" s="64"/>
      <c r="AA170" s="64"/>
      <c r="AB170" s="64"/>
      <c r="AC170" s="186" t="str">
        <f t="shared" si="34"/>
        <v>l</v>
      </c>
      <c r="AD170" s="186" t="str">
        <f t="shared" si="34"/>
        <v>v</v>
      </c>
      <c r="AE170" s="186" t="str">
        <f t="shared" si="34"/>
        <v>q</v>
      </c>
      <c r="AF170" s="186" t="str">
        <f t="shared" si="34"/>
        <v>l</v>
      </c>
      <c r="AG170" s="186" t="str">
        <f t="shared" si="34"/>
        <v>m</v>
      </c>
      <c r="AH170" s="193" t="str">
        <f t="shared" si="34"/>
        <v>y</v>
      </c>
      <c r="AI170" s="27"/>
      <c r="AJ170" s="143" t="s">
        <v>531</v>
      </c>
      <c r="AK170" s="284"/>
      <c r="AL170" s="143"/>
      <c r="AM170" s="143"/>
      <c r="AN170" s="143"/>
      <c r="AO170" s="143"/>
      <c r="AP170" s="143"/>
      <c r="AQ170" s="143"/>
      <c r="AR170" s="143"/>
      <c r="AS170" s="143"/>
      <c r="AT170" s="143"/>
      <c r="AU170" s="143"/>
      <c r="AV170" s="143"/>
      <c r="AW170" s="143"/>
      <c r="AX170" s="143"/>
      <c r="AY170" s="143"/>
      <c r="AZ170" s="143"/>
      <c r="BA170" s="143"/>
      <c r="BB170" s="143"/>
      <c r="BC170" s="143"/>
      <c r="BD170" s="143">
        <v>1</v>
      </c>
      <c r="BE170" s="143"/>
      <c r="BF170" s="143"/>
      <c r="BG170" s="143"/>
      <c r="BH170" s="143"/>
      <c r="BI170" s="143"/>
      <c r="BJ170" s="143"/>
      <c r="BK170" s="143"/>
      <c r="BL170" s="143"/>
      <c r="BM170" s="143"/>
      <c r="BN170" s="143"/>
      <c r="BO170" s="143"/>
      <c r="BP170" s="143"/>
      <c r="BQ170" s="143"/>
      <c r="BR170" s="143"/>
      <c r="BS170" s="143"/>
      <c r="BT170" s="143"/>
      <c r="BU170" s="143"/>
      <c r="BV170" s="143"/>
      <c r="BW170" s="143"/>
      <c r="BX170" s="143"/>
      <c r="BY170" s="143"/>
      <c r="BZ170" s="143"/>
      <c r="CA170" s="143"/>
      <c r="CB170" s="143"/>
      <c r="CC170" s="143"/>
      <c r="CD170" s="143"/>
      <c r="CE170" s="143"/>
      <c r="CF170" s="143"/>
      <c r="CG170" s="143"/>
      <c r="CH170" s="143"/>
      <c r="CI170" s="270">
        <v>1</v>
      </c>
      <c r="CK170" s="64"/>
      <c r="CL170" s="64"/>
      <c r="CM170" s="64"/>
      <c r="CN170" s="64"/>
      <c r="CO170" s="64"/>
      <c r="CP170" s="64"/>
      <c r="CQ170" s="64"/>
      <c r="CR170" s="64"/>
      <c r="CS170" s="64"/>
      <c r="CT170" s="64"/>
      <c r="CU170" s="64"/>
      <c r="CV170" s="64"/>
      <c r="CW170" s="64"/>
      <c r="CX170" s="64"/>
      <c r="CY170" s="64"/>
      <c r="CZ170" s="64"/>
      <c r="DA170" s="64"/>
      <c r="DB170" s="64"/>
      <c r="DC170" s="64"/>
      <c r="DD170" s="64"/>
      <c r="DE170" s="64"/>
      <c r="DF170" s="64"/>
      <c r="DG170" s="64"/>
      <c r="DH170" s="64"/>
      <c r="DI170" s="64"/>
      <c r="DJ170" s="64"/>
      <c r="DK170" s="64"/>
      <c r="DL170" s="64"/>
      <c r="DM170" s="64"/>
      <c r="DN170" s="64"/>
      <c r="DO170" s="64"/>
      <c r="DP170" s="64"/>
      <c r="DQ170" s="64"/>
      <c r="DR170" s="64"/>
      <c r="DS170" s="64"/>
      <c r="DT170" s="64"/>
      <c r="DU170" s="64"/>
      <c r="DV170" s="64"/>
      <c r="DW170" s="64"/>
      <c r="DX170" s="64"/>
      <c r="DY170" s="64"/>
      <c r="DZ170" s="64"/>
      <c r="EA170" s="64"/>
      <c r="EB170" s="64"/>
      <c r="EC170" s="64"/>
      <c r="ED170" s="64"/>
      <c r="EE170" s="64"/>
      <c r="EF170" s="64"/>
      <c r="EG170" s="64"/>
      <c r="EH170" s="64"/>
    </row>
    <row r="171" spans="1:138" s="67" customFormat="1" ht="14.65">
      <c r="A171" s="173" t="s">
        <v>339</v>
      </c>
      <c r="B171" s="143" t="s">
        <v>131</v>
      </c>
      <c r="C171" s="143"/>
      <c r="D171" s="65" t="s">
        <v>61</v>
      </c>
      <c r="E171" s="118"/>
      <c r="F171" s="139"/>
      <c r="G171" s="200"/>
      <c r="H171" s="65" t="s">
        <v>532</v>
      </c>
      <c r="I171" s="65"/>
      <c r="J171" s="65"/>
      <c r="K171" s="293"/>
      <c r="L171" s="123"/>
      <c r="M171" s="289"/>
      <c r="N171" s="65"/>
      <c r="O171" s="179"/>
      <c r="P171" s="140"/>
      <c r="Q171" s="65" t="s">
        <v>93</v>
      </c>
      <c r="R171" s="64" t="s">
        <v>1295</v>
      </c>
      <c r="S171" s="64" t="str">
        <f t="shared" si="25"/>
        <v>andtvvvgslnwtegiivanmlaemieahtdlkvvrklnlggvnvnfeaikrgganngidiyveytgqglvdilg</v>
      </c>
      <c r="T171" s="64" t="str">
        <f t="shared" si="26"/>
        <v>fpep</v>
      </c>
      <c r="U171" s="64" t="str">
        <f t="shared" si="27"/>
        <v>nvyitadkqkngikanfkirhnvedgsvqladyyqqntpigdgpvllpdnhylstqsvlskdpnekrdhmvllefvtaagitlgmdelykggtggsmskgeelftgvvpilveldgdvnghkfsvrgegegdatngkltlkficttgklpvpwptlvttltygvqcfsrypdhmkqhdffksampegyvqertisfkddgtyktraevkfegdtlvnrielkgidfkedgnilghkley</v>
      </c>
      <c r="V171" s="64" t="str">
        <f t="shared" si="28"/>
        <v>tyg</v>
      </c>
      <c r="W171" s="64" t="str">
        <f t="shared" si="29"/>
        <v>ppps</v>
      </c>
      <c r="X171" s="64" t="str">
        <f t="shared" si="30"/>
        <v>tdpegayetvkkeykrkwnivwlkplgfnntgtlgvkdelakqynlktfsdlakisdklilgatmfflegpdgypglqklynfkfkhtksmdmgirytaidnnevqvidvwatdgllvshklkileddkaffppyyaapiirqdvldkhpelkdvlnklanqisleemqklnykvdgegqdpakvakeflkekglil</v>
      </c>
      <c r="Y171" s="64"/>
      <c r="Z171" s="64"/>
      <c r="AA171" s="64"/>
      <c r="AB171" s="64"/>
      <c r="AC171" s="186" t="str">
        <f t="shared" si="34"/>
        <v>l</v>
      </c>
      <c r="AD171" s="186" t="str">
        <f t="shared" si="34"/>
        <v>v</v>
      </c>
      <c r="AE171" s="186" t="str">
        <f t="shared" si="34"/>
        <v>q</v>
      </c>
      <c r="AF171" s="186" t="str">
        <f t="shared" si="34"/>
        <v>l</v>
      </c>
      <c r="AG171" s="186" t="str">
        <f t="shared" si="34"/>
        <v>g</v>
      </c>
      <c r="AH171" s="193" t="str">
        <f t="shared" si="34"/>
        <v>y</v>
      </c>
      <c r="AI171" s="27"/>
      <c r="AJ171" s="143" t="s">
        <v>533</v>
      </c>
      <c r="AK171" s="284"/>
      <c r="AL171" s="143"/>
      <c r="AM171" s="143"/>
      <c r="AN171" s="143"/>
      <c r="AO171" s="143"/>
      <c r="AP171" s="143"/>
      <c r="AQ171" s="143"/>
      <c r="AR171" s="143"/>
      <c r="AS171" s="143"/>
      <c r="AT171" s="143"/>
      <c r="AU171" s="143"/>
      <c r="AV171" s="143"/>
      <c r="AW171" s="143"/>
      <c r="AX171" s="143"/>
      <c r="AY171" s="143"/>
      <c r="AZ171" s="143"/>
      <c r="BA171" s="143"/>
      <c r="BB171" s="143"/>
      <c r="BC171" s="143"/>
      <c r="BD171" s="143">
        <v>1</v>
      </c>
      <c r="BE171" s="143"/>
      <c r="BF171" s="143"/>
      <c r="BG171" s="143"/>
      <c r="BH171" s="143"/>
      <c r="BI171" s="143"/>
      <c r="BJ171" s="143"/>
      <c r="BK171" s="143"/>
      <c r="BL171" s="143"/>
      <c r="BM171" s="143"/>
      <c r="BN171" s="143"/>
      <c r="BO171" s="143"/>
      <c r="BP171" s="143"/>
      <c r="BQ171" s="143"/>
      <c r="BR171" s="143"/>
      <c r="BS171" s="143"/>
      <c r="BT171" s="143"/>
      <c r="BU171" s="143"/>
      <c r="BV171" s="143"/>
      <c r="BW171" s="143"/>
      <c r="BX171" s="143"/>
      <c r="BY171" s="143"/>
      <c r="BZ171" s="143"/>
      <c r="CA171" s="143"/>
      <c r="CB171" s="143"/>
      <c r="CC171" s="143"/>
      <c r="CD171" s="143"/>
      <c r="CE171" s="143"/>
      <c r="CF171" s="143"/>
      <c r="CG171" s="143"/>
      <c r="CH171" s="143"/>
      <c r="CI171" s="270">
        <v>1</v>
      </c>
      <c r="CK171" s="64"/>
      <c r="CL171" s="64"/>
      <c r="CM171" s="64"/>
      <c r="CN171" s="64"/>
      <c r="CO171" s="64"/>
      <c r="CP171" s="64"/>
      <c r="CQ171" s="64"/>
      <c r="CR171" s="64"/>
      <c r="CS171" s="64"/>
      <c r="CT171" s="64"/>
      <c r="CU171" s="64"/>
      <c r="CV171" s="64"/>
      <c r="CW171" s="64"/>
      <c r="CX171" s="64"/>
      <c r="CY171" s="64"/>
      <c r="CZ171" s="64"/>
      <c r="DA171" s="64"/>
      <c r="DB171" s="64"/>
      <c r="DC171" s="64"/>
      <c r="DD171" s="64"/>
      <c r="DE171" s="64"/>
      <c r="DF171" s="64"/>
      <c r="DG171" s="64"/>
      <c r="DH171" s="64"/>
      <c r="DI171" s="64"/>
      <c r="DJ171" s="64"/>
      <c r="DK171" s="64"/>
      <c r="DL171" s="64"/>
      <c r="DM171" s="64"/>
      <c r="DN171" s="64"/>
      <c r="DO171" s="64"/>
      <c r="DP171" s="64"/>
      <c r="DQ171" s="64"/>
      <c r="DR171" s="64"/>
      <c r="DS171" s="64"/>
      <c r="DT171" s="64"/>
      <c r="DU171" s="64"/>
      <c r="DV171" s="64"/>
      <c r="DW171" s="64"/>
      <c r="DX171" s="64"/>
      <c r="DY171" s="64"/>
      <c r="DZ171" s="64"/>
      <c r="EA171" s="64"/>
      <c r="EB171" s="64"/>
      <c r="EC171" s="64"/>
      <c r="ED171" s="64"/>
      <c r="EE171" s="64"/>
      <c r="EF171" s="64"/>
      <c r="EG171" s="64"/>
      <c r="EH171" s="64"/>
    </row>
    <row r="172" spans="1:138" s="67" customFormat="1" ht="14.65">
      <c r="A172" s="173" t="s">
        <v>342</v>
      </c>
      <c r="B172" s="143" t="s">
        <v>131</v>
      </c>
      <c r="C172" s="143"/>
      <c r="D172" s="65" t="s">
        <v>61</v>
      </c>
      <c r="E172" s="118"/>
      <c r="F172" s="139"/>
      <c r="G172" s="200"/>
      <c r="H172" s="65" t="s">
        <v>534</v>
      </c>
      <c r="I172" s="65"/>
      <c r="J172" s="65"/>
      <c r="K172" s="293"/>
      <c r="L172" s="123"/>
      <c r="M172" s="289"/>
      <c r="N172" s="65"/>
      <c r="O172" s="179"/>
      <c r="P172" s="140"/>
      <c r="Q172" s="65" t="s">
        <v>93</v>
      </c>
      <c r="R172" s="64" t="s">
        <v>1296</v>
      </c>
      <c r="S172" s="64" t="str">
        <f t="shared" si="25"/>
        <v>andtvvvgslnwtegiivanmlaemieahtdlkvvrklnlggvnvnfeaikrgganngidiyveytgqglvdilg</v>
      </c>
      <c r="T172" s="64" t="str">
        <f t="shared" si="26"/>
        <v>fpep</v>
      </c>
      <c r="U172" s="64" t="str">
        <f t="shared" si="27"/>
        <v>nvyitadkqkngikanfkirhnvedgsvqladyyqqntpigdgpvllpdnhylstqsvlskdpnekrdhmvllefvtaagitlgmdelykggtggsmskgeelftgvvpilveldgdvnghkfsvrgegegdatngkltlkficttgklpvpwptlvttltygvqcfsrypdhmkqhdffksampegyvqertisfkddgtyktraevkfegdtlvnrielkgidfkedgnilghkley</v>
      </c>
      <c r="V172" s="64" t="str">
        <f t="shared" si="28"/>
        <v>tyg</v>
      </c>
      <c r="W172" s="64" t="str">
        <f t="shared" si="29"/>
        <v>ppps</v>
      </c>
      <c r="X172" s="64" t="str">
        <f t="shared" si="30"/>
        <v>tdpegayetvkkeykrkwnivwlkplgfnntgtlgvkdelakqynlktfsdlakisdklilgatmfflegpdgypglqklynfkfkhtksmdmgirytaidnnevqvidvwatdgllvshklkfleddkaffppyyaapiirqdvldkhpelkdvlnklanqisleemqklnykvdgegqdpakvakeflkekglil</v>
      </c>
      <c r="Y172" s="64"/>
      <c r="Z172" s="64"/>
      <c r="AA172" s="64"/>
      <c r="AB172" s="64"/>
      <c r="AC172" s="186" t="str">
        <f t="shared" ref="AC172:AH181" si="35">MID($R172,MID(AC$1,1,3),1)</f>
        <v>l</v>
      </c>
      <c r="AD172" s="186" t="str">
        <f t="shared" si="35"/>
        <v>v</v>
      </c>
      <c r="AE172" s="186" t="str">
        <f t="shared" si="35"/>
        <v>q</v>
      </c>
      <c r="AF172" s="186" t="str">
        <f t="shared" si="35"/>
        <v>l</v>
      </c>
      <c r="AG172" s="186" t="str">
        <f t="shared" si="35"/>
        <v>g</v>
      </c>
      <c r="AH172" s="193" t="str">
        <f t="shared" si="35"/>
        <v>y</v>
      </c>
      <c r="AI172" s="27"/>
      <c r="AJ172" s="143" t="s">
        <v>536</v>
      </c>
      <c r="AK172" s="284"/>
      <c r="AL172" s="143"/>
      <c r="AM172" s="143"/>
      <c r="AN172" s="143"/>
      <c r="AO172" s="143"/>
      <c r="AP172" s="143"/>
      <c r="AQ172" s="143"/>
      <c r="AR172" s="143"/>
      <c r="AS172" s="143"/>
      <c r="AT172" s="143"/>
      <c r="AU172" s="143"/>
      <c r="AV172" s="143"/>
      <c r="AW172" s="143"/>
      <c r="AX172" s="143"/>
      <c r="AY172" s="143"/>
      <c r="AZ172" s="143"/>
      <c r="BA172" s="143"/>
      <c r="BB172" s="143"/>
      <c r="BC172" s="143"/>
      <c r="BD172" s="143">
        <v>1</v>
      </c>
      <c r="BE172" s="143"/>
      <c r="BF172" s="143"/>
      <c r="BG172" s="143"/>
      <c r="BH172" s="143"/>
      <c r="BI172" s="143"/>
      <c r="BJ172" s="143"/>
      <c r="BK172" s="143"/>
      <c r="BL172" s="143"/>
      <c r="BM172" s="143"/>
      <c r="BN172" s="143"/>
      <c r="BO172" s="143"/>
      <c r="BP172" s="143"/>
      <c r="BQ172" s="143"/>
      <c r="BR172" s="143"/>
      <c r="BS172" s="143"/>
      <c r="BT172" s="143"/>
      <c r="BU172" s="143"/>
      <c r="BV172" s="143"/>
      <c r="BW172" s="143"/>
      <c r="BX172" s="143"/>
      <c r="BY172" s="143"/>
      <c r="BZ172" s="143"/>
      <c r="CA172" s="143"/>
      <c r="CB172" s="143"/>
      <c r="CC172" s="143"/>
      <c r="CD172" s="143"/>
      <c r="CE172" s="143"/>
      <c r="CF172" s="143"/>
      <c r="CG172" s="143"/>
      <c r="CH172" s="143"/>
      <c r="CI172" s="270">
        <v>1</v>
      </c>
      <c r="CK172" s="64"/>
      <c r="CL172" s="64"/>
      <c r="CM172" s="64"/>
      <c r="CN172" s="64"/>
      <c r="CO172" s="64"/>
      <c r="CP172" s="64"/>
      <c r="CQ172" s="64"/>
      <c r="CR172" s="64"/>
      <c r="CS172" s="64"/>
      <c r="CT172" s="64"/>
      <c r="CU172" s="64"/>
      <c r="CV172" s="64"/>
      <c r="CW172" s="64"/>
      <c r="CX172" s="64"/>
      <c r="CY172" s="64"/>
      <c r="CZ172" s="64"/>
      <c r="DA172" s="64"/>
      <c r="DB172" s="64"/>
      <c r="DC172" s="64"/>
      <c r="DD172" s="64"/>
      <c r="DE172" s="64"/>
      <c r="DF172" s="64"/>
      <c r="DG172" s="64"/>
      <c r="DH172" s="64"/>
      <c r="DI172" s="64"/>
      <c r="DJ172" s="64"/>
      <c r="DK172" s="64"/>
      <c r="DL172" s="64"/>
      <c r="DM172" s="64"/>
      <c r="DN172" s="64"/>
      <c r="DO172" s="64"/>
      <c r="DP172" s="64"/>
      <c r="DQ172" s="64"/>
      <c r="DR172" s="64"/>
      <c r="DS172" s="64"/>
      <c r="DT172" s="64"/>
      <c r="DU172" s="64"/>
      <c r="DV172" s="64"/>
      <c r="DW172" s="64"/>
      <c r="DX172" s="64"/>
      <c r="DY172" s="64"/>
      <c r="DZ172" s="64"/>
      <c r="EA172" s="64"/>
      <c r="EB172" s="64"/>
      <c r="EC172" s="64"/>
      <c r="ED172" s="64"/>
      <c r="EE172" s="64"/>
      <c r="EF172" s="64"/>
      <c r="EG172" s="64"/>
      <c r="EH172" s="64"/>
    </row>
    <row r="173" spans="1:138" s="67" customFormat="1" ht="14.65">
      <c r="A173" s="173" t="s">
        <v>345</v>
      </c>
      <c r="B173" s="143" t="s">
        <v>131</v>
      </c>
      <c r="C173" s="143"/>
      <c r="D173" s="65" t="s">
        <v>61</v>
      </c>
      <c r="E173" s="118"/>
      <c r="F173" s="139"/>
      <c r="G173" s="200"/>
      <c r="H173" s="65" t="s">
        <v>537</v>
      </c>
      <c r="I173" s="65"/>
      <c r="J173" s="65"/>
      <c r="K173" s="293"/>
      <c r="L173" s="123"/>
      <c r="M173" s="289"/>
      <c r="N173" s="65"/>
      <c r="O173" s="179"/>
      <c r="P173" s="140"/>
      <c r="Q173" s="65" t="s">
        <v>93</v>
      </c>
      <c r="R173" s="64" t="s">
        <v>1296</v>
      </c>
      <c r="S173" s="64" t="str">
        <f t="shared" si="25"/>
        <v>andtvvvgslnwtegiivanmlaemieahtdlkvvrklnlggvnvnfeaikrgganngidiyveytgqglvdilg</v>
      </c>
      <c r="T173" s="64" t="str">
        <f t="shared" si="26"/>
        <v>fpep</v>
      </c>
      <c r="U173" s="64" t="str">
        <f t="shared" si="27"/>
        <v>nvyitadkqkngikanfkirhnvedgsvqladyyqqntpigdgpvllpdnhylstqsvlskdpnekrdhmvllefvtaagitlgmdelykggtggsmskgeelftgvvpilveldgdvnghkfsvrgegegdatngkltlkficttgklpvpwptlvttltygvqcfsrypdhmkqhdffksampegyvqertisfkddgtyktraevkfegdtlvnrielkgidfkedgnilghkley</v>
      </c>
      <c r="V173" s="64" t="str">
        <f t="shared" si="28"/>
        <v>tyg</v>
      </c>
      <c r="W173" s="64" t="str">
        <f t="shared" si="29"/>
        <v>ppps</v>
      </c>
      <c r="X173" s="64" t="str">
        <f t="shared" si="30"/>
        <v>tdpegayetvkkeykrkwnivwlkplgfnntgtlgvkdelakqynlktfsdlakisdklilgatmfflegpdgypglqklynfkfkhtksmdmgirytaidnnevqvidvwatdgllvshklkfleddkaffppyyaapiirqdvldkhpelkdvlnklanqisleemqklnykvdgegqdpakvakeflkekglil</v>
      </c>
      <c r="Y173" s="64"/>
      <c r="Z173" s="64"/>
      <c r="AA173" s="64"/>
      <c r="AB173" s="64"/>
      <c r="AC173" s="186" t="str">
        <f t="shared" si="35"/>
        <v>l</v>
      </c>
      <c r="AD173" s="186" t="str">
        <f t="shared" si="35"/>
        <v>v</v>
      </c>
      <c r="AE173" s="186" t="str">
        <f t="shared" si="35"/>
        <v>q</v>
      </c>
      <c r="AF173" s="186" t="str">
        <f t="shared" si="35"/>
        <v>l</v>
      </c>
      <c r="AG173" s="186" t="str">
        <f t="shared" si="35"/>
        <v>g</v>
      </c>
      <c r="AH173" s="193" t="str">
        <f t="shared" si="35"/>
        <v>y</v>
      </c>
      <c r="AI173" s="27"/>
      <c r="AJ173" s="143" t="s">
        <v>538</v>
      </c>
      <c r="AK173" s="284"/>
      <c r="AL173" s="143"/>
      <c r="AM173" s="143"/>
      <c r="AN173" s="143"/>
      <c r="AO173" s="143"/>
      <c r="AP173" s="143"/>
      <c r="AQ173" s="143"/>
      <c r="AR173" s="143"/>
      <c r="AS173" s="143"/>
      <c r="AT173" s="143"/>
      <c r="AU173" s="143"/>
      <c r="AV173" s="143"/>
      <c r="AW173" s="143"/>
      <c r="AX173" s="143"/>
      <c r="AY173" s="143"/>
      <c r="AZ173" s="143"/>
      <c r="BA173" s="143"/>
      <c r="BB173" s="143"/>
      <c r="BC173" s="143"/>
      <c r="BD173" s="143">
        <v>1</v>
      </c>
      <c r="BE173" s="143"/>
      <c r="BF173" s="143"/>
      <c r="BG173" s="143"/>
      <c r="BH173" s="143"/>
      <c r="BI173" s="143"/>
      <c r="BJ173" s="143"/>
      <c r="BK173" s="143"/>
      <c r="BL173" s="143"/>
      <c r="BM173" s="143"/>
      <c r="BN173" s="143"/>
      <c r="BO173" s="143"/>
      <c r="BP173" s="143"/>
      <c r="BQ173" s="143"/>
      <c r="BR173" s="143"/>
      <c r="BS173" s="143"/>
      <c r="BT173" s="143"/>
      <c r="BU173" s="143"/>
      <c r="BV173" s="143"/>
      <c r="BW173" s="143"/>
      <c r="BX173" s="143"/>
      <c r="BY173" s="143"/>
      <c r="BZ173" s="143"/>
      <c r="CA173" s="143"/>
      <c r="CB173" s="143"/>
      <c r="CC173" s="143"/>
      <c r="CD173" s="143"/>
      <c r="CE173" s="143"/>
      <c r="CF173" s="143"/>
      <c r="CG173" s="143"/>
      <c r="CH173" s="143"/>
      <c r="CI173" s="270">
        <v>1</v>
      </c>
      <c r="CK173" s="64"/>
      <c r="CL173" s="64"/>
      <c r="CM173" s="64"/>
      <c r="CN173" s="64"/>
      <c r="CO173" s="64"/>
      <c r="CP173" s="64"/>
      <c r="CQ173" s="64"/>
      <c r="CR173" s="64"/>
      <c r="CS173" s="64"/>
      <c r="CT173" s="64"/>
      <c r="CU173" s="64"/>
      <c r="CV173" s="64"/>
      <c r="CW173" s="64"/>
      <c r="CX173" s="64"/>
      <c r="CY173" s="64"/>
      <c r="CZ173" s="64"/>
      <c r="DA173" s="64"/>
      <c r="DB173" s="64"/>
      <c r="DC173" s="64"/>
      <c r="DD173" s="64"/>
      <c r="DE173" s="64"/>
      <c r="DF173" s="64"/>
      <c r="DG173" s="64"/>
      <c r="DH173" s="64"/>
      <c r="DI173" s="64"/>
      <c r="DJ173" s="64"/>
      <c r="DK173" s="64"/>
      <c r="DL173" s="64"/>
      <c r="DM173" s="64"/>
      <c r="DN173" s="64"/>
      <c r="DO173" s="64"/>
      <c r="DP173" s="64"/>
      <c r="DQ173" s="64"/>
      <c r="DR173" s="64"/>
      <c r="DS173" s="64"/>
      <c r="DT173" s="64"/>
      <c r="DU173" s="64"/>
      <c r="DV173" s="64"/>
      <c r="DW173" s="64"/>
      <c r="DX173" s="64"/>
      <c r="DY173" s="64"/>
      <c r="DZ173" s="64"/>
      <c r="EA173" s="64"/>
      <c r="EB173" s="64"/>
      <c r="EC173" s="64"/>
      <c r="ED173" s="64"/>
      <c r="EE173" s="64"/>
      <c r="EF173" s="64"/>
      <c r="EG173" s="64"/>
      <c r="EH173" s="64"/>
    </row>
    <row r="174" spans="1:138" s="67" customFormat="1" ht="14.65">
      <c r="A174" s="173" t="s">
        <v>348</v>
      </c>
      <c r="B174" s="143" t="s">
        <v>131</v>
      </c>
      <c r="C174" s="143"/>
      <c r="D174" s="65" t="s">
        <v>61</v>
      </c>
      <c r="E174" s="118"/>
      <c r="F174" s="139"/>
      <c r="G174" s="200"/>
      <c r="H174" s="65" t="s">
        <v>539</v>
      </c>
      <c r="I174" s="65"/>
      <c r="J174" s="65"/>
      <c r="K174" s="293"/>
      <c r="L174" s="123"/>
      <c r="M174" s="289"/>
      <c r="N174" s="65"/>
      <c r="O174" s="179"/>
      <c r="P174" s="140"/>
      <c r="Q174" s="65" t="s">
        <v>93</v>
      </c>
      <c r="R174" s="64" t="s">
        <v>1297</v>
      </c>
      <c r="S174" s="64" t="str">
        <f t="shared" si="25"/>
        <v>andtvvvgslnwtegiivanmlaemieahtdlkvvrklnlggvnvnfeaikrgganngidiyveytgqglvdilg</v>
      </c>
      <c r="T174" s="64" t="str">
        <f t="shared" si="26"/>
        <v>fpep</v>
      </c>
      <c r="U174" s="64" t="str">
        <f t="shared" si="27"/>
        <v>nvyitadkqkngikanfkirhnvedgsvqladyyqqntpigdgpvllpdnhylstqsvlskdpnekrdhmvllefvtaagitlgmdelykggtggsmskgeelftgvvpilveldgdvnghkfsvrgegegdatngkltlkficttgklpvpwptlvttltygvqcfsrypdhmkqhdffksampegyvqertisfkddgtyktraevkfegdtlvnrielkgidfkedgnilghkley</v>
      </c>
      <c r="V174" s="64" t="str">
        <f t="shared" si="28"/>
        <v>tyg</v>
      </c>
      <c r="W174" s="64" t="str">
        <f t="shared" si="29"/>
        <v>ppps</v>
      </c>
      <c r="X174" s="64" t="str">
        <f t="shared" si="30"/>
        <v>tdpegayetvkkeykrkwnivwlkplgfnntgtlgvkdelakqynlktfsdlakisdklilgatmfflegpdgypglqklynfkfkhtksmdmgikytaidnnevqvidvwatdgllvshklkfleddkaffppyyaapiirqdvldkhpelkdvlnklanqisleemqklnykvdgegqdpakvakeflkekglil</v>
      </c>
      <c r="Y174" s="64"/>
      <c r="Z174" s="64"/>
      <c r="AA174" s="64"/>
      <c r="AB174" s="64"/>
      <c r="AC174" s="186" t="str">
        <f t="shared" si="35"/>
        <v>l</v>
      </c>
      <c r="AD174" s="186" t="str">
        <f t="shared" si="35"/>
        <v>v</v>
      </c>
      <c r="AE174" s="186" t="str">
        <f t="shared" si="35"/>
        <v>q</v>
      </c>
      <c r="AF174" s="186" t="str">
        <f t="shared" si="35"/>
        <v>l</v>
      </c>
      <c r="AG174" s="186" t="str">
        <f t="shared" si="35"/>
        <v>g</v>
      </c>
      <c r="AH174" s="193" t="str">
        <f t="shared" si="35"/>
        <v>y</v>
      </c>
      <c r="AI174" s="27"/>
      <c r="AJ174" s="143" t="s">
        <v>540</v>
      </c>
      <c r="AK174" s="284"/>
      <c r="AL174" s="143"/>
      <c r="AM174" s="143"/>
      <c r="AN174" s="143"/>
      <c r="AO174" s="143"/>
      <c r="AP174" s="143"/>
      <c r="AQ174" s="143"/>
      <c r="AR174" s="143"/>
      <c r="AS174" s="143"/>
      <c r="AT174" s="143"/>
      <c r="AU174" s="143"/>
      <c r="AV174" s="143"/>
      <c r="AW174" s="143"/>
      <c r="AX174" s="143"/>
      <c r="AY174" s="143"/>
      <c r="AZ174" s="143"/>
      <c r="BA174" s="143"/>
      <c r="BB174" s="143"/>
      <c r="BC174" s="143"/>
      <c r="BD174" s="143">
        <v>1</v>
      </c>
      <c r="BE174" s="143"/>
      <c r="BF174" s="143"/>
      <c r="BG174" s="143"/>
      <c r="BH174" s="143"/>
      <c r="BI174" s="143"/>
      <c r="BJ174" s="143"/>
      <c r="BK174" s="143"/>
      <c r="BL174" s="143"/>
      <c r="BM174" s="143"/>
      <c r="BN174" s="143"/>
      <c r="BO174" s="143"/>
      <c r="BP174" s="143"/>
      <c r="BQ174" s="143"/>
      <c r="BR174" s="143"/>
      <c r="BS174" s="143"/>
      <c r="BT174" s="143"/>
      <c r="BU174" s="143"/>
      <c r="BV174" s="143"/>
      <c r="BW174" s="143"/>
      <c r="BX174" s="143"/>
      <c r="BY174" s="143"/>
      <c r="BZ174" s="143"/>
      <c r="CA174" s="143"/>
      <c r="CB174" s="143"/>
      <c r="CC174" s="143"/>
      <c r="CD174" s="143"/>
      <c r="CE174" s="143"/>
      <c r="CF174" s="143"/>
      <c r="CG174" s="143"/>
      <c r="CH174" s="143"/>
      <c r="CI174" s="270">
        <v>1</v>
      </c>
      <c r="CK174" s="64"/>
      <c r="CL174" s="64"/>
      <c r="CM174" s="64"/>
      <c r="CN174" s="64"/>
      <c r="CO174" s="64"/>
      <c r="CP174" s="64"/>
      <c r="CQ174" s="64"/>
      <c r="CR174" s="64"/>
      <c r="CS174" s="64"/>
      <c r="CT174" s="64"/>
      <c r="CU174" s="64"/>
      <c r="CV174" s="64"/>
      <c r="CW174" s="64"/>
      <c r="CX174" s="64"/>
      <c r="CY174" s="64"/>
      <c r="CZ174" s="64"/>
      <c r="DA174" s="64"/>
      <c r="DB174" s="64"/>
      <c r="DC174" s="64"/>
      <c r="DD174" s="64"/>
      <c r="DE174" s="64"/>
      <c r="DF174" s="64"/>
      <c r="DG174" s="64"/>
      <c r="DH174" s="64"/>
      <c r="DI174" s="64"/>
      <c r="DJ174" s="64"/>
      <c r="DK174" s="64"/>
      <c r="DL174" s="64"/>
      <c r="DM174" s="64"/>
      <c r="DN174" s="64"/>
      <c r="DO174" s="64"/>
      <c r="DP174" s="64"/>
      <c r="DQ174" s="64"/>
      <c r="DR174" s="64"/>
      <c r="DS174" s="64"/>
      <c r="DT174" s="64"/>
      <c r="DU174" s="64"/>
      <c r="DV174" s="64"/>
      <c r="DW174" s="64"/>
      <c r="DX174" s="64"/>
      <c r="DY174" s="64"/>
      <c r="DZ174" s="64"/>
      <c r="EA174" s="64"/>
      <c r="EB174" s="64"/>
      <c r="EC174" s="64"/>
      <c r="ED174" s="64"/>
      <c r="EE174" s="64"/>
      <c r="EF174" s="64"/>
      <c r="EG174" s="64"/>
      <c r="EH174" s="64"/>
    </row>
    <row r="175" spans="1:138" s="67" customFormat="1" ht="26.65">
      <c r="A175" s="173" t="s">
        <v>350</v>
      </c>
      <c r="B175" s="143" t="s">
        <v>131</v>
      </c>
      <c r="C175" s="143"/>
      <c r="D175" s="65" t="s">
        <v>61</v>
      </c>
      <c r="E175" s="118"/>
      <c r="F175" s="139"/>
      <c r="G175" s="200" t="s">
        <v>541</v>
      </c>
      <c r="H175" s="65" t="s">
        <v>542</v>
      </c>
      <c r="I175" s="65"/>
      <c r="J175" s="65"/>
      <c r="K175" s="293"/>
      <c r="L175" s="123"/>
      <c r="M175" s="289"/>
      <c r="N175" s="65"/>
      <c r="O175" s="179"/>
      <c r="P175" s="140"/>
      <c r="Q175" s="65" t="s">
        <v>93</v>
      </c>
      <c r="R175" s="64" t="s">
        <v>1298</v>
      </c>
      <c r="S175" s="64" t="str">
        <f t="shared" si="25"/>
        <v>andtvvvgslnwtetiivanmlaemieahtdlkvvrklnlggvnvnfeaikrgganngidiyveytgqglvdilg</v>
      </c>
      <c r="T175" s="64" t="str">
        <f t="shared" si="26"/>
        <v>fpep</v>
      </c>
      <c r="U175" s="64" t="str">
        <f t="shared" si="27"/>
        <v>nvyitadkqkngikanfkirhnvedgsvqladyyqqntpigdgpvllpdnhylstqsvlskdpnekrdhmvllefvtaagitlgmdelykggtggsmskgeelftgvvpilveldgdvnghkfsvrgegegdatngkltlkficttgklpvpwptlvttltygvqcfsrypdhmkqhdffksampegyvqertisfkddgtyktraevkfegdtlvnrielkgidfkedgnilghkley</v>
      </c>
      <c r="V175" s="64" t="str">
        <f t="shared" si="28"/>
        <v>tyg</v>
      </c>
      <c r="W175" s="64" t="str">
        <f t="shared" si="29"/>
        <v>ppps</v>
      </c>
      <c r="X175" s="64" t="str">
        <f t="shared" si="30"/>
        <v>tdpegayetvkkeykrkwnivwlkplgfnntgtlgvsdelakqynlktfsdlakisdklilgatmfflegpdgypglqklynfkfkhtksmdmgikytaidnnevqvidvwatdgllvshklkfleddkaffppyyaapiirqdvldkhpelkdvlnklanqisleemqklnykvdgegqdpakvakeflkekglil</v>
      </c>
      <c r="Y175" s="64"/>
      <c r="Z175" s="64"/>
      <c r="AA175" s="64"/>
      <c r="AB175" s="64"/>
      <c r="AC175" s="186" t="str">
        <f t="shared" si="35"/>
        <v>l</v>
      </c>
      <c r="AD175" s="186" t="str">
        <f t="shared" si="35"/>
        <v>v</v>
      </c>
      <c r="AE175" s="186" t="str">
        <f t="shared" si="35"/>
        <v>q</v>
      </c>
      <c r="AF175" s="186" t="str">
        <f t="shared" si="35"/>
        <v>l</v>
      </c>
      <c r="AG175" s="186" t="str">
        <f t="shared" si="35"/>
        <v>g</v>
      </c>
      <c r="AH175" s="193" t="str">
        <f t="shared" si="35"/>
        <v>y</v>
      </c>
      <c r="AI175" s="27"/>
      <c r="AJ175" s="143" t="s">
        <v>543</v>
      </c>
      <c r="AK175" s="284"/>
      <c r="AL175" s="143"/>
      <c r="AM175" s="143"/>
      <c r="AN175" s="143"/>
      <c r="AO175" s="143"/>
      <c r="AP175" s="143"/>
      <c r="AQ175" s="143"/>
      <c r="AR175" s="143"/>
      <c r="AS175" s="143"/>
      <c r="AT175" s="143"/>
      <c r="AU175" s="143"/>
      <c r="AV175" s="143"/>
      <c r="AW175" s="143"/>
      <c r="AX175" s="143"/>
      <c r="AY175" s="143"/>
      <c r="AZ175" s="143"/>
      <c r="BA175" s="143"/>
      <c r="BB175" s="143"/>
      <c r="BC175" s="143"/>
      <c r="BD175" s="143">
        <v>1</v>
      </c>
      <c r="BE175" s="143"/>
      <c r="BF175" s="143"/>
      <c r="BG175" s="143"/>
      <c r="BH175" s="143"/>
      <c r="BI175" s="143"/>
      <c r="BJ175" s="143"/>
      <c r="BK175" s="143"/>
      <c r="BL175" s="143"/>
      <c r="BM175" s="143"/>
      <c r="BN175" s="143"/>
      <c r="BO175" s="143"/>
      <c r="BP175" s="143"/>
      <c r="BQ175" s="143"/>
      <c r="BR175" s="143"/>
      <c r="BS175" s="143"/>
      <c r="BT175" s="143"/>
      <c r="BU175" s="143"/>
      <c r="BV175" s="143"/>
      <c r="BW175" s="143"/>
      <c r="BX175" s="143"/>
      <c r="BY175" s="143"/>
      <c r="BZ175" s="143"/>
      <c r="CA175" s="143"/>
      <c r="CB175" s="143"/>
      <c r="CC175" s="143"/>
      <c r="CD175" s="143"/>
      <c r="CE175" s="143"/>
      <c r="CF175" s="143"/>
      <c r="CG175" s="143"/>
      <c r="CH175" s="143"/>
      <c r="CI175" s="270">
        <v>1</v>
      </c>
      <c r="CK175" s="64"/>
      <c r="CL175" s="64"/>
      <c r="CM175" s="64"/>
      <c r="CN175" s="64"/>
      <c r="CO175" s="64"/>
      <c r="CP175" s="64"/>
      <c r="CQ175" s="64"/>
      <c r="CR175" s="64"/>
      <c r="CS175" s="64"/>
      <c r="CT175" s="64"/>
      <c r="CU175" s="64"/>
      <c r="CV175" s="64"/>
      <c r="CW175" s="64"/>
      <c r="CX175" s="64"/>
      <c r="CY175" s="64"/>
      <c r="CZ175" s="64"/>
      <c r="DA175" s="64"/>
      <c r="DB175" s="64"/>
      <c r="DC175" s="64"/>
      <c r="DD175" s="64"/>
      <c r="DE175" s="64"/>
      <c r="DF175" s="64"/>
      <c r="DG175" s="64"/>
      <c r="DH175" s="64"/>
      <c r="DI175" s="64"/>
      <c r="DJ175" s="64"/>
      <c r="DK175" s="64"/>
      <c r="DL175" s="64"/>
      <c r="DM175" s="64"/>
      <c r="DN175" s="64"/>
      <c r="DO175" s="64"/>
      <c r="DP175" s="64"/>
      <c r="DQ175" s="64"/>
      <c r="DR175" s="64"/>
      <c r="DS175" s="64"/>
      <c r="DT175" s="64"/>
      <c r="DU175" s="64"/>
      <c r="DV175" s="64"/>
      <c r="DW175" s="64"/>
      <c r="DX175" s="64"/>
      <c r="DY175" s="64"/>
      <c r="DZ175" s="64"/>
      <c r="EA175" s="64"/>
      <c r="EB175" s="64"/>
      <c r="EC175" s="64"/>
      <c r="ED175" s="64"/>
      <c r="EE175" s="64"/>
      <c r="EF175" s="64"/>
      <c r="EG175" s="64"/>
      <c r="EH175" s="64"/>
    </row>
    <row r="176" spans="1:138" s="67" customFormat="1" ht="14.65">
      <c r="A176" s="173" t="s">
        <v>544</v>
      </c>
      <c r="B176" s="143"/>
      <c r="C176" s="143"/>
      <c r="D176" s="65"/>
      <c r="E176" s="118"/>
      <c r="F176" s="139"/>
      <c r="G176" s="198"/>
      <c r="H176" s="65"/>
      <c r="I176" s="65"/>
      <c r="J176" s="65"/>
      <c r="K176" s="293"/>
      <c r="L176" s="123"/>
      <c r="M176" s="289"/>
      <c r="N176" s="65"/>
      <c r="O176" s="179"/>
      <c r="P176" s="140"/>
      <c r="Q176" s="65"/>
      <c r="R176" s="64"/>
      <c r="S176" s="64" t="str">
        <f t="shared" si="25"/>
        <v/>
      </c>
      <c r="T176" s="64" t="str">
        <f t="shared" si="26"/>
        <v/>
      </c>
      <c r="U176" s="64" t="str">
        <f t="shared" si="27"/>
        <v/>
      </c>
      <c r="V176" s="64" t="str">
        <f t="shared" si="28"/>
        <v/>
      </c>
      <c r="W176" s="64" t="str">
        <f t="shared" si="29"/>
        <v/>
      </c>
      <c r="X176" s="64" t="str">
        <f t="shared" si="30"/>
        <v/>
      </c>
      <c r="Y176" s="64"/>
      <c r="Z176" s="64"/>
      <c r="AA176" s="64"/>
      <c r="AB176" s="64"/>
      <c r="AC176" s="186" t="str">
        <f t="shared" si="35"/>
        <v/>
      </c>
      <c r="AD176" s="186" t="str">
        <f t="shared" si="35"/>
        <v/>
      </c>
      <c r="AE176" s="186" t="str">
        <f t="shared" si="35"/>
        <v/>
      </c>
      <c r="AF176" s="186" t="str">
        <f t="shared" si="35"/>
        <v/>
      </c>
      <c r="AG176" s="186" t="str">
        <f t="shared" si="35"/>
        <v/>
      </c>
      <c r="AH176" s="193" t="str">
        <f t="shared" si="35"/>
        <v/>
      </c>
      <c r="AI176" s="27"/>
      <c r="AJ176" s="143" t="s">
        <v>545</v>
      </c>
      <c r="AK176" s="284"/>
      <c r="AL176" s="143"/>
      <c r="AM176" s="143"/>
      <c r="AN176" s="143"/>
      <c r="AO176" s="143"/>
      <c r="AP176" s="143"/>
      <c r="AQ176" s="143"/>
      <c r="AR176" s="143"/>
      <c r="AS176" s="143"/>
      <c r="AT176" s="143"/>
      <c r="AU176" s="143"/>
      <c r="AV176" s="143"/>
      <c r="AW176" s="143"/>
      <c r="AX176" s="143"/>
      <c r="AY176" s="143"/>
      <c r="AZ176" s="143"/>
      <c r="BA176" s="143"/>
      <c r="BB176" s="143"/>
      <c r="BC176" s="143"/>
      <c r="BD176" s="143">
        <v>1</v>
      </c>
      <c r="BE176" s="143"/>
      <c r="BF176" s="143"/>
      <c r="BG176" s="143"/>
      <c r="BH176" s="143"/>
      <c r="BI176" s="143"/>
      <c r="BJ176" s="143"/>
      <c r="BK176" s="143"/>
      <c r="BL176" s="143"/>
      <c r="BM176" s="143"/>
      <c r="BN176" s="143"/>
      <c r="BO176" s="143"/>
      <c r="BP176" s="143"/>
      <c r="BQ176" s="143"/>
      <c r="BR176" s="143"/>
      <c r="BS176" s="143"/>
      <c r="BT176" s="143"/>
      <c r="BU176" s="143"/>
      <c r="BV176" s="143"/>
      <c r="BW176" s="143"/>
      <c r="BX176" s="143"/>
      <c r="BY176" s="143"/>
      <c r="BZ176" s="143"/>
      <c r="CA176" s="143"/>
      <c r="CB176" s="143"/>
      <c r="CC176" s="143"/>
      <c r="CD176" s="143"/>
      <c r="CE176" s="143"/>
      <c r="CF176" s="143"/>
      <c r="CG176" s="143"/>
      <c r="CH176" s="143"/>
      <c r="CI176" s="270">
        <v>1</v>
      </c>
      <c r="CK176" s="64"/>
      <c r="CL176" s="64"/>
      <c r="CM176" s="64"/>
      <c r="CN176" s="64"/>
      <c r="CO176" s="64"/>
      <c r="CP176" s="64"/>
      <c r="CQ176" s="64"/>
      <c r="CR176" s="64"/>
      <c r="CS176" s="64"/>
      <c r="CT176" s="64"/>
      <c r="CU176" s="64"/>
      <c r="CV176" s="64"/>
      <c r="CW176" s="64"/>
      <c r="CX176" s="64"/>
      <c r="CY176" s="64"/>
      <c r="CZ176" s="64"/>
      <c r="DA176" s="64"/>
      <c r="DB176" s="64"/>
      <c r="DC176" s="64"/>
      <c r="DD176" s="64"/>
      <c r="DE176" s="64"/>
      <c r="DF176" s="64"/>
      <c r="DG176" s="64"/>
      <c r="DH176" s="64"/>
      <c r="DI176" s="64"/>
      <c r="DJ176" s="64"/>
      <c r="DK176" s="64"/>
      <c r="DL176" s="64"/>
      <c r="DM176" s="64"/>
      <c r="DN176" s="64"/>
      <c r="DO176" s="64"/>
      <c r="DP176" s="64"/>
      <c r="DQ176" s="64"/>
      <c r="DR176" s="64"/>
      <c r="DS176" s="64"/>
      <c r="DT176" s="64"/>
      <c r="DU176" s="64"/>
      <c r="DV176" s="64"/>
      <c r="DW176" s="64"/>
      <c r="DX176" s="64"/>
      <c r="DY176" s="64"/>
      <c r="DZ176" s="64"/>
      <c r="EA176" s="64"/>
      <c r="EB176" s="64"/>
      <c r="EC176" s="64"/>
      <c r="ED176" s="64"/>
      <c r="EE176" s="64"/>
      <c r="EF176" s="64"/>
      <c r="EG176" s="64"/>
      <c r="EH176" s="64"/>
    </row>
    <row r="177" spans="1:138" s="67" customFormat="1" ht="14.65">
      <c r="A177" s="173" t="s">
        <v>546</v>
      </c>
      <c r="B177" s="143"/>
      <c r="C177" s="143"/>
      <c r="D177" s="65"/>
      <c r="E177" s="118"/>
      <c r="F177" s="139"/>
      <c r="G177" s="198"/>
      <c r="H177" s="65"/>
      <c r="I177" s="65"/>
      <c r="J177" s="65"/>
      <c r="K177" s="293"/>
      <c r="L177" s="123"/>
      <c r="M177" s="289"/>
      <c r="N177" s="65"/>
      <c r="O177" s="179"/>
      <c r="P177" s="140"/>
      <c r="Q177" s="65"/>
      <c r="R177" s="64"/>
      <c r="S177" s="64" t="str">
        <f t="shared" si="25"/>
        <v/>
      </c>
      <c r="T177" s="64" t="str">
        <f t="shared" si="26"/>
        <v/>
      </c>
      <c r="U177" s="64" t="str">
        <f t="shared" si="27"/>
        <v/>
      </c>
      <c r="V177" s="64" t="str">
        <f t="shared" si="28"/>
        <v/>
      </c>
      <c r="W177" s="64" t="str">
        <f t="shared" si="29"/>
        <v/>
      </c>
      <c r="X177" s="64" t="str">
        <f t="shared" si="30"/>
        <v/>
      </c>
      <c r="Y177" s="64"/>
      <c r="Z177" s="64"/>
      <c r="AA177" s="64"/>
      <c r="AB177" s="64"/>
      <c r="AC177" s="186" t="str">
        <f t="shared" si="35"/>
        <v/>
      </c>
      <c r="AD177" s="186" t="str">
        <f t="shared" si="35"/>
        <v/>
      </c>
      <c r="AE177" s="186" t="str">
        <f t="shared" si="35"/>
        <v/>
      </c>
      <c r="AF177" s="186" t="str">
        <f t="shared" si="35"/>
        <v/>
      </c>
      <c r="AG177" s="186" t="str">
        <f t="shared" si="35"/>
        <v/>
      </c>
      <c r="AH177" s="193" t="str">
        <f t="shared" si="35"/>
        <v/>
      </c>
      <c r="AI177" s="27"/>
      <c r="AJ177" s="143" t="s">
        <v>547</v>
      </c>
      <c r="AK177" s="284"/>
      <c r="AL177" s="143"/>
      <c r="AM177" s="143"/>
      <c r="AN177" s="143"/>
      <c r="AO177" s="143"/>
      <c r="AP177" s="143"/>
      <c r="AQ177" s="143"/>
      <c r="AR177" s="143"/>
      <c r="AS177" s="143"/>
      <c r="AT177" s="143"/>
      <c r="AU177" s="143"/>
      <c r="AV177" s="143"/>
      <c r="AW177" s="143"/>
      <c r="AX177" s="143"/>
      <c r="AY177" s="143"/>
      <c r="AZ177" s="143"/>
      <c r="BA177" s="143"/>
      <c r="BB177" s="143"/>
      <c r="BC177" s="143"/>
      <c r="BD177" s="143">
        <v>1</v>
      </c>
      <c r="BE177" s="143"/>
      <c r="BF177" s="143"/>
      <c r="BG177" s="143"/>
      <c r="BH177" s="143"/>
      <c r="BI177" s="143"/>
      <c r="BJ177" s="143"/>
      <c r="BK177" s="143"/>
      <c r="BL177" s="143"/>
      <c r="BM177" s="143"/>
      <c r="BN177" s="143"/>
      <c r="BO177" s="143"/>
      <c r="BP177" s="143"/>
      <c r="BQ177" s="143"/>
      <c r="BR177" s="143"/>
      <c r="BS177" s="143"/>
      <c r="BT177" s="143"/>
      <c r="BU177" s="143"/>
      <c r="BV177" s="143"/>
      <c r="BW177" s="143"/>
      <c r="BX177" s="143"/>
      <c r="BY177" s="143"/>
      <c r="BZ177" s="143"/>
      <c r="CA177" s="143"/>
      <c r="CB177" s="143"/>
      <c r="CC177" s="143"/>
      <c r="CD177" s="143"/>
      <c r="CE177" s="143"/>
      <c r="CF177" s="143"/>
      <c r="CG177" s="143"/>
      <c r="CH177" s="143"/>
      <c r="CI177" s="270">
        <v>1</v>
      </c>
      <c r="CK177" s="64"/>
      <c r="CL177" s="64"/>
      <c r="CM177" s="64"/>
      <c r="CN177" s="64"/>
      <c r="CO177" s="64"/>
      <c r="CP177" s="64"/>
      <c r="CQ177" s="64"/>
      <c r="CR177" s="64"/>
      <c r="CS177" s="64"/>
      <c r="CT177" s="64"/>
      <c r="CU177" s="64"/>
      <c r="CV177" s="64"/>
      <c r="CW177" s="64"/>
      <c r="CX177" s="64"/>
      <c r="CY177" s="64"/>
      <c r="CZ177" s="64"/>
      <c r="DA177" s="64"/>
      <c r="DB177" s="64"/>
      <c r="DC177" s="64"/>
      <c r="DD177" s="64"/>
      <c r="DE177" s="64"/>
      <c r="DF177" s="64"/>
      <c r="DG177" s="64"/>
      <c r="DH177" s="64"/>
      <c r="DI177" s="64"/>
      <c r="DJ177" s="64"/>
      <c r="DK177" s="64"/>
      <c r="DL177" s="64"/>
      <c r="DM177" s="64"/>
      <c r="DN177" s="64"/>
      <c r="DO177" s="64"/>
      <c r="DP177" s="64"/>
      <c r="DQ177" s="64"/>
      <c r="DR177" s="64"/>
      <c r="DS177" s="64"/>
      <c r="DT177" s="64"/>
      <c r="DU177" s="64"/>
      <c r="DV177" s="64"/>
      <c r="DW177" s="64"/>
      <c r="DX177" s="64"/>
      <c r="DY177" s="64"/>
      <c r="DZ177" s="64"/>
      <c r="EA177" s="64"/>
      <c r="EB177" s="64"/>
      <c r="EC177" s="64"/>
      <c r="ED177" s="64"/>
      <c r="EE177" s="64"/>
      <c r="EF177" s="64"/>
      <c r="EG177" s="64"/>
      <c r="EH177" s="64"/>
    </row>
    <row r="178" spans="1:138" s="67" customFormat="1" ht="14.65">
      <c r="A178" s="173" t="s">
        <v>352</v>
      </c>
      <c r="B178" s="143" t="s">
        <v>149</v>
      </c>
      <c r="C178" s="143"/>
      <c r="D178" s="65" t="s">
        <v>82</v>
      </c>
      <c r="E178" s="118"/>
      <c r="F178" s="139"/>
      <c r="G178" s="198"/>
      <c r="H178" s="65"/>
      <c r="I178" s="65"/>
      <c r="J178" s="65"/>
      <c r="K178" s="293"/>
      <c r="L178" s="123"/>
      <c r="M178" s="289"/>
      <c r="N178" s="65"/>
      <c r="O178" s="179"/>
      <c r="P178" s="140"/>
      <c r="Q178" s="65" t="s">
        <v>93</v>
      </c>
      <c r="R178" s="64" t="s">
        <v>307</v>
      </c>
      <c r="S178" s="64" t="str">
        <f t="shared" si="25"/>
        <v>andtvvvgsieftegiivanmvaemieahtdlkvvrklnlggvnvnfeaikrgganngidiyveytgtglvdilg</v>
      </c>
      <c r="T178" s="64" t="str">
        <f t="shared" si="26"/>
        <v>fpep</v>
      </c>
      <c r="U178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78" s="64" t="str">
        <f t="shared" si="28"/>
        <v>tyg</v>
      </c>
      <c r="W178" s="64" t="str">
        <f t="shared" si="29"/>
        <v>ppps</v>
      </c>
      <c r="X178" s="64" t="str">
        <f t="shared" si="30"/>
        <v>tdpegayetvkkeykrkwnivwlkplgfnntytltvkdelakqynlktfsdlakisdklilgatmfflegpdgypglqklynfkfkhtksmdmgirytaidnnevqvidawatdgllvshklkileddkaffppyyaapiirqdvldkhpelkdvlnklanqisleemqklnykvdgegqdpakvakeflkekglil</v>
      </c>
      <c r="Y178" s="64"/>
      <c r="Z178" s="64"/>
      <c r="AA178" s="64"/>
      <c r="AB178" s="64"/>
      <c r="AC178" s="186" t="str">
        <f t="shared" si="35"/>
        <v>i</v>
      </c>
      <c r="AD178" s="186" t="str">
        <f t="shared" si="35"/>
        <v>v</v>
      </c>
      <c r="AE178" s="186" t="str">
        <f t="shared" si="35"/>
        <v>t</v>
      </c>
      <c r="AF178" s="186" t="str">
        <f t="shared" si="35"/>
        <v>l</v>
      </c>
      <c r="AG178" s="186" t="str">
        <f t="shared" si="35"/>
        <v>t</v>
      </c>
      <c r="AH178" s="193" t="str">
        <f t="shared" si="35"/>
        <v>y</v>
      </c>
      <c r="AI178" s="27"/>
      <c r="AJ178" s="143" t="s">
        <v>548</v>
      </c>
      <c r="AK178" s="284"/>
      <c r="AL178" s="143"/>
      <c r="AM178" s="143"/>
      <c r="AN178" s="143"/>
      <c r="AO178" s="143"/>
      <c r="AP178" s="143"/>
      <c r="AQ178" s="143"/>
      <c r="AR178" s="143"/>
      <c r="AS178" s="143"/>
      <c r="AT178" s="143"/>
      <c r="AU178" s="143"/>
      <c r="AV178" s="143"/>
      <c r="AW178" s="143"/>
      <c r="AX178" s="143"/>
      <c r="AY178" s="143"/>
      <c r="AZ178" s="143"/>
      <c r="BA178" s="143"/>
      <c r="BB178" s="143"/>
      <c r="BC178" s="143"/>
      <c r="BD178" s="143">
        <v>1</v>
      </c>
      <c r="BE178" s="143"/>
      <c r="BF178" s="143"/>
      <c r="BG178" s="143"/>
      <c r="BH178" s="143"/>
      <c r="BI178" s="143"/>
      <c r="BJ178" s="143"/>
      <c r="BK178" s="143"/>
      <c r="BL178" s="143"/>
      <c r="BM178" s="143"/>
      <c r="BN178" s="143"/>
      <c r="BO178" s="143"/>
      <c r="BP178" s="143"/>
      <c r="BQ178" s="143"/>
      <c r="BR178" s="143"/>
      <c r="BS178" s="143"/>
      <c r="BT178" s="143"/>
      <c r="BU178" s="143"/>
      <c r="BV178" s="143"/>
      <c r="BW178" s="143"/>
      <c r="BX178" s="143"/>
      <c r="BY178" s="143"/>
      <c r="BZ178" s="143"/>
      <c r="CA178" s="143"/>
      <c r="CB178" s="143"/>
      <c r="CC178" s="143"/>
      <c r="CD178" s="143"/>
      <c r="CE178" s="143"/>
      <c r="CF178" s="143"/>
      <c r="CG178" s="143"/>
      <c r="CH178" s="143"/>
      <c r="CI178" s="270">
        <v>1</v>
      </c>
      <c r="CK178" s="64"/>
      <c r="CL178" s="64"/>
      <c r="CM178" s="64"/>
      <c r="CN178" s="64"/>
      <c r="CO178" s="64"/>
      <c r="CP178" s="64"/>
      <c r="CQ178" s="64"/>
      <c r="CR178" s="64"/>
      <c r="CS178" s="64"/>
      <c r="CT178" s="64"/>
      <c r="CU178" s="64"/>
      <c r="CV178" s="64"/>
      <c r="CW178" s="64"/>
      <c r="CX178" s="64"/>
      <c r="CY178" s="64"/>
      <c r="CZ178" s="64"/>
      <c r="DA178" s="64"/>
      <c r="DB178" s="64"/>
      <c r="DC178" s="64"/>
      <c r="DD178" s="64"/>
      <c r="DE178" s="64"/>
      <c r="DF178" s="64"/>
      <c r="DG178" s="64"/>
      <c r="DH178" s="64"/>
      <c r="DI178" s="64"/>
      <c r="DJ178" s="64"/>
      <c r="DK178" s="64"/>
      <c r="DL178" s="64"/>
      <c r="DM178" s="64"/>
      <c r="DN178" s="64"/>
      <c r="DO178" s="64"/>
      <c r="DP178" s="64"/>
      <c r="DQ178" s="64"/>
      <c r="DR178" s="64"/>
      <c r="DS178" s="64"/>
      <c r="DT178" s="64"/>
      <c r="DU178" s="64"/>
      <c r="DV178" s="64"/>
      <c r="DW178" s="64"/>
      <c r="DX178" s="64"/>
      <c r="DY178" s="64"/>
      <c r="DZ178" s="64"/>
      <c r="EA178" s="64"/>
      <c r="EB178" s="64"/>
      <c r="EC178" s="64"/>
      <c r="ED178" s="64"/>
      <c r="EE178" s="64"/>
      <c r="EF178" s="64"/>
      <c r="EG178" s="64"/>
      <c r="EH178" s="64"/>
    </row>
    <row r="179" spans="1:138" s="67" customFormat="1" ht="14.65">
      <c r="A179" s="173" t="s">
        <v>354</v>
      </c>
      <c r="B179" s="143" t="s">
        <v>149</v>
      </c>
      <c r="C179" s="143"/>
      <c r="D179" s="65" t="s">
        <v>82</v>
      </c>
      <c r="E179" s="118"/>
      <c r="F179" s="139"/>
      <c r="G179" s="198"/>
      <c r="H179" s="65"/>
      <c r="I179" s="65"/>
      <c r="J179" s="65"/>
      <c r="K179" s="293"/>
      <c r="L179" s="123"/>
      <c r="M179" s="289"/>
      <c r="N179" s="65"/>
      <c r="O179" s="179"/>
      <c r="P179" s="140"/>
      <c r="Q179" s="65" t="s">
        <v>93</v>
      </c>
      <c r="R179" s="64" t="s">
        <v>304</v>
      </c>
      <c r="S179" s="64" t="str">
        <f t="shared" si="25"/>
        <v>andtvvvgsieftegiivanmvaemieahtdlkvvrklnlggvnvnfeaikrgganngidiyveytghglvdilg</v>
      </c>
      <c r="T179" s="64" t="str">
        <f t="shared" si="26"/>
        <v>fpep</v>
      </c>
      <c r="U179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79" s="64" t="str">
        <f t="shared" si="28"/>
        <v>tyg</v>
      </c>
      <c r="W179" s="64" t="str">
        <f t="shared" si="29"/>
        <v>ppps</v>
      </c>
      <c r="X179" s="64" t="str">
        <f t="shared" si="30"/>
        <v>tdpegayetvkkeykrkwnivwlkplgfnntytltvkdelakqynlktfsdlakisdklilgatmfflegpdgypglqklynfkfkhtksmdmgirytaidnnevqvidawatdgllvshklkileddkaffppyyaapiirqdvldkhpelkdvlnklanqisleemqklnykvdgegqdpakvakeflkekglil</v>
      </c>
      <c r="Y179" s="64"/>
      <c r="Z179" s="64"/>
      <c r="AA179" s="64"/>
      <c r="AB179" s="64"/>
      <c r="AC179" s="186" t="str">
        <f t="shared" si="35"/>
        <v>i</v>
      </c>
      <c r="AD179" s="186" t="str">
        <f t="shared" si="35"/>
        <v>v</v>
      </c>
      <c r="AE179" s="186" t="str">
        <f t="shared" si="35"/>
        <v>h</v>
      </c>
      <c r="AF179" s="186" t="str">
        <f t="shared" si="35"/>
        <v>l</v>
      </c>
      <c r="AG179" s="186" t="str">
        <f t="shared" si="35"/>
        <v>t</v>
      </c>
      <c r="AH179" s="193" t="str">
        <f t="shared" si="35"/>
        <v>y</v>
      </c>
      <c r="AI179" s="27"/>
      <c r="AJ179" s="143" t="s">
        <v>549</v>
      </c>
      <c r="AK179" s="284"/>
      <c r="AL179" s="143"/>
      <c r="AM179" s="143"/>
      <c r="AN179" s="143"/>
      <c r="AO179" s="143"/>
      <c r="AP179" s="143"/>
      <c r="AQ179" s="143"/>
      <c r="AR179" s="143"/>
      <c r="AS179" s="143"/>
      <c r="AT179" s="143"/>
      <c r="AU179" s="143"/>
      <c r="AV179" s="143"/>
      <c r="AW179" s="143"/>
      <c r="AX179" s="143"/>
      <c r="AY179" s="143"/>
      <c r="AZ179" s="143"/>
      <c r="BA179" s="143"/>
      <c r="BB179" s="143"/>
      <c r="BC179" s="143"/>
      <c r="BD179" s="143">
        <v>1</v>
      </c>
      <c r="BE179" s="143"/>
      <c r="BF179" s="143"/>
      <c r="BG179" s="143"/>
      <c r="BH179" s="143"/>
      <c r="BI179" s="143"/>
      <c r="BJ179" s="143"/>
      <c r="BK179" s="143"/>
      <c r="BL179" s="143"/>
      <c r="BM179" s="143"/>
      <c r="BN179" s="143"/>
      <c r="BO179" s="143"/>
      <c r="BP179" s="143"/>
      <c r="BQ179" s="143"/>
      <c r="BR179" s="143"/>
      <c r="BS179" s="143"/>
      <c r="BT179" s="143"/>
      <c r="BU179" s="143"/>
      <c r="BV179" s="143"/>
      <c r="BW179" s="143"/>
      <c r="BX179" s="143"/>
      <c r="BY179" s="143"/>
      <c r="BZ179" s="143"/>
      <c r="CA179" s="143"/>
      <c r="CB179" s="143"/>
      <c r="CC179" s="143"/>
      <c r="CD179" s="143"/>
      <c r="CE179" s="143"/>
      <c r="CF179" s="143"/>
      <c r="CG179" s="143"/>
      <c r="CH179" s="143"/>
      <c r="CI179" s="270">
        <v>1</v>
      </c>
      <c r="CK179" s="64"/>
      <c r="CL179" s="64"/>
      <c r="CM179" s="64"/>
      <c r="CN179" s="64"/>
      <c r="CO179" s="64"/>
      <c r="CP179" s="64"/>
      <c r="CQ179" s="64"/>
      <c r="CR179" s="64"/>
      <c r="CS179" s="64"/>
      <c r="CT179" s="64"/>
      <c r="CU179" s="64"/>
      <c r="CV179" s="64"/>
      <c r="CW179" s="64"/>
      <c r="CX179" s="64"/>
      <c r="CY179" s="64"/>
      <c r="CZ179" s="64"/>
      <c r="DA179" s="64"/>
      <c r="DB179" s="64"/>
      <c r="DC179" s="64"/>
      <c r="DD179" s="64"/>
      <c r="DE179" s="64"/>
      <c r="DF179" s="64"/>
      <c r="DG179" s="64"/>
      <c r="DH179" s="64"/>
      <c r="DI179" s="64"/>
      <c r="DJ179" s="64"/>
      <c r="DK179" s="64"/>
      <c r="DL179" s="64"/>
      <c r="DM179" s="64"/>
      <c r="DN179" s="64"/>
      <c r="DO179" s="64"/>
      <c r="DP179" s="64"/>
      <c r="DQ179" s="64"/>
      <c r="DR179" s="64"/>
      <c r="DS179" s="64"/>
      <c r="DT179" s="64"/>
      <c r="DU179" s="64"/>
      <c r="DV179" s="64"/>
      <c r="DW179" s="64"/>
      <c r="DX179" s="64"/>
      <c r="DY179" s="64"/>
      <c r="DZ179" s="64"/>
      <c r="EA179" s="64"/>
      <c r="EB179" s="64"/>
      <c r="EC179" s="64"/>
      <c r="ED179" s="64"/>
      <c r="EE179" s="64"/>
      <c r="EF179" s="64"/>
      <c r="EG179" s="64"/>
      <c r="EH179" s="64"/>
    </row>
    <row r="180" spans="1:138" s="67" customFormat="1" ht="14.65">
      <c r="A180" s="173" t="s">
        <v>356</v>
      </c>
      <c r="B180" s="143" t="s">
        <v>149</v>
      </c>
      <c r="C180" s="143"/>
      <c r="D180" s="65" t="s">
        <v>82</v>
      </c>
      <c r="E180" s="118"/>
      <c r="F180" s="139"/>
      <c r="G180" s="198"/>
      <c r="H180" s="65"/>
      <c r="I180" s="65"/>
      <c r="J180" s="65"/>
      <c r="K180" s="293"/>
      <c r="L180" s="123"/>
      <c r="M180" s="289"/>
      <c r="N180" s="65"/>
      <c r="O180" s="179"/>
      <c r="P180" s="140"/>
      <c r="Q180" s="65" t="s">
        <v>93</v>
      </c>
      <c r="R180" s="64" t="s">
        <v>150</v>
      </c>
      <c r="S180" s="64" t="str">
        <f t="shared" si="25"/>
        <v>andtvvvgsieftegiivanmvaemieahtdlkvvrklnlggenvnfeaikrgganngidiyveytghglvdilg</v>
      </c>
      <c r="T180" s="64" t="str">
        <f t="shared" si="26"/>
        <v>fpep</v>
      </c>
      <c r="U180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80" s="64" t="str">
        <f t="shared" si="28"/>
        <v>tyg</v>
      </c>
      <c r="W180" s="64" t="str">
        <f t="shared" si="29"/>
        <v>ppps</v>
      </c>
      <c r="X180" s="64" t="str">
        <f t="shared" si="30"/>
        <v>tdpegayetvkkeykrkwnivwlkplgfnntytltvkdelakqynlktfsdlakisdklilgatmfflegpdgypglqklynfkfkhtksmdmgirytaidnnevqvidawatdgllvshklkileddkaffppyyaapiirqdvldkhpelkdvlnklanqisleemqklnykvdgegqdpakvakeflkekglil</v>
      </c>
      <c r="Y180" s="64"/>
      <c r="Z180" s="64"/>
      <c r="AA180" s="64"/>
      <c r="AB180" s="64"/>
      <c r="AC180" s="186" t="str">
        <f t="shared" si="35"/>
        <v>i</v>
      </c>
      <c r="AD180" s="186" t="str">
        <f t="shared" si="35"/>
        <v>e</v>
      </c>
      <c r="AE180" s="186" t="str">
        <f t="shared" si="35"/>
        <v>h</v>
      </c>
      <c r="AF180" s="186" t="str">
        <f t="shared" si="35"/>
        <v>l</v>
      </c>
      <c r="AG180" s="186" t="str">
        <f t="shared" si="35"/>
        <v>t</v>
      </c>
      <c r="AH180" s="193" t="str">
        <f t="shared" si="35"/>
        <v>y</v>
      </c>
      <c r="AI180" s="27"/>
      <c r="AJ180" s="143" t="s">
        <v>550</v>
      </c>
      <c r="AK180" s="284"/>
      <c r="AL180" s="143"/>
      <c r="AM180" s="143"/>
      <c r="AN180" s="143"/>
      <c r="AO180" s="143"/>
      <c r="AP180" s="143"/>
      <c r="AQ180" s="143"/>
      <c r="AR180" s="143"/>
      <c r="AS180" s="143"/>
      <c r="AT180" s="143"/>
      <c r="AU180" s="143"/>
      <c r="AV180" s="143"/>
      <c r="AW180" s="143"/>
      <c r="AX180" s="143"/>
      <c r="AY180" s="143"/>
      <c r="AZ180" s="143"/>
      <c r="BA180" s="143"/>
      <c r="BB180" s="143"/>
      <c r="BC180" s="143"/>
      <c r="BD180" s="143">
        <v>1</v>
      </c>
      <c r="BE180" s="143"/>
      <c r="BF180" s="143"/>
      <c r="BG180" s="143"/>
      <c r="BH180" s="143"/>
      <c r="BI180" s="143"/>
      <c r="BJ180" s="143"/>
      <c r="BK180" s="143"/>
      <c r="BL180" s="143"/>
      <c r="BM180" s="143"/>
      <c r="BN180" s="143"/>
      <c r="BO180" s="143"/>
      <c r="BP180" s="143"/>
      <c r="BQ180" s="143"/>
      <c r="BR180" s="143"/>
      <c r="BS180" s="143"/>
      <c r="BT180" s="143"/>
      <c r="BU180" s="143"/>
      <c r="BV180" s="143"/>
      <c r="BW180" s="143"/>
      <c r="BX180" s="143"/>
      <c r="BY180" s="143"/>
      <c r="BZ180" s="143"/>
      <c r="CA180" s="143"/>
      <c r="CB180" s="143"/>
      <c r="CC180" s="143"/>
      <c r="CD180" s="143"/>
      <c r="CE180" s="143"/>
      <c r="CF180" s="143"/>
      <c r="CG180" s="143"/>
      <c r="CH180" s="143"/>
      <c r="CI180" s="270">
        <v>1</v>
      </c>
      <c r="CK180" s="64"/>
      <c r="CL180" s="64"/>
      <c r="CM180" s="64"/>
      <c r="CN180" s="64"/>
      <c r="CO180" s="64"/>
      <c r="CP180" s="64"/>
      <c r="CQ180" s="64"/>
      <c r="CR180" s="64"/>
      <c r="CS180" s="64"/>
      <c r="CT180" s="64"/>
      <c r="CU180" s="64"/>
      <c r="CV180" s="64"/>
      <c r="CW180" s="64"/>
      <c r="CX180" s="64"/>
      <c r="CY180" s="64"/>
      <c r="CZ180" s="64"/>
      <c r="DA180" s="64"/>
      <c r="DB180" s="64"/>
      <c r="DC180" s="64"/>
      <c r="DD180" s="64"/>
      <c r="DE180" s="64"/>
      <c r="DF180" s="64"/>
      <c r="DG180" s="64"/>
      <c r="DH180" s="64"/>
      <c r="DI180" s="64"/>
      <c r="DJ180" s="64"/>
      <c r="DK180" s="64"/>
      <c r="DL180" s="64"/>
      <c r="DM180" s="64"/>
      <c r="DN180" s="64"/>
      <c r="DO180" s="64"/>
      <c r="DP180" s="64"/>
      <c r="DQ180" s="64"/>
      <c r="DR180" s="64"/>
      <c r="DS180" s="64"/>
      <c r="DT180" s="64"/>
      <c r="DU180" s="64"/>
      <c r="DV180" s="64"/>
      <c r="DW180" s="64"/>
      <c r="DX180" s="64"/>
      <c r="DY180" s="64"/>
      <c r="DZ180" s="64"/>
      <c r="EA180" s="64"/>
      <c r="EB180" s="64"/>
      <c r="EC180" s="64"/>
      <c r="ED180" s="64"/>
      <c r="EE180" s="64"/>
      <c r="EF180" s="64"/>
      <c r="EG180" s="64"/>
      <c r="EH180" s="64"/>
    </row>
    <row r="181" spans="1:138" s="67" customFormat="1" ht="14.65">
      <c r="A181" s="173" t="s">
        <v>358</v>
      </c>
      <c r="B181" s="143" t="s">
        <v>149</v>
      </c>
      <c r="C181" s="143"/>
      <c r="D181" s="65" t="s">
        <v>82</v>
      </c>
      <c r="E181" s="118"/>
      <c r="F181" s="139"/>
      <c r="G181" s="198"/>
      <c r="H181" s="65"/>
      <c r="I181" s="65"/>
      <c r="J181" s="65"/>
      <c r="K181" s="293"/>
      <c r="L181" s="123"/>
      <c r="M181" s="289"/>
      <c r="N181" s="65"/>
      <c r="O181" s="179"/>
      <c r="P181" s="140"/>
      <c r="Q181" s="65" t="s">
        <v>93</v>
      </c>
      <c r="R181" s="64" t="s">
        <v>551</v>
      </c>
      <c r="S181" s="64" t="str">
        <f t="shared" si="25"/>
        <v>andtvvvgsiiftegiivanmvaemieahtdlkvvrklnlggvnvnfeaikrgganngidiyveytgtglvdilg</v>
      </c>
      <c r="T181" s="64" t="str">
        <f t="shared" si="26"/>
        <v>fpep</v>
      </c>
      <c r="U181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81" s="64" t="str">
        <f t="shared" si="28"/>
        <v>tyg</v>
      </c>
      <c r="W181" s="64" t="str">
        <f t="shared" si="29"/>
        <v>ppps</v>
      </c>
      <c r="X181" s="64" t="str">
        <f t="shared" si="30"/>
        <v>tdpegayetvkkeykrkwnivwlkplgfnntytltvkdelakqynlktfsdlakisdklilgatmfflegpdgypglqklynfkfkhtksmdmgirytaidnnevqvidawatdgllvshklkileddkaffppyyaapiirqdvldkhpelkdvlnklanqisleemqklnykvdgegqdpakvakeflkekglil</v>
      </c>
      <c r="Y181" s="64"/>
      <c r="Z181" s="64"/>
      <c r="AA181" s="64"/>
      <c r="AB181" s="64"/>
      <c r="AC181" s="186" t="str">
        <f t="shared" si="35"/>
        <v>i</v>
      </c>
      <c r="AD181" s="186" t="str">
        <f t="shared" si="35"/>
        <v>v</v>
      </c>
      <c r="AE181" s="186" t="str">
        <f t="shared" si="35"/>
        <v>t</v>
      </c>
      <c r="AF181" s="186" t="str">
        <f t="shared" si="35"/>
        <v>l</v>
      </c>
      <c r="AG181" s="186" t="str">
        <f t="shared" si="35"/>
        <v>t</v>
      </c>
      <c r="AH181" s="193" t="str">
        <f t="shared" si="35"/>
        <v>y</v>
      </c>
      <c r="AI181" s="27"/>
      <c r="AJ181" s="143" t="s">
        <v>552</v>
      </c>
      <c r="AK181" s="284"/>
      <c r="AL181" s="143"/>
      <c r="AM181" s="143"/>
      <c r="AN181" s="143"/>
      <c r="AO181" s="143"/>
      <c r="AP181" s="143"/>
      <c r="AQ181" s="143"/>
      <c r="AR181" s="143"/>
      <c r="AS181" s="143"/>
      <c r="AT181" s="143"/>
      <c r="AU181" s="143"/>
      <c r="AV181" s="143"/>
      <c r="AW181" s="143"/>
      <c r="AX181" s="143"/>
      <c r="AY181" s="143"/>
      <c r="AZ181" s="143"/>
      <c r="BA181" s="143"/>
      <c r="BB181" s="143"/>
      <c r="BC181" s="143"/>
      <c r="BD181" s="143">
        <v>1</v>
      </c>
      <c r="BE181" s="143"/>
      <c r="BF181" s="143"/>
      <c r="BG181" s="143"/>
      <c r="BH181" s="143"/>
      <c r="BI181" s="143"/>
      <c r="BJ181" s="143"/>
      <c r="BK181" s="143"/>
      <c r="BL181" s="143"/>
      <c r="BM181" s="143"/>
      <c r="BN181" s="143"/>
      <c r="BO181" s="143"/>
      <c r="BP181" s="143"/>
      <c r="BQ181" s="143"/>
      <c r="BR181" s="143"/>
      <c r="BS181" s="143"/>
      <c r="BT181" s="143"/>
      <c r="BU181" s="143"/>
      <c r="BV181" s="143"/>
      <c r="BW181" s="143"/>
      <c r="BX181" s="143"/>
      <c r="BY181" s="143"/>
      <c r="BZ181" s="143"/>
      <c r="CA181" s="143"/>
      <c r="CB181" s="143"/>
      <c r="CC181" s="143"/>
      <c r="CD181" s="143"/>
      <c r="CE181" s="143"/>
      <c r="CF181" s="143"/>
      <c r="CG181" s="143"/>
      <c r="CH181" s="143"/>
      <c r="CI181" s="270">
        <v>1</v>
      </c>
      <c r="CK181" s="64"/>
      <c r="CL181" s="64"/>
      <c r="CM181" s="64"/>
      <c r="CN181" s="64"/>
      <c r="CO181" s="64"/>
      <c r="CP181" s="64"/>
      <c r="CQ181" s="64"/>
      <c r="CR181" s="64"/>
      <c r="CS181" s="64"/>
      <c r="CT181" s="64"/>
      <c r="CU181" s="64"/>
      <c r="CV181" s="64"/>
      <c r="CW181" s="64"/>
      <c r="CX181" s="64"/>
      <c r="CY181" s="64"/>
      <c r="CZ181" s="64"/>
      <c r="DA181" s="64"/>
      <c r="DB181" s="64"/>
      <c r="DC181" s="64"/>
      <c r="DD181" s="64"/>
      <c r="DE181" s="64"/>
      <c r="DF181" s="64"/>
      <c r="DG181" s="64"/>
      <c r="DH181" s="64"/>
      <c r="DI181" s="64"/>
      <c r="DJ181" s="64"/>
      <c r="DK181" s="64"/>
      <c r="DL181" s="64"/>
      <c r="DM181" s="64"/>
      <c r="DN181" s="64"/>
      <c r="DO181" s="64"/>
      <c r="DP181" s="64"/>
      <c r="DQ181" s="64"/>
      <c r="DR181" s="64"/>
      <c r="DS181" s="64"/>
      <c r="DT181" s="64"/>
      <c r="DU181" s="64"/>
      <c r="DV181" s="64"/>
      <c r="DW181" s="64"/>
      <c r="DX181" s="64"/>
      <c r="DY181" s="64"/>
      <c r="DZ181" s="64"/>
      <c r="EA181" s="64"/>
      <c r="EB181" s="64"/>
      <c r="EC181" s="64"/>
      <c r="ED181" s="64"/>
      <c r="EE181" s="64"/>
      <c r="EF181" s="64"/>
      <c r="EG181" s="64"/>
      <c r="EH181" s="64"/>
    </row>
    <row r="182" spans="1:138" s="67" customFormat="1" ht="14.65">
      <c r="A182" s="173" t="s">
        <v>360</v>
      </c>
      <c r="B182" s="143" t="s">
        <v>149</v>
      </c>
      <c r="C182" s="143"/>
      <c r="D182" s="65" t="s">
        <v>82</v>
      </c>
      <c r="E182" s="118"/>
      <c r="F182" s="139" t="s">
        <v>160</v>
      </c>
      <c r="G182" s="198"/>
      <c r="H182" s="65"/>
      <c r="I182" s="65"/>
      <c r="J182" s="65"/>
      <c r="K182" s="293"/>
      <c r="L182" s="123"/>
      <c r="M182" s="289"/>
      <c r="N182" s="65"/>
      <c r="O182" s="179"/>
      <c r="P182" s="140"/>
      <c r="Q182" s="65" t="s">
        <v>93</v>
      </c>
      <c r="R182" s="64" t="s">
        <v>553</v>
      </c>
      <c r="S182" s="64" t="str">
        <f t="shared" si="25"/>
        <v>andtvvvgsieftegiivanmvaemieahtdlkvvrklnlggenvnfeaikrgganngidiyveytghglvdilg</v>
      </c>
      <c r="T182" s="64" t="str">
        <f t="shared" si="26"/>
        <v>fpep</v>
      </c>
      <c r="U182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82" s="64" t="str">
        <f t="shared" si="28"/>
        <v>tyg</v>
      </c>
      <c r="W182" s="64" t="str">
        <f t="shared" si="29"/>
        <v>ppps</v>
      </c>
      <c r="X182" s="64" t="str">
        <f t="shared" si="30"/>
        <v>tdpegayetvkkeykrkwnivwlkplgfnntytltvkdelakqynlktfsdlakisdklilgatmfflegpdgypglqklynfkfkhtksmdmgirytaidnnevqvidaaatdgllvshklkileddkaffppyyaapiirqdvldkhpelkdvlnklanqisleemqklnykvdgegqdpakvakeflkekglil</v>
      </c>
      <c r="Y182" s="64"/>
      <c r="Z182" s="64"/>
      <c r="AA182" s="64"/>
      <c r="AB182" s="64"/>
      <c r="AC182" s="186" t="str">
        <f t="shared" ref="AC182:AH191" si="36">MID($R182,MID(AC$1,1,3),1)</f>
        <v>i</v>
      </c>
      <c r="AD182" s="186" t="str">
        <f t="shared" si="36"/>
        <v>e</v>
      </c>
      <c r="AE182" s="186" t="str">
        <f t="shared" si="36"/>
        <v>h</v>
      </c>
      <c r="AF182" s="186" t="str">
        <f t="shared" si="36"/>
        <v>l</v>
      </c>
      <c r="AG182" s="186" t="str">
        <f t="shared" si="36"/>
        <v>t</v>
      </c>
      <c r="AH182" s="193" t="str">
        <f t="shared" si="36"/>
        <v>y</v>
      </c>
      <c r="AI182" s="27"/>
      <c r="AJ182" s="143" t="s">
        <v>554</v>
      </c>
      <c r="AK182" s="284"/>
      <c r="AL182" s="143"/>
      <c r="AM182" s="143"/>
      <c r="AN182" s="143"/>
      <c r="AO182" s="143"/>
      <c r="AP182" s="143"/>
      <c r="AQ182" s="143"/>
      <c r="AR182" s="143"/>
      <c r="AS182" s="143"/>
      <c r="AT182" s="143"/>
      <c r="AU182" s="143"/>
      <c r="AV182" s="143"/>
      <c r="AW182" s="143"/>
      <c r="AX182" s="143"/>
      <c r="AY182" s="143"/>
      <c r="AZ182" s="143"/>
      <c r="BA182" s="143"/>
      <c r="BB182" s="143"/>
      <c r="BC182" s="143"/>
      <c r="BD182" s="143">
        <v>1</v>
      </c>
      <c r="BE182" s="143"/>
      <c r="BF182" s="143"/>
      <c r="BG182" s="143"/>
      <c r="BH182" s="143"/>
      <c r="BI182" s="143"/>
      <c r="BJ182" s="143"/>
      <c r="BK182" s="143"/>
      <c r="BL182" s="143"/>
      <c r="BM182" s="143"/>
      <c r="BN182" s="143"/>
      <c r="BO182" s="143"/>
      <c r="BP182" s="143"/>
      <c r="BQ182" s="143"/>
      <c r="BR182" s="143"/>
      <c r="BS182" s="143"/>
      <c r="BT182" s="143"/>
      <c r="BU182" s="143"/>
      <c r="BV182" s="143"/>
      <c r="BW182" s="143"/>
      <c r="BX182" s="143"/>
      <c r="BY182" s="143"/>
      <c r="BZ182" s="143"/>
      <c r="CA182" s="143"/>
      <c r="CB182" s="143"/>
      <c r="CC182" s="143"/>
      <c r="CD182" s="143"/>
      <c r="CE182" s="143"/>
      <c r="CF182" s="143"/>
      <c r="CG182" s="143"/>
      <c r="CH182" s="143"/>
      <c r="CI182" s="270">
        <v>1</v>
      </c>
      <c r="CK182" s="64"/>
      <c r="CL182" s="64"/>
      <c r="CM182" s="64"/>
      <c r="CN182" s="64"/>
      <c r="CO182" s="64"/>
      <c r="CP182" s="64"/>
      <c r="CQ182" s="64"/>
      <c r="CR182" s="64"/>
      <c r="CS182" s="64"/>
      <c r="CT182" s="64"/>
      <c r="CU182" s="64"/>
      <c r="CV182" s="64"/>
      <c r="CW182" s="64"/>
      <c r="CX182" s="64"/>
      <c r="CY182" s="64"/>
      <c r="CZ182" s="64"/>
      <c r="DA182" s="64"/>
      <c r="DB182" s="64"/>
      <c r="DC182" s="64"/>
      <c r="DD182" s="64"/>
      <c r="DE182" s="64"/>
      <c r="DF182" s="64"/>
      <c r="DG182" s="64"/>
      <c r="DH182" s="64"/>
      <c r="DI182" s="64"/>
      <c r="DJ182" s="64"/>
      <c r="DK182" s="64"/>
      <c r="DL182" s="64"/>
      <c r="DM182" s="64"/>
      <c r="DN182" s="64"/>
      <c r="DO182" s="64"/>
      <c r="DP182" s="64"/>
      <c r="DQ182" s="64"/>
      <c r="DR182" s="64"/>
      <c r="DS182" s="64"/>
      <c r="DT182" s="64"/>
      <c r="DU182" s="64"/>
      <c r="DV182" s="64"/>
      <c r="DW182" s="64"/>
      <c r="DX182" s="64"/>
      <c r="DY182" s="64"/>
      <c r="DZ182" s="64"/>
      <c r="EA182" s="64"/>
      <c r="EB182" s="64"/>
      <c r="EC182" s="64"/>
      <c r="ED182" s="64"/>
      <c r="EE182" s="64"/>
      <c r="EF182" s="64"/>
      <c r="EG182" s="64"/>
      <c r="EH182" s="64"/>
    </row>
    <row r="183" spans="1:138" s="67" customFormat="1" ht="14.65">
      <c r="A183" s="173" t="s">
        <v>362</v>
      </c>
      <c r="B183" s="143" t="s">
        <v>149</v>
      </c>
      <c r="C183" s="143"/>
      <c r="D183" s="65" t="s">
        <v>82</v>
      </c>
      <c r="E183" s="118"/>
      <c r="F183" s="139" t="s">
        <v>160</v>
      </c>
      <c r="G183" s="198"/>
      <c r="H183" s="65"/>
      <c r="I183" s="65"/>
      <c r="J183" s="65"/>
      <c r="K183" s="293"/>
      <c r="L183" s="123"/>
      <c r="M183" s="289"/>
      <c r="N183" s="65"/>
      <c r="O183" s="179"/>
      <c r="P183" s="140"/>
      <c r="Q183" s="65" t="s">
        <v>93</v>
      </c>
      <c r="R183" s="64" t="s">
        <v>555</v>
      </c>
      <c r="S183" s="64" t="str">
        <f t="shared" si="25"/>
        <v>andtvvvgsieftegiivanmvaemieahtdlkvvrklnlggenvnfeaikrgganngidiyveytghglvdilg</v>
      </c>
      <c r="T183" s="64" t="str">
        <f t="shared" si="26"/>
        <v>fpep</v>
      </c>
      <c r="U183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83" s="64" t="str">
        <f t="shared" si="28"/>
        <v>tyg</v>
      </c>
      <c r="W183" s="64" t="str">
        <f t="shared" si="29"/>
        <v>ppps</v>
      </c>
      <c r="X183" s="64" t="str">
        <f t="shared" si="30"/>
        <v>tdpegayetvkkeykrkwnivwlkplgfnntytltvkdelakqynlktfsdlakisdklilgatmfflegpdgypglqklynfkfkhtksmdmgirytaidnnevqvidacatdgllvshklkileddkaffppyyaapiirqdvldkhpelkdvlnklanqisleemqklnykvdgegqdpakvakeflkekglil</v>
      </c>
      <c r="Y183" s="64"/>
      <c r="Z183" s="64"/>
      <c r="AA183" s="64"/>
      <c r="AB183" s="64"/>
      <c r="AC183" s="186" t="str">
        <f t="shared" si="36"/>
        <v>i</v>
      </c>
      <c r="AD183" s="186" t="str">
        <f t="shared" si="36"/>
        <v>e</v>
      </c>
      <c r="AE183" s="186" t="str">
        <f t="shared" si="36"/>
        <v>h</v>
      </c>
      <c r="AF183" s="186" t="str">
        <f t="shared" si="36"/>
        <v>l</v>
      </c>
      <c r="AG183" s="186" t="str">
        <f t="shared" si="36"/>
        <v>t</v>
      </c>
      <c r="AH183" s="193" t="str">
        <f t="shared" si="36"/>
        <v>y</v>
      </c>
      <c r="AI183" s="27"/>
      <c r="AJ183" s="143" t="s">
        <v>556</v>
      </c>
      <c r="AK183" s="284"/>
      <c r="AL183" s="143"/>
      <c r="AM183" s="143"/>
      <c r="AN183" s="143"/>
      <c r="AO183" s="143"/>
      <c r="AP183" s="143"/>
      <c r="AQ183" s="143"/>
      <c r="AR183" s="143"/>
      <c r="AS183" s="143"/>
      <c r="AT183" s="143"/>
      <c r="AU183" s="143"/>
      <c r="AV183" s="143"/>
      <c r="AW183" s="143"/>
      <c r="AX183" s="143"/>
      <c r="AY183" s="143"/>
      <c r="AZ183" s="143"/>
      <c r="BA183" s="143"/>
      <c r="BB183" s="143"/>
      <c r="BC183" s="143"/>
      <c r="BD183" s="143">
        <v>1</v>
      </c>
      <c r="BE183" s="143"/>
      <c r="BF183" s="143"/>
      <c r="BG183" s="143"/>
      <c r="BH183" s="143"/>
      <c r="BI183" s="143"/>
      <c r="BJ183" s="143"/>
      <c r="BK183" s="143"/>
      <c r="BL183" s="143"/>
      <c r="BM183" s="143"/>
      <c r="BN183" s="143"/>
      <c r="BO183" s="143"/>
      <c r="BP183" s="143"/>
      <c r="BQ183" s="143"/>
      <c r="BR183" s="143"/>
      <c r="BS183" s="143"/>
      <c r="BT183" s="143"/>
      <c r="BU183" s="143"/>
      <c r="BV183" s="143"/>
      <c r="BW183" s="143"/>
      <c r="BX183" s="143"/>
      <c r="BY183" s="143"/>
      <c r="BZ183" s="143"/>
      <c r="CA183" s="143"/>
      <c r="CB183" s="143"/>
      <c r="CC183" s="143"/>
      <c r="CD183" s="143"/>
      <c r="CE183" s="143"/>
      <c r="CF183" s="143"/>
      <c r="CG183" s="143"/>
      <c r="CH183" s="143"/>
      <c r="CI183" s="270">
        <v>1</v>
      </c>
      <c r="CK183" s="64"/>
      <c r="CL183" s="64"/>
      <c r="CM183" s="64"/>
      <c r="CN183" s="64"/>
      <c r="CO183" s="64"/>
      <c r="CP183" s="64"/>
      <c r="CQ183" s="64"/>
      <c r="CR183" s="64"/>
      <c r="CS183" s="64"/>
      <c r="CT183" s="64"/>
      <c r="CU183" s="64"/>
      <c r="CV183" s="64"/>
      <c r="CW183" s="64"/>
      <c r="CX183" s="64"/>
      <c r="CY183" s="64"/>
      <c r="CZ183" s="64"/>
      <c r="DA183" s="64"/>
      <c r="DB183" s="64"/>
      <c r="DC183" s="64"/>
      <c r="DD183" s="64"/>
      <c r="DE183" s="64"/>
      <c r="DF183" s="64"/>
      <c r="DG183" s="64"/>
      <c r="DH183" s="64"/>
      <c r="DI183" s="64"/>
      <c r="DJ183" s="64"/>
      <c r="DK183" s="64"/>
      <c r="DL183" s="64"/>
      <c r="DM183" s="64"/>
      <c r="DN183" s="64"/>
      <c r="DO183" s="64"/>
      <c r="DP183" s="64"/>
      <c r="DQ183" s="64"/>
      <c r="DR183" s="64"/>
      <c r="DS183" s="64"/>
      <c r="DT183" s="64"/>
      <c r="DU183" s="64"/>
      <c r="DV183" s="64"/>
      <c r="DW183" s="64"/>
      <c r="DX183" s="64"/>
      <c r="DY183" s="64"/>
      <c r="DZ183" s="64"/>
      <c r="EA183" s="64"/>
      <c r="EB183" s="64"/>
      <c r="EC183" s="64"/>
      <c r="ED183" s="64"/>
      <c r="EE183" s="64"/>
      <c r="EF183" s="64"/>
      <c r="EG183" s="64"/>
      <c r="EH183" s="64"/>
    </row>
    <row r="184" spans="1:138" s="67" customFormat="1" ht="14.65">
      <c r="A184" s="173" t="s">
        <v>557</v>
      </c>
      <c r="B184" s="143" t="s">
        <v>149</v>
      </c>
      <c r="C184" s="143"/>
      <c r="D184" s="65" t="s">
        <v>82</v>
      </c>
      <c r="E184" s="118"/>
      <c r="F184" s="139" t="s">
        <v>166</v>
      </c>
      <c r="G184" s="198"/>
      <c r="H184" s="65"/>
      <c r="I184" s="65"/>
      <c r="J184" s="65"/>
      <c r="K184" s="293"/>
      <c r="L184" s="123"/>
      <c r="M184" s="289"/>
      <c r="N184" s="65"/>
      <c r="O184" s="179"/>
      <c r="P184" s="140"/>
      <c r="Q184" s="65" t="s">
        <v>93</v>
      </c>
      <c r="R184" s="64" t="s">
        <v>150</v>
      </c>
      <c r="S184" s="64" t="str">
        <f t="shared" si="25"/>
        <v>andtvvvgsieftegiivanmvaemieahtdlkvvrklnlggenvnfeaikrgganngidiyveytghglvdilg</v>
      </c>
      <c r="T184" s="64" t="str">
        <f t="shared" si="26"/>
        <v>fpep</v>
      </c>
      <c r="U184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84" s="64" t="str">
        <f t="shared" si="28"/>
        <v>tyg</v>
      </c>
      <c r="W184" s="64" t="str">
        <f t="shared" si="29"/>
        <v>ppps</v>
      </c>
      <c r="X184" s="64" t="str">
        <f t="shared" si="30"/>
        <v>tdpegayetvkkeykrkwnivwlkplgfnntytltvkdelakqynlktfsdlakisdklilgatmfflegpdgypglqklynfkfkhtksmdmgirytaidnnevqvidawatdgllvshklkileddkaffppyyaapiirqdvldkhpelkdvlnklanqisleemqklnykvdgegqdpakvakeflkekglil</v>
      </c>
      <c r="Y184" s="64"/>
      <c r="Z184" s="64"/>
      <c r="AA184" s="64"/>
      <c r="AB184" s="64"/>
      <c r="AC184" s="186" t="str">
        <f t="shared" si="36"/>
        <v>i</v>
      </c>
      <c r="AD184" s="186" t="str">
        <f t="shared" si="36"/>
        <v>e</v>
      </c>
      <c r="AE184" s="186" t="str">
        <f t="shared" si="36"/>
        <v>h</v>
      </c>
      <c r="AF184" s="186" t="str">
        <f t="shared" si="36"/>
        <v>l</v>
      </c>
      <c r="AG184" s="186" t="str">
        <f t="shared" si="36"/>
        <v>t</v>
      </c>
      <c r="AH184" s="193" t="str">
        <f t="shared" si="36"/>
        <v>y</v>
      </c>
      <c r="AI184" s="27"/>
      <c r="AJ184" s="143" t="s">
        <v>558</v>
      </c>
      <c r="AK184" s="284"/>
      <c r="AL184" s="143"/>
      <c r="AM184" s="143"/>
      <c r="AN184" s="143"/>
      <c r="AO184" s="143"/>
      <c r="AP184" s="143"/>
      <c r="AQ184" s="143"/>
      <c r="AR184" s="143"/>
      <c r="AS184" s="143"/>
      <c r="AT184" s="143"/>
      <c r="AU184" s="143"/>
      <c r="AV184" s="143"/>
      <c r="AW184" s="143"/>
      <c r="AX184" s="143"/>
      <c r="AY184" s="143"/>
      <c r="AZ184" s="143"/>
      <c r="BA184" s="143"/>
      <c r="BB184" s="143"/>
      <c r="BC184" s="143"/>
      <c r="BD184" s="143">
        <v>1</v>
      </c>
      <c r="BE184" s="143"/>
      <c r="BF184" s="143"/>
      <c r="BG184" s="143"/>
      <c r="BH184" s="143"/>
      <c r="BI184" s="143"/>
      <c r="BJ184" s="143"/>
      <c r="BK184" s="143"/>
      <c r="BL184" s="143"/>
      <c r="BM184" s="143"/>
      <c r="BN184" s="143"/>
      <c r="BO184" s="143"/>
      <c r="BP184" s="143"/>
      <c r="BQ184" s="143"/>
      <c r="BR184" s="143"/>
      <c r="BS184" s="143"/>
      <c r="BT184" s="143"/>
      <c r="BU184" s="143"/>
      <c r="BV184" s="143"/>
      <c r="BW184" s="143"/>
      <c r="BX184" s="143"/>
      <c r="BY184" s="143"/>
      <c r="BZ184" s="143"/>
      <c r="CA184" s="143"/>
      <c r="CB184" s="143"/>
      <c r="CC184" s="143"/>
      <c r="CD184" s="143"/>
      <c r="CE184" s="143"/>
      <c r="CF184" s="143"/>
      <c r="CG184" s="143"/>
      <c r="CH184" s="143"/>
      <c r="CI184" s="270">
        <v>1</v>
      </c>
      <c r="CK184" s="64"/>
      <c r="CL184" s="64"/>
      <c r="CM184" s="64"/>
      <c r="CN184" s="64"/>
      <c r="CO184" s="64"/>
      <c r="CP184" s="64"/>
      <c r="CQ184" s="64"/>
      <c r="CR184" s="64"/>
      <c r="CS184" s="64"/>
      <c r="CT184" s="64"/>
      <c r="CU184" s="64"/>
      <c r="CV184" s="64"/>
      <c r="CW184" s="64"/>
      <c r="CX184" s="64"/>
      <c r="CY184" s="64"/>
      <c r="CZ184" s="64"/>
      <c r="DA184" s="64"/>
      <c r="DB184" s="64"/>
      <c r="DC184" s="64"/>
      <c r="DD184" s="64"/>
      <c r="DE184" s="64"/>
      <c r="DF184" s="64"/>
      <c r="DG184" s="64"/>
      <c r="DH184" s="64"/>
      <c r="DI184" s="64"/>
      <c r="DJ184" s="64"/>
      <c r="DK184" s="64"/>
      <c r="DL184" s="64"/>
      <c r="DM184" s="64"/>
      <c r="DN184" s="64"/>
      <c r="DO184" s="64"/>
      <c r="DP184" s="64"/>
      <c r="DQ184" s="64"/>
      <c r="DR184" s="64"/>
      <c r="DS184" s="64"/>
      <c r="DT184" s="64"/>
      <c r="DU184" s="64"/>
      <c r="DV184" s="64"/>
      <c r="DW184" s="64"/>
      <c r="DX184" s="64"/>
      <c r="DY184" s="64"/>
      <c r="DZ184" s="64"/>
      <c r="EA184" s="64"/>
      <c r="EB184" s="64"/>
      <c r="EC184" s="64"/>
      <c r="ED184" s="64"/>
      <c r="EE184" s="64"/>
      <c r="EF184" s="64"/>
      <c r="EG184" s="64"/>
      <c r="EH184" s="64"/>
    </row>
    <row r="185" spans="1:138" s="67" customFormat="1" ht="14.65">
      <c r="A185" s="173" t="s">
        <v>365</v>
      </c>
      <c r="B185" s="143" t="s">
        <v>149</v>
      </c>
      <c r="C185" s="143"/>
      <c r="D185" s="65" t="s">
        <v>59</v>
      </c>
      <c r="E185" s="118"/>
      <c r="F185" s="139"/>
      <c r="G185" s="198"/>
      <c r="H185" s="65"/>
      <c r="I185" s="65"/>
      <c r="J185" s="65"/>
      <c r="K185" s="293"/>
      <c r="L185" s="123"/>
      <c r="M185" s="289"/>
      <c r="N185" s="65"/>
      <c r="O185" s="179"/>
      <c r="P185" s="140"/>
      <c r="Q185" s="65" t="s">
        <v>93</v>
      </c>
      <c r="R185" s="64" t="s">
        <v>150</v>
      </c>
      <c r="S185" s="64" t="str">
        <f t="shared" si="25"/>
        <v>andtvvvgsieftegiivanmvaemieahtdlkvvrklnlggenvnfeaikrgganngidiyveytghglvdilg</v>
      </c>
      <c r="T185" s="64" t="str">
        <f t="shared" si="26"/>
        <v>fpep</v>
      </c>
      <c r="U185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85" s="64" t="str">
        <f t="shared" si="28"/>
        <v>tyg</v>
      </c>
      <c r="W185" s="64" t="str">
        <f t="shared" si="29"/>
        <v>ppps</v>
      </c>
      <c r="X185" s="64" t="str">
        <f t="shared" si="30"/>
        <v>tdpegayetvkkeykrkwnivwlkplgfnntytltvkdelakqynlktfsdlakisdklilgatmfflegpdgypglqklynfkfkhtksmdmgirytaidnnevqvidawatdgllvshklkileddkaffppyyaapiirqdvldkhpelkdvlnklanqisleemqklnykvdgegqdpakvakeflkekglil</v>
      </c>
      <c r="Y185" s="64"/>
      <c r="Z185" s="64"/>
      <c r="AA185" s="64"/>
      <c r="AB185" s="64"/>
      <c r="AC185" s="186" t="str">
        <f t="shared" si="36"/>
        <v>i</v>
      </c>
      <c r="AD185" s="186" t="str">
        <f t="shared" si="36"/>
        <v>e</v>
      </c>
      <c r="AE185" s="186" t="str">
        <f t="shared" si="36"/>
        <v>h</v>
      </c>
      <c r="AF185" s="186" t="str">
        <f t="shared" si="36"/>
        <v>l</v>
      </c>
      <c r="AG185" s="186" t="str">
        <f t="shared" si="36"/>
        <v>t</v>
      </c>
      <c r="AH185" s="193" t="str">
        <f t="shared" si="36"/>
        <v>y</v>
      </c>
      <c r="AI185" s="27"/>
      <c r="AJ185" s="143" t="s">
        <v>559</v>
      </c>
      <c r="AK185" s="284"/>
      <c r="AL185" s="143"/>
      <c r="AM185" s="143"/>
      <c r="AN185" s="143"/>
      <c r="AO185" s="143"/>
      <c r="AP185" s="143"/>
      <c r="AQ185" s="143"/>
      <c r="AR185" s="143"/>
      <c r="AS185" s="143"/>
      <c r="AT185" s="143"/>
      <c r="AU185" s="143"/>
      <c r="AV185" s="143"/>
      <c r="AW185" s="143"/>
      <c r="AX185" s="143"/>
      <c r="AY185" s="143"/>
      <c r="AZ185" s="143"/>
      <c r="BA185" s="143"/>
      <c r="BB185" s="143"/>
      <c r="BC185" s="143"/>
      <c r="BD185" s="143">
        <v>1</v>
      </c>
      <c r="BE185" s="143"/>
      <c r="BF185" s="143"/>
      <c r="BG185" s="143"/>
      <c r="BH185" s="143"/>
      <c r="BI185" s="143"/>
      <c r="BJ185" s="143"/>
      <c r="BK185" s="143"/>
      <c r="BL185" s="143"/>
      <c r="BM185" s="143"/>
      <c r="BN185" s="143"/>
      <c r="BO185" s="143"/>
      <c r="BP185" s="143"/>
      <c r="BQ185" s="143"/>
      <c r="BR185" s="143"/>
      <c r="BS185" s="143"/>
      <c r="BT185" s="143"/>
      <c r="BU185" s="143"/>
      <c r="BV185" s="143"/>
      <c r="BW185" s="143"/>
      <c r="BX185" s="143"/>
      <c r="BY185" s="143"/>
      <c r="BZ185" s="143"/>
      <c r="CA185" s="143"/>
      <c r="CB185" s="143"/>
      <c r="CC185" s="143"/>
      <c r="CD185" s="143"/>
      <c r="CE185" s="143"/>
      <c r="CF185" s="143"/>
      <c r="CG185" s="143"/>
      <c r="CH185" s="143"/>
      <c r="CI185" s="270">
        <v>1</v>
      </c>
      <c r="CK185" s="64"/>
      <c r="CL185" s="64"/>
      <c r="CM185" s="64"/>
      <c r="CN185" s="64"/>
      <c r="CO185" s="64"/>
      <c r="CP185" s="64"/>
      <c r="CQ185" s="64"/>
      <c r="CR185" s="64"/>
      <c r="CS185" s="64"/>
      <c r="CT185" s="64"/>
      <c r="CU185" s="64"/>
      <c r="CV185" s="64"/>
      <c r="CW185" s="64"/>
      <c r="CX185" s="64"/>
      <c r="CY185" s="64"/>
      <c r="CZ185" s="64"/>
      <c r="DA185" s="64"/>
      <c r="DB185" s="64"/>
      <c r="DC185" s="64"/>
      <c r="DD185" s="64"/>
      <c r="DE185" s="64"/>
      <c r="DF185" s="64"/>
      <c r="DG185" s="64"/>
      <c r="DH185" s="64"/>
      <c r="DI185" s="64"/>
      <c r="DJ185" s="64"/>
      <c r="DK185" s="64"/>
      <c r="DL185" s="64"/>
      <c r="DM185" s="64"/>
      <c r="DN185" s="64"/>
      <c r="DO185" s="64"/>
      <c r="DP185" s="64"/>
      <c r="DQ185" s="64"/>
      <c r="DR185" s="64"/>
      <c r="DS185" s="64"/>
      <c r="DT185" s="64"/>
      <c r="DU185" s="64"/>
      <c r="DV185" s="64"/>
      <c r="DW185" s="64"/>
      <c r="DX185" s="64"/>
      <c r="DY185" s="64"/>
      <c r="DZ185" s="64"/>
      <c r="EA185" s="64"/>
      <c r="EB185" s="64"/>
      <c r="EC185" s="64"/>
      <c r="ED185" s="64"/>
      <c r="EE185" s="64"/>
      <c r="EF185" s="64"/>
      <c r="EG185" s="64"/>
      <c r="EH185" s="64"/>
    </row>
    <row r="186" spans="1:138" s="67" customFormat="1" ht="14.65">
      <c r="A186" s="173" t="s">
        <v>368</v>
      </c>
      <c r="B186" s="143" t="s">
        <v>149</v>
      </c>
      <c r="C186" s="143"/>
      <c r="D186" s="65" t="s">
        <v>59</v>
      </c>
      <c r="E186" s="118"/>
      <c r="F186" s="139"/>
      <c r="G186" s="198"/>
      <c r="H186" s="65"/>
      <c r="I186" s="65"/>
      <c r="J186" s="65"/>
      <c r="K186" s="293"/>
      <c r="L186" s="123"/>
      <c r="M186" s="289"/>
      <c r="N186" s="65"/>
      <c r="O186" s="179"/>
      <c r="P186" s="140"/>
      <c r="Q186" s="65" t="s">
        <v>93</v>
      </c>
      <c r="R186" s="64" t="s">
        <v>551</v>
      </c>
      <c r="S186" s="64" t="str">
        <f t="shared" si="25"/>
        <v>andtvvvgsiiftegiivanmvaemieahtdlkvvrklnlggvnvnfeaikrgganngidiyveytgtglvdilg</v>
      </c>
      <c r="T186" s="64" t="str">
        <f t="shared" si="26"/>
        <v>fpep</v>
      </c>
      <c r="U186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86" s="64" t="str">
        <f t="shared" si="28"/>
        <v>tyg</v>
      </c>
      <c r="W186" s="64" t="str">
        <f t="shared" si="29"/>
        <v>ppps</v>
      </c>
      <c r="X186" s="64" t="str">
        <f t="shared" si="30"/>
        <v>tdpegayetvkkeykrkwnivwlkplgfnntytltvkdelakqynlktfsdlakisdklilgatmfflegpdgypglqklynfkfkhtksmdmgirytaidnnevqvidawatdgllvshklkileddkaffppyyaapiirqdvldkhpelkdvlnklanqisleemqklnykvdgegqdpakvakeflkekglil</v>
      </c>
      <c r="Y186" s="64"/>
      <c r="Z186" s="64"/>
      <c r="AA186" s="64"/>
      <c r="AB186" s="64"/>
      <c r="AC186" s="186" t="str">
        <f t="shared" si="36"/>
        <v>i</v>
      </c>
      <c r="AD186" s="186" t="str">
        <f t="shared" si="36"/>
        <v>v</v>
      </c>
      <c r="AE186" s="186" t="str">
        <f t="shared" si="36"/>
        <v>t</v>
      </c>
      <c r="AF186" s="186" t="str">
        <f t="shared" si="36"/>
        <v>l</v>
      </c>
      <c r="AG186" s="186" t="str">
        <f t="shared" si="36"/>
        <v>t</v>
      </c>
      <c r="AH186" s="193" t="str">
        <f t="shared" si="36"/>
        <v>y</v>
      </c>
      <c r="AI186" s="27"/>
      <c r="AJ186" s="143" t="s">
        <v>560</v>
      </c>
      <c r="AK186" s="284"/>
      <c r="AL186" s="143"/>
      <c r="AM186" s="143"/>
      <c r="AN186" s="143"/>
      <c r="AO186" s="143"/>
      <c r="AP186" s="143"/>
      <c r="AQ186" s="143"/>
      <c r="AR186" s="143"/>
      <c r="AS186" s="143"/>
      <c r="AT186" s="143"/>
      <c r="AU186" s="143"/>
      <c r="AV186" s="143"/>
      <c r="AW186" s="143"/>
      <c r="AX186" s="143"/>
      <c r="AY186" s="143"/>
      <c r="AZ186" s="143"/>
      <c r="BA186" s="143"/>
      <c r="BB186" s="143"/>
      <c r="BC186" s="143"/>
      <c r="BD186" s="143">
        <v>1</v>
      </c>
      <c r="BE186" s="143"/>
      <c r="BF186" s="143"/>
      <c r="BG186" s="143"/>
      <c r="BH186" s="143"/>
      <c r="BI186" s="143"/>
      <c r="BJ186" s="143"/>
      <c r="BK186" s="143"/>
      <c r="BL186" s="143"/>
      <c r="BM186" s="143"/>
      <c r="BN186" s="143"/>
      <c r="BO186" s="143"/>
      <c r="BP186" s="143"/>
      <c r="BQ186" s="143"/>
      <c r="BR186" s="143"/>
      <c r="BS186" s="143"/>
      <c r="BT186" s="143"/>
      <c r="BU186" s="143"/>
      <c r="BV186" s="143"/>
      <c r="BW186" s="143"/>
      <c r="BX186" s="143"/>
      <c r="BY186" s="143"/>
      <c r="BZ186" s="143"/>
      <c r="CA186" s="143"/>
      <c r="CB186" s="143"/>
      <c r="CC186" s="143"/>
      <c r="CD186" s="143"/>
      <c r="CE186" s="143"/>
      <c r="CF186" s="143"/>
      <c r="CG186" s="143"/>
      <c r="CH186" s="143"/>
      <c r="CI186" s="270">
        <v>1</v>
      </c>
      <c r="CK186" s="64"/>
      <c r="CL186" s="64"/>
      <c r="CM186" s="64"/>
      <c r="CN186" s="64"/>
      <c r="CO186" s="64"/>
      <c r="CP186" s="64"/>
      <c r="CQ186" s="64"/>
      <c r="CR186" s="64"/>
      <c r="CS186" s="64"/>
      <c r="CT186" s="64"/>
      <c r="CU186" s="64"/>
      <c r="CV186" s="64"/>
      <c r="CW186" s="64"/>
      <c r="CX186" s="64"/>
      <c r="CY186" s="64"/>
      <c r="CZ186" s="64"/>
      <c r="DA186" s="64"/>
      <c r="DB186" s="64"/>
      <c r="DC186" s="64"/>
      <c r="DD186" s="64"/>
      <c r="DE186" s="64"/>
      <c r="DF186" s="64"/>
      <c r="DG186" s="64"/>
      <c r="DH186" s="64"/>
      <c r="DI186" s="64"/>
      <c r="DJ186" s="64"/>
      <c r="DK186" s="64"/>
      <c r="DL186" s="64"/>
      <c r="DM186" s="64"/>
      <c r="DN186" s="64"/>
      <c r="DO186" s="64"/>
      <c r="DP186" s="64"/>
      <c r="DQ186" s="64"/>
      <c r="DR186" s="64"/>
      <c r="DS186" s="64"/>
      <c r="DT186" s="64"/>
      <c r="DU186" s="64"/>
      <c r="DV186" s="64"/>
      <c r="DW186" s="64"/>
      <c r="DX186" s="64"/>
      <c r="DY186" s="64"/>
      <c r="DZ186" s="64"/>
      <c r="EA186" s="64"/>
      <c r="EB186" s="64"/>
      <c r="EC186" s="64"/>
      <c r="ED186" s="64"/>
      <c r="EE186" s="64"/>
      <c r="EF186" s="64"/>
      <c r="EG186" s="64"/>
      <c r="EH186" s="64"/>
    </row>
    <row r="187" spans="1:138" s="67" customFormat="1" ht="14.65">
      <c r="A187" s="173" t="s">
        <v>370</v>
      </c>
      <c r="B187" s="143" t="s">
        <v>149</v>
      </c>
      <c r="C187" s="143"/>
      <c r="D187" s="65" t="s">
        <v>59</v>
      </c>
      <c r="E187" s="118"/>
      <c r="F187" s="139"/>
      <c r="G187" s="198"/>
      <c r="H187" s="65"/>
      <c r="I187" s="65"/>
      <c r="J187" s="65"/>
      <c r="K187" s="293"/>
      <c r="L187" s="123"/>
      <c r="M187" s="289"/>
      <c r="N187" s="65"/>
      <c r="O187" s="179"/>
      <c r="P187" s="140"/>
      <c r="Q187" s="65" t="s">
        <v>93</v>
      </c>
      <c r="R187" s="64" t="s">
        <v>561</v>
      </c>
      <c r="S187" s="64" t="str">
        <f t="shared" si="25"/>
        <v>andtvvvgsiiftegiivanmvaemieahtdlkvvrklnlggvnvnfeaikrgganngidiyveytghglvdilg</v>
      </c>
      <c r="T187" s="64" t="str">
        <f t="shared" si="26"/>
        <v>fpep</v>
      </c>
      <c r="U187" s="64" t="str">
        <f t="shared" si="27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187" s="64" t="str">
        <f t="shared" si="28"/>
        <v>tyg</v>
      </c>
      <c r="W187" s="64" t="str">
        <f t="shared" si="29"/>
        <v>pppa</v>
      </c>
      <c r="X187" s="64" t="str">
        <f t="shared" si="30"/>
        <v>tdpegayetvkkeykrkwnivwlkplgfnntytltvkdelakqynlktfsdlakisdklilgatmfflegpdgypglqklynfkfkhtksmdmgirytaidnnevqvidawatdgllvshklkileddkaffppyyaapiirqdvldkhpelkdvlnklanqisleemqklnykvdgegqdpakvakeflkekglil</v>
      </c>
      <c r="Y187" s="64"/>
      <c r="Z187" s="64"/>
      <c r="AA187" s="64"/>
      <c r="AB187" s="64"/>
      <c r="AC187" s="186" t="str">
        <f t="shared" si="36"/>
        <v>i</v>
      </c>
      <c r="AD187" s="186" t="str">
        <f t="shared" si="36"/>
        <v>v</v>
      </c>
      <c r="AE187" s="186" t="str">
        <f t="shared" si="36"/>
        <v>h</v>
      </c>
      <c r="AF187" s="186" t="str">
        <f t="shared" si="36"/>
        <v>l</v>
      </c>
      <c r="AG187" s="186" t="str">
        <f t="shared" si="36"/>
        <v>t</v>
      </c>
      <c r="AH187" s="193" t="str">
        <f t="shared" si="36"/>
        <v>y</v>
      </c>
      <c r="AI187" s="27"/>
      <c r="AJ187" s="143" t="s">
        <v>562</v>
      </c>
      <c r="AK187" s="284"/>
      <c r="AL187" s="143"/>
      <c r="AM187" s="143"/>
      <c r="AN187" s="143"/>
      <c r="AO187" s="143"/>
      <c r="AP187" s="143"/>
      <c r="AQ187" s="143"/>
      <c r="AR187" s="143"/>
      <c r="AS187" s="143"/>
      <c r="AT187" s="143"/>
      <c r="AU187" s="143"/>
      <c r="AV187" s="143"/>
      <c r="AW187" s="143"/>
      <c r="AX187" s="143"/>
      <c r="AY187" s="143"/>
      <c r="AZ187" s="143"/>
      <c r="BA187" s="143"/>
      <c r="BB187" s="143"/>
      <c r="BC187" s="143"/>
      <c r="BD187" s="143">
        <v>1</v>
      </c>
      <c r="BE187" s="143"/>
      <c r="BF187" s="143"/>
      <c r="BG187" s="143"/>
      <c r="BH187" s="143"/>
      <c r="BI187" s="143"/>
      <c r="BJ187" s="143"/>
      <c r="BK187" s="143"/>
      <c r="BL187" s="143"/>
      <c r="BM187" s="143"/>
      <c r="BN187" s="143"/>
      <c r="BO187" s="143"/>
      <c r="BP187" s="143"/>
      <c r="BQ187" s="143"/>
      <c r="BR187" s="143"/>
      <c r="BS187" s="143"/>
      <c r="BT187" s="143"/>
      <c r="BU187" s="143"/>
      <c r="BV187" s="143"/>
      <c r="BW187" s="143"/>
      <c r="BX187" s="143"/>
      <c r="BY187" s="143"/>
      <c r="BZ187" s="143"/>
      <c r="CA187" s="143"/>
      <c r="CB187" s="143"/>
      <c r="CC187" s="143"/>
      <c r="CD187" s="143"/>
      <c r="CE187" s="143"/>
      <c r="CF187" s="143"/>
      <c r="CG187" s="143"/>
      <c r="CH187" s="143"/>
      <c r="CI187" s="270">
        <v>1</v>
      </c>
      <c r="CK187" s="64"/>
      <c r="CL187" s="64"/>
      <c r="CM187" s="64"/>
      <c r="CN187" s="64"/>
      <c r="CO187" s="64"/>
      <c r="CP187" s="64"/>
      <c r="CQ187" s="64"/>
      <c r="CR187" s="64"/>
      <c r="CS187" s="64"/>
      <c r="CT187" s="64"/>
      <c r="CU187" s="64"/>
      <c r="CV187" s="64"/>
      <c r="CW187" s="64"/>
      <c r="CX187" s="64"/>
      <c r="CY187" s="64"/>
      <c r="CZ187" s="64"/>
      <c r="DA187" s="64"/>
      <c r="DB187" s="64"/>
      <c r="DC187" s="64"/>
      <c r="DD187" s="64"/>
      <c r="DE187" s="64"/>
      <c r="DF187" s="64"/>
      <c r="DG187" s="64"/>
      <c r="DH187" s="64"/>
      <c r="DI187" s="64"/>
      <c r="DJ187" s="64"/>
      <c r="DK187" s="64"/>
      <c r="DL187" s="64"/>
      <c r="DM187" s="64"/>
      <c r="DN187" s="64"/>
      <c r="DO187" s="64"/>
      <c r="DP187" s="64"/>
      <c r="DQ187" s="64"/>
      <c r="DR187" s="64"/>
      <c r="DS187" s="64"/>
      <c r="DT187" s="64"/>
      <c r="DU187" s="64"/>
      <c r="DV187" s="64"/>
      <c r="DW187" s="64"/>
      <c r="DX187" s="64"/>
      <c r="DY187" s="64"/>
      <c r="DZ187" s="64"/>
      <c r="EA187" s="64"/>
      <c r="EB187" s="64"/>
      <c r="EC187" s="64"/>
      <c r="ED187" s="64"/>
      <c r="EE187" s="64"/>
      <c r="EF187" s="64"/>
      <c r="EG187" s="64"/>
      <c r="EH187" s="64"/>
    </row>
    <row r="188" spans="1:138" s="67" customFormat="1" ht="14.65">
      <c r="A188" s="173" t="s">
        <v>372</v>
      </c>
      <c r="B188" s="143" t="s">
        <v>149</v>
      </c>
      <c r="C188" s="143"/>
      <c r="D188" s="65" t="s">
        <v>62</v>
      </c>
      <c r="E188" s="118"/>
      <c r="F188" s="139"/>
      <c r="G188" s="198"/>
      <c r="H188" s="65"/>
      <c r="I188" s="65"/>
      <c r="J188" s="65"/>
      <c r="K188" s="293"/>
      <c r="L188" s="123"/>
      <c r="M188" s="289"/>
      <c r="N188" s="65"/>
      <c r="O188" s="179"/>
      <c r="P188" s="140"/>
      <c r="Q188" s="65" t="s">
        <v>93</v>
      </c>
      <c r="R188" s="64" t="s">
        <v>563</v>
      </c>
      <c r="S188" s="64" t="str">
        <f t="shared" si="25"/>
        <v>andtvvvgsieftegiivanmvaemieahtdlkvvrklnlggenvnfeaikrgganngidiyveytghglvdilg</v>
      </c>
      <c r="T188" s="64" t="str">
        <f t="shared" si="26"/>
        <v>fpep</v>
      </c>
      <c r="U188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88" s="64" t="str">
        <f t="shared" si="28"/>
        <v>tyg</v>
      </c>
      <c r="W188" s="64" t="str">
        <f t="shared" si="29"/>
        <v>pppa</v>
      </c>
      <c r="X188" s="64" t="str">
        <f t="shared" si="30"/>
        <v>tdpegayetvkkeykrkwnivwlkplgfnntytltvkdelakqynlktfsdlakisdklilgatmfflegpdgypglqklynfkfkhtksmdmgirytaidnnevqvidawatdgllvshklkileddkaffppyyaapiirqdvldkhpelkdvlnklanqisleemqklnykvdgegqdpakvakeflkekglil</v>
      </c>
      <c r="Y188" s="64"/>
      <c r="Z188" s="64"/>
      <c r="AA188" s="64"/>
      <c r="AB188" s="64"/>
      <c r="AC188" s="186" t="str">
        <f t="shared" si="36"/>
        <v>i</v>
      </c>
      <c r="AD188" s="186" t="str">
        <f t="shared" si="36"/>
        <v>e</v>
      </c>
      <c r="AE188" s="186" t="str">
        <f t="shared" si="36"/>
        <v>h</v>
      </c>
      <c r="AF188" s="186" t="str">
        <f t="shared" si="36"/>
        <v>l</v>
      </c>
      <c r="AG188" s="186" t="str">
        <f t="shared" si="36"/>
        <v>t</v>
      </c>
      <c r="AH188" s="193" t="str">
        <f t="shared" si="36"/>
        <v>y</v>
      </c>
      <c r="AI188" s="27"/>
      <c r="AJ188" s="143" t="s">
        <v>564</v>
      </c>
      <c r="AK188" s="284"/>
      <c r="AL188" s="143"/>
      <c r="AM188" s="143"/>
      <c r="AN188" s="143"/>
      <c r="AO188" s="143"/>
      <c r="AP188" s="143"/>
      <c r="AQ188" s="143"/>
      <c r="AR188" s="143"/>
      <c r="AS188" s="143"/>
      <c r="AT188" s="143"/>
      <c r="AU188" s="143"/>
      <c r="AV188" s="143"/>
      <c r="AW188" s="143"/>
      <c r="AX188" s="143"/>
      <c r="AY188" s="143"/>
      <c r="AZ188" s="143"/>
      <c r="BA188" s="143"/>
      <c r="BB188" s="143"/>
      <c r="BC188" s="143"/>
      <c r="BD188" s="143">
        <v>1</v>
      </c>
      <c r="BE188" s="143"/>
      <c r="BF188" s="143"/>
      <c r="BG188" s="143"/>
      <c r="BH188" s="143"/>
      <c r="BI188" s="143"/>
      <c r="BJ188" s="143"/>
      <c r="BK188" s="143"/>
      <c r="BL188" s="143"/>
      <c r="BM188" s="143"/>
      <c r="BN188" s="143"/>
      <c r="BO188" s="143"/>
      <c r="BP188" s="143"/>
      <c r="BQ188" s="143"/>
      <c r="BR188" s="143"/>
      <c r="BS188" s="143"/>
      <c r="BT188" s="143"/>
      <c r="BU188" s="143"/>
      <c r="BV188" s="143"/>
      <c r="BW188" s="143"/>
      <c r="BX188" s="143"/>
      <c r="BY188" s="143"/>
      <c r="BZ188" s="143"/>
      <c r="CA188" s="143"/>
      <c r="CB188" s="143"/>
      <c r="CC188" s="143"/>
      <c r="CD188" s="143"/>
      <c r="CE188" s="143"/>
      <c r="CF188" s="143"/>
      <c r="CG188" s="143"/>
      <c r="CH188" s="143"/>
      <c r="CI188" s="270">
        <v>1</v>
      </c>
      <c r="CK188" s="64"/>
      <c r="CL188" s="64"/>
      <c r="CM188" s="64"/>
      <c r="CN188" s="64"/>
      <c r="CO188" s="64"/>
      <c r="CP188" s="64"/>
      <c r="CQ188" s="64"/>
      <c r="CR188" s="64"/>
      <c r="CS188" s="64"/>
      <c r="CT188" s="64"/>
      <c r="CU188" s="64"/>
      <c r="CV188" s="64"/>
      <c r="CW188" s="64"/>
      <c r="CX188" s="64"/>
      <c r="CY188" s="64"/>
      <c r="CZ188" s="64"/>
      <c r="DA188" s="64"/>
      <c r="DB188" s="64"/>
      <c r="DC188" s="64"/>
      <c r="DD188" s="64"/>
      <c r="DE188" s="64"/>
      <c r="DF188" s="64"/>
      <c r="DG188" s="64"/>
      <c r="DH188" s="64"/>
      <c r="DI188" s="64"/>
      <c r="DJ188" s="64"/>
      <c r="DK188" s="64"/>
      <c r="DL188" s="64"/>
      <c r="DM188" s="64"/>
      <c r="DN188" s="64"/>
      <c r="DO188" s="64"/>
      <c r="DP188" s="64"/>
      <c r="DQ188" s="64"/>
      <c r="DR188" s="64"/>
      <c r="DS188" s="64"/>
      <c r="DT188" s="64"/>
      <c r="DU188" s="64"/>
      <c r="DV188" s="64"/>
      <c r="DW188" s="64"/>
      <c r="DX188" s="64"/>
      <c r="DY188" s="64"/>
      <c r="DZ188" s="64"/>
      <c r="EA188" s="64"/>
      <c r="EB188" s="64"/>
      <c r="EC188" s="64"/>
      <c r="ED188" s="64"/>
      <c r="EE188" s="64"/>
      <c r="EF188" s="64"/>
      <c r="EG188" s="64"/>
      <c r="EH188" s="64"/>
    </row>
    <row r="189" spans="1:138" s="67" customFormat="1" ht="14.65">
      <c r="A189" s="173" t="s">
        <v>374</v>
      </c>
      <c r="B189" s="143" t="s">
        <v>149</v>
      </c>
      <c r="C189" s="143"/>
      <c r="D189" s="65" t="s">
        <v>62</v>
      </c>
      <c r="E189" s="118"/>
      <c r="F189" s="139" t="s">
        <v>160</v>
      </c>
      <c r="G189" s="198"/>
      <c r="H189" s="65"/>
      <c r="I189" s="65"/>
      <c r="J189" s="65"/>
      <c r="K189" s="293"/>
      <c r="L189" s="123"/>
      <c r="M189" s="289"/>
      <c r="N189" s="65"/>
      <c r="O189" s="179"/>
      <c r="P189" s="140"/>
      <c r="Q189" s="65" t="s">
        <v>93</v>
      </c>
      <c r="R189" s="64" t="s">
        <v>563</v>
      </c>
      <c r="S189" s="64" t="str">
        <f t="shared" si="25"/>
        <v>andtvvvgsieftegiivanmvaemieahtdlkvvrklnlggenvnfeaikrgganngidiyveytghglvdilg</v>
      </c>
      <c r="T189" s="64" t="str">
        <f t="shared" si="26"/>
        <v>fpep</v>
      </c>
      <c r="U189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89" s="64" t="str">
        <f t="shared" si="28"/>
        <v>tyg</v>
      </c>
      <c r="W189" s="64" t="str">
        <f t="shared" si="29"/>
        <v>pppa</v>
      </c>
      <c r="X189" s="64" t="str">
        <f t="shared" si="30"/>
        <v>tdpegayetvkkeykrkwnivwlkplgfnntytltvkdelakqynlktfsdlakisdklilgatmfflegpdgypglqklynfkfkhtksmdmgirytaidnnevqvidawatdgllvshklkileddkaffppyyaapiirqdvldkhpelkdvlnklanqisleemqklnykvdgegqdpakvakeflkekglil</v>
      </c>
      <c r="Y189" s="64"/>
      <c r="Z189" s="64"/>
      <c r="AA189" s="64"/>
      <c r="AB189" s="64"/>
      <c r="AC189" s="186" t="str">
        <f t="shared" si="36"/>
        <v>i</v>
      </c>
      <c r="AD189" s="186" t="str">
        <f t="shared" si="36"/>
        <v>e</v>
      </c>
      <c r="AE189" s="186" t="str">
        <f t="shared" si="36"/>
        <v>h</v>
      </c>
      <c r="AF189" s="186" t="str">
        <f t="shared" si="36"/>
        <v>l</v>
      </c>
      <c r="AG189" s="186" t="str">
        <f t="shared" si="36"/>
        <v>t</v>
      </c>
      <c r="AH189" s="193" t="str">
        <f t="shared" si="36"/>
        <v>y</v>
      </c>
      <c r="AI189" s="27"/>
      <c r="AJ189" s="143" t="s">
        <v>565</v>
      </c>
      <c r="AK189" s="284"/>
      <c r="AL189" s="143"/>
      <c r="AM189" s="143"/>
      <c r="AN189" s="143"/>
      <c r="AO189" s="143"/>
      <c r="AP189" s="143"/>
      <c r="AQ189" s="143"/>
      <c r="AR189" s="143"/>
      <c r="AS189" s="143"/>
      <c r="AT189" s="143"/>
      <c r="AU189" s="143"/>
      <c r="AV189" s="143"/>
      <c r="AW189" s="143"/>
      <c r="AX189" s="143"/>
      <c r="AY189" s="143"/>
      <c r="AZ189" s="143"/>
      <c r="BA189" s="143"/>
      <c r="BB189" s="143"/>
      <c r="BC189" s="143"/>
      <c r="BD189" s="143">
        <v>1</v>
      </c>
      <c r="BE189" s="143"/>
      <c r="BF189" s="143"/>
      <c r="BG189" s="143"/>
      <c r="BH189" s="143"/>
      <c r="BI189" s="143"/>
      <c r="BJ189" s="143"/>
      <c r="BK189" s="143"/>
      <c r="BL189" s="143"/>
      <c r="BM189" s="143"/>
      <c r="BN189" s="143"/>
      <c r="BO189" s="143"/>
      <c r="BP189" s="143"/>
      <c r="BQ189" s="143"/>
      <c r="BR189" s="143"/>
      <c r="BS189" s="143"/>
      <c r="BT189" s="143"/>
      <c r="BU189" s="143"/>
      <c r="BV189" s="143"/>
      <c r="BW189" s="143"/>
      <c r="BX189" s="143"/>
      <c r="BY189" s="143"/>
      <c r="BZ189" s="143"/>
      <c r="CA189" s="143"/>
      <c r="CB189" s="143"/>
      <c r="CC189" s="143"/>
      <c r="CD189" s="143"/>
      <c r="CE189" s="143"/>
      <c r="CF189" s="143"/>
      <c r="CG189" s="143"/>
      <c r="CH189" s="143"/>
      <c r="CI189" s="270">
        <v>1</v>
      </c>
      <c r="CK189" s="64"/>
      <c r="CL189" s="64"/>
      <c r="CM189" s="64"/>
      <c r="CN189" s="64"/>
      <c r="CO189" s="64"/>
      <c r="CP189" s="64"/>
      <c r="CQ189" s="64"/>
      <c r="CR189" s="64"/>
      <c r="CS189" s="64"/>
      <c r="CT189" s="64"/>
      <c r="CU189" s="64"/>
      <c r="CV189" s="64"/>
      <c r="CW189" s="64"/>
      <c r="CX189" s="64"/>
      <c r="CY189" s="64"/>
      <c r="CZ189" s="64"/>
      <c r="DA189" s="64"/>
      <c r="DB189" s="64"/>
      <c r="DC189" s="64"/>
      <c r="DD189" s="64"/>
      <c r="DE189" s="64"/>
      <c r="DF189" s="64"/>
      <c r="DG189" s="64"/>
      <c r="DH189" s="64"/>
      <c r="DI189" s="64"/>
      <c r="DJ189" s="64"/>
      <c r="DK189" s="64"/>
      <c r="DL189" s="64"/>
      <c r="DM189" s="64"/>
      <c r="DN189" s="64"/>
      <c r="DO189" s="64"/>
      <c r="DP189" s="64"/>
      <c r="DQ189" s="64"/>
      <c r="DR189" s="64"/>
      <c r="DS189" s="64"/>
      <c r="DT189" s="64"/>
      <c r="DU189" s="64"/>
      <c r="DV189" s="64"/>
      <c r="DW189" s="64"/>
      <c r="DX189" s="64"/>
      <c r="DY189" s="64"/>
      <c r="DZ189" s="64"/>
      <c r="EA189" s="64"/>
      <c r="EB189" s="64"/>
      <c r="EC189" s="64"/>
      <c r="ED189" s="64"/>
      <c r="EE189" s="64"/>
      <c r="EF189" s="64"/>
      <c r="EG189" s="64"/>
      <c r="EH189" s="64"/>
    </row>
    <row r="190" spans="1:138" s="67" customFormat="1" ht="14.65">
      <c r="A190" s="173" t="s">
        <v>566</v>
      </c>
      <c r="B190" s="143" t="s">
        <v>149</v>
      </c>
      <c r="C190" s="143"/>
      <c r="D190" s="65" t="s">
        <v>62</v>
      </c>
      <c r="E190" s="118"/>
      <c r="F190" s="139" t="s">
        <v>166</v>
      </c>
      <c r="G190" s="198"/>
      <c r="H190" s="65"/>
      <c r="I190" s="65"/>
      <c r="J190" s="65"/>
      <c r="K190" s="293"/>
      <c r="L190" s="123"/>
      <c r="M190" s="289"/>
      <c r="N190" s="65"/>
      <c r="O190" s="179"/>
      <c r="P190" s="140"/>
      <c r="Q190" s="65" t="s">
        <v>93</v>
      </c>
      <c r="R190" s="64" t="s">
        <v>563</v>
      </c>
      <c r="S190" s="64" t="str">
        <f t="shared" si="25"/>
        <v>andtvvvgsieftegiivanmvaemieahtdlkvvrklnlggenvnfeaikrgganngidiyveytghglvdilg</v>
      </c>
      <c r="T190" s="64" t="str">
        <f t="shared" si="26"/>
        <v>fpep</v>
      </c>
      <c r="U190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90" s="64" t="str">
        <f t="shared" si="28"/>
        <v>tyg</v>
      </c>
      <c r="W190" s="64" t="str">
        <f t="shared" si="29"/>
        <v>pppa</v>
      </c>
      <c r="X190" s="64" t="str">
        <f t="shared" si="30"/>
        <v>tdpegayetvkkeykrkwnivwlkplgfnntytltvkdelakqynlktfsdlakisdklilgatmfflegpdgypglqklynfkfkhtksmdmgirytaidnnevqvidawatdgllvshklkileddkaffppyyaapiirqdvldkhpelkdvlnklanqisleemqklnykvdgegqdpakvakeflkekglil</v>
      </c>
      <c r="Y190" s="64"/>
      <c r="Z190" s="64"/>
      <c r="AA190" s="64"/>
      <c r="AB190" s="64"/>
      <c r="AC190" s="186" t="str">
        <f t="shared" si="36"/>
        <v>i</v>
      </c>
      <c r="AD190" s="186" t="str">
        <f t="shared" si="36"/>
        <v>e</v>
      </c>
      <c r="AE190" s="186" t="str">
        <f t="shared" si="36"/>
        <v>h</v>
      </c>
      <c r="AF190" s="186" t="str">
        <f t="shared" si="36"/>
        <v>l</v>
      </c>
      <c r="AG190" s="186" t="str">
        <f t="shared" si="36"/>
        <v>t</v>
      </c>
      <c r="AH190" s="193" t="str">
        <f t="shared" si="36"/>
        <v>y</v>
      </c>
      <c r="AI190" s="27"/>
      <c r="AJ190" s="143" t="s">
        <v>567</v>
      </c>
      <c r="AK190" s="284"/>
      <c r="AL190" s="143"/>
      <c r="AM190" s="143"/>
      <c r="AN190" s="143"/>
      <c r="AO190" s="143">
        <v>1</v>
      </c>
      <c r="AP190" s="143"/>
      <c r="AQ190" s="143"/>
      <c r="AR190" s="143"/>
      <c r="AS190" s="143"/>
      <c r="AT190" s="143"/>
      <c r="AU190" s="143"/>
      <c r="AV190" s="143"/>
      <c r="AW190" s="143"/>
      <c r="AX190" s="143"/>
      <c r="AY190" s="143"/>
      <c r="AZ190" s="143"/>
      <c r="BA190" s="143"/>
      <c r="BB190" s="143"/>
      <c r="BC190" s="143"/>
      <c r="BD190" s="143"/>
      <c r="BE190" s="143"/>
      <c r="BF190" s="143"/>
      <c r="BG190" s="143"/>
      <c r="BH190" s="143">
        <v>1</v>
      </c>
      <c r="BI190" s="143"/>
      <c r="BJ190" s="143"/>
      <c r="BK190" s="143"/>
      <c r="BL190" s="143"/>
      <c r="BM190" s="143"/>
      <c r="BN190" s="143"/>
      <c r="BO190" s="143"/>
      <c r="BP190" s="143"/>
      <c r="BQ190" s="143"/>
      <c r="BR190" s="143"/>
      <c r="BS190" s="143"/>
      <c r="BT190" s="143"/>
      <c r="BU190" s="143"/>
      <c r="BV190" s="143"/>
      <c r="BW190" s="143"/>
      <c r="BX190" s="143"/>
      <c r="BY190" s="143"/>
      <c r="BZ190" s="143"/>
      <c r="CA190" s="143"/>
      <c r="CB190" s="143"/>
      <c r="CC190" s="143"/>
      <c r="CD190" s="143"/>
      <c r="CE190" s="143"/>
      <c r="CF190" s="143"/>
      <c r="CG190" s="143"/>
      <c r="CH190" s="143"/>
      <c r="CI190" s="270">
        <v>2</v>
      </c>
      <c r="CK190" s="64"/>
      <c r="CL190" s="64"/>
      <c r="CM190" s="64"/>
      <c r="CN190" s="64"/>
      <c r="CO190" s="64"/>
      <c r="CP190" s="64"/>
      <c r="CQ190" s="64"/>
      <c r="CR190" s="64"/>
      <c r="CS190" s="64"/>
      <c r="CT190" s="64"/>
      <c r="CU190" s="64"/>
      <c r="CV190" s="64"/>
      <c r="CW190" s="64"/>
      <c r="CX190" s="64"/>
      <c r="CY190" s="64"/>
      <c r="CZ190" s="64"/>
      <c r="DA190" s="64"/>
      <c r="DB190" s="64"/>
      <c r="DC190" s="64"/>
      <c r="DD190" s="64"/>
      <c r="DE190" s="64"/>
      <c r="DF190" s="64"/>
      <c r="DG190" s="64"/>
      <c r="DH190" s="64"/>
      <c r="DI190" s="64"/>
      <c r="DJ190" s="64"/>
      <c r="DK190" s="64"/>
      <c r="DL190" s="64"/>
      <c r="DM190" s="64"/>
      <c r="DN190" s="64"/>
      <c r="DO190" s="64"/>
      <c r="DP190" s="64"/>
      <c r="DQ190" s="64"/>
      <c r="DR190" s="64"/>
      <c r="DS190" s="64"/>
      <c r="DT190" s="64"/>
      <c r="DU190" s="64"/>
      <c r="DV190" s="64"/>
      <c r="DW190" s="64"/>
      <c r="DX190" s="64"/>
      <c r="DY190" s="64"/>
      <c r="DZ190" s="64"/>
      <c r="EA190" s="64"/>
      <c r="EB190" s="64"/>
      <c r="EC190" s="64"/>
      <c r="ED190" s="64"/>
      <c r="EE190" s="64"/>
      <c r="EF190" s="64"/>
      <c r="EG190" s="64"/>
      <c r="EH190" s="64"/>
    </row>
    <row r="191" spans="1:138" s="67" customFormat="1" ht="14.65">
      <c r="A191" s="173" t="s">
        <v>568</v>
      </c>
      <c r="B191" s="143" t="s">
        <v>149</v>
      </c>
      <c r="C191" s="143"/>
      <c r="D191" s="65" t="s">
        <v>62</v>
      </c>
      <c r="E191" s="118"/>
      <c r="F191" s="139" t="s">
        <v>169</v>
      </c>
      <c r="G191" s="198"/>
      <c r="H191" s="65"/>
      <c r="I191" s="65"/>
      <c r="J191" s="65"/>
      <c r="K191" s="293"/>
      <c r="L191" s="123"/>
      <c r="M191" s="289"/>
      <c r="N191" s="65"/>
      <c r="O191" s="179"/>
      <c r="P191" s="140"/>
      <c r="Q191" s="65" t="s">
        <v>93</v>
      </c>
      <c r="R191" s="64" t="s">
        <v>563</v>
      </c>
      <c r="S191" s="64" t="str">
        <f t="shared" si="25"/>
        <v>andtvvvgsieftegiivanmvaemieahtdlkvvrklnlggenvnfeaikrgganngidiyveytghglvdilg</v>
      </c>
      <c r="T191" s="64" t="str">
        <f t="shared" si="26"/>
        <v>fpep</v>
      </c>
      <c r="U191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91" s="64" t="str">
        <f t="shared" si="28"/>
        <v>tyg</v>
      </c>
      <c r="W191" s="64" t="str">
        <f t="shared" si="29"/>
        <v>pppa</v>
      </c>
      <c r="X191" s="64" t="str">
        <f t="shared" si="30"/>
        <v>tdpegayetvkkeykrkwnivwlkplgfnntytltvkdelakqynlktfsdlakisdklilgatmfflegpdgypglqklynfkfkhtksmdmgirytaidnnevqvidawatdgllvshklkileddkaffppyyaapiirqdvldkhpelkdvlnklanqisleemqklnykvdgegqdpakvakeflkekglil</v>
      </c>
      <c r="Y191" s="64"/>
      <c r="Z191" s="64"/>
      <c r="AA191" s="64"/>
      <c r="AB191" s="64"/>
      <c r="AC191" s="186" t="str">
        <f t="shared" si="36"/>
        <v>i</v>
      </c>
      <c r="AD191" s="186" t="str">
        <f t="shared" si="36"/>
        <v>e</v>
      </c>
      <c r="AE191" s="186" t="str">
        <f t="shared" si="36"/>
        <v>h</v>
      </c>
      <c r="AF191" s="186" t="str">
        <f t="shared" si="36"/>
        <v>l</v>
      </c>
      <c r="AG191" s="186" t="str">
        <f t="shared" si="36"/>
        <v>t</v>
      </c>
      <c r="AH191" s="193" t="str">
        <f t="shared" si="36"/>
        <v>y</v>
      </c>
      <c r="AI191" s="27"/>
      <c r="AJ191" s="143" t="s">
        <v>569</v>
      </c>
      <c r="AK191" s="284"/>
      <c r="AL191" s="143"/>
      <c r="AM191" s="143"/>
      <c r="AN191" s="143"/>
      <c r="AO191" s="143"/>
      <c r="AP191" s="143"/>
      <c r="AQ191" s="143"/>
      <c r="AR191" s="143"/>
      <c r="AS191" s="143"/>
      <c r="AT191" s="143"/>
      <c r="AU191" s="143"/>
      <c r="AV191" s="143"/>
      <c r="AW191" s="143"/>
      <c r="AX191" s="143"/>
      <c r="AY191" s="143"/>
      <c r="AZ191" s="143"/>
      <c r="BA191" s="143"/>
      <c r="BB191" s="143"/>
      <c r="BC191" s="143"/>
      <c r="BD191" s="143"/>
      <c r="BE191" s="143"/>
      <c r="BF191" s="143"/>
      <c r="BG191" s="143"/>
      <c r="BH191" s="143">
        <v>1</v>
      </c>
      <c r="BI191" s="143"/>
      <c r="BJ191" s="143"/>
      <c r="BK191" s="143"/>
      <c r="BL191" s="143"/>
      <c r="BM191" s="143"/>
      <c r="BN191" s="143"/>
      <c r="BO191" s="143"/>
      <c r="BP191" s="143"/>
      <c r="BQ191" s="143"/>
      <c r="BR191" s="143"/>
      <c r="BS191" s="143"/>
      <c r="BT191" s="143"/>
      <c r="BU191" s="143"/>
      <c r="BV191" s="143"/>
      <c r="BW191" s="143"/>
      <c r="BX191" s="143"/>
      <c r="BY191" s="143"/>
      <c r="BZ191" s="143"/>
      <c r="CA191" s="143"/>
      <c r="CB191" s="143"/>
      <c r="CC191" s="143"/>
      <c r="CD191" s="143"/>
      <c r="CE191" s="143"/>
      <c r="CF191" s="143"/>
      <c r="CG191" s="143"/>
      <c r="CH191" s="143"/>
      <c r="CI191" s="270">
        <v>1</v>
      </c>
      <c r="CK191" s="64"/>
      <c r="CL191" s="64"/>
      <c r="CM191" s="64"/>
      <c r="CN191" s="64"/>
      <c r="CO191" s="64"/>
      <c r="CP191" s="64"/>
      <c r="CQ191" s="64"/>
      <c r="CR191" s="64"/>
      <c r="CS191" s="64"/>
      <c r="CT191" s="64"/>
      <c r="CU191" s="64"/>
      <c r="CV191" s="64"/>
      <c r="CW191" s="64"/>
      <c r="CX191" s="64"/>
      <c r="CY191" s="64"/>
      <c r="CZ191" s="64"/>
      <c r="DA191" s="64"/>
      <c r="DB191" s="64"/>
      <c r="DC191" s="64"/>
      <c r="DD191" s="64"/>
      <c r="DE191" s="64"/>
      <c r="DF191" s="64"/>
      <c r="DG191" s="64"/>
      <c r="DH191" s="64"/>
      <c r="DI191" s="64"/>
      <c r="DJ191" s="64"/>
      <c r="DK191" s="64"/>
      <c r="DL191" s="64"/>
      <c r="DM191" s="64"/>
      <c r="DN191" s="64"/>
      <c r="DO191" s="64"/>
      <c r="DP191" s="64"/>
      <c r="DQ191" s="64"/>
      <c r="DR191" s="64"/>
      <c r="DS191" s="64"/>
      <c r="DT191" s="64"/>
      <c r="DU191" s="64"/>
      <c r="DV191" s="64"/>
      <c r="DW191" s="64"/>
      <c r="DX191" s="64"/>
      <c r="DY191" s="64"/>
      <c r="DZ191" s="64"/>
      <c r="EA191" s="64"/>
      <c r="EB191" s="64"/>
      <c r="EC191" s="64"/>
      <c r="ED191" s="64"/>
      <c r="EE191" s="64"/>
      <c r="EF191" s="64"/>
      <c r="EG191" s="64"/>
      <c r="EH191" s="64"/>
    </row>
    <row r="192" spans="1:138" s="67" customFormat="1" ht="14.65">
      <c r="A192" s="173" t="s">
        <v>570</v>
      </c>
      <c r="B192" s="143" t="s">
        <v>149</v>
      </c>
      <c r="C192" s="143"/>
      <c r="D192" s="65" t="s">
        <v>62</v>
      </c>
      <c r="E192" s="118"/>
      <c r="F192" s="139" t="s">
        <v>172</v>
      </c>
      <c r="G192" s="198"/>
      <c r="H192" s="65"/>
      <c r="I192" s="65"/>
      <c r="J192" s="65"/>
      <c r="K192" s="293"/>
      <c r="L192" s="123"/>
      <c r="M192" s="289"/>
      <c r="N192" s="65"/>
      <c r="O192" s="179"/>
      <c r="P192" s="140"/>
      <c r="Q192" s="65" t="s">
        <v>93</v>
      </c>
      <c r="R192" s="64" t="s">
        <v>563</v>
      </c>
      <c r="S192" s="64" t="str">
        <f t="shared" si="25"/>
        <v>andtvvvgsieftegiivanmvaemieahtdlkvvrklnlggenvnfeaikrgganngidiyveytghglvdilg</v>
      </c>
      <c r="T192" s="64" t="str">
        <f t="shared" si="26"/>
        <v>fpep</v>
      </c>
      <c r="U192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92" s="64" t="str">
        <f t="shared" si="28"/>
        <v>tyg</v>
      </c>
      <c r="W192" s="64" t="str">
        <f t="shared" si="29"/>
        <v>pppa</v>
      </c>
      <c r="X192" s="64" t="str">
        <f t="shared" si="30"/>
        <v>tdpegayetvkkeykrkwnivwlkplgfnntytltvkdelakqynlktfsdlakisdklilgatmfflegpdgypglqklynfkfkhtksmdmgirytaidnnevqvidawatdgllvshklkileddkaffppyyaapiirqdvldkhpelkdvlnklanqisleemqklnykvdgegqdpakvakeflkekglil</v>
      </c>
      <c r="Y192" s="64"/>
      <c r="Z192" s="64"/>
      <c r="AA192" s="64"/>
      <c r="AB192" s="64"/>
      <c r="AC192" s="186" t="str">
        <f t="shared" ref="AC192:AH201" si="37">MID($R192,MID(AC$1,1,3),1)</f>
        <v>i</v>
      </c>
      <c r="AD192" s="186" t="str">
        <f t="shared" si="37"/>
        <v>e</v>
      </c>
      <c r="AE192" s="186" t="str">
        <f t="shared" si="37"/>
        <v>h</v>
      </c>
      <c r="AF192" s="186" t="str">
        <f t="shared" si="37"/>
        <v>l</v>
      </c>
      <c r="AG192" s="186" t="str">
        <f t="shared" si="37"/>
        <v>t</v>
      </c>
      <c r="AH192" s="193" t="str">
        <f t="shared" si="37"/>
        <v>y</v>
      </c>
      <c r="AI192" s="27"/>
      <c r="AJ192" s="143" t="s">
        <v>571</v>
      </c>
      <c r="AK192" s="284"/>
      <c r="AL192" s="143"/>
      <c r="AM192" s="143"/>
      <c r="AN192" s="143"/>
      <c r="AO192" s="143"/>
      <c r="AP192" s="143"/>
      <c r="AQ192" s="143"/>
      <c r="AR192" s="143"/>
      <c r="AS192" s="143"/>
      <c r="AT192" s="143"/>
      <c r="AU192" s="143"/>
      <c r="AV192" s="143"/>
      <c r="AW192" s="143"/>
      <c r="AX192" s="143"/>
      <c r="AY192" s="143"/>
      <c r="AZ192" s="143"/>
      <c r="BA192" s="143"/>
      <c r="BB192" s="143"/>
      <c r="BC192" s="143"/>
      <c r="BD192" s="143"/>
      <c r="BE192" s="143"/>
      <c r="BF192" s="143"/>
      <c r="BG192" s="143"/>
      <c r="BH192" s="143">
        <v>1</v>
      </c>
      <c r="BI192" s="143"/>
      <c r="BJ192" s="143"/>
      <c r="BK192" s="143"/>
      <c r="BL192" s="143"/>
      <c r="BM192" s="143"/>
      <c r="BN192" s="143"/>
      <c r="BO192" s="143"/>
      <c r="BP192" s="143"/>
      <c r="BQ192" s="143"/>
      <c r="BR192" s="143"/>
      <c r="BS192" s="143"/>
      <c r="BT192" s="143"/>
      <c r="BU192" s="143"/>
      <c r="BV192" s="143"/>
      <c r="BW192" s="143"/>
      <c r="BX192" s="143"/>
      <c r="BY192" s="143"/>
      <c r="BZ192" s="143"/>
      <c r="CA192" s="143"/>
      <c r="CB192" s="143"/>
      <c r="CC192" s="143"/>
      <c r="CD192" s="143"/>
      <c r="CE192" s="143"/>
      <c r="CF192" s="143"/>
      <c r="CG192" s="143"/>
      <c r="CH192" s="143"/>
      <c r="CI192" s="270">
        <v>1</v>
      </c>
      <c r="CK192" s="64"/>
      <c r="CL192" s="64"/>
      <c r="CM192" s="64"/>
      <c r="CN192" s="64"/>
      <c r="CO192" s="64"/>
      <c r="CP192" s="64"/>
      <c r="CQ192" s="64"/>
      <c r="CR192" s="64"/>
      <c r="CS192" s="64"/>
      <c r="CT192" s="64"/>
      <c r="CU192" s="64"/>
      <c r="CV192" s="64"/>
      <c r="CW192" s="64"/>
      <c r="CX192" s="64"/>
      <c r="CY192" s="64"/>
      <c r="CZ192" s="64"/>
      <c r="DA192" s="64"/>
      <c r="DB192" s="64"/>
      <c r="DC192" s="64"/>
      <c r="DD192" s="64"/>
      <c r="DE192" s="64"/>
      <c r="DF192" s="64"/>
      <c r="DG192" s="64"/>
      <c r="DH192" s="64"/>
      <c r="DI192" s="64"/>
      <c r="DJ192" s="64"/>
      <c r="DK192" s="64"/>
      <c r="DL192" s="64"/>
      <c r="DM192" s="64"/>
      <c r="DN192" s="64"/>
      <c r="DO192" s="64"/>
      <c r="DP192" s="64"/>
      <c r="DQ192" s="64"/>
      <c r="DR192" s="64"/>
      <c r="DS192" s="64"/>
      <c r="DT192" s="64"/>
      <c r="DU192" s="64"/>
      <c r="DV192" s="64"/>
      <c r="DW192" s="64"/>
      <c r="DX192" s="64"/>
      <c r="DY192" s="64"/>
      <c r="DZ192" s="64"/>
      <c r="EA192" s="64"/>
      <c r="EB192" s="64"/>
      <c r="EC192" s="64"/>
      <c r="ED192" s="64"/>
      <c r="EE192" s="64"/>
      <c r="EF192" s="64"/>
      <c r="EG192" s="64"/>
      <c r="EH192" s="64"/>
    </row>
    <row r="193" spans="1:138" s="67" customFormat="1" ht="14.65">
      <c r="A193" s="173" t="s">
        <v>376</v>
      </c>
      <c r="B193" s="143" t="s">
        <v>149</v>
      </c>
      <c r="C193" s="143"/>
      <c r="D193" s="65" t="s">
        <v>42</v>
      </c>
      <c r="E193" s="118"/>
      <c r="F193" s="139"/>
      <c r="G193" s="198"/>
      <c r="H193" s="65"/>
      <c r="I193" s="65"/>
      <c r="J193" s="65"/>
      <c r="K193" s="293"/>
      <c r="L193" s="123"/>
      <c r="M193" s="289"/>
      <c r="N193" s="65"/>
      <c r="O193" s="179"/>
      <c r="P193" s="140"/>
      <c r="Q193" s="65" t="s">
        <v>93</v>
      </c>
      <c r="R193" s="64" t="s">
        <v>563</v>
      </c>
      <c r="S193" s="64" t="str">
        <f t="shared" si="25"/>
        <v>andtvvvgsieftegiivanmvaemieahtdlkvvrklnlggenvnfeaikrgganngidiyveytghglvdilg</v>
      </c>
      <c r="T193" s="64" t="str">
        <f t="shared" si="26"/>
        <v>fpep</v>
      </c>
      <c r="U193" s="64" t="str">
        <f t="shared" si="27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93" s="64" t="str">
        <f t="shared" si="28"/>
        <v>tyg</v>
      </c>
      <c r="W193" s="64" t="str">
        <f t="shared" si="29"/>
        <v>pppa</v>
      </c>
      <c r="X193" s="64" t="str">
        <f t="shared" si="30"/>
        <v>tdpegayetvkkeykrkwnivwlkplgfnntytltvkdelakqynlktfsdlakisdklilgatmfflegpdgypglqklynfkfkhtksmdmgirytaidnnevqvidawatdgllvshklkileddkaffppyyaapiirqdvldkhpelkdvlnklanqisleemqklnykvdgegqdpakvakeflkekglil</v>
      </c>
      <c r="Y193" s="64"/>
      <c r="Z193" s="64"/>
      <c r="AA193" s="64"/>
      <c r="AB193" s="64"/>
      <c r="AC193" s="186" t="str">
        <f t="shared" si="37"/>
        <v>i</v>
      </c>
      <c r="AD193" s="186" t="str">
        <f t="shared" si="37"/>
        <v>e</v>
      </c>
      <c r="AE193" s="186" t="str">
        <f t="shared" si="37"/>
        <v>h</v>
      </c>
      <c r="AF193" s="186" t="str">
        <f t="shared" si="37"/>
        <v>l</v>
      </c>
      <c r="AG193" s="186" t="str">
        <f t="shared" si="37"/>
        <v>t</v>
      </c>
      <c r="AH193" s="193" t="str">
        <f t="shared" si="37"/>
        <v>y</v>
      </c>
      <c r="AI193" s="27"/>
      <c r="AJ193" s="143" t="s">
        <v>572</v>
      </c>
      <c r="AK193" s="284"/>
      <c r="AL193" s="143"/>
      <c r="AM193" s="143"/>
      <c r="AN193" s="143"/>
      <c r="AO193" s="143"/>
      <c r="AP193" s="143"/>
      <c r="AQ193" s="143"/>
      <c r="AR193" s="143"/>
      <c r="AS193" s="143"/>
      <c r="AT193" s="143"/>
      <c r="AU193" s="143"/>
      <c r="AV193" s="143"/>
      <c r="AW193" s="143"/>
      <c r="AX193" s="143"/>
      <c r="AY193" s="143"/>
      <c r="AZ193" s="143"/>
      <c r="BA193" s="143"/>
      <c r="BB193" s="143"/>
      <c r="BC193" s="143"/>
      <c r="BD193" s="143"/>
      <c r="BE193" s="143"/>
      <c r="BF193" s="143"/>
      <c r="BG193" s="143"/>
      <c r="BH193" s="143">
        <v>1</v>
      </c>
      <c r="BI193" s="143"/>
      <c r="BJ193" s="143"/>
      <c r="BK193" s="143"/>
      <c r="BL193" s="143"/>
      <c r="BM193" s="143"/>
      <c r="BN193" s="143"/>
      <c r="BO193" s="143"/>
      <c r="BP193" s="143"/>
      <c r="BQ193" s="143"/>
      <c r="BR193" s="143"/>
      <c r="BS193" s="143"/>
      <c r="BT193" s="143"/>
      <c r="BU193" s="143"/>
      <c r="BV193" s="143"/>
      <c r="BW193" s="143"/>
      <c r="BX193" s="143"/>
      <c r="BY193" s="143"/>
      <c r="BZ193" s="143"/>
      <c r="CA193" s="143"/>
      <c r="CB193" s="143"/>
      <c r="CC193" s="143"/>
      <c r="CD193" s="143"/>
      <c r="CE193" s="143"/>
      <c r="CF193" s="143"/>
      <c r="CG193" s="143"/>
      <c r="CH193" s="143"/>
      <c r="CI193" s="270">
        <v>1</v>
      </c>
      <c r="CK193" s="64"/>
      <c r="CL193" s="64"/>
      <c r="CM193" s="64"/>
      <c r="CN193" s="64"/>
      <c r="CO193" s="64"/>
      <c r="CP193" s="64"/>
      <c r="CQ193" s="64"/>
      <c r="CR193" s="64"/>
      <c r="CS193" s="64"/>
      <c r="CT193" s="64"/>
      <c r="CU193" s="64"/>
      <c r="CV193" s="64"/>
      <c r="CW193" s="64"/>
      <c r="CX193" s="64"/>
      <c r="CY193" s="64"/>
      <c r="CZ193" s="64"/>
      <c r="DA193" s="64"/>
      <c r="DB193" s="64"/>
      <c r="DC193" s="64"/>
      <c r="DD193" s="64"/>
      <c r="DE193" s="64"/>
      <c r="DF193" s="64"/>
      <c r="DG193" s="64"/>
      <c r="DH193" s="64"/>
      <c r="DI193" s="64"/>
      <c r="DJ193" s="64"/>
      <c r="DK193" s="64"/>
      <c r="DL193" s="64"/>
      <c r="DM193" s="64"/>
      <c r="DN193" s="64"/>
      <c r="DO193" s="64"/>
      <c r="DP193" s="64"/>
      <c r="DQ193" s="64"/>
      <c r="DR193" s="64"/>
      <c r="DS193" s="64"/>
      <c r="DT193" s="64"/>
      <c r="DU193" s="64"/>
      <c r="DV193" s="64"/>
      <c r="DW193" s="64"/>
      <c r="DX193" s="64"/>
      <c r="DY193" s="64"/>
      <c r="DZ193" s="64"/>
      <c r="EA193" s="64"/>
      <c r="EB193" s="64"/>
      <c r="EC193" s="64"/>
      <c r="ED193" s="64"/>
      <c r="EE193" s="64"/>
      <c r="EF193" s="64"/>
      <c r="EG193" s="64"/>
      <c r="EH193" s="64"/>
    </row>
    <row r="194" spans="1:138" s="67" customFormat="1" ht="14.65">
      <c r="A194" s="173" t="s">
        <v>378</v>
      </c>
      <c r="B194" s="143" t="s">
        <v>149</v>
      </c>
      <c r="C194" s="143"/>
      <c r="D194" s="65" t="s">
        <v>42</v>
      </c>
      <c r="E194" s="118"/>
      <c r="F194" s="139"/>
      <c r="G194" s="198"/>
      <c r="H194" s="65"/>
      <c r="I194" s="65"/>
      <c r="J194" s="65"/>
      <c r="K194" s="293"/>
      <c r="L194" s="123"/>
      <c r="M194" s="289"/>
      <c r="N194" s="65"/>
      <c r="O194" s="179"/>
      <c r="P194" s="140"/>
      <c r="Q194" s="65" t="s">
        <v>93</v>
      </c>
      <c r="R194" s="64" t="s">
        <v>563</v>
      </c>
      <c r="S194" s="64" t="str">
        <f t="shared" ref="S194:S257" si="38">MID($R194,1,75)</f>
        <v>andtvvvgsieftegiivanmvaemieahtdlkvvrklnlggenvnfeaikrgganngidiyveytghglvdilg</v>
      </c>
      <c r="T194" s="64" t="str">
        <f t="shared" ref="T194:T257" si="39">MID($R194,76,4)</f>
        <v>fpep</v>
      </c>
      <c r="U194" s="64" t="str">
        <f t="shared" ref="U194:U257" si="40">MID($R194,80,239)</f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94" s="64" t="str">
        <f t="shared" ref="V194:V257" si="41">MID($R194,240,3)</f>
        <v>tyg</v>
      </c>
      <c r="W194" s="64" t="str">
        <f t="shared" ref="W194:W257" si="42">MID($R194,321,4)</f>
        <v>pppa</v>
      </c>
      <c r="X194" s="64" t="str">
        <f t="shared" ref="X194:X257" si="43">MID($R194,326,198)</f>
        <v>tdpegayetvkkeykrkwnivwlkplgfnntytltvkdelakqynlktfsdlakisdklilgatmfflegpdgypglqklynfkfkhtksmdmgirytaidnnevqvidawatdgllvshklkileddkaffppyyaapiirqdvldkhpelkdvlnklanqisleemqklnykvdgegqdpakvakeflkekglil</v>
      </c>
      <c r="Y194" s="64"/>
      <c r="Z194" s="64"/>
      <c r="AA194" s="64"/>
      <c r="AB194" s="64"/>
      <c r="AC194" s="186" t="str">
        <f t="shared" si="37"/>
        <v>i</v>
      </c>
      <c r="AD194" s="186" t="str">
        <f t="shared" si="37"/>
        <v>e</v>
      </c>
      <c r="AE194" s="186" t="str">
        <f t="shared" si="37"/>
        <v>h</v>
      </c>
      <c r="AF194" s="186" t="str">
        <f t="shared" si="37"/>
        <v>l</v>
      </c>
      <c r="AG194" s="186" t="str">
        <f t="shared" si="37"/>
        <v>t</v>
      </c>
      <c r="AH194" s="193" t="str">
        <f t="shared" si="37"/>
        <v>y</v>
      </c>
      <c r="AI194" s="27"/>
      <c r="AJ194" s="143" t="s">
        <v>573</v>
      </c>
      <c r="AK194" s="284"/>
      <c r="AL194" s="143"/>
      <c r="AM194" s="143"/>
      <c r="AN194" s="143"/>
      <c r="AO194" s="143">
        <v>1</v>
      </c>
      <c r="AP194" s="143"/>
      <c r="AQ194" s="143"/>
      <c r="AR194" s="143"/>
      <c r="AS194" s="143"/>
      <c r="AT194" s="143"/>
      <c r="AU194" s="143"/>
      <c r="AV194" s="143"/>
      <c r="AW194" s="143"/>
      <c r="AX194" s="143"/>
      <c r="AY194" s="143"/>
      <c r="AZ194" s="143"/>
      <c r="BA194" s="143"/>
      <c r="BB194" s="143"/>
      <c r="BC194" s="143"/>
      <c r="BD194" s="143"/>
      <c r="BE194" s="143"/>
      <c r="BF194" s="143"/>
      <c r="BG194" s="143"/>
      <c r="BH194" s="143">
        <v>1</v>
      </c>
      <c r="BI194" s="143"/>
      <c r="BJ194" s="143"/>
      <c r="BK194" s="143"/>
      <c r="BL194" s="143"/>
      <c r="BM194" s="143"/>
      <c r="BN194" s="143"/>
      <c r="BO194" s="143"/>
      <c r="BP194" s="143"/>
      <c r="BQ194" s="143"/>
      <c r="BR194" s="143"/>
      <c r="BS194" s="143"/>
      <c r="BT194" s="143"/>
      <c r="BU194" s="143"/>
      <c r="BV194" s="143"/>
      <c r="BW194" s="143"/>
      <c r="BX194" s="143"/>
      <c r="BY194" s="143"/>
      <c r="BZ194" s="143"/>
      <c r="CA194" s="143"/>
      <c r="CB194" s="143"/>
      <c r="CC194" s="143"/>
      <c r="CD194" s="143"/>
      <c r="CE194" s="143"/>
      <c r="CF194" s="143"/>
      <c r="CG194" s="143"/>
      <c r="CH194" s="143"/>
      <c r="CI194" s="270">
        <v>2</v>
      </c>
      <c r="CK194" s="64"/>
      <c r="CL194" s="64"/>
      <c r="CM194" s="64"/>
      <c r="CN194" s="64"/>
      <c r="CO194" s="64"/>
      <c r="CP194" s="64"/>
      <c r="CQ194" s="64"/>
      <c r="CR194" s="64"/>
      <c r="CS194" s="64"/>
      <c r="CT194" s="64"/>
      <c r="CU194" s="64"/>
      <c r="CV194" s="64"/>
      <c r="CW194" s="64"/>
      <c r="CX194" s="64"/>
      <c r="CY194" s="64"/>
      <c r="CZ194" s="64"/>
      <c r="DA194" s="64"/>
      <c r="DB194" s="64"/>
      <c r="DC194" s="64"/>
      <c r="DD194" s="64"/>
      <c r="DE194" s="64"/>
      <c r="DF194" s="64"/>
      <c r="DG194" s="64"/>
      <c r="DH194" s="64"/>
      <c r="DI194" s="64"/>
      <c r="DJ194" s="64"/>
      <c r="DK194" s="64"/>
      <c r="DL194" s="64"/>
      <c r="DM194" s="64"/>
      <c r="DN194" s="64"/>
      <c r="DO194" s="64"/>
      <c r="DP194" s="64"/>
      <c r="DQ194" s="64"/>
      <c r="DR194" s="64"/>
      <c r="DS194" s="64"/>
      <c r="DT194" s="64"/>
      <c r="DU194" s="64"/>
      <c r="DV194" s="64"/>
      <c r="DW194" s="64"/>
      <c r="DX194" s="64"/>
      <c r="DY194" s="64"/>
      <c r="DZ194" s="64"/>
      <c r="EA194" s="64"/>
      <c r="EB194" s="64"/>
      <c r="EC194" s="64"/>
      <c r="ED194" s="64"/>
      <c r="EE194" s="64"/>
      <c r="EF194" s="64"/>
      <c r="EG194" s="64"/>
      <c r="EH194" s="64"/>
    </row>
    <row r="195" spans="1:138" s="67" customFormat="1" ht="14.65">
      <c r="A195" s="173" t="s">
        <v>381</v>
      </c>
      <c r="B195" s="143" t="s">
        <v>149</v>
      </c>
      <c r="C195" s="143"/>
      <c r="D195" s="65" t="s">
        <v>42</v>
      </c>
      <c r="E195" s="118"/>
      <c r="F195" s="139"/>
      <c r="G195" s="198"/>
      <c r="H195" s="65"/>
      <c r="I195" s="65"/>
      <c r="J195" s="65"/>
      <c r="K195" s="293"/>
      <c r="L195" s="123"/>
      <c r="M195" s="289"/>
      <c r="N195" s="65"/>
      <c r="O195" s="179"/>
      <c r="P195" s="140"/>
      <c r="Q195" s="65" t="s">
        <v>93</v>
      </c>
      <c r="R195" s="64" t="s">
        <v>563</v>
      </c>
      <c r="S195" s="64" t="str">
        <f t="shared" si="38"/>
        <v>andtvvvgsieftegiivanmvaemieahtdlkvvrklnlggenvnfeaikrgganngidiyveytghglvdilg</v>
      </c>
      <c r="T195" s="64" t="str">
        <f t="shared" si="39"/>
        <v>fpep</v>
      </c>
      <c r="U195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95" s="64" t="str">
        <f t="shared" si="41"/>
        <v>tyg</v>
      </c>
      <c r="W195" s="64" t="str">
        <f t="shared" si="42"/>
        <v>pppa</v>
      </c>
      <c r="X195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195" s="64"/>
      <c r="Z195" s="64"/>
      <c r="AA195" s="64"/>
      <c r="AB195" s="64"/>
      <c r="AC195" s="186" t="str">
        <f t="shared" si="37"/>
        <v>i</v>
      </c>
      <c r="AD195" s="186" t="str">
        <f t="shared" si="37"/>
        <v>e</v>
      </c>
      <c r="AE195" s="186" t="str">
        <f t="shared" si="37"/>
        <v>h</v>
      </c>
      <c r="AF195" s="186" t="str">
        <f t="shared" si="37"/>
        <v>l</v>
      </c>
      <c r="AG195" s="186" t="str">
        <f t="shared" si="37"/>
        <v>t</v>
      </c>
      <c r="AH195" s="193" t="str">
        <f t="shared" si="37"/>
        <v>y</v>
      </c>
      <c r="AI195" s="27"/>
      <c r="AJ195" s="143" t="s">
        <v>574</v>
      </c>
      <c r="AK195" s="284"/>
      <c r="AL195" s="143"/>
      <c r="AM195" s="143"/>
      <c r="AN195" s="143"/>
      <c r="AO195" s="143">
        <v>1</v>
      </c>
      <c r="AP195" s="143"/>
      <c r="AQ195" s="143"/>
      <c r="AR195" s="143"/>
      <c r="AS195" s="143"/>
      <c r="AT195" s="143"/>
      <c r="AU195" s="143"/>
      <c r="AV195" s="143"/>
      <c r="AW195" s="143"/>
      <c r="AX195" s="143"/>
      <c r="AY195" s="143"/>
      <c r="AZ195" s="143"/>
      <c r="BA195" s="143"/>
      <c r="BB195" s="143"/>
      <c r="BC195" s="143"/>
      <c r="BD195" s="143"/>
      <c r="BE195" s="143"/>
      <c r="BF195" s="143"/>
      <c r="BG195" s="143"/>
      <c r="BH195" s="143">
        <v>1</v>
      </c>
      <c r="BI195" s="143"/>
      <c r="BJ195" s="143"/>
      <c r="BK195" s="143"/>
      <c r="BL195" s="143"/>
      <c r="BM195" s="143"/>
      <c r="BN195" s="143"/>
      <c r="BO195" s="143"/>
      <c r="BP195" s="143"/>
      <c r="BQ195" s="143"/>
      <c r="BR195" s="143"/>
      <c r="BS195" s="143"/>
      <c r="BT195" s="143"/>
      <c r="BU195" s="143"/>
      <c r="BV195" s="143"/>
      <c r="BW195" s="143"/>
      <c r="BX195" s="143"/>
      <c r="BY195" s="143"/>
      <c r="BZ195" s="143"/>
      <c r="CA195" s="143"/>
      <c r="CB195" s="143"/>
      <c r="CC195" s="143"/>
      <c r="CD195" s="143"/>
      <c r="CE195" s="143"/>
      <c r="CF195" s="143"/>
      <c r="CG195" s="143"/>
      <c r="CH195" s="143"/>
      <c r="CI195" s="270">
        <v>2</v>
      </c>
      <c r="CK195" s="64"/>
      <c r="CL195" s="64"/>
      <c r="CM195" s="64"/>
      <c r="CN195" s="64"/>
      <c r="CO195" s="64"/>
      <c r="CP195" s="64"/>
      <c r="CQ195" s="64"/>
      <c r="CR195" s="64"/>
      <c r="CS195" s="64"/>
      <c r="CT195" s="64"/>
      <c r="CU195" s="64"/>
      <c r="CV195" s="64"/>
      <c r="CW195" s="64"/>
      <c r="CX195" s="64"/>
      <c r="CY195" s="64"/>
      <c r="CZ195" s="64"/>
      <c r="DA195" s="64"/>
      <c r="DB195" s="64"/>
      <c r="DC195" s="64"/>
      <c r="DD195" s="64"/>
      <c r="DE195" s="64"/>
      <c r="DF195" s="64"/>
      <c r="DG195" s="64"/>
      <c r="DH195" s="64"/>
      <c r="DI195" s="64"/>
      <c r="DJ195" s="64"/>
      <c r="DK195" s="64"/>
      <c r="DL195" s="64"/>
      <c r="DM195" s="64"/>
      <c r="DN195" s="64"/>
      <c r="DO195" s="64"/>
      <c r="DP195" s="64"/>
      <c r="DQ195" s="64"/>
      <c r="DR195" s="64"/>
      <c r="DS195" s="64"/>
      <c r="DT195" s="64"/>
      <c r="DU195" s="64"/>
      <c r="DV195" s="64"/>
      <c r="DW195" s="64"/>
      <c r="DX195" s="64"/>
      <c r="DY195" s="64"/>
      <c r="DZ195" s="64"/>
      <c r="EA195" s="64"/>
      <c r="EB195" s="64"/>
      <c r="EC195" s="64"/>
      <c r="ED195" s="64"/>
      <c r="EE195" s="64"/>
      <c r="EF195" s="64"/>
      <c r="EG195" s="64"/>
      <c r="EH195" s="64"/>
    </row>
    <row r="196" spans="1:138" s="67" customFormat="1" ht="14.65">
      <c r="A196" s="173" t="s">
        <v>383</v>
      </c>
      <c r="B196" s="143" t="s">
        <v>149</v>
      </c>
      <c r="C196" s="143"/>
      <c r="D196" s="65" t="s">
        <v>575</v>
      </c>
      <c r="E196" s="118"/>
      <c r="F196" s="139"/>
      <c r="G196" s="198"/>
      <c r="H196" s="65"/>
      <c r="I196" s="65"/>
      <c r="J196" s="65"/>
      <c r="K196" s="293"/>
      <c r="L196" s="123"/>
      <c r="M196" s="289"/>
      <c r="N196" s="65"/>
      <c r="O196" s="179"/>
      <c r="P196" s="140"/>
      <c r="Q196" s="65" t="s">
        <v>93</v>
      </c>
      <c r="R196" s="64" t="s">
        <v>563</v>
      </c>
      <c r="S196" s="64" t="str">
        <f t="shared" si="38"/>
        <v>andtvvvgsieftegiivanmvaemieahtdlkvvrklnlggenvnfeaikrgganngidiyveytghglvdilg</v>
      </c>
      <c r="T196" s="64" t="str">
        <f t="shared" si="39"/>
        <v>fpep</v>
      </c>
      <c r="U196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96" s="64" t="str">
        <f t="shared" si="41"/>
        <v>tyg</v>
      </c>
      <c r="W196" s="64" t="str">
        <f t="shared" si="42"/>
        <v>pppa</v>
      </c>
      <c r="X196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196" s="64"/>
      <c r="Z196" s="64"/>
      <c r="AA196" s="64"/>
      <c r="AB196" s="64"/>
      <c r="AC196" s="186" t="str">
        <f t="shared" si="37"/>
        <v>i</v>
      </c>
      <c r="AD196" s="186" t="str">
        <f t="shared" si="37"/>
        <v>e</v>
      </c>
      <c r="AE196" s="186" t="str">
        <f t="shared" si="37"/>
        <v>h</v>
      </c>
      <c r="AF196" s="186" t="str">
        <f t="shared" si="37"/>
        <v>l</v>
      </c>
      <c r="AG196" s="186" t="str">
        <f t="shared" si="37"/>
        <v>t</v>
      </c>
      <c r="AH196" s="193" t="str">
        <f t="shared" si="37"/>
        <v>y</v>
      </c>
      <c r="AI196" s="27"/>
      <c r="AJ196" s="143" t="s">
        <v>576</v>
      </c>
      <c r="AK196" s="284"/>
      <c r="AL196" s="143"/>
      <c r="AM196" s="143"/>
      <c r="AN196" s="143"/>
      <c r="AO196" s="143">
        <v>1</v>
      </c>
      <c r="AP196" s="143"/>
      <c r="AQ196" s="143"/>
      <c r="AR196" s="143"/>
      <c r="AS196" s="143"/>
      <c r="AT196" s="143"/>
      <c r="AU196" s="143"/>
      <c r="AV196" s="143"/>
      <c r="AW196" s="143"/>
      <c r="AX196" s="143"/>
      <c r="AY196" s="143"/>
      <c r="AZ196" s="143"/>
      <c r="BA196" s="143"/>
      <c r="BB196" s="143"/>
      <c r="BC196" s="143"/>
      <c r="BD196" s="143"/>
      <c r="BE196" s="143"/>
      <c r="BF196" s="143"/>
      <c r="BG196" s="143"/>
      <c r="BH196" s="143">
        <v>1</v>
      </c>
      <c r="BI196" s="143"/>
      <c r="BJ196" s="143"/>
      <c r="BK196" s="143"/>
      <c r="BL196" s="143"/>
      <c r="BM196" s="143"/>
      <c r="BN196" s="143"/>
      <c r="BO196" s="143"/>
      <c r="BP196" s="143"/>
      <c r="BQ196" s="143"/>
      <c r="BR196" s="143"/>
      <c r="BS196" s="143"/>
      <c r="BT196" s="143"/>
      <c r="BU196" s="143"/>
      <c r="BV196" s="143"/>
      <c r="BW196" s="143"/>
      <c r="BX196" s="143"/>
      <c r="BY196" s="143"/>
      <c r="BZ196" s="143"/>
      <c r="CA196" s="143"/>
      <c r="CB196" s="143"/>
      <c r="CC196" s="143"/>
      <c r="CD196" s="143"/>
      <c r="CE196" s="143"/>
      <c r="CF196" s="143"/>
      <c r="CG196" s="143"/>
      <c r="CH196" s="143"/>
      <c r="CI196" s="270">
        <v>2</v>
      </c>
      <c r="CK196" s="64"/>
      <c r="CL196" s="64"/>
      <c r="CM196" s="64"/>
      <c r="CN196" s="64"/>
      <c r="CO196" s="64"/>
      <c r="CP196" s="64"/>
      <c r="CQ196" s="64"/>
      <c r="CR196" s="64"/>
      <c r="CS196" s="64"/>
      <c r="CT196" s="64"/>
      <c r="CU196" s="64"/>
      <c r="CV196" s="64"/>
      <c r="CW196" s="64"/>
      <c r="CX196" s="64"/>
      <c r="CY196" s="64"/>
      <c r="CZ196" s="64"/>
      <c r="DA196" s="64"/>
      <c r="DB196" s="64"/>
      <c r="DC196" s="64"/>
      <c r="DD196" s="64"/>
      <c r="DE196" s="64"/>
      <c r="DF196" s="64"/>
      <c r="DG196" s="64"/>
      <c r="DH196" s="64"/>
      <c r="DI196" s="64"/>
      <c r="DJ196" s="64"/>
      <c r="DK196" s="64"/>
      <c r="DL196" s="64"/>
      <c r="DM196" s="64"/>
      <c r="DN196" s="64"/>
      <c r="DO196" s="64"/>
      <c r="DP196" s="64"/>
      <c r="DQ196" s="64"/>
      <c r="DR196" s="64"/>
      <c r="DS196" s="64"/>
      <c r="DT196" s="64"/>
      <c r="DU196" s="64"/>
      <c r="DV196" s="64"/>
      <c r="DW196" s="64"/>
      <c r="DX196" s="64"/>
      <c r="DY196" s="64"/>
      <c r="DZ196" s="64"/>
      <c r="EA196" s="64"/>
      <c r="EB196" s="64"/>
      <c r="EC196" s="64"/>
      <c r="ED196" s="64"/>
      <c r="EE196" s="64"/>
      <c r="EF196" s="64"/>
      <c r="EG196" s="64"/>
      <c r="EH196" s="64"/>
    </row>
    <row r="197" spans="1:138" s="67" customFormat="1" ht="14.65">
      <c r="A197" s="173" t="s">
        <v>385</v>
      </c>
      <c r="B197" s="143" t="s">
        <v>149</v>
      </c>
      <c r="C197" s="143"/>
      <c r="D197" s="65" t="s">
        <v>575</v>
      </c>
      <c r="E197" s="118"/>
      <c r="F197" s="139"/>
      <c r="G197" s="198"/>
      <c r="H197" s="65"/>
      <c r="I197" s="65"/>
      <c r="J197" s="65"/>
      <c r="K197" s="293"/>
      <c r="L197" s="123"/>
      <c r="M197" s="289"/>
      <c r="N197" s="65"/>
      <c r="O197" s="179"/>
      <c r="P197" s="140"/>
      <c r="Q197" s="65" t="s">
        <v>93</v>
      </c>
      <c r="R197" s="64" t="s">
        <v>563</v>
      </c>
      <c r="S197" s="64" t="str">
        <f t="shared" si="38"/>
        <v>andtvvvgsieftegiivanmvaemieahtdlkvvrklnlggenvnfeaikrgganngidiyveytghglvdilg</v>
      </c>
      <c r="T197" s="64" t="str">
        <f t="shared" si="39"/>
        <v>fpep</v>
      </c>
      <c r="U197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97" s="64" t="str">
        <f t="shared" si="41"/>
        <v>tyg</v>
      </c>
      <c r="W197" s="64" t="str">
        <f t="shared" si="42"/>
        <v>pppa</v>
      </c>
      <c r="X197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197" s="64"/>
      <c r="Z197" s="64"/>
      <c r="AA197" s="64"/>
      <c r="AB197" s="64"/>
      <c r="AC197" s="186" t="str">
        <f t="shared" si="37"/>
        <v>i</v>
      </c>
      <c r="AD197" s="186" t="str">
        <f t="shared" si="37"/>
        <v>e</v>
      </c>
      <c r="AE197" s="186" t="str">
        <f t="shared" si="37"/>
        <v>h</v>
      </c>
      <c r="AF197" s="186" t="str">
        <f t="shared" si="37"/>
        <v>l</v>
      </c>
      <c r="AG197" s="186" t="str">
        <f t="shared" si="37"/>
        <v>t</v>
      </c>
      <c r="AH197" s="193" t="str">
        <f t="shared" si="37"/>
        <v>y</v>
      </c>
      <c r="AI197" s="27"/>
      <c r="AJ197" s="143" t="s">
        <v>577</v>
      </c>
      <c r="AK197" s="284"/>
      <c r="AL197" s="143"/>
      <c r="AM197" s="143"/>
      <c r="AN197" s="143"/>
      <c r="AO197" s="143">
        <v>1</v>
      </c>
      <c r="AP197" s="143"/>
      <c r="AQ197" s="143"/>
      <c r="AR197" s="143"/>
      <c r="AS197" s="143"/>
      <c r="AT197" s="143"/>
      <c r="AU197" s="143"/>
      <c r="AV197" s="143"/>
      <c r="AW197" s="143"/>
      <c r="AX197" s="143"/>
      <c r="AY197" s="143"/>
      <c r="AZ197" s="143"/>
      <c r="BA197" s="143"/>
      <c r="BB197" s="143"/>
      <c r="BC197" s="143"/>
      <c r="BD197" s="143"/>
      <c r="BE197" s="143"/>
      <c r="BF197" s="143"/>
      <c r="BG197" s="143"/>
      <c r="BH197" s="143">
        <v>1</v>
      </c>
      <c r="BI197" s="143"/>
      <c r="BJ197" s="143"/>
      <c r="BK197" s="143"/>
      <c r="BL197" s="143"/>
      <c r="BM197" s="143"/>
      <c r="BN197" s="143"/>
      <c r="BO197" s="143"/>
      <c r="BP197" s="143"/>
      <c r="BQ197" s="143"/>
      <c r="BR197" s="143"/>
      <c r="BS197" s="143"/>
      <c r="BT197" s="143"/>
      <c r="BU197" s="143"/>
      <c r="BV197" s="143"/>
      <c r="BW197" s="143"/>
      <c r="BX197" s="143"/>
      <c r="BY197" s="143"/>
      <c r="BZ197" s="143"/>
      <c r="CA197" s="143"/>
      <c r="CB197" s="143"/>
      <c r="CC197" s="143"/>
      <c r="CD197" s="143"/>
      <c r="CE197" s="143"/>
      <c r="CF197" s="143"/>
      <c r="CG197" s="143"/>
      <c r="CH197" s="143"/>
      <c r="CI197" s="270">
        <v>2</v>
      </c>
      <c r="CK197" s="64"/>
      <c r="CL197" s="64"/>
      <c r="CM197" s="64"/>
      <c r="CN197" s="64"/>
      <c r="CO197" s="64"/>
      <c r="CP197" s="64"/>
      <c r="CQ197" s="64"/>
      <c r="CR197" s="64"/>
      <c r="CS197" s="64"/>
      <c r="CT197" s="64"/>
      <c r="CU197" s="64"/>
      <c r="CV197" s="64"/>
      <c r="CW197" s="64"/>
      <c r="CX197" s="64"/>
      <c r="CY197" s="64"/>
      <c r="CZ197" s="64"/>
      <c r="DA197" s="64"/>
      <c r="DB197" s="64"/>
      <c r="DC197" s="64"/>
      <c r="DD197" s="64"/>
      <c r="DE197" s="64"/>
      <c r="DF197" s="64"/>
      <c r="DG197" s="64"/>
      <c r="DH197" s="64"/>
      <c r="DI197" s="64"/>
      <c r="DJ197" s="64"/>
      <c r="DK197" s="64"/>
      <c r="DL197" s="64"/>
      <c r="DM197" s="64"/>
      <c r="DN197" s="64"/>
      <c r="DO197" s="64"/>
      <c r="DP197" s="64"/>
      <c r="DQ197" s="64"/>
      <c r="DR197" s="64"/>
      <c r="DS197" s="64"/>
      <c r="DT197" s="64"/>
      <c r="DU197" s="64"/>
      <c r="DV197" s="64"/>
      <c r="DW197" s="64"/>
      <c r="DX197" s="64"/>
      <c r="DY197" s="64"/>
      <c r="DZ197" s="64"/>
      <c r="EA197" s="64"/>
      <c r="EB197" s="64"/>
      <c r="EC197" s="64"/>
      <c r="ED197" s="64"/>
      <c r="EE197" s="64"/>
      <c r="EF197" s="64"/>
      <c r="EG197" s="64"/>
      <c r="EH197" s="64"/>
    </row>
    <row r="198" spans="1:138" s="67" customFormat="1" ht="14.65">
      <c r="A198" s="173" t="s">
        <v>387</v>
      </c>
      <c r="B198" s="143" t="s">
        <v>149</v>
      </c>
      <c r="C198" s="143"/>
      <c r="D198" s="65" t="s">
        <v>575</v>
      </c>
      <c r="E198" s="118"/>
      <c r="F198" s="139"/>
      <c r="G198" s="198"/>
      <c r="H198" s="65"/>
      <c r="I198" s="65"/>
      <c r="J198" s="65"/>
      <c r="K198" s="293"/>
      <c r="L198" s="123"/>
      <c r="M198" s="289"/>
      <c r="N198" s="65"/>
      <c r="O198" s="179"/>
      <c r="P198" s="140"/>
      <c r="Q198" s="65" t="s">
        <v>93</v>
      </c>
      <c r="R198" s="64" t="s">
        <v>563</v>
      </c>
      <c r="S198" s="64" t="str">
        <f t="shared" si="38"/>
        <v>andtvvvgsieftegiivanmvaemieahtdlkvvrklnlggenvnfeaikrgganngidiyveytghglvdilg</v>
      </c>
      <c r="T198" s="64" t="str">
        <f t="shared" si="39"/>
        <v>fpep</v>
      </c>
      <c r="U198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98" s="64" t="str">
        <f t="shared" si="41"/>
        <v>tyg</v>
      </c>
      <c r="W198" s="64" t="str">
        <f t="shared" si="42"/>
        <v>pppa</v>
      </c>
      <c r="X198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198" s="64"/>
      <c r="Z198" s="64"/>
      <c r="AA198" s="64"/>
      <c r="AB198" s="64"/>
      <c r="AC198" s="186" t="str">
        <f t="shared" si="37"/>
        <v>i</v>
      </c>
      <c r="AD198" s="186" t="str">
        <f t="shared" si="37"/>
        <v>e</v>
      </c>
      <c r="AE198" s="186" t="str">
        <f t="shared" si="37"/>
        <v>h</v>
      </c>
      <c r="AF198" s="186" t="str">
        <f t="shared" si="37"/>
        <v>l</v>
      </c>
      <c r="AG198" s="186" t="str">
        <f t="shared" si="37"/>
        <v>t</v>
      </c>
      <c r="AH198" s="193" t="str">
        <f t="shared" si="37"/>
        <v>y</v>
      </c>
      <c r="AI198" s="27"/>
      <c r="AJ198" s="143" t="s">
        <v>578</v>
      </c>
      <c r="AK198" s="284"/>
      <c r="AL198" s="143">
        <v>1</v>
      </c>
      <c r="AM198" s="143"/>
      <c r="AN198" s="143"/>
      <c r="AO198" s="143"/>
      <c r="AP198" s="143"/>
      <c r="AQ198" s="143"/>
      <c r="AR198" s="143"/>
      <c r="AS198" s="143"/>
      <c r="AT198" s="143"/>
      <c r="AU198" s="143"/>
      <c r="AV198" s="143"/>
      <c r="AW198" s="143"/>
      <c r="AX198" s="143"/>
      <c r="AY198" s="143"/>
      <c r="AZ198" s="143"/>
      <c r="BA198" s="143"/>
      <c r="BB198" s="143"/>
      <c r="BC198" s="143"/>
      <c r="BD198" s="143"/>
      <c r="BE198" s="143"/>
      <c r="BF198" s="143"/>
      <c r="BG198" s="143"/>
      <c r="BH198" s="143"/>
      <c r="BI198" s="143"/>
      <c r="BJ198" s="143"/>
      <c r="BK198" s="143"/>
      <c r="BL198" s="143"/>
      <c r="BM198" s="143"/>
      <c r="BN198" s="143"/>
      <c r="BO198" s="143"/>
      <c r="BP198" s="143"/>
      <c r="BQ198" s="143"/>
      <c r="BR198" s="143"/>
      <c r="BS198" s="143"/>
      <c r="BT198" s="143"/>
      <c r="BU198" s="143"/>
      <c r="BV198" s="143"/>
      <c r="BW198" s="143"/>
      <c r="BX198" s="143"/>
      <c r="BY198" s="143"/>
      <c r="BZ198" s="143"/>
      <c r="CA198" s="143"/>
      <c r="CB198" s="143"/>
      <c r="CC198" s="143"/>
      <c r="CD198" s="143"/>
      <c r="CE198" s="143"/>
      <c r="CF198" s="143"/>
      <c r="CG198" s="143"/>
      <c r="CH198" s="143"/>
      <c r="CI198" s="270">
        <v>1</v>
      </c>
      <c r="CK198" s="64"/>
      <c r="CL198" s="64"/>
      <c r="CM198" s="64"/>
      <c r="CN198" s="64"/>
      <c r="CO198" s="64"/>
      <c r="CP198" s="64"/>
      <c r="CQ198" s="64"/>
      <c r="CR198" s="64"/>
      <c r="CS198" s="64"/>
      <c r="CT198" s="64"/>
      <c r="CU198" s="64"/>
      <c r="CV198" s="64"/>
      <c r="CW198" s="64"/>
      <c r="CX198" s="64"/>
      <c r="CY198" s="64"/>
      <c r="CZ198" s="64"/>
      <c r="DA198" s="64"/>
      <c r="DB198" s="64"/>
      <c r="DC198" s="64"/>
      <c r="DD198" s="64"/>
      <c r="DE198" s="64"/>
      <c r="DF198" s="64"/>
      <c r="DG198" s="64"/>
      <c r="DH198" s="64"/>
      <c r="DI198" s="64"/>
      <c r="DJ198" s="64"/>
      <c r="DK198" s="64"/>
      <c r="DL198" s="64"/>
      <c r="DM198" s="64"/>
      <c r="DN198" s="64"/>
      <c r="DO198" s="64"/>
      <c r="DP198" s="64"/>
      <c r="DQ198" s="64"/>
      <c r="DR198" s="64"/>
      <c r="DS198" s="64"/>
      <c r="DT198" s="64"/>
      <c r="DU198" s="64"/>
      <c r="DV198" s="64"/>
      <c r="DW198" s="64"/>
      <c r="DX198" s="64"/>
      <c r="DY198" s="64"/>
      <c r="DZ198" s="64"/>
      <c r="EA198" s="64"/>
      <c r="EB198" s="64"/>
      <c r="EC198" s="64"/>
      <c r="ED198" s="64"/>
      <c r="EE198" s="64"/>
      <c r="EF198" s="64"/>
      <c r="EG198" s="64"/>
      <c r="EH198" s="64"/>
    </row>
    <row r="199" spans="1:138" s="67" customFormat="1" ht="14.65">
      <c r="A199" s="173" t="s">
        <v>390</v>
      </c>
      <c r="B199" s="143" t="s">
        <v>149</v>
      </c>
      <c r="C199" s="143"/>
      <c r="D199" s="65" t="s">
        <v>81</v>
      </c>
      <c r="E199" s="118"/>
      <c r="F199" s="139"/>
      <c r="G199" s="198"/>
      <c r="H199" s="65"/>
      <c r="I199" s="65"/>
      <c r="J199" s="65"/>
      <c r="K199" s="293"/>
      <c r="L199" s="123"/>
      <c r="M199" s="289"/>
      <c r="N199" s="65"/>
      <c r="O199" s="179"/>
      <c r="P199" s="140"/>
      <c r="Q199" s="65" t="s">
        <v>93</v>
      </c>
      <c r="R199" s="64" t="s">
        <v>579</v>
      </c>
      <c r="S199" s="64" t="str">
        <f t="shared" si="38"/>
        <v>andtvvvgsieftegiivanmvaemieahtdlkvvrklnlggenvnfeaikrgganngidiyveytghglvdilg</v>
      </c>
      <c r="T199" s="64" t="str">
        <f t="shared" si="39"/>
        <v>fpep</v>
      </c>
      <c r="U199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199" s="64" t="str">
        <f t="shared" si="41"/>
        <v>tyg</v>
      </c>
      <c r="W199" s="64" t="str">
        <f t="shared" si="42"/>
        <v>pppp</v>
      </c>
      <c r="X199" s="64" t="str">
        <f t="shared" si="43"/>
        <v>tdpegayetvkkeykrkwnivwlkplgfnntytltvkdelakqynlktfsdlakisdklilgatmffleapdgypglqklynfkfkhtksmdmgirytaidnnevqvidawatdgllvshklkileddkaffppyyaapiirqdvldkhpelkdvlnklanqisleemqklnykvdgegqdpakvakeflkekglil</v>
      </c>
      <c r="Y199" s="64"/>
      <c r="Z199" s="64"/>
      <c r="AA199" s="64"/>
      <c r="AB199" s="64"/>
      <c r="AC199" s="186" t="str">
        <f t="shared" si="37"/>
        <v>i</v>
      </c>
      <c r="AD199" s="186" t="str">
        <f t="shared" si="37"/>
        <v>e</v>
      </c>
      <c r="AE199" s="186" t="str">
        <f t="shared" si="37"/>
        <v>h</v>
      </c>
      <c r="AF199" s="186" t="str">
        <f t="shared" si="37"/>
        <v>l</v>
      </c>
      <c r="AG199" s="186" t="str">
        <f t="shared" si="37"/>
        <v>t</v>
      </c>
      <c r="AH199" s="193" t="str">
        <f t="shared" si="37"/>
        <v>y</v>
      </c>
      <c r="AI199" s="27"/>
      <c r="AJ199" s="143" t="s">
        <v>580</v>
      </c>
      <c r="AK199" s="284"/>
      <c r="AL199" s="143">
        <v>1</v>
      </c>
      <c r="AM199" s="143"/>
      <c r="AN199" s="143"/>
      <c r="AO199" s="143"/>
      <c r="AP199" s="143"/>
      <c r="AQ199" s="143"/>
      <c r="AR199" s="143"/>
      <c r="AS199" s="143"/>
      <c r="AT199" s="143"/>
      <c r="AU199" s="143"/>
      <c r="AV199" s="143"/>
      <c r="AW199" s="143"/>
      <c r="AX199" s="143"/>
      <c r="AY199" s="143"/>
      <c r="AZ199" s="143"/>
      <c r="BA199" s="143"/>
      <c r="BB199" s="143"/>
      <c r="BC199" s="143"/>
      <c r="BD199" s="143"/>
      <c r="BE199" s="143"/>
      <c r="BF199" s="143"/>
      <c r="BG199" s="143"/>
      <c r="BH199" s="143"/>
      <c r="BI199" s="143"/>
      <c r="BJ199" s="143"/>
      <c r="BK199" s="143"/>
      <c r="BL199" s="143"/>
      <c r="BM199" s="143"/>
      <c r="BN199" s="143"/>
      <c r="BO199" s="143"/>
      <c r="BP199" s="143"/>
      <c r="BQ199" s="143"/>
      <c r="BR199" s="143"/>
      <c r="BS199" s="143"/>
      <c r="BT199" s="143"/>
      <c r="BU199" s="143"/>
      <c r="BV199" s="143"/>
      <c r="BW199" s="143"/>
      <c r="BX199" s="143"/>
      <c r="BY199" s="143"/>
      <c r="BZ199" s="143"/>
      <c r="CA199" s="143"/>
      <c r="CB199" s="143"/>
      <c r="CC199" s="143"/>
      <c r="CD199" s="143"/>
      <c r="CE199" s="143"/>
      <c r="CF199" s="143"/>
      <c r="CG199" s="143"/>
      <c r="CH199" s="143"/>
      <c r="CI199" s="270">
        <v>1</v>
      </c>
      <c r="CK199" s="64"/>
      <c r="CL199" s="64"/>
      <c r="CM199" s="64"/>
      <c r="CN199" s="64"/>
      <c r="CO199" s="64"/>
      <c r="CP199" s="64"/>
      <c r="CQ199" s="64"/>
      <c r="CR199" s="64"/>
      <c r="CS199" s="64"/>
      <c r="CT199" s="64"/>
      <c r="CU199" s="64"/>
      <c r="CV199" s="64"/>
      <c r="CW199" s="64"/>
      <c r="CX199" s="64"/>
      <c r="CY199" s="64"/>
      <c r="CZ199" s="64"/>
      <c r="DA199" s="64"/>
      <c r="DB199" s="64"/>
      <c r="DC199" s="64"/>
      <c r="DD199" s="64"/>
      <c r="DE199" s="64"/>
      <c r="DF199" s="64"/>
      <c r="DG199" s="64"/>
      <c r="DH199" s="64"/>
      <c r="DI199" s="64"/>
      <c r="DJ199" s="64"/>
      <c r="DK199" s="64"/>
      <c r="DL199" s="64"/>
      <c r="DM199" s="64"/>
      <c r="DN199" s="64"/>
      <c r="DO199" s="64"/>
      <c r="DP199" s="64"/>
      <c r="DQ199" s="64"/>
      <c r="DR199" s="64"/>
      <c r="DS199" s="64"/>
      <c r="DT199" s="64"/>
      <c r="DU199" s="64"/>
      <c r="DV199" s="64"/>
      <c r="DW199" s="64"/>
      <c r="DX199" s="64"/>
      <c r="DY199" s="64"/>
      <c r="DZ199" s="64"/>
      <c r="EA199" s="64"/>
      <c r="EB199" s="64"/>
      <c r="EC199" s="64"/>
      <c r="ED199" s="64"/>
      <c r="EE199" s="64"/>
      <c r="EF199" s="64"/>
      <c r="EG199" s="64"/>
      <c r="EH199" s="64"/>
    </row>
    <row r="200" spans="1:138" s="67" customFormat="1" ht="14.65">
      <c r="A200" s="173" t="s">
        <v>393</v>
      </c>
      <c r="B200" s="143" t="s">
        <v>149</v>
      </c>
      <c r="C200" s="143"/>
      <c r="D200" s="65" t="s">
        <v>81</v>
      </c>
      <c r="E200" s="118"/>
      <c r="F200" s="139"/>
      <c r="G200" s="198"/>
      <c r="H200" s="65"/>
      <c r="I200" s="65"/>
      <c r="J200" s="65"/>
      <c r="K200" s="293"/>
      <c r="L200" s="123"/>
      <c r="M200" s="289"/>
      <c r="N200" s="65"/>
      <c r="O200" s="179"/>
      <c r="P200" s="140"/>
      <c r="Q200" s="65" t="s">
        <v>93</v>
      </c>
      <c r="R200" s="64" t="s">
        <v>581</v>
      </c>
      <c r="S200" s="64" t="str">
        <f t="shared" si="38"/>
        <v>andtvvvgsieftegiivanmvaemieahtdlkvvrklnlggenvnfeaikrgganngidiyveytghglvdilg</v>
      </c>
      <c r="T200" s="64" t="str">
        <f t="shared" si="39"/>
        <v>fpep</v>
      </c>
      <c r="U200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00" s="64" t="str">
        <f t="shared" si="41"/>
        <v>tyg</v>
      </c>
      <c r="W200" s="64" t="str">
        <f t="shared" si="42"/>
        <v>pppp</v>
      </c>
      <c r="X200" s="64" t="str">
        <f t="shared" si="43"/>
        <v>tdpegayetvkkeykrkwnivwlkplgfnntytltvkdelakqynlktfsdlakisdklilgatmfflempdgypglqklynfkfkhtksmdmgirytaidnnevqvidawatdgllvshklkileddkaffppyyaapiirqdvldkhpelkdvlnklanqisleemqklnykvdgegqdpakvakeflkekglil</v>
      </c>
      <c r="Y200" s="64"/>
      <c r="Z200" s="64"/>
      <c r="AA200" s="64"/>
      <c r="AB200" s="64"/>
      <c r="AC200" s="186" t="str">
        <f t="shared" si="37"/>
        <v>i</v>
      </c>
      <c r="AD200" s="186" t="str">
        <f t="shared" si="37"/>
        <v>e</v>
      </c>
      <c r="AE200" s="186" t="str">
        <f t="shared" si="37"/>
        <v>h</v>
      </c>
      <c r="AF200" s="186" t="str">
        <f t="shared" si="37"/>
        <v>l</v>
      </c>
      <c r="AG200" s="186" t="str">
        <f t="shared" si="37"/>
        <v>t</v>
      </c>
      <c r="AH200" s="193" t="str">
        <f t="shared" si="37"/>
        <v>y</v>
      </c>
      <c r="AI200" s="27"/>
      <c r="AJ200" s="143" t="s">
        <v>582</v>
      </c>
      <c r="AK200" s="284"/>
      <c r="AL200" s="143">
        <v>1</v>
      </c>
      <c r="AM200" s="143"/>
      <c r="AN200" s="143"/>
      <c r="AO200" s="143"/>
      <c r="AP200" s="143"/>
      <c r="AQ200" s="143"/>
      <c r="AR200" s="143"/>
      <c r="AS200" s="143"/>
      <c r="AT200" s="143"/>
      <c r="AU200" s="143"/>
      <c r="AV200" s="143"/>
      <c r="AW200" s="143"/>
      <c r="AX200" s="143"/>
      <c r="AY200" s="143"/>
      <c r="AZ200" s="143"/>
      <c r="BA200" s="143"/>
      <c r="BB200" s="143"/>
      <c r="BC200" s="143"/>
      <c r="BD200" s="143"/>
      <c r="BE200" s="143"/>
      <c r="BF200" s="143"/>
      <c r="BG200" s="143"/>
      <c r="BH200" s="143"/>
      <c r="BI200" s="143"/>
      <c r="BJ200" s="143"/>
      <c r="BK200" s="143"/>
      <c r="BL200" s="143"/>
      <c r="BM200" s="143"/>
      <c r="BN200" s="143"/>
      <c r="BO200" s="143"/>
      <c r="BP200" s="143"/>
      <c r="BQ200" s="143"/>
      <c r="BR200" s="143"/>
      <c r="BS200" s="143"/>
      <c r="BT200" s="143"/>
      <c r="BU200" s="143"/>
      <c r="BV200" s="143"/>
      <c r="BW200" s="143"/>
      <c r="BX200" s="143"/>
      <c r="BY200" s="143"/>
      <c r="BZ200" s="143"/>
      <c r="CA200" s="143"/>
      <c r="CB200" s="143"/>
      <c r="CC200" s="143"/>
      <c r="CD200" s="143"/>
      <c r="CE200" s="143"/>
      <c r="CF200" s="143"/>
      <c r="CG200" s="143"/>
      <c r="CH200" s="143"/>
      <c r="CI200" s="270">
        <v>1</v>
      </c>
      <c r="CK200" s="64"/>
      <c r="CL200" s="64"/>
      <c r="CM200" s="64"/>
      <c r="CN200" s="64"/>
      <c r="CO200" s="64"/>
      <c r="CP200" s="64"/>
      <c r="CQ200" s="64"/>
      <c r="CR200" s="64"/>
      <c r="CS200" s="64"/>
      <c r="CT200" s="64"/>
      <c r="CU200" s="64"/>
      <c r="CV200" s="64"/>
      <c r="CW200" s="64"/>
      <c r="CX200" s="64"/>
      <c r="CY200" s="64"/>
      <c r="CZ200" s="64"/>
      <c r="DA200" s="64"/>
      <c r="DB200" s="64"/>
      <c r="DC200" s="64"/>
      <c r="DD200" s="64"/>
      <c r="DE200" s="64"/>
      <c r="DF200" s="64"/>
      <c r="DG200" s="64"/>
      <c r="DH200" s="64"/>
      <c r="DI200" s="64"/>
      <c r="DJ200" s="64"/>
      <c r="DK200" s="64"/>
      <c r="DL200" s="64"/>
      <c r="DM200" s="64"/>
      <c r="DN200" s="64"/>
      <c r="DO200" s="64"/>
      <c r="DP200" s="64"/>
      <c r="DQ200" s="64"/>
      <c r="DR200" s="64"/>
      <c r="DS200" s="64"/>
      <c r="DT200" s="64"/>
      <c r="DU200" s="64"/>
      <c r="DV200" s="64"/>
      <c r="DW200" s="64"/>
      <c r="DX200" s="64"/>
      <c r="DY200" s="64"/>
      <c r="DZ200" s="64"/>
      <c r="EA200" s="64"/>
      <c r="EB200" s="64"/>
      <c r="EC200" s="64"/>
      <c r="ED200" s="64"/>
      <c r="EE200" s="64"/>
      <c r="EF200" s="64"/>
      <c r="EG200" s="64"/>
      <c r="EH200" s="64"/>
    </row>
    <row r="201" spans="1:138" s="67" customFormat="1" ht="14.65">
      <c r="A201" s="173" t="s">
        <v>396</v>
      </c>
      <c r="B201" s="143" t="s">
        <v>149</v>
      </c>
      <c r="C201" s="143"/>
      <c r="D201" s="65" t="s">
        <v>81</v>
      </c>
      <c r="E201" s="118"/>
      <c r="F201" s="139"/>
      <c r="G201" s="198"/>
      <c r="H201" s="65"/>
      <c r="I201" s="65"/>
      <c r="J201" s="65"/>
      <c r="K201" s="293"/>
      <c r="L201" s="123"/>
      <c r="M201" s="289"/>
      <c r="N201" s="65"/>
      <c r="O201" s="179"/>
      <c r="P201" s="140"/>
      <c r="Q201" s="65" t="s">
        <v>93</v>
      </c>
      <c r="R201" s="64" t="s">
        <v>583</v>
      </c>
      <c r="S201" s="64" t="str">
        <f t="shared" si="38"/>
        <v>andtvvvgsieftegiivanmvaemieahtdlkvvrklnlggenvnfeaikrgganngidiyveytghglvdilg</v>
      </c>
      <c r="T201" s="64" t="str">
        <f t="shared" si="39"/>
        <v>fpep</v>
      </c>
      <c r="U201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01" s="64" t="str">
        <f t="shared" si="41"/>
        <v>tyg</v>
      </c>
      <c r="W201" s="64" t="str">
        <f t="shared" si="42"/>
        <v>pppp</v>
      </c>
      <c r="X201" s="64" t="str">
        <f t="shared" si="43"/>
        <v>tdpegayetvkkeykrkwnivwlkplgfnntytltvkdelakqynlktfsdlakisdklilgatmffleipdgypglqklynfkfkhtksmdmgirytaidnnevqvidawatdgllvshklkileddkaffppyyaapiirqdvldkhpelkdvlnklanqisleemqklnykvdgegqdpakvakeflkekglil</v>
      </c>
      <c r="Y201" s="64"/>
      <c r="Z201" s="64"/>
      <c r="AA201" s="64"/>
      <c r="AB201" s="64"/>
      <c r="AC201" s="186" t="str">
        <f t="shared" si="37"/>
        <v>i</v>
      </c>
      <c r="AD201" s="186" t="str">
        <f t="shared" si="37"/>
        <v>e</v>
      </c>
      <c r="AE201" s="186" t="str">
        <f t="shared" si="37"/>
        <v>h</v>
      </c>
      <c r="AF201" s="186" t="str">
        <f t="shared" si="37"/>
        <v>l</v>
      </c>
      <c r="AG201" s="186" t="str">
        <f t="shared" si="37"/>
        <v>t</v>
      </c>
      <c r="AH201" s="193" t="str">
        <f t="shared" si="37"/>
        <v>y</v>
      </c>
      <c r="AI201" s="27"/>
      <c r="AJ201" s="143" t="s">
        <v>584</v>
      </c>
      <c r="AK201" s="284"/>
      <c r="AL201" s="143">
        <v>1</v>
      </c>
      <c r="AM201" s="143"/>
      <c r="AN201" s="143"/>
      <c r="AO201" s="143"/>
      <c r="AP201" s="143"/>
      <c r="AQ201" s="143"/>
      <c r="AR201" s="143"/>
      <c r="AS201" s="143"/>
      <c r="AT201" s="143"/>
      <c r="AU201" s="143"/>
      <c r="AV201" s="143"/>
      <c r="AW201" s="143"/>
      <c r="AX201" s="143"/>
      <c r="AY201" s="143"/>
      <c r="AZ201" s="143"/>
      <c r="BA201" s="143"/>
      <c r="BB201" s="143"/>
      <c r="BC201" s="143"/>
      <c r="BD201" s="143"/>
      <c r="BE201" s="143"/>
      <c r="BF201" s="143"/>
      <c r="BG201" s="143"/>
      <c r="BH201" s="143"/>
      <c r="BI201" s="143"/>
      <c r="BJ201" s="143"/>
      <c r="BK201" s="143"/>
      <c r="BL201" s="143"/>
      <c r="BM201" s="143"/>
      <c r="BN201" s="143"/>
      <c r="BO201" s="143"/>
      <c r="BP201" s="143"/>
      <c r="BQ201" s="143"/>
      <c r="BR201" s="143"/>
      <c r="BS201" s="143"/>
      <c r="BT201" s="143"/>
      <c r="BU201" s="143"/>
      <c r="BV201" s="143"/>
      <c r="BW201" s="143"/>
      <c r="BX201" s="143"/>
      <c r="BY201" s="143"/>
      <c r="BZ201" s="143"/>
      <c r="CA201" s="143"/>
      <c r="CB201" s="143"/>
      <c r="CC201" s="143"/>
      <c r="CD201" s="143"/>
      <c r="CE201" s="143"/>
      <c r="CF201" s="143"/>
      <c r="CG201" s="143"/>
      <c r="CH201" s="143"/>
      <c r="CI201" s="270">
        <v>1</v>
      </c>
      <c r="CK201" s="64"/>
      <c r="CL201" s="64"/>
      <c r="CM201" s="64"/>
      <c r="CN201" s="64"/>
      <c r="CO201" s="64"/>
      <c r="CP201" s="64"/>
      <c r="CQ201" s="64"/>
      <c r="CR201" s="64"/>
      <c r="CS201" s="64"/>
      <c r="CT201" s="64"/>
      <c r="CU201" s="64"/>
      <c r="CV201" s="64"/>
      <c r="CW201" s="64"/>
      <c r="CX201" s="64"/>
      <c r="CY201" s="64"/>
      <c r="CZ201" s="64"/>
      <c r="DA201" s="64"/>
      <c r="DB201" s="64"/>
      <c r="DC201" s="64"/>
      <c r="DD201" s="64"/>
      <c r="DE201" s="64"/>
      <c r="DF201" s="64"/>
      <c r="DG201" s="64"/>
      <c r="DH201" s="64"/>
      <c r="DI201" s="64"/>
      <c r="DJ201" s="64"/>
      <c r="DK201" s="64"/>
      <c r="DL201" s="64"/>
      <c r="DM201" s="64"/>
      <c r="DN201" s="64"/>
      <c r="DO201" s="64"/>
      <c r="DP201" s="64"/>
      <c r="DQ201" s="64"/>
      <c r="DR201" s="64"/>
      <c r="DS201" s="64"/>
      <c r="DT201" s="64"/>
      <c r="DU201" s="64"/>
      <c r="DV201" s="64"/>
      <c r="DW201" s="64"/>
      <c r="DX201" s="64"/>
      <c r="DY201" s="64"/>
      <c r="DZ201" s="64"/>
      <c r="EA201" s="64"/>
      <c r="EB201" s="64"/>
      <c r="EC201" s="64"/>
      <c r="ED201" s="64"/>
      <c r="EE201" s="64"/>
      <c r="EF201" s="64"/>
      <c r="EG201" s="64"/>
      <c r="EH201" s="64"/>
    </row>
    <row r="202" spans="1:138" s="67" customFormat="1" ht="14.65">
      <c r="A202" s="173" t="s">
        <v>585</v>
      </c>
      <c r="B202" s="143" t="s">
        <v>149</v>
      </c>
      <c r="C202" s="143"/>
      <c r="D202" s="65" t="s">
        <v>81</v>
      </c>
      <c r="E202" s="118"/>
      <c r="F202" s="139"/>
      <c r="G202" s="198"/>
      <c r="H202" s="65"/>
      <c r="I202" s="65"/>
      <c r="J202" s="65"/>
      <c r="K202" s="293"/>
      <c r="L202" s="123"/>
      <c r="M202" s="289"/>
      <c r="N202" s="65"/>
      <c r="O202" s="179"/>
      <c r="P202" s="140"/>
      <c r="Q202" s="65" t="s">
        <v>93</v>
      </c>
      <c r="R202" s="64" t="s">
        <v>586</v>
      </c>
      <c r="S202" s="64" t="str">
        <f t="shared" si="38"/>
        <v>andtvvvgsieftegiivanmvaemieahtdlkvvrklnlggenvnfeaikrgganngidiyveytghglvdilg</v>
      </c>
      <c r="T202" s="64" t="str">
        <f t="shared" si="39"/>
        <v>fpep</v>
      </c>
      <c r="U202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02" s="64" t="str">
        <f t="shared" si="41"/>
        <v>tyg</v>
      </c>
      <c r="W202" s="64" t="str">
        <f t="shared" si="42"/>
        <v>pppp</v>
      </c>
      <c r="X202" s="64" t="str">
        <f t="shared" si="43"/>
        <v>tdpegayetvkkeykrkwnivwlkplgfnntytltvkdelakqynlktfsdlakisdklilgatmfflegpdgypglqklynfkfkhtksmdmgirytaidnnevqvidawatdgllvshklkileddkafrppyyaapiirqdvldkhpelkdvlnklanqisleemqklnykvdgegqdpakvakeflkekglil</v>
      </c>
      <c r="Y202" s="64"/>
      <c r="Z202" s="64"/>
      <c r="AA202" s="64"/>
      <c r="AB202" s="64"/>
      <c r="AC202" s="186" t="str">
        <f t="shared" ref="AC202:AH211" si="44">MID($R202,MID(AC$1,1,3),1)</f>
        <v>i</v>
      </c>
      <c r="AD202" s="186" t="str">
        <f t="shared" si="44"/>
        <v>e</v>
      </c>
      <c r="AE202" s="186" t="str">
        <f t="shared" si="44"/>
        <v>h</v>
      </c>
      <c r="AF202" s="186" t="str">
        <f t="shared" si="44"/>
        <v>l</v>
      </c>
      <c r="AG202" s="186" t="str">
        <f t="shared" si="44"/>
        <v>t</v>
      </c>
      <c r="AH202" s="193" t="str">
        <f t="shared" si="44"/>
        <v>y</v>
      </c>
      <c r="AI202" s="27"/>
      <c r="AJ202" s="143" t="s">
        <v>587</v>
      </c>
      <c r="AK202" s="284"/>
      <c r="AL202" s="143">
        <v>1</v>
      </c>
      <c r="AM202" s="143"/>
      <c r="AN202" s="143"/>
      <c r="AO202" s="143"/>
      <c r="AP202" s="143"/>
      <c r="AQ202" s="143"/>
      <c r="AR202" s="143"/>
      <c r="AS202" s="143"/>
      <c r="AT202" s="143"/>
      <c r="AU202" s="143"/>
      <c r="AV202" s="143"/>
      <c r="AW202" s="143"/>
      <c r="AX202" s="143"/>
      <c r="AY202" s="143"/>
      <c r="AZ202" s="143"/>
      <c r="BA202" s="143"/>
      <c r="BB202" s="143"/>
      <c r="BC202" s="143"/>
      <c r="BD202" s="143"/>
      <c r="BE202" s="143"/>
      <c r="BF202" s="143"/>
      <c r="BG202" s="143"/>
      <c r="BH202" s="143"/>
      <c r="BI202" s="143"/>
      <c r="BJ202" s="143"/>
      <c r="BK202" s="143"/>
      <c r="BL202" s="143"/>
      <c r="BM202" s="143"/>
      <c r="BN202" s="143"/>
      <c r="BO202" s="143"/>
      <c r="BP202" s="143"/>
      <c r="BQ202" s="143"/>
      <c r="BR202" s="143"/>
      <c r="BS202" s="143"/>
      <c r="BT202" s="143"/>
      <c r="BU202" s="143"/>
      <c r="BV202" s="143"/>
      <c r="BW202" s="143"/>
      <c r="BX202" s="143"/>
      <c r="BY202" s="143"/>
      <c r="BZ202" s="143"/>
      <c r="CA202" s="143"/>
      <c r="CB202" s="143"/>
      <c r="CC202" s="143"/>
      <c r="CD202" s="143"/>
      <c r="CE202" s="143"/>
      <c r="CF202" s="143"/>
      <c r="CG202" s="143"/>
      <c r="CH202" s="143"/>
      <c r="CI202" s="270">
        <v>1</v>
      </c>
      <c r="CK202" s="64"/>
      <c r="CL202" s="64"/>
      <c r="CM202" s="64"/>
      <c r="CN202" s="64"/>
      <c r="CO202" s="64"/>
      <c r="CP202" s="64"/>
      <c r="CQ202" s="64"/>
      <c r="CR202" s="64"/>
      <c r="CS202" s="64"/>
      <c r="CT202" s="64"/>
      <c r="CU202" s="64"/>
      <c r="CV202" s="64"/>
      <c r="CW202" s="64"/>
      <c r="CX202" s="64"/>
      <c r="CY202" s="64"/>
      <c r="CZ202" s="64"/>
      <c r="DA202" s="64"/>
      <c r="DB202" s="64"/>
      <c r="DC202" s="64"/>
      <c r="DD202" s="64"/>
      <c r="DE202" s="64"/>
      <c r="DF202" s="64"/>
      <c r="DG202" s="64"/>
      <c r="DH202" s="64"/>
      <c r="DI202" s="64"/>
      <c r="DJ202" s="64"/>
      <c r="DK202" s="64"/>
      <c r="DL202" s="64"/>
      <c r="DM202" s="64"/>
      <c r="DN202" s="64"/>
      <c r="DO202" s="64"/>
      <c r="DP202" s="64"/>
      <c r="DQ202" s="64"/>
      <c r="DR202" s="64"/>
      <c r="DS202" s="64"/>
      <c r="DT202" s="64"/>
      <c r="DU202" s="64"/>
      <c r="DV202" s="64"/>
      <c r="DW202" s="64"/>
      <c r="DX202" s="64"/>
      <c r="DY202" s="64"/>
      <c r="DZ202" s="64"/>
      <c r="EA202" s="64"/>
      <c r="EB202" s="64"/>
      <c r="EC202" s="64"/>
      <c r="ED202" s="64"/>
      <c r="EE202" s="64"/>
      <c r="EF202" s="64"/>
      <c r="EG202" s="64"/>
      <c r="EH202" s="64"/>
    </row>
    <row r="203" spans="1:138" s="67" customFormat="1" ht="14.65">
      <c r="A203" s="173" t="s">
        <v>588</v>
      </c>
      <c r="B203" s="143" t="s">
        <v>149</v>
      </c>
      <c r="C203" s="143"/>
      <c r="D203" s="65" t="s">
        <v>81</v>
      </c>
      <c r="E203" s="118"/>
      <c r="F203" s="139"/>
      <c r="G203" s="198"/>
      <c r="H203" s="65"/>
      <c r="I203" s="65"/>
      <c r="J203" s="65"/>
      <c r="K203" s="293"/>
      <c r="L203" s="123"/>
      <c r="M203" s="289"/>
      <c r="N203" s="65"/>
      <c r="O203" s="179"/>
      <c r="P203" s="140"/>
      <c r="Q203" s="65" t="s">
        <v>93</v>
      </c>
      <c r="R203" s="64" t="s">
        <v>589</v>
      </c>
      <c r="S203" s="64" t="str">
        <f t="shared" si="38"/>
        <v>andtvvvgsieftegiivanmvaemieahtdlkvvrklnlggenvnfeaikrgganngidiyveytghglvdilg</v>
      </c>
      <c r="T203" s="64" t="str">
        <f t="shared" si="39"/>
        <v>fpep</v>
      </c>
      <c r="U203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03" s="64" t="str">
        <f t="shared" si="41"/>
        <v>tyg</v>
      </c>
      <c r="W203" s="64" t="str">
        <f t="shared" si="42"/>
        <v>pppp</v>
      </c>
      <c r="X203" s="64" t="str">
        <f t="shared" si="43"/>
        <v>tdpegayetvkkeykrkwnivwlkplgfnntgtltvkdelakqynlktfsdlakisdklilgatmfflegpdgypglqklynfkfkhtksmdmgirytaidnnevqvidawatdgllvshklkileddkaffppyyaapiirqdvldkhpelkdvlnklanqisleemqklnykvdgegqdpakvakeflkekglil</v>
      </c>
      <c r="Y203" s="64"/>
      <c r="Z203" s="64"/>
      <c r="AA203" s="64"/>
      <c r="AB203" s="64"/>
      <c r="AC203" s="186" t="str">
        <f t="shared" si="44"/>
        <v>i</v>
      </c>
      <c r="AD203" s="186" t="str">
        <f t="shared" si="44"/>
        <v>e</v>
      </c>
      <c r="AE203" s="186" t="str">
        <f t="shared" si="44"/>
        <v>h</v>
      </c>
      <c r="AF203" s="186" t="str">
        <f t="shared" si="44"/>
        <v>l</v>
      </c>
      <c r="AG203" s="186" t="str">
        <f t="shared" si="44"/>
        <v>t</v>
      </c>
      <c r="AH203" s="193" t="str">
        <f t="shared" si="44"/>
        <v>y</v>
      </c>
      <c r="AI203" s="27"/>
      <c r="AJ203" s="143" t="s">
        <v>590</v>
      </c>
      <c r="AK203" s="284"/>
      <c r="AL203" s="143">
        <v>1</v>
      </c>
      <c r="AM203" s="143"/>
      <c r="AN203" s="143"/>
      <c r="AO203" s="143"/>
      <c r="AP203" s="143"/>
      <c r="AQ203" s="143"/>
      <c r="AR203" s="143"/>
      <c r="AS203" s="143"/>
      <c r="AT203" s="143"/>
      <c r="AU203" s="143"/>
      <c r="AV203" s="143"/>
      <c r="AW203" s="143"/>
      <c r="AX203" s="143"/>
      <c r="AY203" s="143"/>
      <c r="AZ203" s="143"/>
      <c r="BA203" s="143"/>
      <c r="BB203" s="143"/>
      <c r="BC203" s="143"/>
      <c r="BD203" s="143"/>
      <c r="BE203" s="143"/>
      <c r="BF203" s="143"/>
      <c r="BG203" s="143"/>
      <c r="BH203" s="143"/>
      <c r="BI203" s="143"/>
      <c r="BJ203" s="143"/>
      <c r="BK203" s="143"/>
      <c r="BL203" s="143"/>
      <c r="BM203" s="143"/>
      <c r="BN203" s="143"/>
      <c r="BO203" s="143"/>
      <c r="BP203" s="143"/>
      <c r="BQ203" s="143"/>
      <c r="BR203" s="143"/>
      <c r="BS203" s="143"/>
      <c r="BT203" s="143"/>
      <c r="BU203" s="143"/>
      <c r="BV203" s="143"/>
      <c r="BW203" s="143"/>
      <c r="BX203" s="143"/>
      <c r="BY203" s="143"/>
      <c r="BZ203" s="143"/>
      <c r="CA203" s="143"/>
      <c r="CB203" s="143"/>
      <c r="CC203" s="143"/>
      <c r="CD203" s="143"/>
      <c r="CE203" s="143"/>
      <c r="CF203" s="143"/>
      <c r="CG203" s="143"/>
      <c r="CH203" s="143"/>
      <c r="CI203" s="270">
        <v>1</v>
      </c>
      <c r="CK203" s="64"/>
      <c r="CL203" s="64"/>
      <c r="CM203" s="64"/>
      <c r="CN203" s="64"/>
      <c r="CO203" s="64"/>
      <c r="CP203" s="64"/>
      <c r="CQ203" s="64"/>
      <c r="CR203" s="64"/>
      <c r="CS203" s="64"/>
      <c r="CT203" s="64"/>
      <c r="CU203" s="64"/>
      <c r="CV203" s="64"/>
      <c r="CW203" s="64"/>
      <c r="CX203" s="64"/>
      <c r="CY203" s="64"/>
      <c r="CZ203" s="64"/>
      <c r="DA203" s="64"/>
      <c r="DB203" s="64"/>
      <c r="DC203" s="64"/>
      <c r="DD203" s="64"/>
      <c r="DE203" s="64"/>
      <c r="DF203" s="64"/>
      <c r="DG203" s="64"/>
      <c r="DH203" s="64"/>
      <c r="DI203" s="64"/>
      <c r="DJ203" s="64"/>
      <c r="DK203" s="64"/>
      <c r="DL203" s="64"/>
      <c r="DM203" s="64"/>
      <c r="DN203" s="64"/>
      <c r="DO203" s="64"/>
      <c r="DP203" s="64"/>
      <c r="DQ203" s="64"/>
      <c r="DR203" s="64"/>
      <c r="DS203" s="64"/>
      <c r="DT203" s="64"/>
      <c r="DU203" s="64"/>
      <c r="DV203" s="64"/>
      <c r="DW203" s="64"/>
      <c r="DX203" s="64"/>
      <c r="DY203" s="64"/>
      <c r="DZ203" s="64"/>
      <c r="EA203" s="64"/>
      <c r="EB203" s="64"/>
      <c r="EC203" s="64"/>
      <c r="ED203" s="64"/>
      <c r="EE203" s="64"/>
      <c r="EF203" s="64"/>
      <c r="EG203" s="64"/>
      <c r="EH203" s="64"/>
    </row>
    <row r="204" spans="1:138" s="67" customFormat="1" ht="14.65">
      <c r="A204" s="173" t="s">
        <v>398</v>
      </c>
      <c r="B204" s="143" t="s">
        <v>149</v>
      </c>
      <c r="C204" s="143"/>
      <c r="D204" s="65" t="s">
        <v>81</v>
      </c>
      <c r="E204" s="118"/>
      <c r="F204" s="139"/>
      <c r="G204" s="198"/>
      <c r="H204" s="65"/>
      <c r="I204" s="65"/>
      <c r="J204" s="65"/>
      <c r="K204" s="293"/>
      <c r="L204" s="123"/>
      <c r="M204" s="289"/>
      <c r="N204" s="65"/>
      <c r="O204" s="179"/>
      <c r="P204" s="140"/>
      <c r="Q204" s="65" t="s">
        <v>93</v>
      </c>
      <c r="R204" s="64" t="s">
        <v>589</v>
      </c>
      <c r="S204" s="64" t="str">
        <f t="shared" si="38"/>
        <v>andtvvvgsieftegiivanmvaemieahtdlkvvrklnlggenvnfeaikrgganngidiyveytghglvdilg</v>
      </c>
      <c r="T204" s="64" t="str">
        <f t="shared" si="39"/>
        <v>fpep</v>
      </c>
      <c r="U204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04" s="64" t="str">
        <f t="shared" si="41"/>
        <v>tyg</v>
      </c>
      <c r="W204" s="64" t="str">
        <f t="shared" si="42"/>
        <v>pppp</v>
      </c>
      <c r="X204" s="64" t="str">
        <f t="shared" si="43"/>
        <v>tdpegayetvkkeykrkwnivwlkplgfnntgtltvkdelakqynlktfsdlakisdklilgatmfflegpdgypglqklynfkfkhtksmdmgirytaidnnevqvidawatdgllvshklkileddkaffppyyaapiirqdvldkhpelkdvlnklanqisleemqklnykvdgegqdpakvakeflkekglil</v>
      </c>
      <c r="Y204" s="64"/>
      <c r="Z204" s="64"/>
      <c r="AA204" s="64"/>
      <c r="AB204" s="64"/>
      <c r="AC204" s="186" t="str">
        <f t="shared" si="44"/>
        <v>i</v>
      </c>
      <c r="AD204" s="186" t="str">
        <f t="shared" si="44"/>
        <v>e</v>
      </c>
      <c r="AE204" s="186" t="str">
        <f t="shared" si="44"/>
        <v>h</v>
      </c>
      <c r="AF204" s="186" t="str">
        <f t="shared" si="44"/>
        <v>l</v>
      </c>
      <c r="AG204" s="186" t="str">
        <f t="shared" si="44"/>
        <v>t</v>
      </c>
      <c r="AH204" s="193" t="str">
        <f t="shared" si="44"/>
        <v>y</v>
      </c>
      <c r="AI204" s="27"/>
      <c r="AJ204" s="143" t="s">
        <v>591</v>
      </c>
      <c r="AK204" s="284"/>
      <c r="AL204" s="143">
        <v>1</v>
      </c>
      <c r="AM204" s="143"/>
      <c r="AN204" s="143"/>
      <c r="AO204" s="143"/>
      <c r="AP204" s="143"/>
      <c r="AQ204" s="143"/>
      <c r="AR204" s="143"/>
      <c r="AS204" s="143"/>
      <c r="AT204" s="143"/>
      <c r="AU204" s="143"/>
      <c r="AV204" s="143"/>
      <c r="AW204" s="143"/>
      <c r="AX204" s="143"/>
      <c r="AY204" s="143"/>
      <c r="AZ204" s="143"/>
      <c r="BA204" s="143"/>
      <c r="BB204" s="143"/>
      <c r="BC204" s="143"/>
      <c r="BD204" s="143"/>
      <c r="BE204" s="143"/>
      <c r="BF204" s="143"/>
      <c r="BG204" s="143"/>
      <c r="BH204" s="143"/>
      <c r="BI204" s="143"/>
      <c r="BJ204" s="143"/>
      <c r="BK204" s="143"/>
      <c r="BL204" s="143"/>
      <c r="BM204" s="143"/>
      <c r="BN204" s="143"/>
      <c r="BO204" s="143"/>
      <c r="BP204" s="143"/>
      <c r="BQ204" s="143"/>
      <c r="BR204" s="143"/>
      <c r="BS204" s="143"/>
      <c r="BT204" s="143"/>
      <c r="BU204" s="143"/>
      <c r="BV204" s="143"/>
      <c r="BW204" s="143"/>
      <c r="BX204" s="143"/>
      <c r="BY204" s="143"/>
      <c r="BZ204" s="143"/>
      <c r="CA204" s="143"/>
      <c r="CB204" s="143"/>
      <c r="CC204" s="143"/>
      <c r="CD204" s="143"/>
      <c r="CE204" s="143"/>
      <c r="CF204" s="143"/>
      <c r="CG204" s="143"/>
      <c r="CH204" s="143"/>
      <c r="CI204" s="270">
        <v>1</v>
      </c>
      <c r="CK204" s="64"/>
      <c r="CL204" s="64"/>
      <c r="CM204" s="64"/>
      <c r="CN204" s="64"/>
      <c r="CO204" s="64"/>
      <c r="CP204" s="64"/>
      <c r="CQ204" s="64"/>
      <c r="CR204" s="64"/>
      <c r="CS204" s="64"/>
      <c r="CT204" s="64"/>
      <c r="CU204" s="64"/>
      <c r="CV204" s="64"/>
      <c r="CW204" s="64"/>
      <c r="CX204" s="64"/>
      <c r="CY204" s="64"/>
      <c r="CZ204" s="64"/>
      <c r="DA204" s="64"/>
      <c r="DB204" s="64"/>
      <c r="DC204" s="64"/>
      <c r="DD204" s="64"/>
      <c r="DE204" s="64"/>
      <c r="DF204" s="64"/>
      <c r="DG204" s="64"/>
      <c r="DH204" s="64"/>
      <c r="DI204" s="64"/>
      <c r="DJ204" s="64"/>
      <c r="DK204" s="64"/>
      <c r="DL204" s="64"/>
      <c r="DM204" s="64"/>
      <c r="DN204" s="64"/>
      <c r="DO204" s="64"/>
      <c r="DP204" s="64"/>
      <c r="DQ204" s="64"/>
      <c r="DR204" s="64"/>
      <c r="DS204" s="64"/>
      <c r="DT204" s="64"/>
      <c r="DU204" s="64"/>
      <c r="DV204" s="64"/>
      <c r="DW204" s="64"/>
      <c r="DX204" s="64"/>
      <c r="DY204" s="64"/>
      <c r="DZ204" s="64"/>
      <c r="EA204" s="64"/>
      <c r="EB204" s="64"/>
      <c r="EC204" s="64"/>
      <c r="ED204" s="64"/>
      <c r="EE204" s="64"/>
      <c r="EF204" s="64"/>
      <c r="EG204" s="64"/>
      <c r="EH204" s="64"/>
    </row>
    <row r="205" spans="1:138" s="67" customFormat="1" ht="14.65">
      <c r="A205" s="173" t="s">
        <v>592</v>
      </c>
      <c r="B205" s="143" t="s">
        <v>149</v>
      </c>
      <c r="C205" s="143"/>
      <c r="D205" s="65" t="s">
        <v>74</v>
      </c>
      <c r="E205" s="118"/>
      <c r="F205" s="139" t="s">
        <v>160</v>
      </c>
      <c r="G205" s="198"/>
      <c r="H205" s="65"/>
      <c r="I205" s="65"/>
      <c r="J205" s="65"/>
      <c r="K205" s="293"/>
      <c r="L205" s="123"/>
      <c r="M205" s="289">
        <v>40.01</v>
      </c>
      <c r="N205" s="65"/>
      <c r="O205" s="179"/>
      <c r="P205" s="140"/>
      <c r="Q205" s="64" t="s">
        <v>93</v>
      </c>
      <c r="R205" s="64" t="s">
        <v>150</v>
      </c>
      <c r="S205" s="64" t="str">
        <f t="shared" si="38"/>
        <v>andtvvvgsieftegiivanmvaemieahtdlkvvrklnlggenvnfeaikrgganngidiyveytghglvdilg</v>
      </c>
      <c r="T205" s="64" t="str">
        <f t="shared" si="39"/>
        <v>fpep</v>
      </c>
      <c r="U205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05" s="64" t="str">
        <f t="shared" si="41"/>
        <v>tyg</v>
      </c>
      <c r="W205" s="64" t="str">
        <f t="shared" si="42"/>
        <v>ppps</v>
      </c>
      <c r="X205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205" s="64"/>
      <c r="Z205" s="64"/>
      <c r="AA205" s="64"/>
      <c r="AB205" s="64"/>
      <c r="AC205" s="186" t="str">
        <f t="shared" si="44"/>
        <v>i</v>
      </c>
      <c r="AD205" s="186" t="str">
        <f t="shared" si="44"/>
        <v>e</v>
      </c>
      <c r="AE205" s="186" t="str">
        <f t="shared" si="44"/>
        <v>h</v>
      </c>
      <c r="AF205" s="186" t="str">
        <f t="shared" si="44"/>
        <v>l</v>
      </c>
      <c r="AG205" s="186" t="str">
        <f t="shared" si="44"/>
        <v>t</v>
      </c>
      <c r="AH205" s="193" t="str">
        <f t="shared" si="44"/>
        <v>y</v>
      </c>
      <c r="AI205" s="27"/>
      <c r="AJ205" s="143" t="s">
        <v>593</v>
      </c>
      <c r="AK205" s="284"/>
      <c r="AL205" s="143">
        <v>1</v>
      </c>
      <c r="AM205" s="143"/>
      <c r="AN205" s="143"/>
      <c r="AO205" s="143"/>
      <c r="AP205" s="143"/>
      <c r="AQ205" s="143"/>
      <c r="AR205" s="143"/>
      <c r="AS205" s="143"/>
      <c r="AT205" s="143"/>
      <c r="AU205" s="143"/>
      <c r="AV205" s="143"/>
      <c r="AW205" s="143"/>
      <c r="AX205" s="143"/>
      <c r="AY205" s="143"/>
      <c r="AZ205" s="143"/>
      <c r="BA205" s="143"/>
      <c r="BB205" s="143"/>
      <c r="BC205" s="143"/>
      <c r="BD205" s="143"/>
      <c r="BE205" s="143"/>
      <c r="BF205" s="143"/>
      <c r="BG205" s="143"/>
      <c r="BH205" s="143"/>
      <c r="BI205" s="143"/>
      <c r="BJ205" s="143"/>
      <c r="BK205" s="143"/>
      <c r="BL205" s="143"/>
      <c r="BM205" s="143"/>
      <c r="BN205" s="143"/>
      <c r="BO205" s="143"/>
      <c r="BP205" s="143"/>
      <c r="BQ205" s="143"/>
      <c r="BR205" s="143"/>
      <c r="BS205" s="143"/>
      <c r="BT205" s="143"/>
      <c r="BU205" s="143"/>
      <c r="BV205" s="143"/>
      <c r="BW205" s="143"/>
      <c r="BX205" s="143"/>
      <c r="BY205" s="143"/>
      <c r="BZ205" s="143"/>
      <c r="CA205" s="143"/>
      <c r="CB205" s="143"/>
      <c r="CC205" s="143"/>
      <c r="CD205" s="143"/>
      <c r="CE205" s="143"/>
      <c r="CF205" s="143"/>
      <c r="CG205" s="143"/>
      <c r="CH205" s="143"/>
      <c r="CI205" s="270">
        <v>1</v>
      </c>
      <c r="CK205" s="64"/>
      <c r="CL205" s="64"/>
      <c r="CM205" s="64"/>
      <c r="CN205" s="64"/>
      <c r="CO205" s="64"/>
      <c r="CP205" s="64"/>
      <c r="CQ205" s="64"/>
      <c r="CR205" s="64"/>
      <c r="CS205" s="64"/>
      <c r="CT205" s="64"/>
      <c r="CU205" s="64"/>
      <c r="CV205" s="64"/>
      <c r="CW205" s="64"/>
      <c r="CX205" s="64"/>
      <c r="CY205" s="64"/>
      <c r="CZ205" s="64"/>
      <c r="DA205" s="64"/>
      <c r="DB205" s="64"/>
      <c r="DC205" s="64"/>
      <c r="DD205" s="64"/>
      <c r="DE205" s="64"/>
      <c r="DF205" s="64"/>
      <c r="DG205" s="64"/>
      <c r="DH205" s="64"/>
      <c r="DI205" s="64"/>
      <c r="DJ205" s="64"/>
      <c r="DK205" s="64"/>
      <c r="DL205" s="64"/>
      <c r="DM205" s="64"/>
      <c r="DN205" s="64"/>
      <c r="DO205" s="64"/>
      <c r="DP205" s="64"/>
      <c r="DQ205" s="64"/>
      <c r="DR205" s="64"/>
      <c r="DS205" s="64"/>
      <c r="DT205" s="64"/>
      <c r="DU205" s="64"/>
      <c r="DV205" s="64"/>
      <c r="DW205" s="64"/>
      <c r="DX205" s="64"/>
      <c r="DY205" s="64"/>
      <c r="DZ205" s="64"/>
      <c r="EA205" s="64"/>
      <c r="EB205" s="64"/>
      <c r="EC205" s="64"/>
      <c r="ED205" s="64"/>
      <c r="EE205" s="64"/>
      <c r="EF205" s="64"/>
      <c r="EG205" s="64"/>
      <c r="EH205" s="64"/>
    </row>
    <row r="206" spans="1:138" s="67" customFormat="1" ht="14.65">
      <c r="A206" s="173" t="s">
        <v>594</v>
      </c>
      <c r="B206" s="143" t="s">
        <v>149</v>
      </c>
      <c r="C206" s="143"/>
      <c r="D206" s="65" t="s">
        <v>74</v>
      </c>
      <c r="E206" s="118"/>
      <c r="F206" s="139" t="s">
        <v>166</v>
      </c>
      <c r="G206" s="198"/>
      <c r="H206" s="65"/>
      <c r="I206" s="65"/>
      <c r="J206" s="65"/>
      <c r="K206" s="293"/>
      <c r="L206" s="123"/>
      <c r="M206" s="289">
        <v>40.03</v>
      </c>
      <c r="N206" s="65"/>
      <c r="O206" s="179"/>
      <c r="P206" s="140"/>
      <c r="Q206" s="64" t="s">
        <v>93</v>
      </c>
      <c r="R206" s="64" t="s">
        <v>150</v>
      </c>
      <c r="S206" s="64" t="str">
        <f t="shared" si="38"/>
        <v>andtvvvgsieftegiivanmvaemieahtdlkvvrklnlggenvnfeaikrgganngidiyveytghglvdilg</v>
      </c>
      <c r="T206" s="64" t="str">
        <f t="shared" si="39"/>
        <v>fpep</v>
      </c>
      <c r="U206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06" s="64" t="str">
        <f t="shared" si="41"/>
        <v>tyg</v>
      </c>
      <c r="W206" s="64" t="str">
        <f t="shared" si="42"/>
        <v>ppps</v>
      </c>
      <c r="X206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206" s="64"/>
      <c r="Z206" s="64"/>
      <c r="AA206" s="64"/>
      <c r="AB206" s="64"/>
      <c r="AC206" s="186" t="str">
        <f t="shared" si="44"/>
        <v>i</v>
      </c>
      <c r="AD206" s="186" t="str">
        <f t="shared" si="44"/>
        <v>e</v>
      </c>
      <c r="AE206" s="186" t="str">
        <f t="shared" si="44"/>
        <v>h</v>
      </c>
      <c r="AF206" s="186" t="str">
        <f t="shared" si="44"/>
        <v>l</v>
      </c>
      <c r="AG206" s="186" t="str">
        <f t="shared" si="44"/>
        <v>t</v>
      </c>
      <c r="AH206" s="193" t="str">
        <f t="shared" si="44"/>
        <v>y</v>
      </c>
      <c r="AI206" s="72"/>
      <c r="AJ206" s="143" t="s">
        <v>595</v>
      </c>
      <c r="AK206" s="284"/>
      <c r="AL206" s="143">
        <v>1</v>
      </c>
      <c r="AM206" s="143"/>
      <c r="AN206" s="143"/>
      <c r="AO206" s="143"/>
      <c r="AP206" s="143"/>
      <c r="AQ206" s="143"/>
      <c r="AR206" s="143"/>
      <c r="AS206" s="143"/>
      <c r="AT206" s="143"/>
      <c r="AU206" s="143"/>
      <c r="AV206" s="143"/>
      <c r="AW206" s="143"/>
      <c r="AX206" s="143"/>
      <c r="AY206" s="143"/>
      <c r="AZ206" s="143"/>
      <c r="BA206" s="143"/>
      <c r="BB206" s="143"/>
      <c r="BC206" s="143"/>
      <c r="BD206" s="143"/>
      <c r="BE206" s="143"/>
      <c r="BF206" s="143"/>
      <c r="BG206" s="143"/>
      <c r="BH206" s="143"/>
      <c r="BI206" s="143"/>
      <c r="BJ206" s="143"/>
      <c r="BK206" s="143"/>
      <c r="BL206" s="143"/>
      <c r="BM206" s="143"/>
      <c r="BN206" s="143"/>
      <c r="BO206" s="143"/>
      <c r="BP206" s="143"/>
      <c r="BQ206" s="143"/>
      <c r="BR206" s="143"/>
      <c r="BS206" s="143"/>
      <c r="BT206" s="143"/>
      <c r="BU206" s="143"/>
      <c r="BV206" s="143"/>
      <c r="BW206" s="143"/>
      <c r="BX206" s="143"/>
      <c r="BY206" s="143"/>
      <c r="BZ206" s="143"/>
      <c r="CA206" s="143"/>
      <c r="CB206" s="143"/>
      <c r="CC206" s="143"/>
      <c r="CD206" s="143"/>
      <c r="CE206" s="143"/>
      <c r="CF206" s="143"/>
      <c r="CG206" s="143"/>
      <c r="CH206" s="143"/>
      <c r="CI206" s="270">
        <v>1</v>
      </c>
      <c r="CK206" s="64"/>
      <c r="CL206" s="64"/>
      <c r="CM206" s="64"/>
      <c r="CN206" s="64"/>
      <c r="CO206" s="64"/>
      <c r="CP206" s="64"/>
      <c r="CQ206" s="64"/>
      <c r="CR206" s="64"/>
      <c r="CS206" s="64"/>
      <c r="CT206" s="64"/>
      <c r="CU206" s="64"/>
      <c r="CV206" s="64"/>
      <c r="CW206" s="64"/>
      <c r="CX206" s="64"/>
      <c r="CY206" s="64"/>
      <c r="CZ206" s="64"/>
      <c r="DA206" s="64"/>
      <c r="DB206" s="64"/>
      <c r="DC206" s="64"/>
      <c r="DD206" s="64"/>
      <c r="DE206" s="64"/>
      <c r="DF206" s="64"/>
      <c r="DG206" s="64"/>
      <c r="DH206" s="64"/>
      <c r="DI206" s="64"/>
      <c r="DJ206" s="64"/>
      <c r="DK206" s="64"/>
      <c r="DL206" s="64"/>
      <c r="DM206" s="64"/>
      <c r="DN206" s="64"/>
      <c r="DO206" s="64"/>
      <c r="DP206" s="64"/>
      <c r="DQ206" s="64"/>
      <c r="DR206" s="64"/>
      <c r="DS206" s="64"/>
      <c r="DT206" s="64"/>
      <c r="DU206" s="64"/>
      <c r="DV206" s="64"/>
      <c r="DW206" s="64"/>
      <c r="DX206" s="64"/>
      <c r="DY206" s="64"/>
      <c r="DZ206" s="64"/>
      <c r="EA206" s="64"/>
      <c r="EB206" s="64"/>
      <c r="EC206" s="64"/>
      <c r="ED206" s="64"/>
      <c r="EE206" s="64"/>
      <c r="EF206" s="64"/>
      <c r="EG206" s="64"/>
      <c r="EH206" s="64"/>
    </row>
    <row r="207" spans="1:138" s="67" customFormat="1" ht="14.65">
      <c r="A207" s="173" t="s">
        <v>400</v>
      </c>
      <c r="B207" s="143" t="s">
        <v>149</v>
      </c>
      <c r="C207" s="143"/>
      <c r="D207" s="65" t="s">
        <v>74</v>
      </c>
      <c r="E207" s="118"/>
      <c r="F207" s="139" t="s">
        <v>169</v>
      </c>
      <c r="G207" s="198"/>
      <c r="H207" s="65"/>
      <c r="I207" s="65"/>
      <c r="J207" s="65"/>
      <c r="K207" s="293"/>
      <c r="L207" s="123"/>
      <c r="M207" s="289">
        <v>40.03</v>
      </c>
      <c r="N207" s="65"/>
      <c r="O207" s="179"/>
      <c r="P207" s="140"/>
      <c r="Q207" s="64" t="s">
        <v>93</v>
      </c>
      <c r="R207" s="64" t="s">
        <v>150</v>
      </c>
      <c r="S207" s="64" t="str">
        <f t="shared" si="38"/>
        <v>andtvvvgsieftegiivanmvaemieahtdlkvvrklnlggenvnfeaikrgganngidiyveytghglvdilg</v>
      </c>
      <c r="T207" s="64" t="str">
        <f t="shared" si="39"/>
        <v>fpep</v>
      </c>
      <c r="U207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07" s="64" t="str">
        <f t="shared" si="41"/>
        <v>tyg</v>
      </c>
      <c r="W207" s="64" t="str">
        <f t="shared" si="42"/>
        <v>ppps</v>
      </c>
      <c r="X207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207" s="64"/>
      <c r="Z207" s="64"/>
      <c r="AA207" s="64"/>
      <c r="AB207" s="64"/>
      <c r="AC207" s="186" t="str">
        <f t="shared" si="44"/>
        <v>i</v>
      </c>
      <c r="AD207" s="186" t="str">
        <f t="shared" si="44"/>
        <v>e</v>
      </c>
      <c r="AE207" s="186" t="str">
        <f t="shared" si="44"/>
        <v>h</v>
      </c>
      <c r="AF207" s="186" t="str">
        <f t="shared" si="44"/>
        <v>l</v>
      </c>
      <c r="AG207" s="186" t="str">
        <f t="shared" si="44"/>
        <v>t</v>
      </c>
      <c r="AH207" s="193" t="str">
        <f t="shared" si="44"/>
        <v>y</v>
      </c>
      <c r="AI207" s="72"/>
      <c r="AJ207" s="143" t="s">
        <v>596</v>
      </c>
      <c r="AK207" s="284"/>
      <c r="AL207" s="143">
        <v>1</v>
      </c>
      <c r="AM207" s="143"/>
      <c r="AN207" s="143"/>
      <c r="AO207" s="143"/>
      <c r="AP207" s="143"/>
      <c r="AQ207" s="143"/>
      <c r="AR207" s="143"/>
      <c r="AS207" s="143"/>
      <c r="AT207" s="143"/>
      <c r="AU207" s="143"/>
      <c r="AV207" s="143"/>
      <c r="AW207" s="143"/>
      <c r="AX207" s="143"/>
      <c r="AY207" s="143"/>
      <c r="AZ207" s="143"/>
      <c r="BA207" s="143"/>
      <c r="BB207" s="143"/>
      <c r="BC207" s="143"/>
      <c r="BD207" s="143"/>
      <c r="BE207" s="143"/>
      <c r="BF207" s="143"/>
      <c r="BG207" s="143"/>
      <c r="BH207" s="143"/>
      <c r="BI207" s="143"/>
      <c r="BJ207" s="143"/>
      <c r="BK207" s="143"/>
      <c r="BL207" s="143"/>
      <c r="BM207" s="143"/>
      <c r="BN207" s="143"/>
      <c r="BO207" s="143"/>
      <c r="BP207" s="143"/>
      <c r="BQ207" s="143"/>
      <c r="BR207" s="143"/>
      <c r="BS207" s="143"/>
      <c r="BT207" s="143"/>
      <c r="BU207" s="143"/>
      <c r="BV207" s="143"/>
      <c r="BW207" s="143"/>
      <c r="BX207" s="143"/>
      <c r="BY207" s="143"/>
      <c r="BZ207" s="143"/>
      <c r="CA207" s="143"/>
      <c r="CB207" s="143"/>
      <c r="CC207" s="143"/>
      <c r="CD207" s="143"/>
      <c r="CE207" s="143"/>
      <c r="CF207" s="143"/>
      <c r="CG207" s="143"/>
      <c r="CH207" s="143"/>
      <c r="CI207" s="270">
        <v>1</v>
      </c>
      <c r="CK207" s="64"/>
      <c r="CL207" s="64"/>
      <c r="CM207" s="64"/>
      <c r="CN207" s="64"/>
      <c r="CO207" s="64"/>
      <c r="CP207" s="64"/>
      <c r="CQ207" s="64"/>
      <c r="CR207" s="64"/>
      <c r="CS207" s="64"/>
      <c r="CT207" s="64"/>
      <c r="CU207" s="64"/>
      <c r="CV207" s="64"/>
      <c r="CW207" s="64"/>
      <c r="CX207" s="64"/>
      <c r="CY207" s="64"/>
      <c r="CZ207" s="64"/>
      <c r="DA207" s="64"/>
      <c r="DB207" s="64"/>
      <c r="DC207" s="64"/>
      <c r="DD207" s="64"/>
      <c r="DE207" s="64"/>
      <c r="DF207" s="64"/>
      <c r="DG207" s="64"/>
      <c r="DH207" s="64"/>
      <c r="DI207" s="64"/>
      <c r="DJ207" s="64"/>
      <c r="DK207" s="64"/>
      <c r="DL207" s="64"/>
      <c r="DM207" s="64"/>
      <c r="DN207" s="64"/>
      <c r="DO207" s="64"/>
      <c r="DP207" s="64"/>
      <c r="DQ207" s="64"/>
      <c r="DR207" s="64"/>
      <c r="DS207" s="64"/>
      <c r="DT207" s="64"/>
      <c r="DU207" s="64"/>
      <c r="DV207" s="64"/>
      <c r="DW207" s="64"/>
      <c r="DX207" s="64"/>
      <c r="DY207" s="64"/>
      <c r="DZ207" s="64"/>
      <c r="EA207" s="64"/>
      <c r="EB207" s="64"/>
      <c r="EC207" s="64"/>
      <c r="ED207" s="64"/>
      <c r="EE207" s="64"/>
      <c r="EF207" s="64"/>
      <c r="EG207" s="64"/>
      <c r="EH207" s="64"/>
    </row>
    <row r="208" spans="1:138" s="67" customFormat="1" ht="14.65">
      <c r="A208" s="173" t="s">
        <v>402</v>
      </c>
      <c r="B208" s="143" t="s">
        <v>149</v>
      </c>
      <c r="C208" s="143"/>
      <c r="D208" s="65" t="s">
        <v>74</v>
      </c>
      <c r="E208" s="118"/>
      <c r="F208" s="139" t="s">
        <v>169</v>
      </c>
      <c r="G208" s="198"/>
      <c r="H208" s="65"/>
      <c r="I208" s="65"/>
      <c r="J208" s="65"/>
      <c r="K208" s="293"/>
      <c r="L208" s="123"/>
      <c r="M208" s="289">
        <v>40.030999999999999</v>
      </c>
      <c r="N208" s="65"/>
      <c r="O208" s="179"/>
      <c r="P208" s="140"/>
      <c r="Q208" s="64" t="s">
        <v>93</v>
      </c>
      <c r="R208" s="64" t="s">
        <v>150</v>
      </c>
      <c r="S208" s="64" t="str">
        <f t="shared" si="38"/>
        <v>andtvvvgsieftegiivanmvaemieahtdlkvvrklnlggenvnfeaikrgganngidiyveytghglvdilg</v>
      </c>
      <c r="T208" s="64" t="str">
        <f t="shared" si="39"/>
        <v>fpep</v>
      </c>
      <c r="U208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08" s="64" t="str">
        <f t="shared" si="41"/>
        <v>tyg</v>
      </c>
      <c r="W208" s="64" t="str">
        <f t="shared" si="42"/>
        <v>ppps</v>
      </c>
      <c r="X208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208" s="64"/>
      <c r="Z208" s="64"/>
      <c r="AA208" s="64"/>
      <c r="AB208" s="64"/>
      <c r="AC208" s="186" t="str">
        <f t="shared" si="44"/>
        <v>i</v>
      </c>
      <c r="AD208" s="186" t="str">
        <f t="shared" si="44"/>
        <v>e</v>
      </c>
      <c r="AE208" s="186" t="str">
        <f t="shared" si="44"/>
        <v>h</v>
      </c>
      <c r="AF208" s="186" t="str">
        <f t="shared" si="44"/>
        <v>l</v>
      </c>
      <c r="AG208" s="186" t="str">
        <f t="shared" si="44"/>
        <v>t</v>
      </c>
      <c r="AH208" s="193" t="str">
        <f t="shared" si="44"/>
        <v>y</v>
      </c>
      <c r="AI208" s="72"/>
      <c r="AJ208" s="143" t="s">
        <v>597</v>
      </c>
      <c r="AK208" s="284"/>
      <c r="AL208" s="143">
        <v>1</v>
      </c>
      <c r="AM208" s="143"/>
      <c r="AN208" s="143"/>
      <c r="AO208" s="143"/>
      <c r="AP208" s="143"/>
      <c r="AQ208" s="143"/>
      <c r="AR208" s="143"/>
      <c r="AS208" s="143"/>
      <c r="AT208" s="143"/>
      <c r="AU208" s="143"/>
      <c r="AV208" s="143"/>
      <c r="AW208" s="143"/>
      <c r="AX208" s="143"/>
      <c r="AY208" s="143"/>
      <c r="AZ208" s="143"/>
      <c r="BA208" s="143"/>
      <c r="BB208" s="143"/>
      <c r="BC208" s="143"/>
      <c r="BD208" s="143"/>
      <c r="BE208" s="143"/>
      <c r="BF208" s="143"/>
      <c r="BG208" s="143"/>
      <c r="BH208" s="143"/>
      <c r="BI208" s="143"/>
      <c r="BJ208" s="143"/>
      <c r="BK208" s="143"/>
      <c r="BL208" s="143"/>
      <c r="BM208" s="143"/>
      <c r="BN208" s="143"/>
      <c r="BO208" s="143"/>
      <c r="BP208" s="143"/>
      <c r="BQ208" s="143"/>
      <c r="BR208" s="143"/>
      <c r="BS208" s="143"/>
      <c r="BT208" s="143"/>
      <c r="BU208" s="143"/>
      <c r="BV208" s="143"/>
      <c r="BW208" s="143"/>
      <c r="BX208" s="143"/>
      <c r="BY208" s="143"/>
      <c r="BZ208" s="143"/>
      <c r="CA208" s="143"/>
      <c r="CB208" s="143"/>
      <c r="CC208" s="143"/>
      <c r="CD208" s="143"/>
      <c r="CE208" s="143"/>
      <c r="CF208" s="143"/>
      <c r="CG208" s="143"/>
      <c r="CH208" s="143"/>
      <c r="CI208" s="270">
        <v>1</v>
      </c>
      <c r="CK208" s="64"/>
      <c r="CL208" s="64"/>
      <c r="CM208" s="64"/>
      <c r="CN208" s="64"/>
      <c r="CO208" s="64"/>
      <c r="CP208" s="64"/>
      <c r="CQ208" s="64"/>
      <c r="CR208" s="64"/>
      <c r="CS208" s="64"/>
      <c r="CT208" s="64"/>
      <c r="CU208" s="64"/>
      <c r="CV208" s="64"/>
      <c r="CW208" s="64"/>
      <c r="CX208" s="64"/>
      <c r="CY208" s="64"/>
      <c r="CZ208" s="64"/>
      <c r="DA208" s="64"/>
      <c r="DB208" s="64"/>
      <c r="DC208" s="64"/>
      <c r="DD208" s="64"/>
      <c r="DE208" s="64"/>
      <c r="DF208" s="64"/>
      <c r="DG208" s="64"/>
      <c r="DH208" s="64"/>
      <c r="DI208" s="64"/>
      <c r="DJ208" s="64"/>
      <c r="DK208" s="64"/>
      <c r="DL208" s="64"/>
      <c r="DM208" s="64"/>
      <c r="DN208" s="64"/>
      <c r="DO208" s="64"/>
      <c r="DP208" s="64"/>
      <c r="DQ208" s="64"/>
      <c r="DR208" s="64"/>
      <c r="DS208" s="64"/>
      <c r="DT208" s="64"/>
      <c r="DU208" s="64"/>
      <c r="DV208" s="64"/>
      <c r="DW208" s="64"/>
      <c r="DX208" s="64"/>
      <c r="DY208" s="64"/>
      <c r="DZ208" s="64"/>
      <c r="EA208" s="64"/>
      <c r="EB208" s="64"/>
      <c r="EC208" s="64"/>
      <c r="ED208" s="64"/>
      <c r="EE208" s="64"/>
      <c r="EF208" s="64"/>
      <c r="EG208" s="64"/>
      <c r="EH208" s="64"/>
    </row>
    <row r="209" spans="1:138" s="67" customFormat="1" ht="14.65">
      <c r="A209" s="173" t="s">
        <v>598</v>
      </c>
      <c r="B209" s="143" t="s">
        <v>149</v>
      </c>
      <c r="C209" s="143"/>
      <c r="D209" s="65" t="s">
        <v>74</v>
      </c>
      <c r="E209" s="118"/>
      <c r="F209" s="139" t="s">
        <v>172</v>
      </c>
      <c r="G209" s="198"/>
      <c r="H209" s="65"/>
      <c r="I209" s="65"/>
      <c r="J209" s="65"/>
      <c r="K209" s="293"/>
      <c r="L209" s="123"/>
      <c r="M209" s="289">
        <v>40.04</v>
      </c>
      <c r="N209" s="65"/>
      <c r="O209" s="179"/>
      <c r="P209" s="140"/>
      <c r="Q209" s="64" t="s">
        <v>93</v>
      </c>
      <c r="R209" s="64" t="s">
        <v>150</v>
      </c>
      <c r="S209" s="64" t="str">
        <f t="shared" si="38"/>
        <v>andtvvvgsieftegiivanmvaemieahtdlkvvrklnlggenvnfeaikrgganngidiyveytghglvdilg</v>
      </c>
      <c r="T209" s="64" t="str">
        <f t="shared" si="39"/>
        <v>fpep</v>
      </c>
      <c r="U209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09" s="64" t="str">
        <f t="shared" si="41"/>
        <v>tyg</v>
      </c>
      <c r="W209" s="64" t="str">
        <f t="shared" si="42"/>
        <v>ppps</v>
      </c>
      <c r="X209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209" s="64"/>
      <c r="Z209" s="64"/>
      <c r="AA209" s="64"/>
      <c r="AB209" s="64"/>
      <c r="AC209" s="186" t="str">
        <f t="shared" si="44"/>
        <v>i</v>
      </c>
      <c r="AD209" s="186" t="str">
        <f t="shared" si="44"/>
        <v>e</v>
      </c>
      <c r="AE209" s="186" t="str">
        <f t="shared" si="44"/>
        <v>h</v>
      </c>
      <c r="AF209" s="186" t="str">
        <f t="shared" si="44"/>
        <v>l</v>
      </c>
      <c r="AG209" s="186" t="str">
        <f t="shared" si="44"/>
        <v>t</v>
      </c>
      <c r="AH209" s="193" t="str">
        <f t="shared" si="44"/>
        <v>y</v>
      </c>
      <c r="AI209" s="72"/>
      <c r="AJ209" s="143" t="s">
        <v>599</v>
      </c>
      <c r="AK209" s="284"/>
      <c r="AL209" s="143">
        <v>5</v>
      </c>
      <c r="AM209" s="143">
        <v>3</v>
      </c>
      <c r="AN209" s="143">
        <v>3</v>
      </c>
      <c r="AO209" s="143">
        <v>6</v>
      </c>
      <c r="AP209" s="143">
        <v>6</v>
      </c>
      <c r="AQ209" s="143">
        <v>3</v>
      </c>
      <c r="AR209" s="143">
        <v>2</v>
      </c>
      <c r="AS209" s="143">
        <v>5</v>
      </c>
      <c r="AT209" s="143">
        <v>3</v>
      </c>
      <c r="AU209" s="143">
        <v>3</v>
      </c>
      <c r="AV209" s="143">
        <v>2</v>
      </c>
      <c r="AW209" s="143">
        <v>3</v>
      </c>
      <c r="AX209" s="143">
        <v>3</v>
      </c>
      <c r="AY209" s="143">
        <v>2</v>
      </c>
      <c r="AZ209" s="143">
        <v>2</v>
      </c>
      <c r="BA209" s="143">
        <v>3</v>
      </c>
      <c r="BB209" s="143">
        <v>2</v>
      </c>
      <c r="BC209" s="143">
        <v>3</v>
      </c>
      <c r="BD209" s="143">
        <v>5</v>
      </c>
      <c r="BE209" s="143">
        <v>3</v>
      </c>
      <c r="BF209" s="143">
        <v>3</v>
      </c>
      <c r="BG209" s="143">
        <v>3</v>
      </c>
      <c r="BH209" s="143">
        <v>5</v>
      </c>
      <c r="BI209" s="143">
        <v>3</v>
      </c>
      <c r="BJ209" s="143">
        <v>3</v>
      </c>
      <c r="BK209" s="143">
        <v>3</v>
      </c>
      <c r="BL209" s="143">
        <v>3</v>
      </c>
      <c r="BM209" s="143">
        <v>3</v>
      </c>
      <c r="BN209" s="143">
        <v>2</v>
      </c>
      <c r="BO209" s="143">
        <v>3</v>
      </c>
      <c r="BP209" s="143">
        <v>3</v>
      </c>
      <c r="BQ209" s="143">
        <v>5</v>
      </c>
      <c r="BR209" s="143">
        <v>2</v>
      </c>
      <c r="BS209" s="143">
        <v>2</v>
      </c>
      <c r="BT209" s="143">
        <v>2</v>
      </c>
      <c r="BU209" s="143">
        <v>5</v>
      </c>
      <c r="BV209" s="143">
        <v>5</v>
      </c>
      <c r="BW209" s="143">
        <v>5</v>
      </c>
      <c r="BX209" s="143">
        <v>3</v>
      </c>
      <c r="BY209" s="143">
        <v>5</v>
      </c>
      <c r="BZ209" s="143">
        <v>5</v>
      </c>
      <c r="CA209" s="143">
        <v>5</v>
      </c>
      <c r="CB209" s="143">
        <v>5</v>
      </c>
      <c r="CC209" s="143">
        <v>2</v>
      </c>
      <c r="CD209" s="143">
        <v>3</v>
      </c>
      <c r="CE209" s="143">
        <v>3</v>
      </c>
      <c r="CF209" s="143">
        <v>3</v>
      </c>
      <c r="CG209" s="143">
        <v>3</v>
      </c>
      <c r="CH209" s="143">
        <v>2</v>
      </c>
      <c r="CI209" s="270">
        <v>166</v>
      </c>
      <c r="CK209" s="64"/>
      <c r="CL209" s="64"/>
      <c r="CM209" s="64"/>
      <c r="CN209" s="64"/>
      <c r="CO209" s="64"/>
      <c r="CP209" s="64"/>
      <c r="CQ209" s="64"/>
      <c r="CR209" s="64"/>
      <c r="CS209" s="64"/>
      <c r="CT209" s="64"/>
      <c r="CU209" s="64"/>
      <c r="CV209" s="64"/>
      <c r="CW209" s="64"/>
      <c r="CX209" s="64"/>
      <c r="CY209" s="64"/>
      <c r="CZ209" s="64"/>
      <c r="DA209" s="64"/>
      <c r="DB209" s="64"/>
      <c r="DC209" s="64"/>
      <c r="DD209" s="64"/>
      <c r="DE209" s="64"/>
      <c r="DF209" s="64"/>
      <c r="DG209" s="64"/>
      <c r="DH209" s="64"/>
      <c r="DI209" s="64"/>
      <c r="DJ209" s="64"/>
      <c r="DK209" s="64"/>
      <c r="DL209" s="64"/>
      <c r="DM209" s="64"/>
      <c r="DN209" s="64"/>
      <c r="DO209" s="64"/>
      <c r="DP209" s="64"/>
      <c r="DQ209" s="64"/>
      <c r="DR209" s="64"/>
      <c r="DS209" s="64"/>
      <c r="DT209" s="64"/>
      <c r="DU209" s="64"/>
      <c r="DV209" s="64"/>
      <c r="DW209" s="64"/>
      <c r="DX209" s="64"/>
      <c r="DY209" s="64"/>
      <c r="DZ209" s="64"/>
      <c r="EA209" s="64"/>
      <c r="EB209" s="64"/>
      <c r="EC209" s="64"/>
      <c r="ED209" s="64"/>
      <c r="EE209" s="64"/>
      <c r="EF209" s="64"/>
      <c r="EG209" s="64"/>
      <c r="EH209" s="64"/>
    </row>
    <row r="210" spans="1:138" s="67" customFormat="1" ht="14.65">
      <c r="A210" s="173" t="s">
        <v>404</v>
      </c>
      <c r="B210" s="143" t="s">
        <v>149</v>
      </c>
      <c r="C210" s="143"/>
      <c r="D210" s="65" t="s">
        <v>66</v>
      </c>
      <c r="E210" s="118"/>
      <c r="F210" s="139"/>
      <c r="G210" s="198"/>
      <c r="H210" s="65"/>
      <c r="I210" s="65"/>
      <c r="J210" s="65"/>
      <c r="K210" s="293"/>
      <c r="L210" s="123"/>
      <c r="M210" s="289"/>
      <c r="N210" s="65"/>
      <c r="O210" s="179"/>
      <c r="P210" s="140"/>
      <c r="Q210" s="64" t="s">
        <v>93</v>
      </c>
      <c r="R210" s="64" t="s">
        <v>150</v>
      </c>
      <c r="S210" s="64" t="str">
        <f t="shared" si="38"/>
        <v>andtvvvgsieftegiivanmvaemieahtdlkvvrklnlggenvnfeaikrgganngidiyveytghglvdilg</v>
      </c>
      <c r="T210" s="64" t="str">
        <f t="shared" si="39"/>
        <v>fpep</v>
      </c>
      <c r="U210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10" s="64" t="str">
        <f t="shared" si="41"/>
        <v>tyg</v>
      </c>
      <c r="W210" s="64" t="str">
        <f t="shared" si="42"/>
        <v>ppps</v>
      </c>
      <c r="X210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210" s="64"/>
      <c r="Z210" s="64"/>
      <c r="AA210" s="64"/>
      <c r="AB210" s="64"/>
      <c r="AC210" s="186" t="str">
        <f t="shared" si="44"/>
        <v>i</v>
      </c>
      <c r="AD210" s="186" t="str">
        <f t="shared" si="44"/>
        <v>e</v>
      </c>
      <c r="AE210" s="186" t="str">
        <f t="shared" si="44"/>
        <v>h</v>
      </c>
      <c r="AF210" s="186" t="str">
        <f t="shared" si="44"/>
        <v>l</v>
      </c>
      <c r="AG210" s="186" t="str">
        <f t="shared" si="44"/>
        <v>t</v>
      </c>
      <c r="AH210" s="193" t="str">
        <f t="shared" si="44"/>
        <v>y</v>
      </c>
      <c r="AI210" s="72"/>
      <c r="AJ210" s="143" t="s">
        <v>86</v>
      </c>
      <c r="AK210" s="284"/>
      <c r="AL210" s="143">
        <v>16</v>
      </c>
      <c r="AM210" s="143">
        <v>4</v>
      </c>
      <c r="AN210" s="143">
        <v>9</v>
      </c>
      <c r="AO210" s="143">
        <v>28</v>
      </c>
      <c r="AP210" s="143">
        <v>12</v>
      </c>
      <c r="AQ210" s="143">
        <v>7</v>
      </c>
      <c r="AR210" s="143">
        <v>3</v>
      </c>
      <c r="AS210" s="143">
        <v>32</v>
      </c>
      <c r="AT210" s="143">
        <v>7</v>
      </c>
      <c r="AU210" s="143">
        <v>10</v>
      </c>
      <c r="AV210" s="143">
        <v>3</v>
      </c>
      <c r="AW210" s="143">
        <v>5</v>
      </c>
      <c r="AX210" s="143">
        <v>6</v>
      </c>
      <c r="AY210" s="143">
        <v>3</v>
      </c>
      <c r="AZ210" s="143">
        <v>3</v>
      </c>
      <c r="BA210" s="143">
        <v>21</v>
      </c>
      <c r="BB210" s="143">
        <v>3</v>
      </c>
      <c r="BC210" s="143">
        <v>5</v>
      </c>
      <c r="BD210" s="143">
        <v>40</v>
      </c>
      <c r="BE210" s="143">
        <v>10</v>
      </c>
      <c r="BF210" s="143">
        <v>8</v>
      </c>
      <c r="BG210" s="143">
        <v>5</v>
      </c>
      <c r="BH210" s="143">
        <v>16</v>
      </c>
      <c r="BI210" s="143">
        <v>4</v>
      </c>
      <c r="BJ210" s="143">
        <v>8</v>
      </c>
      <c r="BK210" s="143">
        <v>5</v>
      </c>
      <c r="BL210" s="143">
        <v>4</v>
      </c>
      <c r="BM210" s="143">
        <v>4</v>
      </c>
      <c r="BN210" s="143">
        <v>3</v>
      </c>
      <c r="BO210" s="143">
        <v>6</v>
      </c>
      <c r="BP210" s="143">
        <v>6</v>
      </c>
      <c r="BQ210" s="143">
        <v>13</v>
      </c>
      <c r="BR210" s="143">
        <v>3</v>
      </c>
      <c r="BS210" s="143">
        <v>3</v>
      </c>
      <c r="BT210" s="143">
        <v>4</v>
      </c>
      <c r="BU210" s="143">
        <v>11</v>
      </c>
      <c r="BV210" s="143">
        <v>10</v>
      </c>
      <c r="BW210" s="143">
        <v>8</v>
      </c>
      <c r="BX210" s="143">
        <v>5</v>
      </c>
      <c r="BY210" s="143">
        <v>13</v>
      </c>
      <c r="BZ210" s="143">
        <v>18</v>
      </c>
      <c r="CA210" s="143">
        <v>20</v>
      </c>
      <c r="CB210" s="143">
        <v>11</v>
      </c>
      <c r="CC210" s="143">
        <v>3</v>
      </c>
      <c r="CD210" s="143">
        <v>7</v>
      </c>
      <c r="CE210" s="143">
        <v>9</v>
      </c>
      <c r="CF210" s="143">
        <v>4</v>
      </c>
      <c r="CG210" s="143">
        <v>9</v>
      </c>
      <c r="CH210" s="143">
        <v>3</v>
      </c>
      <c r="CI210" s="270">
        <v>450</v>
      </c>
      <c r="CK210" s="64"/>
      <c r="CL210" s="64"/>
      <c r="CM210" s="64"/>
      <c r="CN210" s="64"/>
      <c r="CO210" s="64"/>
      <c r="CP210" s="64"/>
      <c r="CQ210" s="64"/>
      <c r="CR210" s="64"/>
      <c r="CS210" s="64"/>
      <c r="CT210" s="64"/>
      <c r="CU210" s="64"/>
      <c r="CV210" s="64"/>
      <c r="CW210" s="64"/>
      <c r="CX210" s="64"/>
      <c r="CY210" s="64"/>
      <c r="CZ210" s="64"/>
      <c r="DA210" s="64"/>
      <c r="DB210" s="64"/>
      <c r="DC210" s="64"/>
      <c r="DD210" s="64"/>
      <c r="DE210" s="64"/>
      <c r="DF210" s="64"/>
      <c r="DG210" s="64"/>
      <c r="DH210" s="64"/>
      <c r="DI210" s="64"/>
      <c r="DJ210" s="64"/>
      <c r="DK210" s="64"/>
      <c r="DL210" s="64"/>
      <c r="DM210" s="64"/>
      <c r="DN210" s="64"/>
      <c r="DO210" s="64"/>
      <c r="DP210" s="64"/>
      <c r="DQ210" s="64"/>
      <c r="DR210" s="64"/>
      <c r="DS210" s="64"/>
      <c r="DT210" s="64"/>
      <c r="DU210" s="64"/>
      <c r="DV210" s="64"/>
      <c r="DW210" s="64"/>
      <c r="DX210" s="64"/>
      <c r="DY210" s="64"/>
      <c r="DZ210" s="64"/>
      <c r="EA210" s="64"/>
      <c r="EB210" s="64"/>
      <c r="EC210" s="64"/>
      <c r="ED210" s="64"/>
      <c r="EE210" s="64"/>
      <c r="EF210" s="64"/>
      <c r="EG210" s="64"/>
      <c r="EH210" s="64"/>
    </row>
    <row r="211" spans="1:138" s="67" customFormat="1" ht="14.65">
      <c r="A211" s="173" t="s">
        <v>406</v>
      </c>
      <c r="B211" s="143" t="s">
        <v>149</v>
      </c>
      <c r="C211" s="143"/>
      <c r="D211" s="65" t="s">
        <v>66</v>
      </c>
      <c r="E211" s="118"/>
      <c r="F211" s="139"/>
      <c r="G211" s="198"/>
      <c r="H211" s="65"/>
      <c r="I211" s="65"/>
      <c r="J211" s="65"/>
      <c r="K211" s="293"/>
      <c r="L211" s="123"/>
      <c r="M211" s="289"/>
      <c r="N211" s="65"/>
      <c r="O211" s="179"/>
      <c r="P211" s="140"/>
      <c r="Q211" s="64" t="s">
        <v>93</v>
      </c>
      <c r="R211" s="64" t="s">
        <v>600</v>
      </c>
      <c r="S211" s="64" t="str">
        <f t="shared" si="38"/>
        <v>andtvvvgsieftegiivanmvaemieahtdlkvvrklnlggvnvnfeaikrgganngidiyveytgtglvdilg</v>
      </c>
      <c r="T211" s="64" t="str">
        <f t="shared" si="39"/>
        <v>fpep</v>
      </c>
      <c r="U211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11" s="64" t="str">
        <f t="shared" si="41"/>
        <v>tyg</v>
      </c>
      <c r="W211" s="64" t="str">
        <f t="shared" si="42"/>
        <v>ppps</v>
      </c>
      <c r="X211" s="64" t="str">
        <f t="shared" si="43"/>
        <v>tdpegayetvkkeykrkwnivwlkplgfnntstltvkdelakqynlktfsdlakisdklilgatmfflegpdgypglqklynfkfkhtksmdmgirytaidnnevqvidawatdgllvshklkileddkafwppyyaapiirqdvldkhpelkdvlnklanqisleemqklnykvdgegqdpakvakeflkekglil</v>
      </c>
      <c r="Y211" s="64"/>
      <c r="Z211" s="64"/>
      <c r="AA211" s="64"/>
      <c r="AB211" s="64"/>
      <c r="AC211" s="186" t="str">
        <f t="shared" si="44"/>
        <v>i</v>
      </c>
      <c r="AD211" s="186" t="str">
        <f t="shared" si="44"/>
        <v>v</v>
      </c>
      <c r="AE211" s="186" t="str">
        <f t="shared" si="44"/>
        <v>t</v>
      </c>
      <c r="AF211" s="186" t="str">
        <f t="shared" si="44"/>
        <v>l</v>
      </c>
      <c r="AG211" s="186" t="str">
        <f t="shared" si="44"/>
        <v>t</v>
      </c>
      <c r="AH211" s="193" t="str">
        <f t="shared" si="44"/>
        <v>y</v>
      </c>
      <c r="AI211" s="66"/>
      <c r="AJ211" s="66"/>
      <c r="AK211" s="64"/>
      <c r="AL211" s="64"/>
      <c r="AM211" s="64"/>
      <c r="AN211" s="64"/>
      <c r="AO211" s="64"/>
      <c r="AP211" s="64"/>
      <c r="AQ211" s="64"/>
      <c r="AR211" s="64"/>
      <c r="AS211" s="64"/>
      <c r="AT211" s="64"/>
      <c r="AU211" s="64"/>
      <c r="AV211" s="64"/>
      <c r="AW211" s="64"/>
      <c r="AX211" s="64"/>
      <c r="AY211" s="64"/>
      <c r="AZ211" s="64"/>
      <c r="BA211" s="64"/>
      <c r="BB211" s="64"/>
      <c r="BC211" s="64"/>
      <c r="BD211" s="64"/>
      <c r="BE211" s="64"/>
      <c r="BF211" s="64"/>
      <c r="BG211" s="64"/>
      <c r="BH211" s="64"/>
      <c r="BI211" s="64"/>
      <c r="BJ211" s="64"/>
      <c r="BK211" s="64"/>
      <c r="BL211" s="64"/>
      <c r="BM211" s="64"/>
      <c r="BN211" s="64"/>
      <c r="BO211" s="64"/>
      <c r="BP211" s="64"/>
      <c r="BQ211" s="64"/>
      <c r="BR211" s="64"/>
      <c r="BS211" s="64"/>
      <c r="BT211" s="64"/>
      <c r="BU211" s="64"/>
      <c r="BV211" s="64"/>
      <c r="BW211" s="64"/>
      <c r="BX211" s="64"/>
      <c r="BY211" s="64"/>
      <c r="BZ211" s="64"/>
      <c r="CA211" s="64"/>
      <c r="CB211" s="64"/>
      <c r="CC211" s="64"/>
      <c r="CD211" s="64"/>
      <c r="CE211" s="64"/>
      <c r="CF211" s="64"/>
      <c r="CG211" s="64"/>
      <c r="CH211" s="64"/>
      <c r="CI211" s="64"/>
      <c r="CJ211" s="64"/>
      <c r="CK211" s="64"/>
      <c r="CL211" s="64"/>
      <c r="CM211" s="64"/>
      <c r="CN211" s="64"/>
      <c r="CO211" s="64"/>
      <c r="CP211" s="64"/>
      <c r="CQ211" s="64"/>
      <c r="CR211" s="64"/>
      <c r="CS211" s="64"/>
      <c r="CT211" s="64"/>
      <c r="CU211" s="64"/>
      <c r="CV211" s="64"/>
      <c r="CW211" s="64"/>
      <c r="CX211" s="64"/>
      <c r="CY211" s="64"/>
      <c r="CZ211" s="64"/>
      <c r="DA211" s="64"/>
      <c r="DB211" s="64"/>
      <c r="DC211" s="64"/>
      <c r="DD211" s="64"/>
      <c r="DE211" s="64"/>
      <c r="DF211" s="64"/>
      <c r="DG211" s="64"/>
      <c r="DH211" s="64"/>
      <c r="DI211" s="64"/>
      <c r="DJ211" s="64"/>
      <c r="DK211" s="64"/>
      <c r="DL211" s="64"/>
      <c r="DM211" s="64"/>
      <c r="DN211" s="64"/>
      <c r="DO211" s="64"/>
      <c r="DP211" s="64"/>
      <c r="DQ211" s="64"/>
      <c r="DR211" s="64"/>
      <c r="DS211" s="64"/>
      <c r="DT211" s="64"/>
      <c r="DU211" s="64"/>
      <c r="DV211" s="64"/>
      <c r="DW211" s="64"/>
      <c r="DX211" s="64"/>
      <c r="DY211" s="64"/>
      <c r="DZ211" s="64"/>
      <c r="EA211" s="64"/>
      <c r="EB211" s="64"/>
      <c r="EC211" s="64"/>
      <c r="ED211" s="64"/>
      <c r="EE211" s="64"/>
      <c r="EF211" s="64"/>
      <c r="EG211" s="64"/>
      <c r="EH211" s="64"/>
    </row>
    <row r="212" spans="1:138" ht="14.65">
      <c r="A212" s="173" t="s">
        <v>408</v>
      </c>
      <c r="B212" s="143" t="s">
        <v>149</v>
      </c>
      <c r="C212" s="143"/>
      <c r="D212" s="65" t="s">
        <v>66</v>
      </c>
      <c r="E212" s="118"/>
      <c r="F212" s="139"/>
      <c r="G212" s="198"/>
      <c r="H212" s="65"/>
      <c r="I212" s="65"/>
      <c r="J212" s="65"/>
      <c r="K212" s="293"/>
      <c r="L212" s="123"/>
      <c r="M212" s="289"/>
      <c r="N212" s="65"/>
      <c r="O212" s="179"/>
      <c r="P212" s="140"/>
      <c r="Q212" s="64" t="s">
        <v>93</v>
      </c>
      <c r="R212" s="64" t="s">
        <v>601</v>
      </c>
      <c r="S212" s="64" t="str">
        <f t="shared" si="38"/>
        <v>andtvvvgsiiftegiivanmvaemieahtdlkvvrklnlggvnvnfeaikrgganngidiyveytghglvdilg</v>
      </c>
      <c r="T212" s="64" t="str">
        <f t="shared" si="39"/>
        <v>fpep</v>
      </c>
      <c r="U212" s="64" t="str">
        <f t="shared" si="40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212" s="64" t="str">
        <f t="shared" si="41"/>
        <v>tyg</v>
      </c>
      <c r="W212" s="64" t="str">
        <f t="shared" si="42"/>
        <v>pppa</v>
      </c>
      <c r="X212" s="64" t="str">
        <f t="shared" si="43"/>
        <v>tdpegayetvkkeykrkwnivwlkplgfnntttltvkdelakqynlktfsdlakisdklilgatmfflegpdgypglqklynfkfkhtksmdmgirytaidnnevqvidawatdgllvshklkileddkafwppyyaapiirqdvldkhpelkdvlnklanqisleemqklnykvdgegqdpakvakeflkekglil</v>
      </c>
      <c r="Y212" s="64"/>
      <c r="Z212" s="64"/>
      <c r="AA212" s="64"/>
      <c r="AB212" s="64"/>
      <c r="AC212" s="186" t="str">
        <f t="shared" ref="AC212:AH221" si="45">MID($R212,MID(AC$1,1,3),1)</f>
        <v>i</v>
      </c>
      <c r="AD212" s="186" t="str">
        <f t="shared" si="45"/>
        <v>v</v>
      </c>
      <c r="AE212" s="186" t="str">
        <f t="shared" si="45"/>
        <v>h</v>
      </c>
      <c r="AF212" s="186" t="str">
        <f t="shared" si="45"/>
        <v>l</v>
      </c>
      <c r="AG212" s="186" t="str">
        <f t="shared" si="45"/>
        <v>t</v>
      </c>
      <c r="AH212" s="193" t="str">
        <f t="shared" si="45"/>
        <v>y</v>
      </c>
      <c r="AI212" s="66"/>
      <c r="AJ212" s="66"/>
      <c r="AK212" s="205"/>
      <c r="AL212" s="205"/>
      <c r="AM212" s="205"/>
      <c r="AN212" s="205"/>
      <c r="AO212" s="205"/>
      <c r="AP212" s="205"/>
      <c r="AQ212" s="205"/>
      <c r="AR212" s="205"/>
      <c r="AS212" s="205"/>
      <c r="AT212" s="205"/>
      <c r="AU212" s="205"/>
      <c r="AV212" s="205"/>
      <c r="AW212" s="205"/>
      <c r="AX212" s="205"/>
      <c r="AY212" s="205"/>
    </row>
    <row r="213" spans="1:138" ht="14.65">
      <c r="A213" s="173" t="s">
        <v>602</v>
      </c>
      <c r="B213" s="143"/>
      <c r="C213" s="143"/>
      <c r="D213" s="65"/>
      <c r="E213" s="118"/>
      <c r="F213" s="139"/>
      <c r="G213" s="198"/>
      <c r="H213" s="65"/>
      <c r="I213" s="65"/>
      <c r="J213" s="65"/>
      <c r="K213" s="293"/>
      <c r="L213" s="123"/>
      <c r="M213" s="289"/>
      <c r="N213" s="65"/>
      <c r="O213" s="179"/>
      <c r="P213" s="140"/>
      <c r="Q213" s="65"/>
      <c r="R213" s="64"/>
      <c r="S213" s="64" t="str">
        <f t="shared" si="38"/>
        <v/>
      </c>
      <c r="T213" s="64" t="str">
        <f t="shared" si="39"/>
        <v/>
      </c>
      <c r="U213" s="64" t="str">
        <f t="shared" si="40"/>
        <v/>
      </c>
      <c r="V213" s="64" t="str">
        <f t="shared" si="41"/>
        <v/>
      </c>
      <c r="W213" s="64" t="str">
        <f t="shared" si="42"/>
        <v/>
      </c>
      <c r="X213" s="64" t="str">
        <f t="shared" si="43"/>
        <v/>
      </c>
      <c r="Y213" s="64"/>
      <c r="Z213" s="64"/>
      <c r="AA213" s="64"/>
      <c r="AB213" s="64"/>
      <c r="AC213" s="186" t="str">
        <f t="shared" si="45"/>
        <v/>
      </c>
      <c r="AD213" s="186" t="str">
        <f t="shared" si="45"/>
        <v/>
      </c>
      <c r="AE213" s="186" t="str">
        <f t="shared" si="45"/>
        <v/>
      </c>
      <c r="AF213" s="186" t="str">
        <f t="shared" si="45"/>
        <v/>
      </c>
      <c r="AG213" s="186" t="str">
        <f t="shared" si="45"/>
        <v/>
      </c>
      <c r="AH213" s="193" t="str">
        <f t="shared" si="45"/>
        <v/>
      </c>
      <c r="AI213" s="66"/>
      <c r="AJ213" s="66"/>
      <c r="AK213" s="205"/>
      <c r="AL213" s="205"/>
      <c r="AM213" s="205"/>
      <c r="AN213" s="205"/>
      <c r="AO213" s="205"/>
      <c r="AP213" s="205"/>
      <c r="AQ213" s="205"/>
      <c r="AR213" s="205"/>
      <c r="AS213" s="205"/>
      <c r="AT213" s="205"/>
      <c r="AU213" s="205"/>
      <c r="AV213" s="205"/>
      <c r="AW213" s="205"/>
      <c r="AX213" s="205"/>
      <c r="AY213" s="205"/>
    </row>
    <row r="214" spans="1:138" ht="14.65">
      <c r="A214" s="173" t="s">
        <v>603</v>
      </c>
      <c r="B214" s="143" t="s">
        <v>149</v>
      </c>
      <c r="C214" s="143"/>
      <c r="D214" s="65" t="s">
        <v>43</v>
      </c>
      <c r="E214" s="118"/>
      <c r="F214" s="139"/>
      <c r="G214" s="198"/>
      <c r="H214" s="65"/>
      <c r="I214" s="65"/>
      <c r="J214" s="65"/>
      <c r="K214" s="293"/>
      <c r="L214" s="123"/>
      <c r="M214" s="289"/>
      <c r="N214" s="65"/>
      <c r="O214" s="179"/>
      <c r="P214" s="140"/>
      <c r="Q214" s="64"/>
      <c r="R214" s="64"/>
      <c r="S214" s="64" t="str">
        <f t="shared" si="38"/>
        <v/>
      </c>
      <c r="T214" s="64" t="str">
        <f t="shared" si="39"/>
        <v/>
      </c>
      <c r="U214" s="64" t="str">
        <f t="shared" si="40"/>
        <v/>
      </c>
      <c r="V214" s="64" t="str">
        <f t="shared" si="41"/>
        <v/>
      </c>
      <c r="W214" s="64" t="str">
        <f t="shared" si="42"/>
        <v/>
      </c>
      <c r="X214" s="64" t="str">
        <f t="shared" si="43"/>
        <v/>
      </c>
      <c r="Y214" s="64"/>
      <c r="Z214" s="64"/>
      <c r="AA214" s="64"/>
      <c r="AB214" s="64"/>
      <c r="AC214" s="186" t="str">
        <f t="shared" si="45"/>
        <v/>
      </c>
      <c r="AD214" s="186" t="str">
        <f t="shared" si="45"/>
        <v/>
      </c>
      <c r="AE214" s="186" t="str">
        <f t="shared" si="45"/>
        <v/>
      </c>
      <c r="AF214" s="186" t="str">
        <f t="shared" si="45"/>
        <v/>
      </c>
      <c r="AG214" s="186" t="str">
        <f t="shared" si="45"/>
        <v/>
      </c>
      <c r="AH214" s="193" t="str">
        <f t="shared" si="45"/>
        <v/>
      </c>
      <c r="AI214" s="66"/>
      <c r="AJ214" s="66"/>
      <c r="AK214" s="205"/>
      <c r="AL214" s="205"/>
      <c r="AM214" s="205"/>
      <c r="AN214" s="205"/>
      <c r="AO214" s="205"/>
      <c r="AP214" s="205"/>
      <c r="AQ214" s="205"/>
      <c r="AR214" s="205"/>
      <c r="AS214" s="205"/>
      <c r="AT214" s="205"/>
      <c r="AU214" s="205"/>
      <c r="AV214" s="205"/>
      <c r="AW214" s="205"/>
      <c r="AX214" s="205"/>
      <c r="AY214" s="205"/>
    </row>
    <row r="215" spans="1:138" ht="14.65">
      <c r="A215" s="173" t="s">
        <v>604</v>
      </c>
      <c r="B215" s="143" t="s">
        <v>149</v>
      </c>
      <c r="C215" s="143"/>
      <c r="D215" s="65" t="s">
        <v>43</v>
      </c>
      <c r="E215" s="118"/>
      <c r="F215" s="139"/>
      <c r="G215" s="198"/>
      <c r="H215" s="65"/>
      <c r="I215" s="65"/>
      <c r="J215" s="65"/>
      <c r="K215" s="293"/>
      <c r="L215" s="123"/>
      <c r="M215" s="289"/>
      <c r="N215" s="65"/>
      <c r="O215" s="179"/>
      <c r="P215" s="140"/>
      <c r="Q215" s="64"/>
      <c r="R215" s="64"/>
      <c r="S215" s="64" t="str">
        <f t="shared" si="38"/>
        <v/>
      </c>
      <c r="T215" s="64" t="str">
        <f t="shared" si="39"/>
        <v/>
      </c>
      <c r="U215" s="64" t="str">
        <f t="shared" si="40"/>
        <v/>
      </c>
      <c r="V215" s="64" t="str">
        <f t="shared" si="41"/>
        <v/>
      </c>
      <c r="W215" s="64" t="str">
        <f t="shared" si="42"/>
        <v/>
      </c>
      <c r="X215" s="64" t="str">
        <f t="shared" si="43"/>
        <v/>
      </c>
      <c r="Y215" s="64"/>
      <c r="Z215" s="64"/>
      <c r="AA215" s="64"/>
      <c r="AB215" s="64"/>
      <c r="AC215" s="186" t="str">
        <f t="shared" si="45"/>
        <v/>
      </c>
      <c r="AD215" s="186" t="str">
        <f t="shared" si="45"/>
        <v/>
      </c>
      <c r="AE215" s="186" t="str">
        <f t="shared" si="45"/>
        <v/>
      </c>
      <c r="AF215" s="186" t="str">
        <f t="shared" si="45"/>
        <v/>
      </c>
      <c r="AG215" s="186" t="str">
        <f t="shared" si="45"/>
        <v/>
      </c>
      <c r="AH215" s="193" t="str">
        <f t="shared" si="45"/>
        <v/>
      </c>
      <c r="AI215" s="66"/>
      <c r="AJ215" s="66"/>
      <c r="AK215" s="205"/>
      <c r="AL215" s="205"/>
      <c r="AM215" s="205"/>
      <c r="AN215" s="205"/>
      <c r="AO215" s="205"/>
      <c r="AP215" s="205"/>
      <c r="AQ215" s="205"/>
      <c r="AR215" s="205"/>
      <c r="AS215" s="205"/>
      <c r="AT215" s="205"/>
      <c r="AU215" s="205"/>
      <c r="AV215" s="205"/>
      <c r="AW215" s="205"/>
      <c r="AX215" s="205"/>
      <c r="AY215" s="205"/>
    </row>
    <row r="216" spans="1:138" ht="14.75" customHeight="1">
      <c r="A216" s="173" t="s">
        <v>410</v>
      </c>
      <c r="B216" s="143" t="s">
        <v>149</v>
      </c>
      <c r="C216" s="143"/>
      <c r="D216" s="70" t="s">
        <v>45</v>
      </c>
      <c r="E216" s="118"/>
      <c r="F216" s="139"/>
      <c r="G216" s="198"/>
      <c r="H216" s="65"/>
      <c r="I216" s="65"/>
      <c r="J216" s="65"/>
      <c r="K216" s="293"/>
      <c r="L216" s="123"/>
      <c r="M216" s="289"/>
      <c r="N216" s="65"/>
      <c r="O216" s="179"/>
      <c r="P216" s="140"/>
      <c r="Q216" s="64" t="s">
        <v>93</v>
      </c>
      <c r="R216" s="64" t="s">
        <v>601</v>
      </c>
      <c r="S216" s="64" t="str">
        <f t="shared" si="38"/>
        <v>andtvvvgsiiftegiivanmvaemieahtdlkvvrklnlggvnvnfeaikrgganngidiyveytghglvdilg</v>
      </c>
      <c r="T216" s="64" t="str">
        <f t="shared" si="39"/>
        <v>fpep</v>
      </c>
      <c r="U216" s="64" t="str">
        <f t="shared" si="40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216" s="64" t="str">
        <f t="shared" si="41"/>
        <v>tyg</v>
      </c>
      <c r="W216" s="64" t="str">
        <f t="shared" si="42"/>
        <v>pppa</v>
      </c>
      <c r="X216" s="64" t="str">
        <f t="shared" si="43"/>
        <v>tdpegayetvkkeykrkwnivwlkplgfnntttltvkdelakqynlktfsdlakisdklilgatmfflegpdgypglqklynfkfkhtksmdmgirytaidnnevqvidawatdgllvshklkileddkafwppyyaapiirqdvldkhpelkdvlnklanqisleemqklnykvdgegqdpakvakeflkekglil</v>
      </c>
      <c r="Y216" s="64"/>
      <c r="Z216" s="64"/>
      <c r="AA216" s="64"/>
      <c r="AB216" s="64"/>
      <c r="AC216" s="186" t="str">
        <f t="shared" si="45"/>
        <v>i</v>
      </c>
      <c r="AD216" s="186" t="str">
        <f t="shared" si="45"/>
        <v>v</v>
      </c>
      <c r="AE216" s="186" t="str">
        <f t="shared" si="45"/>
        <v>h</v>
      </c>
      <c r="AF216" s="186" t="str">
        <f t="shared" si="45"/>
        <v>l</v>
      </c>
      <c r="AG216" s="186" t="str">
        <f t="shared" si="45"/>
        <v>t</v>
      </c>
      <c r="AH216" s="193" t="str">
        <f t="shared" si="45"/>
        <v>y</v>
      </c>
      <c r="AI216" s="66"/>
      <c r="AJ216" s="66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205"/>
      <c r="AX216" s="205"/>
      <c r="AY216" s="205"/>
    </row>
    <row r="217" spans="1:138" ht="15" customHeight="1">
      <c r="A217" s="173" t="s">
        <v>605</v>
      </c>
      <c r="B217" s="143" t="s">
        <v>149</v>
      </c>
      <c r="C217" s="143"/>
      <c r="D217" s="70" t="s">
        <v>45</v>
      </c>
      <c r="E217" s="118"/>
      <c r="F217" s="139" t="s">
        <v>160</v>
      </c>
      <c r="G217" s="198"/>
      <c r="H217" s="65"/>
      <c r="I217" s="65"/>
      <c r="J217" s="65"/>
      <c r="K217" s="293"/>
      <c r="L217" s="123"/>
      <c r="M217" s="289"/>
      <c r="N217" s="65"/>
      <c r="O217" s="179"/>
      <c r="P217" s="140"/>
      <c r="Q217" s="64" t="s">
        <v>93</v>
      </c>
      <c r="R217" s="64" t="s">
        <v>601</v>
      </c>
      <c r="S217" s="64" t="str">
        <f t="shared" si="38"/>
        <v>andtvvvgsiiftegiivanmvaemieahtdlkvvrklnlggvnvnfeaikrgganngidiyveytghglvdilg</v>
      </c>
      <c r="T217" s="64" t="str">
        <f t="shared" si="39"/>
        <v>fpep</v>
      </c>
      <c r="U217" s="64" t="str">
        <f t="shared" si="40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217" s="64" t="str">
        <f t="shared" si="41"/>
        <v>tyg</v>
      </c>
      <c r="W217" s="64" t="str">
        <f t="shared" si="42"/>
        <v>pppa</v>
      </c>
      <c r="X217" s="64" t="str">
        <f t="shared" si="43"/>
        <v>tdpegayetvkkeykrkwnivwlkplgfnntttltvkdelakqynlktfsdlakisdklilgatmfflegpdgypglqklynfkfkhtksmdmgirytaidnnevqvidawatdgllvshklkileddkafwppyyaapiirqdvldkhpelkdvlnklanqisleemqklnykvdgegqdpakvakeflkekglil</v>
      </c>
      <c r="Y217" s="64"/>
      <c r="Z217" s="64"/>
      <c r="AA217" s="64"/>
      <c r="AB217" s="64"/>
      <c r="AC217" s="186" t="str">
        <f t="shared" si="45"/>
        <v>i</v>
      </c>
      <c r="AD217" s="186" t="str">
        <f t="shared" si="45"/>
        <v>v</v>
      </c>
      <c r="AE217" s="186" t="str">
        <f t="shared" si="45"/>
        <v>h</v>
      </c>
      <c r="AF217" s="186" t="str">
        <f t="shared" si="45"/>
        <v>l</v>
      </c>
      <c r="AG217" s="186" t="str">
        <f t="shared" si="45"/>
        <v>t</v>
      </c>
      <c r="AH217" s="193" t="str">
        <f t="shared" si="45"/>
        <v>y</v>
      </c>
      <c r="AI217" s="66"/>
      <c r="AJ217" s="66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205"/>
      <c r="AX217" s="205"/>
      <c r="AY217" s="205"/>
    </row>
    <row r="218" spans="1:138" ht="15" customHeight="1">
      <c r="A218" s="173" t="s">
        <v>606</v>
      </c>
      <c r="B218" s="143" t="s">
        <v>149</v>
      </c>
      <c r="C218" s="143"/>
      <c r="D218" s="70" t="s">
        <v>45</v>
      </c>
      <c r="E218" s="118"/>
      <c r="F218" s="139" t="s">
        <v>166</v>
      </c>
      <c r="G218" s="198"/>
      <c r="H218" s="65"/>
      <c r="I218" s="65"/>
      <c r="J218" s="65"/>
      <c r="K218" s="293"/>
      <c r="L218" s="123"/>
      <c r="M218" s="289"/>
      <c r="N218" s="65"/>
      <c r="O218" s="179"/>
      <c r="P218" s="140"/>
      <c r="Q218" s="64" t="s">
        <v>93</v>
      </c>
      <c r="R218" s="64" t="s">
        <v>601</v>
      </c>
      <c r="S218" s="64" t="str">
        <f t="shared" si="38"/>
        <v>andtvvvgsiiftegiivanmvaemieahtdlkvvrklnlggvnvnfeaikrgganngidiyveytghglvdilg</v>
      </c>
      <c r="T218" s="64" t="str">
        <f t="shared" si="39"/>
        <v>fpep</v>
      </c>
      <c r="U218" s="64" t="str">
        <f t="shared" si="40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218" s="64" t="str">
        <f t="shared" si="41"/>
        <v>tyg</v>
      </c>
      <c r="W218" s="64" t="str">
        <f t="shared" si="42"/>
        <v>pppa</v>
      </c>
      <c r="X218" s="64" t="str">
        <f t="shared" si="43"/>
        <v>tdpegayetvkkeykrkwnivwlkplgfnntttltvkdelakqynlktfsdlakisdklilgatmfflegpdgypglqklynfkfkhtksmdmgirytaidnnevqvidawatdgllvshklkileddkafwppyyaapiirqdvldkhpelkdvlnklanqisleemqklnykvdgegqdpakvakeflkekglil</v>
      </c>
      <c r="Y218" s="64"/>
      <c r="Z218" s="64"/>
      <c r="AA218" s="64"/>
      <c r="AB218" s="64"/>
      <c r="AC218" s="186" t="str">
        <f t="shared" si="45"/>
        <v>i</v>
      </c>
      <c r="AD218" s="186" t="str">
        <f t="shared" si="45"/>
        <v>v</v>
      </c>
      <c r="AE218" s="186" t="str">
        <f t="shared" si="45"/>
        <v>h</v>
      </c>
      <c r="AF218" s="186" t="str">
        <f t="shared" si="45"/>
        <v>l</v>
      </c>
      <c r="AG218" s="186" t="str">
        <f t="shared" si="45"/>
        <v>t</v>
      </c>
      <c r="AH218" s="193" t="str">
        <f t="shared" si="45"/>
        <v>y</v>
      </c>
      <c r="AI218" s="66"/>
      <c r="AJ218" s="66"/>
      <c r="AK218" s="205"/>
      <c r="AL218" s="205"/>
      <c r="AM218" s="205"/>
      <c r="AN218" s="205"/>
      <c r="AO218" s="205"/>
      <c r="AP218" s="205"/>
      <c r="AQ218" s="205"/>
      <c r="AR218" s="205"/>
      <c r="AS218" s="205"/>
      <c r="AT218" s="205"/>
      <c r="AU218" s="205"/>
      <c r="AV218" s="205"/>
      <c r="AW218" s="205"/>
      <c r="AX218" s="205"/>
      <c r="AY218" s="205"/>
    </row>
    <row r="219" spans="1:138" ht="15" customHeight="1">
      <c r="A219" s="173" t="s">
        <v>412</v>
      </c>
      <c r="B219" s="143" t="s">
        <v>149</v>
      </c>
      <c r="C219" s="143"/>
      <c r="D219" s="70" t="s">
        <v>45</v>
      </c>
      <c r="E219" s="118"/>
      <c r="F219" s="139" t="s">
        <v>169</v>
      </c>
      <c r="G219" s="198"/>
      <c r="H219" s="65"/>
      <c r="I219" s="65"/>
      <c r="J219" s="65"/>
      <c r="K219" s="293"/>
      <c r="L219" s="123"/>
      <c r="M219" s="289"/>
      <c r="N219" s="65"/>
      <c r="O219" s="179"/>
      <c r="P219" s="140"/>
      <c r="Q219" s="64" t="s">
        <v>93</v>
      </c>
      <c r="R219" s="64" t="s">
        <v>607</v>
      </c>
      <c r="S219" s="64" t="str">
        <f t="shared" si="38"/>
        <v>andtvvvgsifftegiivanmvaemieahtdlkvvrklnlggvnvnfeaikrgganngidiyveytghglvdilg</v>
      </c>
      <c r="T219" s="64" t="str">
        <f t="shared" si="39"/>
        <v>fpep</v>
      </c>
      <c r="U219" s="64" t="str">
        <f t="shared" si="40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219" s="64" t="str">
        <f t="shared" si="41"/>
        <v>tyg</v>
      </c>
      <c r="W219" s="64" t="str">
        <f t="shared" si="42"/>
        <v>pppa</v>
      </c>
      <c r="X219" s="64" t="str">
        <f t="shared" si="43"/>
        <v>tdpegayetvkkeykrkwnivwlkplgfnntttltvkdelakqynlktfsdlakisdklilgatmfflegpdgypglqklynfkfkhtksmdmgirytaidnnevqvidawatdgllvshklkileddkafwppyyaapiirqdvldkhpelkdvlnklanqisleemqklnykvdgegqdpakvakeflkekglil</v>
      </c>
      <c r="Y219" s="64"/>
      <c r="Z219" s="64"/>
      <c r="AA219" s="64"/>
      <c r="AB219" s="64"/>
      <c r="AC219" s="186" t="str">
        <f t="shared" si="45"/>
        <v>i</v>
      </c>
      <c r="AD219" s="186" t="str">
        <f t="shared" si="45"/>
        <v>v</v>
      </c>
      <c r="AE219" s="186" t="str">
        <f t="shared" si="45"/>
        <v>h</v>
      </c>
      <c r="AF219" s="186" t="str">
        <f t="shared" si="45"/>
        <v>l</v>
      </c>
      <c r="AG219" s="186" t="str">
        <f t="shared" si="45"/>
        <v>t</v>
      </c>
      <c r="AH219" s="193" t="str">
        <f t="shared" si="45"/>
        <v>y</v>
      </c>
      <c r="AI219" s="66"/>
      <c r="AJ219" s="66"/>
      <c r="AK219" s="205"/>
      <c r="AL219" s="205"/>
      <c r="AM219" s="205"/>
      <c r="AN219" s="205"/>
      <c r="AO219" s="205"/>
      <c r="AP219" s="205"/>
      <c r="AQ219" s="205"/>
      <c r="AR219" s="205"/>
      <c r="AS219" s="205"/>
      <c r="AT219" s="205"/>
      <c r="AU219" s="205"/>
      <c r="AV219" s="205"/>
      <c r="AW219" s="205"/>
      <c r="AX219" s="205"/>
      <c r="AY219" s="205"/>
    </row>
    <row r="220" spans="1:138" ht="15" customHeight="1">
      <c r="A220" s="173" t="s">
        <v>414</v>
      </c>
      <c r="B220" s="143" t="s">
        <v>149</v>
      </c>
      <c r="C220" s="143"/>
      <c r="D220" s="70" t="s">
        <v>45</v>
      </c>
      <c r="E220" s="118"/>
      <c r="F220" s="139" t="s">
        <v>169</v>
      </c>
      <c r="G220" s="198"/>
      <c r="H220" s="65"/>
      <c r="I220" s="65"/>
      <c r="J220" s="65"/>
      <c r="K220" s="293"/>
      <c r="L220" s="123"/>
      <c r="M220" s="289"/>
      <c r="N220" s="65"/>
      <c r="O220" s="179"/>
      <c r="P220" s="140"/>
      <c r="Q220" s="64" t="s">
        <v>93</v>
      </c>
      <c r="R220" s="64" t="s">
        <v>608</v>
      </c>
      <c r="S220" s="64" t="str">
        <f t="shared" si="38"/>
        <v>andtvvvgsilftegiivanmvaemieahtdlkvvrklnlggvnvnfeaikrgganngidiyveytghglvdilg</v>
      </c>
      <c r="T220" s="64" t="str">
        <f t="shared" si="39"/>
        <v>fpep</v>
      </c>
      <c r="U220" s="64" t="str">
        <f t="shared" si="40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220" s="64" t="str">
        <f t="shared" si="41"/>
        <v>tyg</v>
      </c>
      <c r="W220" s="64" t="str">
        <f t="shared" si="42"/>
        <v>pppa</v>
      </c>
      <c r="X220" s="64" t="str">
        <f t="shared" si="43"/>
        <v>tdpegayetvkkeykrkwnivwlkplgfnntttltvkdelakqynlktfsdlakisdklilgatmfflegpdgypglqklynfkfkhtksmdmgirytaidnnevqvidawatdgllvshklkileddkafwppyyaapiirqdvldkhpelkdvlnklanqisleemqklnykvdgegqdpakvakeflkekglil</v>
      </c>
      <c r="Y220" s="64"/>
      <c r="Z220" s="64"/>
      <c r="AA220" s="64"/>
      <c r="AB220" s="64"/>
      <c r="AC220" s="186" t="str">
        <f t="shared" si="45"/>
        <v>i</v>
      </c>
      <c r="AD220" s="186" t="str">
        <f t="shared" si="45"/>
        <v>v</v>
      </c>
      <c r="AE220" s="186" t="str">
        <f t="shared" si="45"/>
        <v>h</v>
      </c>
      <c r="AF220" s="186" t="str">
        <f t="shared" si="45"/>
        <v>l</v>
      </c>
      <c r="AG220" s="186" t="str">
        <f t="shared" si="45"/>
        <v>t</v>
      </c>
      <c r="AH220" s="193" t="str">
        <f t="shared" si="45"/>
        <v>y</v>
      </c>
      <c r="AI220" s="66"/>
      <c r="AJ220" s="66"/>
      <c r="AK220" s="205"/>
      <c r="AL220" s="205"/>
      <c r="AM220" s="205"/>
      <c r="AN220" s="205"/>
      <c r="AO220" s="205"/>
      <c r="AP220" s="205"/>
      <c r="AQ220" s="205"/>
      <c r="AR220" s="205"/>
      <c r="AS220" s="205"/>
      <c r="AT220" s="205"/>
      <c r="AU220" s="205"/>
      <c r="AV220" s="205"/>
      <c r="AW220" s="205"/>
      <c r="AX220" s="205"/>
      <c r="AY220" s="205"/>
    </row>
    <row r="221" spans="1:138" ht="15" customHeight="1">
      <c r="A221" s="173" t="s">
        <v>415</v>
      </c>
      <c r="B221" s="143" t="s">
        <v>149</v>
      </c>
      <c r="C221" s="143"/>
      <c r="D221" s="70" t="s">
        <v>45</v>
      </c>
      <c r="E221" s="118"/>
      <c r="F221" s="139" t="s">
        <v>169</v>
      </c>
      <c r="G221" s="198"/>
      <c r="H221" s="65"/>
      <c r="I221" s="65"/>
      <c r="J221" s="65"/>
      <c r="K221" s="293"/>
      <c r="L221" s="123"/>
      <c r="M221" s="289"/>
      <c r="N221" s="65"/>
      <c r="O221" s="179"/>
      <c r="P221" s="140"/>
      <c r="Q221" s="64" t="s">
        <v>93</v>
      </c>
      <c r="R221" s="64" t="s">
        <v>609</v>
      </c>
      <c r="S221" s="64" t="str">
        <f t="shared" si="38"/>
        <v>andtvvvgsipftegiivanmvaemieahtdlkvvrklnlggvnvnfeaikrgganngidiyveytghglvdilg</v>
      </c>
      <c r="T221" s="64" t="str">
        <f t="shared" si="39"/>
        <v>fpep</v>
      </c>
      <c r="U221" s="64" t="str">
        <f t="shared" si="40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221" s="64" t="str">
        <f t="shared" si="41"/>
        <v>tyg</v>
      </c>
      <c r="W221" s="64" t="str">
        <f t="shared" si="42"/>
        <v>pppa</v>
      </c>
      <c r="X221" s="64" t="str">
        <f t="shared" si="43"/>
        <v>tdpegayetvkkeykrkwnivwlkplgfnntttltvkdelakqynlktfsdlakisdklilgatmfflegpdgypglqklynfkfkhtksmdmgirytaidnnevqvidawatdgllvshklkileddkafwppyyaapiirqdvldkhpelkdvlnklanqisleemqklnykvdgegqdpakvakeflkekglil</v>
      </c>
      <c r="Y221" s="64"/>
      <c r="Z221" s="64"/>
      <c r="AA221" s="64"/>
      <c r="AB221" s="64"/>
      <c r="AC221" s="186" t="str">
        <f t="shared" si="45"/>
        <v>i</v>
      </c>
      <c r="AD221" s="186" t="str">
        <f t="shared" si="45"/>
        <v>v</v>
      </c>
      <c r="AE221" s="186" t="str">
        <f t="shared" si="45"/>
        <v>h</v>
      </c>
      <c r="AF221" s="186" t="str">
        <f t="shared" si="45"/>
        <v>l</v>
      </c>
      <c r="AG221" s="186" t="str">
        <f t="shared" si="45"/>
        <v>t</v>
      </c>
      <c r="AH221" s="193" t="str">
        <f t="shared" si="45"/>
        <v>y</v>
      </c>
      <c r="AI221" s="66"/>
      <c r="AJ221" s="66"/>
      <c r="AK221" s="205"/>
      <c r="AL221" s="205"/>
      <c r="AM221" s="205"/>
      <c r="AN221" s="205"/>
      <c r="AO221" s="205"/>
      <c r="AP221" s="205"/>
      <c r="AQ221" s="205"/>
      <c r="AR221" s="205"/>
      <c r="AS221" s="205"/>
      <c r="AT221" s="205"/>
      <c r="AU221" s="205"/>
      <c r="AV221" s="205"/>
      <c r="AW221" s="205"/>
      <c r="AX221" s="205"/>
      <c r="AY221" s="205"/>
    </row>
    <row r="222" spans="1:138" ht="15" customHeight="1">
      <c r="A222" s="173" t="s">
        <v>417</v>
      </c>
      <c r="B222" s="143" t="s">
        <v>149</v>
      </c>
      <c r="C222" s="143"/>
      <c r="D222" s="65" t="s">
        <v>57</v>
      </c>
      <c r="E222" s="118"/>
      <c r="F222" s="139"/>
      <c r="G222" s="198"/>
      <c r="H222" s="65"/>
      <c r="I222" s="65"/>
      <c r="J222" s="65"/>
      <c r="K222" s="293"/>
      <c r="L222" s="123"/>
      <c r="M222" s="289"/>
      <c r="N222" s="65"/>
      <c r="O222" s="179"/>
      <c r="P222" s="140"/>
      <c r="Q222" s="64" t="s">
        <v>93</v>
      </c>
      <c r="R222" s="64" t="s">
        <v>601</v>
      </c>
      <c r="S222" s="64" t="str">
        <f t="shared" si="38"/>
        <v>andtvvvgsiiftegiivanmvaemieahtdlkvvrklnlggvnvnfeaikrgganngidiyveytghglvdilg</v>
      </c>
      <c r="T222" s="64" t="str">
        <f t="shared" si="39"/>
        <v>fpep</v>
      </c>
      <c r="U222" s="64" t="str">
        <f t="shared" si="40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222" s="64" t="str">
        <f t="shared" si="41"/>
        <v>tyg</v>
      </c>
      <c r="W222" s="64" t="str">
        <f t="shared" si="42"/>
        <v>pppa</v>
      </c>
      <c r="X222" s="64" t="str">
        <f t="shared" si="43"/>
        <v>tdpegayetvkkeykrkwnivwlkplgfnntttltvkdelakqynlktfsdlakisdklilgatmfflegpdgypglqklynfkfkhtksmdmgirytaidnnevqvidawatdgllvshklkileddkafwppyyaapiirqdvldkhpelkdvlnklanqisleemqklnykvdgegqdpakvakeflkekglil</v>
      </c>
      <c r="Y222" s="64"/>
      <c r="Z222" s="64"/>
      <c r="AA222" s="64"/>
      <c r="AB222" s="64"/>
      <c r="AC222" s="186" t="str">
        <f t="shared" ref="AC222:AH231" si="46">MID($R222,MID(AC$1,1,3),1)</f>
        <v>i</v>
      </c>
      <c r="AD222" s="186" t="str">
        <f t="shared" si="46"/>
        <v>v</v>
      </c>
      <c r="AE222" s="186" t="str">
        <f t="shared" si="46"/>
        <v>h</v>
      </c>
      <c r="AF222" s="186" t="str">
        <f t="shared" si="46"/>
        <v>l</v>
      </c>
      <c r="AG222" s="186" t="str">
        <f t="shared" si="46"/>
        <v>t</v>
      </c>
      <c r="AH222" s="193" t="str">
        <f t="shared" si="46"/>
        <v>y</v>
      </c>
      <c r="AI222" s="66"/>
      <c r="AJ222" s="66"/>
      <c r="AK222" s="205"/>
      <c r="AL222" s="205"/>
      <c r="AM222" s="205"/>
      <c r="AN222" s="205"/>
      <c r="AO222" s="205"/>
      <c r="AP222" s="205"/>
      <c r="AQ222" s="205"/>
      <c r="AR222" s="205"/>
      <c r="AS222" s="205"/>
      <c r="AT222" s="205"/>
      <c r="AU222" s="205"/>
      <c r="AV222" s="205"/>
      <c r="AW222" s="205"/>
      <c r="AX222" s="205"/>
      <c r="AY222" s="205"/>
    </row>
    <row r="223" spans="1:138" ht="15" customHeight="1">
      <c r="A223" s="173" t="s">
        <v>610</v>
      </c>
      <c r="B223" s="143" t="s">
        <v>149</v>
      </c>
      <c r="C223" s="143"/>
      <c r="D223" s="65" t="s">
        <v>57</v>
      </c>
      <c r="E223" s="118"/>
      <c r="F223" s="139" t="s">
        <v>160</v>
      </c>
      <c r="G223" s="198"/>
      <c r="H223" s="65"/>
      <c r="I223" s="65"/>
      <c r="J223" s="65"/>
      <c r="K223" s="293"/>
      <c r="L223" s="123"/>
      <c r="M223" s="289"/>
      <c r="N223" s="65"/>
      <c r="O223" s="179"/>
      <c r="P223" s="140"/>
      <c r="Q223" s="64" t="s">
        <v>93</v>
      </c>
      <c r="R223" s="64" t="s">
        <v>601</v>
      </c>
      <c r="S223" s="64" t="str">
        <f t="shared" si="38"/>
        <v>andtvvvgsiiftegiivanmvaemieahtdlkvvrklnlggvnvnfeaikrgganngidiyveytghglvdilg</v>
      </c>
      <c r="T223" s="64" t="str">
        <f t="shared" si="39"/>
        <v>fpep</v>
      </c>
      <c r="U223" s="64" t="str">
        <f t="shared" si="40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223" s="64" t="str">
        <f t="shared" si="41"/>
        <v>tyg</v>
      </c>
      <c r="W223" s="64" t="str">
        <f t="shared" si="42"/>
        <v>pppa</v>
      </c>
      <c r="X223" s="64" t="str">
        <f t="shared" si="43"/>
        <v>tdpegayetvkkeykrkwnivwlkplgfnntttltvkdelakqynlktfsdlakisdklilgatmfflegpdgypglqklynfkfkhtksmdmgirytaidnnevqvidawatdgllvshklkileddkafwppyyaapiirqdvldkhpelkdvlnklanqisleemqklnykvdgegqdpakvakeflkekglil</v>
      </c>
      <c r="Y223" s="64"/>
      <c r="Z223" s="64"/>
      <c r="AA223" s="64"/>
      <c r="AB223" s="64"/>
      <c r="AC223" s="186" t="str">
        <f t="shared" si="46"/>
        <v>i</v>
      </c>
      <c r="AD223" s="186" t="str">
        <f t="shared" si="46"/>
        <v>v</v>
      </c>
      <c r="AE223" s="186" t="str">
        <f t="shared" si="46"/>
        <v>h</v>
      </c>
      <c r="AF223" s="186" t="str">
        <f t="shared" si="46"/>
        <v>l</v>
      </c>
      <c r="AG223" s="186" t="str">
        <f t="shared" si="46"/>
        <v>t</v>
      </c>
      <c r="AH223" s="193" t="str">
        <f t="shared" si="46"/>
        <v>y</v>
      </c>
      <c r="AI223" s="66"/>
      <c r="AJ223" s="66"/>
      <c r="AK223" s="205"/>
      <c r="AL223" s="205"/>
      <c r="AM223" s="205"/>
      <c r="AN223" s="205"/>
      <c r="AO223" s="205"/>
      <c r="AP223" s="205"/>
      <c r="AQ223" s="205"/>
      <c r="AR223" s="205"/>
      <c r="AS223" s="205"/>
      <c r="AT223" s="205"/>
      <c r="AU223" s="205"/>
      <c r="AV223" s="205"/>
      <c r="AW223" s="205"/>
      <c r="AX223" s="205"/>
      <c r="AY223" s="205"/>
    </row>
    <row r="224" spans="1:138" ht="15" customHeight="1">
      <c r="A224" s="173" t="s">
        <v>419</v>
      </c>
      <c r="B224" s="143" t="s">
        <v>149</v>
      </c>
      <c r="C224" s="143"/>
      <c r="D224" s="65" t="s">
        <v>57</v>
      </c>
      <c r="E224" s="118"/>
      <c r="F224" s="139" t="s">
        <v>166</v>
      </c>
      <c r="G224" s="198"/>
      <c r="H224" s="65"/>
      <c r="I224" s="65"/>
      <c r="J224" s="65"/>
      <c r="K224" s="293"/>
      <c r="L224" s="123"/>
      <c r="M224" s="289"/>
      <c r="N224" s="65"/>
      <c r="O224" s="179"/>
      <c r="P224" s="140"/>
      <c r="Q224" s="64" t="s">
        <v>93</v>
      </c>
      <c r="R224" s="64" t="s">
        <v>607</v>
      </c>
      <c r="S224" s="64" t="str">
        <f t="shared" si="38"/>
        <v>andtvvvgsifftegiivanmvaemieahtdlkvvrklnlggvnvnfeaikrgganngidiyveytghglvdilg</v>
      </c>
      <c r="T224" s="64" t="str">
        <f t="shared" si="39"/>
        <v>fpep</v>
      </c>
      <c r="U224" s="64" t="str">
        <f t="shared" si="40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224" s="64" t="str">
        <f t="shared" si="41"/>
        <v>tyg</v>
      </c>
      <c r="W224" s="64" t="str">
        <f t="shared" si="42"/>
        <v>pppa</v>
      </c>
      <c r="X224" s="64" t="str">
        <f t="shared" si="43"/>
        <v>tdpegayetvkkeykrkwnivwlkplgfnntttltvkdelakqynlktfsdlakisdklilgatmfflegpdgypglqklynfkfkhtksmdmgirytaidnnevqvidawatdgllvshklkileddkafwppyyaapiirqdvldkhpelkdvlnklanqisleemqklnykvdgegqdpakvakeflkekglil</v>
      </c>
      <c r="Y224" s="64"/>
      <c r="Z224" s="64"/>
      <c r="AA224" s="64"/>
      <c r="AB224" s="64"/>
      <c r="AC224" s="186" t="str">
        <f t="shared" si="46"/>
        <v>i</v>
      </c>
      <c r="AD224" s="186" t="str">
        <f t="shared" si="46"/>
        <v>v</v>
      </c>
      <c r="AE224" s="186" t="str">
        <f t="shared" si="46"/>
        <v>h</v>
      </c>
      <c r="AF224" s="186" t="str">
        <f t="shared" si="46"/>
        <v>l</v>
      </c>
      <c r="AG224" s="186" t="str">
        <f t="shared" si="46"/>
        <v>t</v>
      </c>
      <c r="AH224" s="193" t="str">
        <f t="shared" si="46"/>
        <v>y</v>
      </c>
      <c r="AI224" s="66"/>
      <c r="AJ224" s="66"/>
      <c r="AK224" s="205"/>
      <c r="AL224" s="205"/>
      <c r="AM224" s="205"/>
      <c r="AN224" s="205"/>
      <c r="AO224" s="205"/>
      <c r="AP224" s="205"/>
      <c r="AQ224" s="205"/>
      <c r="AR224" s="205"/>
      <c r="AS224" s="205"/>
      <c r="AT224" s="205"/>
      <c r="AU224" s="205"/>
      <c r="AV224" s="205"/>
      <c r="AW224" s="205"/>
      <c r="AX224" s="205"/>
      <c r="AY224" s="205"/>
    </row>
    <row r="225" spans="1:1534" ht="15" customHeight="1">
      <c r="A225" s="173" t="s">
        <v>422</v>
      </c>
      <c r="B225" s="143" t="s">
        <v>149</v>
      </c>
      <c r="C225" s="143"/>
      <c r="D225" s="65" t="s">
        <v>57</v>
      </c>
      <c r="E225" s="118"/>
      <c r="F225" s="139" t="s">
        <v>166</v>
      </c>
      <c r="G225" s="198"/>
      <c r="H225" s="65"/>
      <c r="I225" s="65"/>
      <c r="J225" s="65"/>
      <c r="K225" s="293"/>
      <c r="L225" s="123"/>
      <c r="M225" s="289"/>
      <c r="N225" s="65"/>
      <c r="O225" s="179"/>
      <c r="P225" s="140"/>
      <c r="Q225" s="64" t="s">
        <v>93</v>
      </c>
      <c r="R225" s="64" t="s">
        <v>611</v>
      </c>
      <c r="S225" s="64" t="str">
        <f t="shared" si="38"/>
        <v>andtvvvgsidftegiivanmvaemieahtdlkvvrklnlggvnvnfeaikrgganngidiyveytghglvdilg</v>
      </c>
      <c r="T225" s="64" t="str">
        <f t="shared" si="39"/>
        <v>fpep</v>
      </c>
      <c r="U225" s="64" t="str">
        <f t="shared" si="40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225" s="64" t="str">
        <f t="shared" si="41"/>
        <v>tyg</v>
      </c>
      <c r="W225" s="64" t="str">
        <f t="shared" si="42"/>
        <v>pppa</v>
      </c>
      <c r="X225" s="64" t="str">
        <f t="shared" si="43"/>
        <v>tdpegayetvkkeykrkwnivwlkplgfnntttltvkdelakqynlktfsdlakisdklilgatmfflegpdgypglqklynfkfkhtksmdmgirytaidnnevqvidawatdgllvshklkileddkafwppyyaapiirqdvldkhpelkdvlnklanqisleemqklnykvdgegqdpakvakeflkekglil</v>
      </c>
      <c r="Y225" s="64"/>
      <c r="Z225" s="64"/>
      <c r="AA225" s="64"/>
      <c r="AB225" s="64"/>
      <c r="AC225" s="186" t="str">
        <f t="shared" si="46"/>
        <v>i</v>
      </c>
      <c r="AD225" s="186" t="str">
        <f t="shared" si="46"/>
        <v>v</v>
      </c>
      <c r="AE225" s="186" t="str">
        <f t="shared" si="46"/>
        <v>h</v>
      </c>
      <c r="AF225" s="186" t="str">
        <f t="shared" si="46"/>
        <v>l</v>
      </c>
      <c r="AG225" s="186" t="str">
        <f t="shared" si="46"/>
        <v>t</v>
      </c>
      <c r="AH225" s="193" t="str">
        <f t="shared" si="46"/>
        <v>y</v>
      </c>
      <c r="AI225" s="66"/>
      <c r="AJ225" s="66"/>
      <c r="AK225" s="205"/>
      <c r="AL225" s="205"/>
      <c r="AM225" s="205"/>
      <c r="AN225" s="205"/>
      <c r="AO225" s="205"/>
      <c r="AP225" s="205"/>
      <c r="AQ225" s="205"/>
      <c r="AR225" s="68"/>
      <c r="AS225" s="205"/>
      <c r="AT225" s="205"/>
      <c r="AU225" s="205"/>
      <c r="AV225" s="205"/>
      <c r="AW225" s="205"/>
      <c r="AX225" s="205"/>
      <c r="AY225" s="205"/>
    </row>
    <row r="226" spans="1:1534" ht="15" customHeight="1">
      <c r="A226" s="173" t="s">
        <v>424</v>
      </c>
      <c r="B226" s="143" t="s">
        <v>149</v>
      </c>
      <c r="C226" s="143"/>
      <c r="D226" s="65" t="s">
        <v>57</v>
      </c>
      <c r="E226" s="118"/>
      <c r="F226" s="139" t="s">
        <v>166</v>
      </c>
      <c r="G226" s="198"/>
      <c r="H226" s="65"/>
      <c r="I226" s="65"/>
      <c r="J226" s="65"/>
      <c r="K226" s="293"/>
      <c r="L226" s="123"/>
      <c r="M226" s="289"/>
      <c r="N226" s="65"/>
      <c r="O226" s="179"/>
      <c r="P226" s="140"/>
      <c r="Q226" s="64" t="s">
        <v>93</v>
      </c>
      <c r="R226" s="64" t="s">
        <v>609</v>
      </c>
      <c r="S226" s="64" t="str">
        <f t="shared" si="38"/>
        <v>andtvvvgsipftegiivanmvaemieahtdlkvvrklnlggvnvnfeaikrgganngidiyveytghglvdilg</v>
      </c>
      <c r="T226" s="64" t="str">
        <f t="shared" si="39"/>
        <v>fpep</v>
      </c>
      <c r="U226" s="64" t="str">
        <f t="shared" si="40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226" s="64" t="str">
        <f t="shared" si="41"/>
        <v>tyg</v>
      </c>
      <c r="W226" s="64" t="str">
        <f t="shared" si="42"/>
        <v>pppa</v>
      </c>
      <c r="X226" s="64" t="str">
        <f t="shared" si="43"/>
        <v>tdpegayetvkkeykrkwnivwlkplgfnntttltvkdelakqynlktfsdlakisdklilgatmfflegpdgypglqklynfkfkhtksmdmgirytaidnnevqvidawatdgllvshklkileddkafwppyyaapiirqdvldkhpelkdvlnklanqisleemqklnykvdgegqdpakvakeflkekglil</v>
      </c>
      <c r="Y226" s="64"/>
      <c r="Z226" s="64"/>
      <c r="AA226" s="64"/>
      <c r="AB226" s="64"/>
      <c r="AC226" s="186" t="str">
        <f t="shared" si="46"/>
        <v>i</v>
      </c>
      <c r="AD226" s="186" t="str">
        <f t="shared" si="46"/>
        <v>v</v>
      </c>
      <c r="AE226" s="186" t="str">
        <f t="shared" si="46"/>
        <v>h</v>
      </c>
      <c r="AF226" s="186" t="str">
        <f t="shared" si="46"/>
        <v>l</v>
      </c>
      <c r="AG226" s="186" t="str">
        <f t="shared" si="46"/>
        <v>t</v>
      </c>
      <c r="AH226" s="193" t="str">
        <f t="shared" si="46"/>
        <v>y</v>
      </c>
      <c r="AI226" s="66"/>
      <c r="AJ226" s="66"/>
      <c r="AK226" s="68"/>
      <c r="AL226" s="205"/>
      <c r="AM226" s="205"/>
      <c r="AN226" s="205"/>
      <c r="AO226" s="205"/>
      <c r="AP226" s="205"/>
      <c r="AQ226" s="205"/>
      <c r="AR226" s="205"/>
      <c r="AS226" s="205"/>
      <c r="AT226" s="205"/>
      <c r="AU226" s="205"/>
      <c r="AV226" s="205"/>
      <c r="AW226" s="205"/>
      <c r="AX226" s="205"/>
      <c r="AY226" s="205"/>
      <c r="PN226" s="144"/>
      <c r="PO226" s="144"/>
      <c r="PP226" s="144"/>
      <c r="PQ226" s="144"/>
      <c r="PR226" s="144"/>
      <c r="PS226" s="144"/>
      <c r="PT226" s="144"/>
      <c r="PU226" s="144"/>
      <c r="PV226" s="144"/>
      <c r="PW226" s="144"/>
      <c r="PX226" s="144"/>
      <c r="PY226" s="144"/>
      <c r="PZ226" s="144"/>
      <c r="QA226" s="144"/>
      <c r="QB226" s="144"/>
      <c r="QC226" s="144"/>
      <c r="QD226" s="144"/>
      <c r="QE226" s="144"/>
      <c r="QF226" s="144"/>
      <c r="QG226" s="144"/>
      <c r="QH226" s="144"/>
      <c r="QI226" s="144"/>
      <c r="QJ226" s="144"/>
      <c r="QK226" s="144"/>
      <c r="QL226" s="144"/>
      <c r="QM226" s="144"/>
      <c r="QN226" s="144"/>
      <c r="QO226" s="144"/>
      <c r="QP226" s="144"/>
      <c r="QQ226" s="144"/>
      <c r="QR226" s="144"/>
      <c r="QS226" s="144"/>
      <c r="QT226" s="144"/>
      <c r="QU226" s="144"/>
      <c r="QV226" s="144"/>
      <c r="QW226" s="144"/>
      <c r="QX226" s="144"/>
      <c r="QY226" s="144"/>
      <c r="QZ226" s="144"/>
      <c r="RA226" s="144"/>
      <c r="RB226" s="144"/>
      <c r="RC226" s="144"/>
      <c r="RD226" s="144"/>
      <c r="RE226" s="144"/>
      <c r="RF226" s="144"/>
      <c r="RG226" s="144"/>
      <c r="RH226" s="144"/>
      <c r="RI226" s="144"/>
      <c r="RJ226" s="144"/>
      <c r="RK226" s="144"/>
      <c r="RL226" s="144"/>
      <c r="RM226" s="144"/>
      <c r="RN226" s="144"/>
      <c r="RO226" s="144"/>
      <c r="RP226" s="144"/>
      <c r="RQ226" s="144"/>
      <c r="RR226" s="144"/>
      <c r="RS226" s="144"/>
      <c r="RT226" s="144"/>
      <c r="RU226" s="144"/>
      <c r="RV226" s="144"/>
      <c r="RW226" s="144"/>
      <c r="RX226" s="144"/>
      <c r="RY226" s="144"/>
      <c r="RZ226" s="144"/>
      <c r="SA226" s="144"/>
      <c r="SB226" s="144"/>
      <c r="SC226" s="144"/>
      <c r="SD226" s="144"/>
      <c r="SE226" s="144"/>
      <c r="SF226" s="144"/>
      <c r="SG226" s="144"/>
      <c r="SH226" s="144"/>
      <c r="SI226" s="144"/>
      <c r="SJ226" s="144"/>
      <c r="SK226" s="144"/>
      <c r="SL226" s="144"/>
      <c r="SM226" s="144"/>
      <c r="SN226" s="144"/>
      <c r="SO226" s="144"/>
      <c r="SP226" s="144"/>
      <c r="SQ226" s="144"/>
      <c r="SR226" s="144"/>
      <c r="SS226" s="144"/>
      <c r="ST226" s="144"/>
      <c r="SU226" s="144"/>
      <c r="SV226" s="144"/>
      <c r="SW226" s="144"/>
      <c r="SX226" s="144"/>
      <c r="SY226" s="144"/>
      <c r="SZ226" s="144"/>
      <c r="TA226" s="144"/>
      <c r="TB226" s="144"/>
      <c r="TC226" s="144"/>
      <c r="TD226" s="144"/>
      <c r="TE226" s="144"/>
      <c r="TF226" s="144"/>
      <c r="TG226" s="144"/>
      <c r="TH226" s="144"/>
      <c r="TI226" s="144"/>
      <c r="TJ226" s="144"/>
      <c r="TK226" s="144"/>
      <c r="TL226" s="144"/>
      <c r="TM226" s="144"/>
      <c r="TN226" s="144"/>
      <c r="TO226" s="144"/>
      <c r="TP226" s="144"/>
      <c r="TQ226" s="144"/>
      <c r="TR226" s="144"/>
      <c r="TS226" s="144"/>
      <c r="TT226" s="144"/>
      <c r="TU226" s="144"/>
      <c r="TV226" s="144"/>
      <c r="TW226" s="144"/>
      <c r="TX226" s="144"/>
      <c r="TY226" s="144"/>
      <c r="TZ226" s="144"/>
      <c r="UA226" s="144"/>
      <c r="UB226" s="144"/>
      <c r="UC226" s="144"/>
      <c r="UD226" s="144"/>
      <c r="UE226" s="144"/>
      <c r="UF226" s="144"/>
      <c r="UG226" s="144"/>
      <c r="UH226" s="144"/>
      <c r="UI226" s="144"/>
      <c r="UJ226" s="144"/>
      <c r="UK226" s="144"/>
      <c r="UL226" s="144"/>
      <c r="UM226" s="144"/>
      <c r="UN226" s="144"/>
      <c r="UO226" s="144"/>
      <c r="UP226" s="144"/>
      <c r="UQ226" s="144"/>
      <c r="UR226" s="144"/>
      <c r="US226" s="144"/>
      <c r="UT226" s="144"/>
      <c r="UU226" s="144"/>
      <c r="UV226" s="144"/>
      <c r="UW226" s="144"/>
      <c r="UX226" s="144"/>
      <c r="UY226" s="144"/>
      <c r="UZ226" s="144"/>
      <c r="VA226" s="144"/>
      <c r="VB226" s="144"/>
      <c r="VC226" s="144"/>
      <c r="VD226" s="144"/>
      <c r="VE226" s="144"/>
      <c r="VF226" s="144"/>
      <c r="VG226" s="144"/>
      <c r="VH226" s="144"/>
      <c r="VI226" s="144"/>
      <c r="VJ226" s="144"/>
      <c r="VK226" s="144"/>
      <c r="VL226" s="144"/>
      <c r="VM226" s="144"/>
      <c r="VN226" s="144"/>
      <c r="VO226" s="144"/>
      <c r="VP226" s="144"/>
      <c r="VQ226" s="144"/>
      <c r="VR226" s="144"/>
      <c r="VS226" s="144"/>
      <c r="VT226" s="144"/>
      <c r="VU226" s="144"/>
      <c r="VV226" s="144"/>
      <c r="VW226" s="144"/>
      <c r="VX226" s="144"/>
      <c r="VY226" s="144"/>
      <c r="VZ226" s="144"/>
      <c r="WA226" s="144"/>
      <c r="WB226" s="144"/>
      <c r="WC226" s="144"/>
      <c r="WD226" s="144"/>
      <c r="WE226" s="144"/>
      <c r="WF226" s="144"/>
      <c r="WG226" s="144"/>
      <c r="WH226" s="144"/>
      <c r="WI226" s="144"/>
      <c r="WJ226" s="144"/>
      <c r="WK226" s="144"/>
      <c r="WL226" s="144"/>
      <c r="WM226" s="144"/>
      <c r="WN226" s="144"/>
      <c r="WO226" s="144"/>
      <c r="WP226" s="144"/>
      <c r="WQ226" s="144"/>
      <c r="WR226" s="144"/>
      <c r="WS226" s="144"/>
      <c r="WT226" s="144"/>
      <c r="WU226" s="144"/>
      <c r="WV226" s="144"/>
      <c r="WW226" s="144"/>
      <c r="WX226" s="144"/>
      <c r="WY226" s="144"/>
      <c r="WZ226" s="144"/>
      <c r="XA226" s="144"/>
      <c r="XB226" s="144"/>
      <c r="XC226" s="144"/>
      <c r="XD226" s="144"/>
      <c r="XE226" s="144"/>
      <c r="XF226" s="144"/>
      <c r="XG226" s="144"/>
      <c r="XH226" s="144"/>
      <c r="XI226" s="144"/>
      <c r="XJ226" s="144"/>
      <c r="XK226" s="144"/>
      <c r="XL226" s="144"/>
      <c r="XM226" s="144"/>
      <c r="XN226" s="144"/>
      <c r="XO226" s="144"/>
      <c r="XP226" s="144"/>
      <c r="XQ226" s="144"/>
      <c r="XR226" s="144"/>
      <c r="XS226" s="144"/>
      <c r="XT226" s="144"/>
      <c r="XU226" s="144"/>
      <c r="XV226" s="144"/>
      <c r="XW226" s="144"/>
      <c r="XX226" s="144"/>
      <c r="XY226" s="144"/>
      <c r="XZ226" s="144"/>
      <c r="YA226" s="144"/>
      <c r="YB226" s="144"/>
      <c r="YC226" s="144"/>
      <c r="YD226" s="144"/>
      <c r="YE226" s="144"/>
      <c r="YF226" s="144"/>
      <c r="YG226" s="144"/>
      <c r="YH226" s="144"/>
      <c r="YI226" s="144"/>
      <c r="YJ226" s="144"/>
      <c r="YK226" s="144"/>
      <c r="YL226" s="144"/>
      <c r="YM226" s="144"/>
      <c r="YN226" s="144"/>
      <c r="YO226" s="144"/>
      <c r="YP226" s="144"/>
      <c r="YQ226" s="144"/>
      <c r="YR226" s="144"/>
      <c r="YS226" s="144"/>
      <c r="YT226" s="144"/>
      <c r="YU226" s="144"/>
      <c r="YV226" s="144"/>
      <c r="YW226" s="144"/>
      <c r="YX226" s="144"/>
      <c r="YY226" s="144"/>
      <c r="YZ226" s="144"/>
      <c r="ZA226" s="144"/>
      <c r="ZB226" s="144"/>
      <c r="ZC226" s="144"/>
      <c r="ZD226" s="144"/>
      <c r="ZE226" s="144"/>
      <c r="ZF226" s="144"/>
      <c r="ZG226" s="144"/>
      <c r="ZH226" s="144"/>
      <c r="ZI226" s="144"/>
      <c r="ZJ226" s="144"/>
      <c r="ZK226" s="144"/>
      <c r="ZL226" s="144"/>
      <c r="ZM226" s="144"/>
      <c r="ZN226" s="144"/>
      <c r="ZO226" s="144"/>
      <c r="ZP226" s="144"/>
      <c r="ZQ226" s="144"/>
      <c r="ZR226" s="144"/>
      <c r="ZS226" s="144"/>
      <c r="ZT226" s="144"/>
      <c r="ZU226" s="144"/>
      <c r="ZV226" s="144"/>
      <c r="ZW226" s="144"/>
      <c r="ZX226" s="144"/>
      <c r="ZY226" s="144"/>
      <c r="ZZ226" s="144"/>
      <c r="AAA226" s="144"/>
      <c r="AAB226" s="144"/>
      <c r="AAC226" s="144"/>
      <c r="AAD226" s="144"/>
      <c r="AAE226" s="144"/>
      <c r="AAF226" s="144"/>
      <c r="AAG226" s="144"/>
      <c r="AAH226" s="144"/>
      <c r="AAI226" s="144"/>
      <c r="AAJ226" s="144"/>
      <c r="AAK226" s="144"/>
      <c r="AAL226" s="144"/>
      <c r="AAM226" s="144"/>
      <c r="AAN226" s="144"/>
      <c r="AAO226" s="144"/>
      <c r="AAP226" s="144"/>
      <c r="AAQ226" s="144"/>
      <c r="AAR226" s="144"/>
      <c r="AAS226" s="144"/>
      <c r="AAT226" s="144"/>
      <c r="AAU226" s="144"/>
      <c r="AAV226" s="144"/>
      <c r="AAW226" s="144"/>
      <c r="AAX226" s="144"/>
      <c r="AAY226" s="144"/>
      <c r="AAZ226" s="144"/>
      <c r="ABA226" s="144"/>
      <c r="ABB226" s="144"/>
      <c r="ABC226" s="144"/>
      <c r="ABD226" s="144"/>
      <c r="ABE226" s="144"/>
      <c r="ABF226" s="144"/>
      <c r="ABG226" s="144"/>
      <c r="ABH226" s="144"/>
      <c r="ABI226" s="144"/>
      <c r="ABJ226" s="144"/>
      <c r="ABK226" s="144"/>
      <c r="ABL226" s="144"/>
      <c r="ABM226" s="144"/>
      <c r="ABN226" s="144"/>
      <c r="ABO226" s="144"/>
      <c r="ABP226" s="144"/>
      <c r="ABQ226" s="144"/>
      <c r="ABR226" s="144"/>
      <c r="ABS226" s="144"/>
      <c r="ABT226" s="144"/>
      <c r="ABU226" s="144"/>
      <c r="ABV226" s="144"/>
      <c r="ABW226" s="144"/>
      <c r="ABX226" s="144"/>
      <c r="ABY226" s="144"/>
      <c r="ABZ226" s="144"/>
      <c r="ACA226" s="144"/>
      <c r="ACB226" s="144"/>
      <c r="ACC226" s="144"/>
      <c r="ACD226" s="144"/>
      <c r="ACE226" s="144"/>
      <c r="ACF226" s="144"/>
      <c r="ACG226" s="144"/>
      <c r="ACH226" s="144"/>
      <c r="ACI226" s="144"/>
      <c r="ACJ226" s="144"/>
      <c r="ACK226" s="144"/>
      <c r="ACL226" s="144"/>
      <c r="ACM226" s="144"/>
      <c r="ACN226" s="144"/>
      <c r="ACO226" s="144"/>
      <c r="ACP226" s="144"/>
      <c r="ACQ226" s="144"/>
      <c r="ACR226" s="144"/>
      <c r="ACS226" s="144"/>
      <c r="ACT226" s="144"/>
      <c r="ACU226" s="144"/>
      <c r="ACV226" s="144"/>
      <c r="ACW226" s="144"/>
      <c r="ACX226" s="144"/>
      <c r="ACY226" s="144"/>
      <c r="ACZ226" s="144"/>
      <c r="ADA226" s="144"/>
      <c r="ADB226" s="144"/>
      <c r="ADC226" s="144"/>
      <c r="ADD226" s="144"/>
      <c r="ADE226" s="144"/>
      <c r="ADF226" s="144"/>
      <c r="ADG226" s="144"/>
      <c r="ADH226" s="144"/>
      <c r="ADI226" s="144"/>
      <c r="ADJ226" s="144"/>
      <c r="ADK226" s="144"/>
      <c r="ADL226" s="144"/>
      <c r="ADM226" s="144"/>
      <c r="ADN226" s="144"/>
      <c r="ADO226" s="144"/>
      <c r="ADP226" s="144"/>
      <c r="ADQ226" s="144"/>
      <c r="ADR226" s="144"/>
      <c r="ADS226" s="144"/>
      <c r="ADT226" s="144"/>
      <c r="ADU226" s="144"/>
      <c r="ADV226" s="144"/>
      <c r="ADW226" s="144"/>
      <c r="ADX226" s="144"/>
      <c r="ADY226" s="144"/>
      <c r="ADZ226" s="144"/>
      <c r="AEA226" s="144"/>
      <c r="AEB226" s="144"/>
      <c r="AEC226" s="144"/>
      <c r="AED226" s="144"/>
      <c r="AEE226" s="144"/>
      <c r="AEF226" s="144"/>
      <c r="AEG226" s="144"/>
      <c r="AEH226" s="144"/>
      <c r="AEI226" s="144"/>
      <c r="AEJ226" s="144"/>
      <c r="AEK226" s="144"/>
      <c r="AEL226" s="144"/>
      <c r="AEM226" s="144"/>
      <c r="AEN226" s="144"/>
      <c r="AEO226" s="144"/>
      <c r="AEP226" s="144"/>
      <c r="AEQ226" s="144"/>
      <c r="AER226" s="144"/>
      <c r="AES226" s="144"/>
      <c r="AET226" s="144"/>
      <c r="AEU226" s="144"/>
      <c r="AEV226" s="144"/>
      <c r="AEW226" s="144"/>
      <c r="AEX226" s="144"/>
      <c r="AEY226" s="144"/>
      <c r="AEZ226" s="144"/>
      <c r="AFA226" s="144"/>
      <c r="AFB226" s="144"/>
      <c r="AFC226" s="144"/>
      <c r="AFD226" s="144"/>
      <c r="AFE226" s="144"/>
      <c r="AFF226" s="144"/>
      <c r="AFG226" s="144"/>
      <c r="AFH226" s="144"/>
      <c r="AFI226" s="144"/>
      <c r="AFJ226" s="144"/>
      <c r="AFK226" s="144"/>
      <c r="AFL226" s="144"/>
      <c r="AFM226" s="144"/>
      <c r="AFN226" s="144"/>
      <c r="AFO226" s="144"/>
      <c r="AFP226" s="144"/>
      <c r="AFQ226" s="144"/>
      <c r="AFR226" s="144"/>
      <c r="AFS226" s="144"/>
      <c r="AFT226" s="144"/>
      <c r="AFU226" s="144"/>
      <c r="AFV226" s="144"/>
      <c r="AFW226" s="144"/>
      <c r="AFX226" s="144"/>
      <c r="AFY226" s="144"/>
      <c r="AFZ226" s="144"/>
      <c r="AGA226" s="144"/>
      <c r="AGB226" s="144"/>
      <c r="AGC226" s="144"/>
      <c r="AGD226" s="144"/>
      <c r="AGE226" s="144"/>
      <c r="AGF226" s="144"/>
      <c r="AGG226" s="144"/>
      <c r="AGH226" s="144"/>
      <c r="AGI226" s="144"/>
      <c r="AGJ226" s="144"/>
      <c r="AGK226" s="144"/>
      <c r="AGL226" s="144"/>
      <c r="AGM226" s="144"/>
      <c r="AGN226" s="144"/>
      <c r="AGO226" s="144"/>
      <c r="AGP226" s="144"/>
      <c r="AGQ226" s="144"/>
      <c r="AGR226" s="144"/>
      <c r="AGS226" s="144"/>
      <c r="AGT226" s="144"/>
      <c r="AGU226" s="144"/>
      <c r="AGV226" s="144"/>
      <c r="AGW226" s="144"/>
      <c r="AGX226" s="144"/>
      <c r="AGY226" s="144"/>
      <c r="AGZ226" s="144"/>
      <c r="AHA226" s="144"/>
      <c r="AHB226" s="144"/>
      <c r="AHC226" s="144"/>
      <c r="AHD226" s="144"/>
      <c r="AHE226" s="144"/>
      <c r="AHF226" s="144"/>
      <c r="AHG226" s="144"/>
      <c r="AHH226" s="144"/>
      <c r="AHI226" s="144"/>
      <c r="AHJ226" s="144"/>
      <c r="AHK226" s="144"/>
      <c r="AHL226" s="144"/>
      <c r="AHM226" s="144"/>
      <c r="AHN226" s="144"/>
      <c r="AHO226" s="144"/>
      <c r="AHP226" s="144"/>
      <c r="AHQ226" s="144"/>
      <c r="AHR226" s="144"/>
      <c r="AHS226" s="144"/>
      <c r="AHT226" s="144"/>
      <c r="AHU226" s="144"/>
      <c r="AHV226" s="144"/>
      <c r="AHW226" s="144"/>
      <c r="AHX226" s="144"/>
      <c r="AHY226" s="144"/>
      <c r="AHZ226" s="144"/>
      <c r="AIA226" s="144"/>
      <c r="AIB226" s="144"/>
      <c r="AIC226" s="144"/>
      <c r="AID226" s="144"/>
      <c r="AIE226" s="144"/>
      <c r="AIF226" s="144"/>
      <c r="AIG226" s="144"/>
      <c r="AIH226" s="144"/>
      <c r="AII226" s="144"/>
      <c r="AIJ226" s="144"/>
      <c r="AIK226" s="144"/>
      <c r="AIL226" s="144"/>
      <c r="AIM226" s="144"/>
      <c r="AIN226" s="144"/>
      <c r="AIO226" s="144"/>
      <c r="AIP226" s="144"/>
      <c r="AIQ226" s="144"/>
      <c r="AIR226" s="144"/>
      <c r="AIS226" s="144"/>
      <c r="AIT226" s="144"/>
      <c r="AIU226" s="144"/>
      <c r="AIV226" s="144"/>
      <c r="AIW226" s="144"/>
      <c r="AIX226" s="144"/>
      <c r="AIY226" s="144"/>
      <c r="AIZ226" s="144"/>
      <c r="AJA226" s="144"/>
      <c r="AJB226" s="144"/>
      <c r="AJC226" s="144"/>
      <c r="AJD226" s="144"/>
      <c r="AJE226" s="144"/>
      <c r="AJF226" s="144"/>
      <c r="AJG226" s="144"/>
      <c r="AJH226" s="144"/>
      <c r="AJI226" s="144"/>
      <c r="AJJ226" s="144"/>
      <c r="AJK226" s="144"/>
      <c r="AJL226" s="144"/>
      <c r="AJM226" s="144"/>
      <c r="AJN226" s="144"/>
      <c r="AJO226" s="144"/>
      <c r="AJP226" s="144"/>
      <c r="AJQ226" s="144"/>
      <c r="AJR226" s="144"/>
      <c r="AJS226" s="144"/>
      <c r="AJT226" s="144"/>
      <c r="AJU226" s="144"/>
      <c r="AJV226" s="144"/>
      <c r="AJW226" s="144"/>
      <c r="AJX226" s="144"/>
      <c r="AJY226" s="144"/>
      <c r="AJZ226" s="144"/>
      <c r="AKA226" s="144"/>
      <c r="AKB226" s="144"/>
      <c r="AKC226" s="144"/>
      <c r="AKD226" s="144"/>
      <c r="AKE226" s="144"/>
      <c r="AKF226" s="144"/>
      <c r="AKG226" s="144"/>
      <c r="AKH226" s="144"/>
      <c r="AKI226" s="144"/>
      <c r="AKJ226" s="144"/>
      <c r="AKK226" s="144"/>
      <c r="AKL226" s="144"/>
      <c r="AKM226" s="144"/>
      <c r="AKN226" s="144"/>
      <c r="AKO226" s="144"/>
      <c r="AKP226" s="144"/>
      <c r="AKQ226" s="144"/>
      <c r="AKR226" s="144"/>
      <c r="AKS226" s="144"/>
      <c r="AKT226" s="144"/>
      <c r="AKU226" s="144"/>
      <c r="AKV226" s="144"/>
      <c r="AKW226" s="144"/>
      <c r="AKX226" s="144"/>
      <c r="AKY226" s="144"/>
      <c r="AKZ226" s="144"/>
      <c r="ALA226" s="144"/>
      <c r="ALB226" s="144"/>
      <c r="ALC226" s="144"/>
      <c r="ALD226" s="144"/>
      <c r="ALE226" s="144"/>
      <c r="ALF226" s="144"/>
      <c r="ALG226" s="144"/>
      <c r="ALH226" s="144"/>
      <c r="ALI226" s="144"/>
      <c r="ALJ226" s="144"/>
      <c r="ALK226" s="144"/>
      <c r="ALL226" s="144"/>
      <c r="ALM226" s="144"/>
      <c r="ALN226" s="144"/>
      <c r="ALO226" s="144"/>
      <c r="ALP226" s="144"/>
      <c r="ALQ226" s="144"/>
      <c r="ALR226" s="144"/>
      <c r="ALS226" s="144"/>
      <c r="ALT226" s="144"/>
      <c r="ALU226" s="144"/>
      <c r="ALV226" s="144"/>
      <c r="ALW226" s="144"/>
      <c r="ALX226" s="144"/>
      <c r="ALY226" s="144"/>
      <c r="ALZ226" s="144"/>
      <c r="AMA226" s="144"/>
      <c r="AMB226" s="144"/>
      <c r="AMC226" s="144"/>
      <c r="AMD226" s="144"/>
      <c r="AME226" s="144"/>
      <c r="AMF226" s="144"/>
      <c r="AMG226" s="144"/>
      <c r="AMH226" s="144"/>
      <c r="AMI226" s="144"/>
      <c r="AMJ226" s="144"/>
      <c r="AMK226" s="144"/>
      <c r="AML226" s="144"/>
      <c r="AMM226" s="144"/>
      <c r="AMN226" s="144"/>
      <c r="AMO226" s="144"/>
      <c r="AMP226" s="144"/>
      <c r="AMQ226" s="144"/>
      <c r="AMR226" s="144"/>
      <c r="AMS226" s="144"/>
      <c r="AMT226" s="144"/>
      <c r="AMU226" s="144"/>
      <c r="AMV226" s="144"/>
      <c r="AMW226" s="144"/>
      <c r="AMX226" s="144"/>
      <c r="AMY226" s="144"/>
      <c r="AMZ226" s="144"/>
      <c r="ANA226" s="144"/>
      <c r="ANB226" s="144"/>
      <c r="ANC226" s="144"/>
      <c r="AND226" s="144"/>
      <c r="ANE226" s="144"/>
      <c r="ANF226" s="144"/>
      <c r="ANG226" s="144"/>
      <c r="ANH226" s="144"/>
      <c r="ANI226" s="144"/>
      <c r="ANJ226" s="144"/>
      <c r="ANK226" s="144"/>
      <c r="ANL226" s="144"/>
      <c r="ANM226" s="144"/>
      <c r="ANN226" s="144"/>
      <c r="ANO226" s="144"/>
      <c r="ANP226" s="144"/>
      <c r="ANQ226" s="144"/>
      <c r="ANR226" s="144"/>
      <c r="ANS226" s="144"/>
      <c r="ANT226" s="144"/>
      <c r="ANU226" s="144"/>
      <c r="ANV226" s="144"/>
      <c r="ANW226" s="144"/>
      <c r="ANX226" s="144"/>
      <c r="ANY226" s="144"/>
      <c r="ANZ226" s="144"/>
      <c r="AOA226" s="144"/>
      <c r="AOB226" s="144"/>
      <c r="AOC226" s="144"/>
      <c r="AOD226" s="144"/>
      <c r="AOE226" s="144"/>
      <c r="AOF226" s="144"/>
      <c r="AOG226" s="144"/>
      <c r="AOH226" s="144"/>
      <c r="AOI226" s="144"/>
      <c r="AOJ226" s="144"/>
      <c r="AOK226" s="144"/>
      <c r="AOL226" s="144"/>
      <c r="AOM226" s="144"/>
      <c r="AON226" s="144"/>
      <c r="AOO226" s="144"/>
      <c r="AOP226" s="144"/>
      <c r="AOQ226" s="144"/>
      <c r="AOR226" s="144"/>
      <c r="AOS226" s="144"/>
      <c r="AOT226" s="144"/>
      <c r="AOU226" s="144"/>
      <c r="AOV226" s="144"/>
      <c r="AOW226" s="144"/>
      <c r="AOX226" s="144"/>
      <c r="AOY226" s="144"/>
      <c r="AOZ226" s="144"/>
      <c r="APA226" s="144"/>
      <c r="APB226" s="144"/>
      <c r="APC226" s="144"/>
      <c r="APD226" s="144"/>
      <c r="APE226" s="144"/>
      <c r="APF226" s="144"/>
      <c r="APG226" s="144"/>
      <c r="APH226" s="144"/>
      <c r="API226" s="144"/>
      <c r="APJ226" s="144"/>
      <c r="APK226" s="144"/>
      <c r="APL226" s="144"/>
      <c r="APM226" s="144"/>
      <c r="APN226" s="144"/>
      <c r="APO226" s="144"/>
      <c r="APP226" s="144"/>
      <c r="APQ226" s="144"/>
      <c r="APR226" s="144"/>
      <c r="APS226" s="144"/>
      <c r="APT226" s="144"/>
      <c r="APU226" s="144"/>
      <c r="APV226" s="144"/>
      <c r="APW226" s="144"/>
      <c r="APX226" s="144"/>
      <c r="APY226" s="144"/>
      <c r="APZ226" s="144"/>
      <c r="AQA226" s="144"/>
      <c r="AQB226" s="144"/>
      <c r="AQC226" s="144"/>
      <c r="AQD226" s="144"/>
      <c r="AQE226" s="144"/>
      <c r="AQF226" s="144"/>
      <c r="AQG226" s="144"/>
      <c r="AQH226" s="144"/>
      <c r="AQI226" s="144"/>
      <c r="AQJ226" s="144"/>
      <c r="AQK226" s="144"/>
      <c r="AQL226" s="144"/>
      <c r="AQM226" s="144"/>
      <c r="AQN226" s="144"/>
      <c r="AQO226" s="144"/>
      <c r="AQP226" s="144"/>
      <c r="AQQ226" s="144"/>
      <c r="AQR226" s="144"/>
      <c r="AQS226" s="144"/>
      <c r="AQT226" s="144"/>
      <c r="AQU226" s="144"/>
      <c r="AQV226" s="144"/>
      <c r="AQW226" s="144"/>
      <c r="AQX226" s="144"/>
      <c r="AQY226" s="144"/>
      <c r="AQZ226" s="144"/>
      <c r="ARA226" s="144"/>
      <c r="ARB226" s="144"/>
      <c r="ARC226" s="144"/>
      <c r="ARD226" s="144"/>
      <c r="ARE226" s="144"/>
      <c r="ARF226" s="144"/>
      <c r="ARG226" s="144"/>
      <c r="ARH226" s="144"/>
      <c r="ARI226" s="144"/>
      <c r="ARJ226" s="144"/>
      <c r="ARK226" s="144"/>
      <c r="ARL226" s="144"/>
      <c r="ARM226" s="144"/>
      <c r="ARN226" s="144"/>
      <c r="ARO226" s="144"/>
      <c r="ARP226" s="144"/>
      <c r="ARQ226" s="144"/>
      <c r="ARR226" s="144"/>
      <c r="ARS226" s="144"/>
      <c r="ART226" s="144"/>
      <c r="ARU226" s="144"/>
      <c r="ARV226" s="144"/>
      <c r="ARW226" s="144"/>
      <c r="ARX226" s="144"/>
      <c r="ARY226" s="144"/>
      <c r="ARZ226" s="144"/>
      <c r="ASA226" s="144"/>
      <c r="ASB226" s="144"/>
      <c r="ASC226" s="144"/>
      <c r="ASD226" s="144"/>
      <c r="ASE226" s="144"/>
      <c r="ASF226" s="144"/>
      <c r="ASG226" s="144"/>
      <c r="ASH226" s="144"/>
      <c r="ASI226" s="144"/>
      <c r="ASJ226" s="144"/>
      <c r="ASK226" s="144"/>
      <c r="ASL226" s="144"/>
      <c r="ASM226" s="144"/>
      <c r="ASN226" s="144"/>
      <c r="ASO226" s="144"/>
      <c r="ASP226" s="144"/>
      <c r="ASQ226" s="144"/>
      <c r="ASR226" s="144"/>
      <c r="ASS226" s="144"/>
      <c r="AST226" s="144"/>
      <c r="ASU226" s="144"/>
      <c r="ASV226" s="144"/>
      <c r="ASW226" s="144"/>
      <c r="ASX226" s="144"/>
      <c r="ASY226" s="144"/>
      <c r="ASZ226" s="144"/>
      <c r="ATA226" s="144"/>
      <c r="ATB226" s="144"/>
      <c r="ATC226" s="144"/>
      <c r="ATD226" s="144"/>
      <c r="ATE226" s="144"/>
      <c r="ATF226" s="144"/>
      <c r="ATG226" s="144"/>
      <c r="ATH226" s="144"/>
      <c r="ATI226" s="144"/>
      <c r="ATJ226" s="144"/>
      <c r="ATK226" s="144"/>
      <c r="ATL226" s="144"/>
      <c r="ATM226" s="144"/>
      <c r="ATN226" s="144"/>
      <c r="ATO226" s="144"/>
      <c r="ATP226" s="144"/>
      <c r="ATQ226" s="144"/>
      <c r="ATR226" s="144"/>
      <c r="ATS226" s="144"/>
      <c r="ATT226" s="144"/>
      <c r="ATU226" s="144"/>
      <c r="ATV226" s="144"/>
      <c r="ATW226" s="144"/>
      <c r="ATX226" s="144"/>
      <c r="ATY226" s="144"/>
      <c r="ATZ226" s="144"/>
      <c r="AUA226" s="144"/>
      <c r="AUB226" s="144"/>
      <c r="AUC226" s="144"/>
      <c r="AUD226" s="144"/>
      <c r="AUE226" s="144"/>
      <c r="AUF226" s="144"/>
      <c r="AUG226" s="144"/>
      <c r="AUH226" s="144"/>
      <c r="AUI226" s="144"/>
      <c r="AUJ226" s="144"/>
      <c r="AUK226" s="144"/>
      <c r="AUL226" s="144"/>
      <c r="AUM226" s="144"/>
      <c r="AUN226" s="144"/>
      <c r="AUO226" s="144"/>
      <c r="AUP226" s="144"/>
      <c r="AUQ226" s="144"/>
      <c r="AUR226" s="144"/>
      <c r="AUS226" s="144"/>
      <c r="AUT226" s="144"/>
      <c r="AUU226" s="144"/>
      <c r="AUV226" s="144"/>
      <c r="AUW226" s="144"/>
      <c r="AUX226" s="144"/>
      <c r="AUY226" s="144"/>
      <c r="AUZ226" s="144"/>
      <c r="AVA226" s="144"/>
      <c r="AVB226" s="144"/>
      <c r="AVC226" s="144"/>
      <c r="AVD226" s="144"/>
      <c r="AVE226" s="144"/>
      <c r="AVF226" s="144"/>
      <c r="AVG226" s="144"/>
      <c r="AVH226" s="144"/>
      <c r="AVI226" s="144"/>
      <c r="AVJ226" s="144"/>
      <c r="AVK226" s="144"/>
      <c r="AVL226" s="144"/>
      <c r="AVM226" s="144"/>
      <c r="AVN226" s="144"/>
      <c r="AVO226" s="144"/>
      <c r="AVP226" s="144"/>
      <c r="AVQ226" s="144"/>
      <c r="AVR226" s="144"/>
      <c r="AVS226" s="144"/>
      <c r="AVT226" s="144"/>
      <c r="AVU226" s="144"/>
      <c r="AVV226" s="144"/>
      <c r="AVW226" s="144"/>
      <c r="AVX226" s="144"/>
      <c r="AVY226" s="144"/>
      <c r="AVZ226" s="144"/>
      <c r="AWA226" s="144"/>
      <c r="AWB226" s="144"/>
      <c r="AWC226" s="144"/>
      <c r="AWD226" s="144"/>
      <c r="AWE226" s="144"/>
      <c r="AWF226" s="144"/>
      <c r="AWG226" s="144"/>
      <c r="AWH226" s="144"/>
      <c r="AWI226" s="144"/>
      <c r="AWJ226" s="144"/>
      <c r="AWK226" s="144"/>
      <c r="AWL226" s="144"/>
      <c r="AWM226" s="144"/>
      <c r="AWN226" s="144"/>
      <c r="AWO226" s="144"/>
      <c r="AWP226" s="144"/>
      <c r="AWQ226" s="144"/>
      <c r="AWR226" s="144"/>
      <c r="AWS226" s="144"/>
      <c r="AWT226" s="144"/>
      <c r="AWU226" s="144"/>
      <c r="AWV226" s="144"/>
      <c r="AWW226" s="144"/>
      <c r="AWX226" s="144"/>
      <c r="AWY226" s="144"/>
      <c r="AWZ226" s="144"/>
      <c r="AXA226" s="144"/>
      <c r="AXB226" s="144"/>
      <c r="AXC226" s="144"/>
      <c r="AXD226" s="144"/>
      <c r="AXE226" s="144"/>
      <c r="AXF226" s="144"/>
      <c r="AXG226" s="144"/>
      <c r="AXH226" s="144"/>
      <c r="AXI226" s="144"/>
      <c r="AXJ226" s="144"/>
      <c r="AXK226" s="144"/>
      <c r="AXL226" s="144"/>
      <c r="AXM226" s="144"/>
      <c r="AXN226" s="144"/>
      <c r="AXO226" s="144"/>
      <c r="AXP226" s="144"/>
      <c r="AXQ226" s="144"/>
      <c r="AXR226" s="144"/>
      <c r="AXS226" s="144"/>
      <c r="AXT226" s="144"/>
      <c r="AXU226" s="144"/>
      <c r="AXV226" s="144"/>
      <c r="AXW226" s="144"/>
      <c r="AXX226" s="144"/>
      <c r="AXY226" s="144"/>
      <c r="AXZ226" s="144"/>
      <c r="AYA226" s="144"/>
      <c r="AYB226" s="144"/>
      <c r="AYC226" s="144"/>
      <c r="AYD226" s="144"/>
      <c r="AYE226" s="144"/>
      <c r="AYF226" s="144"/>
      <c r="AYG226" s="144"/>
      <c r="AYH226" s="144"/>
      <c r="AYI226" s="144"/>
      <c r="AYJ226" s="144"/>
      <c r="AYK226" s="144"/>
      <c r="AYL226" s="144"/>
      <c r="AYM226" s="144"/>
      <c r="AYN226" s="144"/>
      <c r="AYO226" s="144"/>
      <c r="AYP226" s="144"/>
      <c r="AYQ226" s="144"/>
      <c r="AYR226" s="144"/>
      <c r="AYS226" s="144"/>
      <c r="AYT226" s="144"/>
      <c r="AYU226" s="144"/>
      <c r="AYV226" s="144"/>
      <c r="AYW226" s="144"/>
      <c r="AYX226" s="144"/>
      <c r="AYY226" s="144"/>
      <c r="AYZ226" s="144"/>
      <c r="AZA226" s="144"/>
      <c r="AZB226" s="144"/>
      <c r="AZC226" s="144"/>
      <c r="AZD226" s="144"/>
      <c r="AZE226" s="144"/>
      <c r="AZF226" s="144"/>
      <c r="AZG226" s="144"/>
      <c r="AZH226" s="144"/>
      <c r="AZI226" s="144"/>
      <c r="AZJ226" s="144"/>
      <c r="AZK226" s="144"/>
      <c r="AZL226" s="144"/>
      <c r="AZM226" s="144"/>
      <c r="AZN226" s="144"/>
      <c r="AZO226" s="144"/>
      <c r="AZP226" s="144"/>
      <c r="AZQ226" s="144"/>
      <c r="AZR226" s="144"/>
      <c r="AZS226" s="144"/>
      <c r="AZT226" s="144"/>
      <c r="AZU226" s="144"/>
      <c r="AZV226" s="144"/>
      <c r="AZW226" s="144"/>
      <c r="AZX226" s="144"/>
      <c r="AZY226" s="144"/>
      <c r="AZZ226" s="144"/>
      <c r="BAA226" s="144"/>
      <c r="BAB226" s="144"/>
      <c r="BAC226" s="144"/>
      <c r="BAD226" s="144"/>
      <c r="BAE226" s="144"/>
      <c r="BAF226" s="144"/>
      <c r="BAG226" s="144"/>
      <c r="BAH226" s="144"/>
      <c r="BAI226" s="144"/>
      <c r="BAJ226" s="144"/>
      <c r="BAK226" s="144"/>
      <c r="BAL226" s="144"/>
      <c r="BAM226" s="144"/>
      <c r="BAN226" s="144"/>
      <c r="BAO226" s="144"/>
      <c r="BAP226" s="144"/>
      <c r="BAQ226" s="144"/>
      <c r="BAR226" s="144"/>
      <c r="BAS226" s="144"/>
      <c r="BAT226" s="144"/>
      <c r="BAU226" s="144"/>
      <c r="BAV226" s="144"/>
      <c r="BAW226" s="144"/>
      <c r="BAX226" s="144"/>
      <c r="BAY226" s="144"/>
      <c r="BAZ226" s="144"/>
      <c r="BBA226" s="144"/>
      <c r="BBB226" s="144"/>
      <c r="BBC226" s="144"/>
      <c r="BBD226" s="144"/>
      <c r="BBE226" s="144"/>
      <c r="BBF226" s="144"/>
      <c r="BBG226" s="144"/>
      <c r="BBH226" s="144"/>
      <c r="BBI226" s="144"/>
      <c r="BBJ226" s="144"/>
      <c r="BBK226" s="144"/>
      <c r="BBL226" s="144"/>
      <c r="BBM226" s="144"/>
      <c r="BBN226" s="144"/>
      <c r="BBO226" s="144"/>
      <c r="BBP226" s="144"/>
      <c r="BBQ226" s="144"/>
      <c r="BBR226" s="144"/>
      <c r="BBS226" s="144"/>
      <c r="BBT226" s="144"/>
      <c r="BBU226" s="144"/>
      <c r="BBV226" s="144"/>
      <c r="BBW226" s="144"/>
      <c r="BBX226" s="144"/>
      <c r="BBY226" s="144"/>
      <c r="BBZ226" s="144"/>
      <c r="BCA226" s="144"/>
      <c r="BCB226" s="144"/>
      <c r="BCC226" s="144"/>
      <c r="BCD226" s="144"/>
      <c r="BCE226" s="144"/>
      <c r="BCF226" s="144"/>
      <c r="BCG226" s="144"/>
      <c r="BCH226" s="144"/>
      <c r="BCI226" s="144"/>
      <c r="BCJ226" s="144"/>
      <c r="BCK226" s="144"/>
      <c r="BCL226" s="144"/>
      <c r="BCM226" s="144"/>
      <c r="BCN226" s="144"/>
      <c r="BCO226" s="144"/>
      <c r="BCP226" s="144"/>
      <c r="BCQ226" s="144"/>
      <c r="BCR226" s="144"/>
      <c r="BCS226" s="144"/>
      <c r="BCT226" s="144"/>
      <c r="BCU226" s="144"/>
      <c r="BCV226" s="144"/>
      <c r="BCW226" s="144"/>
      <c r="BCX226" s="144"/>
      <c r="BCY226" s="144"/>
      <c r="BCZ226" s="144"/>
      <c r="BDA226" s="144"/>
      <c r="BDB226" s="144"/>
      <c r="BDC226" s="144"/>
      <c r="BDD226" s="144"/>
      <c r="BDE226" s="144"/>
      <c r="BDF226" s="144"/>
      <c r="BDG226" s="144"/>
      <c r="BDH226" s="144"/>
      <c r="BDI226" s="144"/>
      <c r="BDJ226" s="144"/>
      <c r="BDK226" s="144"/>
      <c r="BDL226" s="144"/>
      <c r="BDM226" s="144"/>
      <c r="BDN226" s="144"/>
      <c r="BDO226" s="144"/>
      <c r="BDP226" s="144"/>
      <c r="BDQ226" s="144"/>
      <c r="BDR226" s="144"/>
      <c r="BDS226" s="144"/>
      <c r="BDT226" s="144"/>
      <c r="BDU226" s="144"/>
      <c r="BDV226" s="144"/>
      <c r="BDW226" s="144"/>
      <c r="BDX226" s="144"/>
      <c r="BDY226" s="144"/>
      <c r="BDZ226" s="144"/>
      <c r="BEA226" s="144"/>
      <c r="BEB226" s="144"/>
      <c r="BEC226" s="144"/>
      <c r="BED226" s="144"/>
      <c r="BEE226" s="144"/>
      <c r="BEF226" s="144"/>
      <c r="BEG226" s="144"/>
      <c r="BEH226" s="144"/>
      <c r="BEI226" s="144"/>
      <c r="BEJ226" s="144"/>
      <c r="BEK226" s="144"/>
      <c r="BEL226" s="144"/>
      <c r="BEM226" s="144"/>
      <c r="BEN226" s="144"/>
      <c r="BEO226" s="144"/>
      <c r="BEP226" s="144"/>
      <c r="BEQ226" s="144"/>
      <c r="BER226" s="144"/>
      <c r="BES226" s="144"/>
      <c r="BET226" s="144"/>
      <c r="BEU226" s="144"/>
      <c r="BEV226" s="144"/>
      <c r="BEW226" s="144"/>
      <c r="BEX226" s="144"/>
      <c r="BEY226" s="144"/>
      <c r="BEZ226" s="144"/>
      <c r="BFA226" s="144"/>
      <c r="BFB226" s="144"/>
      <c r="BFC226" s="144"/>
      <c r="BFD226" s="144"/>
      <c r="BFE226" s="144"/>
      <c r="BFF226" s="144"/>
      <c r="BFG226" s="144"/>
      <c r="BFH226" s="144"/>
      <c r="BFI226" s="144"/>
      <c r="BFJ226" s="144"/>
      <c r="BFK226" s="144"/>
      <c r="BFL226" s="144"/>
      <c r="BFM226" s="144"/>
      <c r="BFN226" s="144"/>
      <c r="BFO226" s="144"/>
      <c r="BFP226" s="144"/>
      <c r="BFQ226" s="144"/>
      <c r="BFR226" s="144"/>
      <c r="BFS226" s="144"/>
      <c r="BFT226" s="144"/>
      <c r="BFU226" s="144"/>
      <c r="BFV226" s="144"/>
      <c r="BFW226" s="144"/>
      <c r="BFX226" s="144"/>
      <c r="BFY226" s="144"/>
      <c r="BFZ226" s="144"/>
    </row>
    <row r="227" spans="1:1534" ht="15" customHeight="1">
      <c r="A227" s="173" t="s">
        <v>426</v>
      </c>
      <c r="B227" s="143" t="s">
        <v>149</v>
      </c>
      <c r="C227" s="143"/>
      <c r="D227" s="65" t="s">
        <v>57</v>
      </c>
      <c r="E227" s="118"/>
      <c r="F227" s="139" t="s">
        <v>169</v>
      </c>
      <c r="G227" s="198"/>
      <c r="H227" s="65"/>
      <c r="I227" s="65"/>
      <c r="J227" s="65"/>
      <c r="K227" s="293"/>
      <c r="L227" s="123"/>
      <c r="M227" s="289"/>
      <c r="N227" s="65"/>
      <c r="O227" s="179"/>
      <c r="P227" s="140"/>
      <c r="Q227" s="64" t="s">
        <v>93</v>
      </c>
      <c r="R227" s="64" t="s">
        <v>612</v>
      </c>
      <c r="S227" s="64" t="str">
        <f t="shared" si="38"/>
        <v>andtvvvgsiiftegiivanmvaemieahtdlkvvrklnlggvnvnfeaikrgganngidiyveytghglvdilg</v>
      </c>
      <c r="T227" s="64" t="str">
        <f t="shared" si="39"/>
        <v>fpep</v>
      </c>
      <c r="U227" s="64" t="str">
        <f t="shared" si="40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227" s="64" t="str">
        <f t="shared" si="41"/>
        <v>tyg</v>
      </c>
      <c r="W227" s="64" t="str">
        <f t="shared" si="42"/>
        <v>pppa</v>
      </c>
      <c r="X227" s="64" t="str">
        <f t="shared" si="43"/>
        <v>tdpegayetvkkeykrkwnivwlkplgfnntttltvkdelakqynlktfsdlakisdklilgatmfflegpdgypglqklynfkfkhtksmdmgirytaidnnevqvidawatdgllvshklkileddkafyppyyaapiirqdvldkhpelkdvlnklanqisleemqklnykvdgegqdpakvakeflkekglil</v>
      </c>
      <c r="Y227" s="64"/>
      <c r="Z227" s="64"/>
      <c r="AA227" s="64"/>
      <c r="AB227" s="64"/>
      <c r="AC227" s="186" t="str">
        <f t="shared" si="46"/>
        <v>i</v>
      </c>
      <c r="AD227" s="186" t="str">
        <f t="shared" si="46"/>
        <v>v</v>
      </c>
      <c r="AE227" s="186" t="str">
        <f t="shared" si="46"/>
        <v>h</v>
      </c>
      <c r="AF227" s="186" t="str">
        <f t="shared" si="46"/>
        <v>l</v>
      </c>
      <c r="AG227" s="186" t="str">
        <f t="shared" si="46"/>
        <v>t</v>
      </c>
      <c r="AH227" s="193" t="str">
        <f t="shared" si="46"/>
        <v>y</v>
      </c>
      <c r="AI227" s="66"/>
      <c r="AJ227" s="66"/>
      <c r="AK227" s="205"/>
      <c r="AL227" s="205"/>
      <c r="AM227" s="205"/>
      <c r="AN227" s="205"/>
      <c r="AO227" s="205"/>
      <c r="AP227" s="205"/>
      <c r="AQ227" s="205"/>
      <c r="AR227" s="205"/>
      <c r="AS227" s="205"/>
      <c r="AT227" s="205"/>
      <c r="AU227" s="205"/>
      <c r="AV227" s="205"/>
      <c r="AW227" s="205"/>
      <c r="AX227" s="205"/>
      <c r="AY227" s="205"/>
      <c r="PN227" s="144"/>
      <c r="PO227" s="144"/>
      <c r="PP227" s="144"/>
      <c r="PQ227" s="144"/>
      <c r="PR227" s="144"/>
      <c r="PS227" s="144"/>
      <c r="PT227" s="144"/>
      <c r="PU227" s="144"/>
      <c r="PV227" s="144"/>
      <c r="PW227" s="144"/>
      <c r="PX227" s="144"/>
      <c r="PY227" s="144"/>
      <c r="PZ227" s="144"/>
      <c r="QA227" s="144"/>
      <c r="QB227" s="144"/>
      <c r="QC227" s="144"/>
      <c r="QD227" s="144"/>
      <c r="QE227" s="144"/>
      <c r="QF227" s="144"/>
      <c r="QG227" s="144"/>
      <c r="QH227" s="144"/>
      <c r="QI227" s="144"/>
      <c r="QJ227" s="144"/>
      <c r="QK227" s="144"/>
      <c r="QL227" s="144"/>
      <c r="QM227" s="144"/>
      <c r="QN227" s="144"/>
      <c r="QO227" s="144"/>
      <c r="QP227" s="144"/>
      <c r="QQ227" s="144"/>
      <c r="QR227" s="144"/>
      <c r="QS227" s="144"/>
      <c r="QT227" s="144"/>
      <c r="QU227" s="144"/>
      <c r="QV227" s="144"/>
      <c r="QW227" s="144"/>
      <c r="QX227" s="144"/>
      <c r="QY227" s="144"/>
      <c r="QZ227" s="144"/>
      <c r="RA227" s="144"/>
      <c r="RB227" s="144"/>
      <c r="RC227" s="144"/>
      <c r="RD227" s="144"/>
      <c r="RE227" s="144"/>
      <c r="RF227" s="144"/>
      <c r="RG227" s="144"/>
      <c r="RH227" s="144"/>
      <c r="RI227" s="144"/>
      <c r="RJ227" s="144"/>
      <c r="RK227" s="144"/>
      <c r="RL227" s="144"/>
      <c r="RM227" s="144"/>
      <c r="RN227" s="144"/>
      <c r="RO227" s="144"/>
      <c r="RP227" s="144"/>
      <c r="RQ227" s="144"/>
      <c r="RR227" s="144"/>
      <c r="RS227" s="144"/>
      <c r="RT227" s="144"/>
      <c r="RU227" s="144"/>
      <c r="RV227" s="144"/>
      <c r="RW227" s="144"/>
      <c r="RX227" s="144"/>
      <c r="RY227" s="144"/>
      <c r="RZ227" s="144"/>
      <c r="SA227" s="144"/>
      <c r="SB227" s="144"/>
      <c r="SC227" s="144"/>
      <c r="SD227" s="144"/>
      <c r="SE227" s="144"/>
      <c r="SF227" s="144"/>
      <c r="SG227" s="144"/>
      <c r="SH227" s="144"/>
      <c r="SI227" s="144"/>
      <c r="SJ227" s="144"/>
      <c r="SK227" s="144"/>
      <c r="SL227" s="144"/>
      <c r="SM227" s="144"/>
      <c r="SN227" s="144"/>
      <c r="SO227" s="144"/>
      <c r="SP227" s="144"/>
      <c r="SQ227" s="144"/>
      <c r="SR227" s="144"/>
      <c r="SS227" s="144"/>
      <c r="ST227" s="144"/>
      <c r="SU227" s="144"/>
      <c r="SV227" s="144"/>
      <c r="SW227" s="144"/>
      <c r="SX227" s="144"/>
      <c r="SY227" s="144"/>
      <c r="SZ227" s="144"/>
      <c r="TA227" s="144"/>
      <c r="TB227" s="144"/>
      <c r="TC227" s="144"/>
      <c r="TD227" s="144"/>
      <c r="TE227" s="144"/>
      <c r="TF227" s="144"/>
      <c r="TG227" s="144"/>
      <c r="TH227" s="144"/>
      <c r="TI227" s="144"/>
      <c r="TJ227" s="144"/>
      <c r="TK227" s="144"/>
      <c r="TL227" s="144"/>
      <c r="TM227" s="144"/>
      <c r="TN227" s="144"/>
      <c r="TO227" s="144"/>
      <c r="TP227" s="144"/>
      <c r="TQ227" s="144"/>
      <c r="TR227" s="144"/>
      <c r="TS227" s="144"/>
      <c r="TT227" s="144"/>
      <c r="TU227" s="144"/>
      <c r="TV227" s="144"/>
      <c r="TW227" s="144"/>
      <c r="TX227" s="144"/>
      <c r="TY227" s="144"/>
      <c r="TZ227" s="144"/>
      <c r="UA227" s="144"/>
      <c r="UB227" s="144"/>
      <c r="UC227" s="144"/>
      <c r="UD227" s="144"/>
      <c r="UE227" s="144"/>
      <c r="UF227" s="144"/>
      <c r="UG227" s="144"/>
      <c r="UH227" s="144"/>
      <c r="UI227" s="144"/>
      <c r="UJ227" s="144"/>
      <c r="UK227" s="144"/>
      <c r="UL227" s="144"/>
      <c r="UM227" s="144"/>
      <c r="UN227" s="144"/>
      <c r="UO227" s="144"/>
      <c r="UP227" s="144"/>
      <c r="UQ227" s="144"/>
      <c r="UR227" s="144"/>
      <c r="US227" s="144"/>
      <c r="UT227" s="144"/>
      <c r="UU227" s="144"/>
      <c r="UV227" s="144"/>
      <c r="UW227" s="144"/>
      <c r="UX227" s="144"/>
      <c r="UY227" s="144"/>
      <c r="UZ227" s="144"/>
      <c r="VA227" s="144"/>
      <c r="VB227" s="144"/>
      <c r="VC227" s="144"/>
      <c r="VD227" s="144"/>
      <c r="VE227" s="144"/>
      <c r="VF227" s="144"/>
      <c r="VG227" s="144"/>
      <c r="VH227" s="144"/>
      <c r="VI227" s="144"/>
      <c r="VJ227" s="144"/>
      <c r="VK227" s="144"/>
      <c r="VL227" s="144"/>
      <c r="VM227" s="144"/>
      <c r="VN227" s="144"/>
      <c r="VO227" s="144"/>
      <c r="VP227" s="144"/>
      <c r="VQ227" s="144"/>
      <c r="VR227" s="144"/>
      <c r="VS227" s="144"/>
      <c r="VT227" s="144"/>
      <c r="VU227" s="144"/>
      <c r="VV227" s="144"/>
      <c r="VW227" s="144"/>
      <c r="VX227" s="144"/>
      <c r="VY227" s="144"/>
      <c r="VZ227" s="144"/>
      <c r="WA227" s="144"/>
      <c r="WB227" s="144"/>
      <c r="WC227" s="144"/>
      <c r="WD227" s="144"/>
      <c r="WE227" s="144"/>
      <c r="WF227" s="144"/>
      <c r="WG227" s="144"/>
      <c r="WH227" s="144"/>
      <c r="WI227" s="144"/>
      <c r="WJ227" s="144"/>
      <c r="WK227" s="144"/>
      <c r="WL227" s="144"/>
      <c r="WM227" s="144"/>
      <c r="WN227" s="144"/>
      <c r="WO227" s="144"/>
      <c r="WP227" s="144"/>
      <c r="WQ227" s="144"/>
      <c r="WR227" s="144"/>
      <c r="WS227" s="144"/>
      <c r="WT227" s="144"/>
      <c r="WU227" s="144"/>
      <c r="WV227" s="144"/>
      <c r="WW227" s="144"/>
      <c r="WX227" s="144"/>
      <c r="WY227" s="144"/>
      <c r="WZ227" s="144"/>
      <c r="XA227" s="144"/>
      <c r="XB227" s="144"/>
      <c r="XC227" s="144"/>
      <c r="XD227" s="144"/>
      <c r="XE227" s="144"/>
      <c r="XF227" s="144"/>
      <c r="XG227" s="144"/>
      <c r="XH227" s="144"/>
      <c r="XI227" s="144"/>
      <c r="XJ227" s="144"/>
      <c r="XK227" s="144"/>
      <c r="XL227" s="144"/>
      <c r="XM227" s="144"/>
      <c r="XN227" s="144"/>
      <c r="XO227" s="144"/>
      <c r="XP227" s="144"/>
      <c r="XQ227" s="144"/>
      <c r="XR227" s="144"/>
      <c r="XS227" s="144"/>
      <c r="XT227" s="144"/>
      <c r="XU227" s="144"/>
      <c r="XV227" s="144"/>
      <c r="XW227" s="144"/>
      <c r="XX227" s="144"/>
      <c r="XY227" s="144"/>
      <c r="XZ227" s="144"/>
      <c r="YA227" s="144"/>
      <c r="YB227" s="144"/>
      <c r="YC227" s="144"/>
      <c r="YD227" s="144"/>
      <c r="YE227" s="144"/>
      <c r="YF227" s="144"/>
      <c r="YG227" s="144"/>
      <c r="YH227" s="144"/>
      <c r="YI227" s="144"/>
      <c r="YJ227" s="144"/>
      <c r="YK227" s="144"/>
      <c r="YL227" s="144"/>
      <c r="YM227" s="144"/>
      <c r="YN227" s="144"/>
      <c r="YO227" s="144"/>
      <c r="YP227" s="144"/>
      <c r="YQ227" s="144"/>
      <c r="YR227" s="144"/>
      <c r="YS227" s="144"/>
      <c r="YT227" s="144"/>
      <c r="YU227" s="144"/>
      <c r="YV227" s="144"/>
      <c r="YW227" s="144"/>
      <c r="YX227" s="144"/>
      <c r="YY227" s="144"/>
      <c r="YZ227" s="144"/>
      <c r="ZA227" s="144"/>
      <c r="ZB227" s="144"/>
      <c r="ZC227" s="144"/>
      <c r="ZD227" s="144"/>
      <c r="ZE227" s="144"/>
      <c r="ZF227" s="144"/>
      <c r="ZG227" s="144"/>
      <c r="ZH227" s="144"/>
      <c r="ZI227" s="144"/>
      <c r="ZJ227" s="144"/>
      <c r="ZK227" s="144"/>
      <c r="ZL227" s="144"/>
      <c r="ZM227" s="144"/>
      <c r="ZN227" s="144"/>
      <c r="ZO227" s="144"/>
      <c r="ZP227" s="144"/>
      <c r="ZQ227" s="144"/>
      <c r="ZR227" s="144"/>
      <c r="ZS227" s="144"/>
      <c r="ZT227" s="144"/>
      <c r="ZU227" s="144"/>
      <c r="ZV227" s="144"/>
      <c r="ZW227" s="144"/>
      <c r="ZX227" s="144"/>
      <c r="ZY227" s="144"/>
      <c r="ZZ227" s="144"/>
      <c r="AAA227" s="144"/>
      <c r="AAB227" s="144"/>
      <c r="AAC227" s="144"/>
      <c r="AAD227" s="144"/>
      <c r="AAE227" s="144"/>
      <c r="AAF227" s="144"/>
      <c r="AAG227" s="144"/>
      <c r="AAH227" s="144"/>
      <c r="AAI227" s="144"/>
      <c r="AAJ227" s="144"/>
      <c r="AAK227" s="144"/>
      <c r="AAL227" s="144"/>
      <c r="AAM227" s="144"/>
      <c r="AAN227" s="144"/>
      <c r="AAO227" s="144"/>
      <c r="AAP227" s="144"/>
      <c r="AAQ227" s="144"/>
      <c r="AAR227" s="144"/>
      <c r="AAS227" s="144"/>
      <c r="AAT227" s="144"/>
      <c r="AAU227" s="144"/>
      <c r="AAV227" s="144"/>
      <c r="AAW227" s="144"/>
      <c r="AAX227" s="144"/>
      <c r="AAY227" s="144"/>
      <c r="AAZ227" s="144"/>
      <c r="ABA227" s="144"/>
      <c r="ABB227" s="144"/>
      <c r="ABC227" s="144"/>
      <c r="ABD227" s="144"/>
      <c r="ABE227" s="144"/>
      <c r="ABF227" s="144"/>
      <c r="ABG227" s="144"/>
      <c r="ABH227" s="144"/>
      <c r="ABI227" s="144"/>
      <c r="ABJ227" s="144"/>
      <c r="ABK227" s="144"/>
      <c r="ABL227" s="144"/>
      <c r="ABM227" s="144"/>
      <c r="ABN227" s="144"/>
      <c r="ABO227" s="144"/>
      <c r="ABP227" s="144"/>
      <c r="ABQ227" s="144"/>
      <c r="ABR227" s="144"/>
      <c r="ABS227" s="144"/>
      <c r="ABT227" s="144"/>
      <c r="ABU227" s="144"/>
      <c r="ABV227" s="144"/>
      <c r="ABW227" s="144"/>
      <c r="ABX227" s="144"/>
      <c r="ABY227" s="144"/>
      <c r="ABZ227" s="144"/>
      <c r="ACA227" s="144"/>
      <c r="ACB227" s="144"/>
      <c r="ACC227" s="144"/>
      <c r="ACD227" s="144"/>
      <c r="ACE227" s="144"/>
      <c r="ACF227" s="144"/>
      <c r="ACG227" s="144"/>
      <c r="ACH227" s="144"/>
      <c r="ACI227" s="144"/>
      <c r="ACJ227" s="144"/>
      <c r="ACK227" s="144"/>
      <c r="ACL227" s="144"/>
      <c r="ACM227" s="144"/>
      <c r="ACN227" s="144"/>
      <c r="ACO227" s="144"/>
      <c r="ACP227" s="144"/>
      <c r="ACQ227" s="144"/>
      <c r="ACR227" s="144"/>
      <c r="ACS227" s="144"/>
      <c r="ACT227" s="144"/>
      <c r="ACU227" s="144"/>
      <c r="ACV227" s="144"/>
      <c r="ACW227" s="144"/>
      <c r="ACX227" s="144"/>
      <c r="ACY227" s="144"/>
      <c r="ACZ227" s="144"/>
      <c r="ADA227" s="144"/>
      <c r="ADB227" s="144"/>
      <c r="ADC227" s="144"/>
      <c r="ADD227" s="144"/>
      <c r="ADE227" s="144"/>
      <c r="ADF227" s="144"/>
      <c r="ADG227" s="144"/>
      <c r="ADH227" s="144"/>
      <c r="ADI227" s="144"/>
      <c r="ADJ227" s="144"/>
      <c r="ADK227" s="144"/>
      <c r="ADL227" s="144"/>
      <c r="ADM227" s="144"/>
      <c r="ADN227" s="144"/>
      <c r="ADO227" s="144"/>
      <c r="ADP227" s="144"/>
      <c r="ADQ227" s="144"/>
      <c r="ADR227" s="144"/>
      <c r="ADS227" s="144"/>
      <c r="ADT227" s="144"/>
      <c r="ADU227" s="144"/>
      <c r="ADV227" s="144"/>
      <c r="ADW227" s="144"/>
      <c r="ADX227" s="144"/>
      <c r="ADY227" s="144"/>
      <c r="ADZ227" s="144"/>
      <c r="AEA227" s="144"/>
      <c r="AEB227" s="144"/>
      <c r="AEC227" s="144"/>
      <c r="AED227" s="144"/>
      <c r="AEE227" s="144"/>
      <c r="AEF227" s="144"/>
      <c r="AEG227" s="144"/>
      <c r="AEH227" s="144"/>
      <c r="AEI227" s="144"/>
      <c r="AEJ227" s="144"/>
      <c r="AEK227" s="144"/>
      <c r="AEL227" s="144"/>
      <c r="AEM227" s="144"/>
      <c r="AEN227" s="144"/>
      <c r="AEO227" s="144"/>
      <c r="AEP227" s="144"/>
      <c r="AEQ227" s="144"/>
      <c r="AER227" s="144"/>
      <c r="AES227" s="144"/>
      <c r="AET227" s="144"/>
      <c r="AEU227" s="144"/>
      <c r="AEV227" s="144"/>
      <c r="AEW227" s="144"/>
      <c r="AEX227" s="144"/>
      <c r="AEY227" s="144"/>
      <c r="AEZ227" s="144"/>
      <c r="AFA227" s="144"/>
      <c r="AFB227" s="144"/>
      <c r="AFC227" s="144"/>
      <c r="AFD227" s="144"/>
      <c r="AFE227" s="144"/>
      <c r="AFF227" s="144"/>
      <c r="AFG227" s="144"/>
      <c r="AFH227" s="144"/>
      <c r="AFI227" s="144"/>
      <c r="AFJ227" s="144"/>
      <c r="AFK227" s="144"/>
      <c r="AFL227" s="144"/>
      <c r="AFM227" s="144"/>
      <c r="AFN227" s="144"/>
      <c r="AFO227" s="144"/>
      <c r="AFP227" s="144"/>
      <c r="AFQ227" s="144"/>
      <c r="AFR227" s="144"/>
      <c r="AFS227" s="144"/>
      <c r="AFT227" s="144"/>
      <c r="AFU227" s="144"/>
      <c r="AFV227" s="144"/>
      <c r="AFW227" s="144"/>
      <c r="AFX227" s="144"/>
      <c r="AFY227" s="144"/>
      <c r="AFZ227" s="144"/>
      <c r="AGA227" s="144"/>
      <c r="AGB227" s="144"/>
      <c r="AGC227" s="144"/>
      <c r="AGD227" s="144"/>
      <c r="AGE227" s="144"/>
      <c r="AGF227" s="144"/>
      <c r="AGG227" s="144"/>
      <c r="AGH227" s="144"/>
      <c r="AGI227" s="144"/>
      <c r="AGJ227" s="144"/>
      <c r="AGK227" s="144"/>
      <c r="AGL227" s="144"/>
      <c r="AGM227" s="144"/>
      <c r="AGN227" s="144"/>
      <c r="AGO227" s="144"/>
      <c r="AGP227" s="144"/>
      <c r="AGQ227" s="144"/>
      <c r="AGR227" s="144"/>
      <c r="AGS227" s="144"/>
      <c r="AGT227" s="144"/>
      <c r="AGU227" s="144"/>
      <c r="AGV227" s="144"/>
      <c r="AGW227" s="144"/>
      <c r="AGX227" s="144"/>
      <c r="AGY227" s="144"/>
      <c r="AGZ227" s="144"/>
      <c r="AHA227" s="144"/>
      <c r="AHB227" s="144"/>
      <c r="AHC227" s="144"/>
      <c r="AHD227" s="144"/>
      <c r="AHE227" s="144"/>
      <c r="AHF227" s="144"/>
      <c r="AHG227" s="144"/>
      <c r="AHH227" s="144"/>
      <c r="AHI227" s="144"/>
      <c r="AHJ227" s="144"/>
      <c r="AHK227" s="144"/>
      <c r="AHL227" s="144"/>
      <c r="AHM227" s="144"/>
      <c r="AHN227" s="144"/>
      <c r="AHO227" s="144"/>
      <c r="AHP227" s="144"/>
      <c r="AHQ227" s="144"/>
      <c r="AHR227" s="144"/>
      <c r="AHS227" s="144"/>
      <c r="AHT227" s="144"/>
      <c r="AHU227" s="144"/>
      <c r="AHV227" s="144"/>
      <c r="AHW227" s="144"/>
      <c r="AHX227" s="144"/>
      <c r="AHY227" s="144"/>
      <c r="AHZ227" s="144"/>
      <c r="AIA227" s="144"/>
      <c r="AIB227" s="144"/>
      <c r="AIC227" s="144"/>
      <c r="AID227" s="144"/>
      <c r="AIE227" s="144"/>
      <c r="AIF227" s="144"/>
      <c r="AIG227" s="144"/>
      <c r="AIH227" s="144"/>
      <c r="AII227" s="144"/>
      <c r="AIJ227" s="144"/>
      <c r="AIK227" s="144"/>
      <c r="AIL227" s="144"/>
      <c r="AIM227" s="144"/>
      <c r="AIN227" s="144"/>
      <c r="AIO227" s="144"/>
      <c r="AIP227" s="144"/>
      <c r="AIQ227" s="144"/>
      <c r="AIR227" s="144"/>
      <c r="AIS227" s="144"/>
      <c r="AIT227" s="144"/>
      <c r="AIU227" s="144"/>
      <c r="AIV227" s="144"/>
      <c r="AIW227" s="144"/>
      <c r="AIX227" s="144"/>
      <c r="AIY227" s="144"/>
      <c r="AIZ227" s="144"/>
      <c r="AJA227" s="144"/>
      <c r="AJB227" s="144"/>
      <c r="AJC227" s="144"/>
      <c r="AJD227" s="144"/>
      <c r="AJE227" s="144"/>
      <c r="AJF227" s="144"/>
      <c r="AJG227" s="144"/>
      <c r="AJH227" s="144"/>
      <c r="AJI227" s="144"/>
      <c r="AJJ227" s="144"/>
      <c r="AJK227" s="144"/>
      <c r="AJL227" s="144"/>
      <c r="AJM227" s="144"/>
      <c r="AJN227" s="144"/>
      <c r="AJO227" s="144"/>
      <c r="AJP227" s="144"/>
      <c r="AJQ227" s="144"/>
      <c r="AJR227" s="144"/>
      <c r="AJS227" s="144"/>
      <c r="AJT227" s="144"/>
      <c r="AJU227" s="144"/>
      <c r="AJV227" s="144"/>
      <c r="AJW227" s="144"/>
      <c r="AJX227" s="144"/>
      <c r="AJY227" s="144"/>
      <c r="AJZ227" s="144"/>
      <c r="AKA227" s="144"/>
      <c r="AKB227" s="144"/>
      <c r="AKC227" s="144"/>
      <c r="AKD227" s="144"/>
      <c r="AKE227" s="144"/>
      <c r="AKF227" s="144"/>
      <c r="AKG227" s="144"/>
      <c r="AKH227" s="144"/>
      <c r="AKI227" s="144"/>
      <c r="AKJ227" s="144"/>
      <c r="AKK227" s="144"/>
      <c r="AKL227" s="144"/>
      <c r="AKM227" s="144"/>
      <c r="AKN227" s="144"/>
      <c r="AKO227" s="144"/>
      <c r="AKP227" s="144"/>
      <c r="AKQ227" s="144"/>
      <c r="AKR227" s="144"/>
      <c r="AKS227" s="144"/>
      <c r="AKT227" s="144"/>
      <c r="AKU227" s="144"/>
      <c r="AKV227" s="144"/>
      <c r="AKW227" s="144"/>
      <c r="AKX227" s="144"/>
      <c r="AKY227" s="144"/>
      <c r="AKZ227" s="144"/>
      <c r="ALA227" s="144"/>
      <c r="ALB227" s="144"/>
      <c r="ALC227" s="144"/>
      <c r="ALD227" s="144"/>
      <c r="ALE227" s="144"/>
      <c r="ALF227" s="144"/>
      <c r="ALG227" s="144"/>
      <c r="ALH227" s="144"/>
      <c r="ALI227" s="144"/>
      <c r="ALJ227" s="144"/>
      <c r="ALK227" s="144"/>
      <c r="ALL227" s="144"/>
      <c r="ALM227" s="144"/>
      <c r="ALN227" s="144"/>
      <c r="ALO227" s="144"/>
      <c r="ALP227" s="144"/>
      <c r="ALQ227" s="144"/>
      <c r="ALR227" s="144"/>
      <c r="ALS227" s="144"/>
      <c r="ALT227" s="144"/>
      <c r="ALU227" s="144"/>
      <c r="ALV227" s="144"/>
      <c r="ALW227" s="144"/>
      <c r="ALX227" s="144"/>
      <c r="ALY227" s="144"/>
      <c r="ALZ227" s="144"/>
      <c r="AMA227" s="144"/>
      <c r="AMB227" s="144"/>
      <c r="AMC227" s="144"/>
      <c r="AMD227" s="144"/>
      <c r="AME227" s="144"/>
      <c r="AMF227" s="144"/>
      <c r="AMG227" s="144"/>
      <c r="AMH227" s="144"/>
      <c r="AMI227" s="144"/>
      <c r="AMJ227" s="144"/>
      <c r="AMK227" s="144"/>
      <c r="AML227" s="144"/>
      <c r="AMM227" s="144"/>
      <c r="AMN227" s="144"/>
      <c r="AMO227" s="144"/>
      <c r="AMP227" s="144"/>
      <c r="AMQ227" s="144"/>
      <c r="AMR227" s="144"/>
      <c r="AMS227" s="144"/>
      <c r="AMT227" s="144"/>
      <c r="AMU227" s="144"/>
      <c r="AMV227" s="144"/>
      <c r="AMW227" s="144"/>
      <c r="AMX227" s="144"/>
      <c r="AMY227" s="144"/>
      <c r="AMZ227" s="144"/>
      <c r="ANA227" s="144"/>
      <c r="ANB227" s="144"/>
      <c r="ANC227" s="144"/>
      <c r="AND227" s="144"/>
      <c r="ANE227" s="144"/>
      <c r="ANF227" s="144"/>
      <c r="ANG227" s="144"/>
      <c r="ANH227" s="144"/>
      <c r="ANI227" s="144"/>
      <c r="ANJ227" s="144"/>
      <c r="ANK227" s="144"/>
      <c r="ANL227" s="144"/>
      <c r="ANM227" s="144"/>
      <c r="ANN227" s="144"/>
      <c r="ANO227" s="144"/>
      <c r="ANP227" s="144"/>
      <c r="ANQ227" s="144"/>
      <c r="ANR227" s="144"/>
      <c r="ANS227" s="144"/>
      <c r="ANT227" s="144"/>
      <c r="ANU227" s="144"/>
      <c r="ANV227" s="144"/>
      <c r="ANW227" s="144"/>
      <c r="ANX227" s="144"/>
      <c r="ANY227" s="144"/>
      <c r="ANZ227" s="144"/>
      <c r="AOA227" s="144"/>
      <c r="AOB227" s="144"/>
      <c r="AOC227" s="144"/>
      <c r="AOD227" s="144"/>
      <c r="AOE227" s="144"/>
      <c r="AOF227" s="144"/>
      <c r="AOG227" s="144"/>
      <c r="AOH227" s="144"/>
      <c r="AOI227" s="144"/>
      <c r="AOJ227" s="144"/>
      <c r="AOK227" s="144"/>
      <c r="AOL227" s="144"/>
      <c r="AOM227" s="144"/>
      <c r="AON227" s="144"/>
      <c r="AOO227" s="144"/>
      <c r="AOP227" s="144"/>
      <c r="AOQ227" s="144"/>
      <c r="AOR227" s="144"/>
      <c r="AOS227" s="144"/>
      <c r="AOT227" s="144"/>
      <c r="AOU227" s="144"/>
      <c r="AOV227" s="144"/>
      <c r="AOW227" s="144"/>
      <c r="AOX227" s="144"/>
      <c r="AOY227" s="144"/>
      <c r="AOZ227" s="144"/>
      <c r="APA227" s="144"/>
      <c r="APB227" s="144"/>
      <c r="APC227" s="144"/>
      <c r="APD227" s="144"/>
      <c r="APE227" s="144"/>
      <c r="APF227" s="144"/>
      <c r="APG227" s="144"/>
      <c r="APH227" s="144"/>
      <c r="API227" s="144"/>
      <c r="APJ227" s="144"/>
      <c r="APK227" s="144"/>
      <c r="APL227" s="144"/>
      <c r="APM227" s="144"/>
      <c r="APN227" s="144"/>
      <c r="APO227" s="144"/>
      <c r="APP227" s="144"/>
      <c r="APQ227" s="144"/>
      <c r="APR227" s="144"/>
      <c r="APS227" s="144"/>
      <c r="APT227" s="144"/>
      <c r="APU227" s="144"/>
      <c r="APV227" s="144"/>
      <c r="APW227" s="144"/>
      <c r="APX227" s="144"/>
      <c r="APY227" s="144"/>
      <c r="APZ227" s="144"/>
      <c r="AQA227" s="144"/>
      <c r="AQB227" s="144"/>
      <c r="AQC227" s="144"/>
      <c r="AQD227" s="144"/>
      <c r="AQE227" s="144"/>
      <c r="AQF227" s="144"/>
      <c r="AQG227" s="144"/>
      <c r="AQH227" s="144"/>
      <c r="AQI227" s="144"/>
      <c r="AQJ227" s="144"/>
      <c r="AQK227" s="144"/>
      <c r="AQL227" s="144"/>
      <c r="AQM227" s="144"/>
      <c r="AQN227" s="144"/>
      <c r="AQO227" s="144"/>
      <c r="AQP227" s="144"/>
      <c r="AQQ227" s="144"/>
      <c r="AQR227" s="144"/>
      <c r="AQS227" s="144"/>
      <c r="AQT227" s="144"/>
      <c r="AQU227" s="144"/>
      <c r="AQV227" s="144"/>
      <c r="AQW227" s="144"/>
      <c r="AQX227" s="144"/>
      <c r="AQY227" s="144"/>
      <c r="AQZ227" s="144"/>
      <c r="ARA227" s="144"/>
      <c r="ARB227" s="144"/>
      <c r="ARC227" s="144"/>
      <c r="ARD227" s="144"/>
      <c r="ARE227" s="144"/>
      <c r="ARF227" s="144"/>
      <c r="ARG227" s="144"/>
      <c r="ARH227" s="144"/>
      <c r="ARI227" s="144"/>
      <c r="ARJ227" s="144"/>
      <c r="ARK227" s="144"/>
      <c r="ARL227" s="144"/>
      <c r="ARM227" s="144"/>
      <c r="ARN227" s="144"/>
      <c r="ARO227" s="144"/>
      <c r="ARP227" s="144"/>
      <c r="ARQ227" s="144"/>
      <c r="ARR227" s="144"/>
      <c r="ARS227" s="144"/>
      <c r="ART227" s="144"/>
      <c r="ARU227" s="144"/>
      <c r="ARV227" s="144"/>
      <c r="ARW227" s="144"/>
      <c r="ARX227" s="144"/>
      <c r="ARY227" s="144"/>
      <c r="ARZ227" s="144"/>
      <c r="ASA227" s="144"/>
      <c r="ASB227" s="144"/>
      <c r="ASC227" s="144"/>
      <c r="ASD227" s="144"/>
      <c r="ASE227" s="144"/>
      <c r="ASF227" s="144"/>
      <c r="ASG227" s="144"/>
      <c r="ASH227" s="144"/>
      <c r="ASI227" s="144"/>
      <c r="ASJ227" s="144"/>
      <c r="ASK227" s="144"/>
      <c r="ASL227" s="144"/>
      <c r="ASM227" s="144"/>
      <c r="ASN227" s="144"/>
      <c r="ASO227" s="144"/>
      <c r="ASP227" s="144"/>
      <c r="ASQ227" s="144"/>
      <c r="ASR227" s="144"/>
      <c r="ASS227" s="144"/>
      <c r="AST227" s="144"/>
      <c r="ASU227" s="144"/>
      <c r="ASV227" s="144"/>
      <c r="ASW227" s="144"/>
      <c r="ASX227" s="144"/>
      <c r="ASY227" s="144"/>
      <c r="ASZ227" s="144"/>
      <c r="ATA227" s="144"/>
      <c r="ATB227" s="144"/>
      <c r="ATC227" s="144"/>
      <c r="ATD227" s="144"/>
      <c r="ATE227" s="144"/>
      <c r="ATF227" s="144"/>
      <c r="ATG227" s="144"/>
      <c r="ATH227" s="144"/>
      <c r="ATI227" s="144"/>
      <c r="ATJ227" s="144"/>
      <c r="ATK227" s="144"/>
      <c r="ATL227" s="144"/>
      <c r="ATM227" s="144"/>
      <c r="ATN227" s="144"/>
      <c r="ATO227" s="144"/>
      <c r="ATP227" s="144"/>
      <c r="ATQ227" s="144"/>
      <c r="ATR227" s="144"/>
      <c r="ATS227" s="144"/>
      <c r="ATT227" s="144"/>
      <c r="ATU227" s="144"/>
      <c r="ATV227" s="144"/>
      <c r="ATW227" s="144"/>
      <c r="ATX227" s="144"/>
      <c r="ATY227" s="144"/>
      <c r="ATZ227" s="144"/>
      <c r="AUA227" s="144"/>
      <c r="AUB227" s="144"/>
      <c r="AUC227" s="144"/>
      <c r="AUD227" s="144"/>
      <c r="AUE227" s="144"/>
      <c r="AUF227" s="144"/>
      <c r="AUG227" s="144"/>
      <c r="AUH227" s="144"/>
      <c r="AUI227" s="144"/>
      <c r="AUJ227" s="144"/>
      <c r="AUK227" s="144"/>
      <c r="AUL227" s="144"/>
      <c r="AUM227" s="144"/>
      <c r="AUN227" s="144"/>
      <c r="AUO227" s="144"/>
      <c r="AUP227" s="144"/>
      <c r="AUQ227" s="144"/>
      <c r="AUR227" s="144"/>
      <c r="AUS227" s="144"/>
      <c r="AUT227" s="144"/>
      <c r="AUU227" s="144"/>
      <c r="AUV227" s="144"/>
      <c r="AUW227" s="144"/>
      <c r="AUX227" s="144"/>
      <c r="AUY227" s="144"/>
      <c r="AUZ227" s="144"/>
      <c r="AVA227" s="144"/>
      <c r="AVB227" s="144"/>
      <c r="AVC227" s="144"/>
      <c r="AVD227" s="144"/>
      <c r="AVE227" s="144"/>
      <c r="AVF227" s="144"/>
      <c r="AVG227" s="144"/>
      <c r="AVH227" s="144"/>
      <c r="AVI227" s="144"/>
      <c r="AVJ227" s="144"/>
      <c r="AVK227" s="144"/>
      <c r="AVL227" s="144"/>
      <c r="AVM227" s="144"/>
      <c r="AVN227" s="144"/>
      <c r="AVO227" s="144"/>
      <c r="AVP227" s="144"/>
      <c r="AVQ227" s="144"/>
      <c r="AVR227" s="144"/>
      <c r="AVS227" s="144"/>
      <c r="AVT227" s="144"/>
      <c r="AVU227" s="144"/>
      <c r="AVV227" s="144"/>
      <c r="AVW227" s="144"/>
      <c r="AVX227" s="144"/>
      <c r="AVY227" s="144"/>
      <c r="AVZ227" s="144"/>
      <c r="AWA227" s="144"/>
      <c r="AWB227" s="144"/>
      <c r="AWC227" s="144"/>
      <c r="AWD227" s="144"/>
      <c r="AWE227" s="144"/>
      <c r="AWF227" s="144"/>
      <c r="AWG227" s="144"/>
      <c r="AWH227" s="144"/>
      <c r="AWI227" s="144"/>
      <c r="AWJ227" s="144"/>
      <c r="AWK227" s="144"/>
      <c r="AWL227" s="144"/>
      <c r="AWM227" s="144"/>
      <c r="AWN227" s="144"/>
      <c r="AWO227" s="144"/>
      <c r="AWP227" s="144"/>
      <c r="AWQ227" s="144"/>
      <c r="AWR227" s="144"/>
      <c r="AWS227" s="144"/>
      <c r="AWT227" s="144"/>
      <c r="AWU227" s="144"/>
      <c r="AWV227" s="144"/>
      <c r="AWW227" s="144"/>
      <c r="AWX227" s="144"/>
      <c r="AWY227" s="144"/>
      <c r="AWZ227" s="144"/>
      <c r="AXA227" s="144"/>
      <c r="AXB227" s="144"/>
      <c r="AXC227" s="144"/>
      <c r="AXD227" s="144"/>
      <c r="AXE227" s="144"/>
      <c r="AXF227" s="144"/>
      <c r="AXG227" s="144"/>
      <c r="AXH227" s="144"/>
      <c r="AXI227" s="144"/>
      <c r="AXJ227" s="144"/>
      <c r="AXK227" s="144"/>
      <c r="AXL227" s="144"/>
      <c r="AXM227" s="144"/>
      <c r="AXN227" s="144"/>
      <c r="AXO227" s="144"/>
      <c r="AXP227" s="144"/>
      <c r="AXQ227" s="144"/>
      <c r="AXR227" s="144"/>
      <c r="AXS227" s="144"/>
      <c r="AXT227" s="144"/>
      <c r="AXU227" s="144"/>
      <c r="AXV227" s="144"/>
      <c r="AXW227" s="144"/>
      <c r="AXX227" s="144"/>
      <c r="AXY227" s="144"/>
      <c r="AXZ227" s="144"/>
      <c r="AYA227" s="144"/>
      <c r="AYB227" s="144"/>
      <c r="AYC227" s="144"/>
      <c r="AYD227" s="144"/>
      <c r="AYE227" s="144"/>
      <c r="AYF227" s="144"/>
      <c r="AYG227" s="144"/>
      <c r="AYH227" s="144"/>
      <c r="AYI227" s="144"/>
      <c r="AYJ227" s="144"/>
      <c r="AYK227" s="144"/>
      <c r="AYL227" s="144"/>
      <c r="AYM227" s="144"/>
      <c r="AYN227" s="144"/>
      <c r="AYO227" s="144"/>
      <c r="AYP227" s="144"/>
      <c r="AYQ227" s="144"/>
      <c r="AYR227" s="144"/>
      <c r="AYS227" s="144"/>
      <c r="AYT227" s="144"/>
      <c r="AYU227" s="144"/>
      <c r="AYV227" s="144"/>
      <c r="AYW227" s="144"/>
      <c r="AYX227" s="144"/>
      <c r="AYY227" s="144"/>
      <c r="AYZ227" s="144"/>
      <c r="AZA227" s="144"/>
      <c r="AZB227" s="144"/>
      <c r="AZC227" s="144"/>
      <c r="AZD227" s="144"/>
      <c r="AZE227" s="144"/>
      <c r="AZF227" s="144"/>
      <c r="AZG227" s="144"/>
      <c r="AZH227" s="144"/>
      <c r="AZI227" s="144"/>
      <c r="AZJ227" s="144"/>
      <c r="AZK227" s="144"/>
      <c r="AZL227" s="144"/>
      <c r="AZM227" s="144"/>
      <c r="AZN227" s="144"/>
      <c r="AZO227" s="144"/>
      <c r="AZP227" s="144"/>
      <c r="AZQ227" s="144"/>
      <c r="AZR227" s="144"/>
      <c r="AZS227" s="144"/>
      <c r="AZT227" s="144"/>
      <c r="AZU227" s="144"/>
      <c r="AZV227" s="144"/>
      <c r="AZW227" s="144"/>
      <c r="AZX227" s="144"/>
      <c r="AZY227" s="144"/>
      <c r="AZZ227" s="144"/>
      <c r="BAA227" s="144"/>
      <c r="BAB227" s="144"/>
      <c r="BAC227" s="144"/>
      <c r="BAD227" s="144"/>
      <c r="BAE227" s="144"/>
      <c r="BAF227" s="144"/>
      <c r="BAG227" s="144"/>
      <c r="BAH227" s="144"/>
      <c r="BAI227" s="144"/>
      <c r="BAJ227" s="144"/>
      <c r="BAK227" s="144"/>
      <c r="BAL227" s="144"/>
      <c r="BAM227" s="144"/>
      <c r="BAN227" s="144"/>
      <c r="BAO227" s="144"/>
      <c r="BAP227" s="144"/>
      <c r="BAQ227" s="144"/>
      <c r="BAR227" s="144"/>
      <c r="BAS227" s="144"/>
      <c r="BAT227" s="144"/>
      <c r="BAU227" s="144"/>
      <c r="BAV227" s="144"/>
      <c r="BAW227" s="144"/>
      <c r="BAX227" s="144"/>
      <c r="BAY227" s="144"/>
      <c r="BAZ227" s="144"/>
      <c r="BBA227" s="144"/>
      <c r="BBB227" s="144"/>
      <c r="BBC227" s="144"/>
      <c r="BBD227" s="144"/>
      <c r="BBE227" s="144"/>
      <c r="BBF227" s="144"/>
      <c r="BBG227" s="144"/>
      <c r="BBH227" s="144"/>
      <c r="BBI227" s="144"/>
      <c r="BBJ227" s="144"/>
      <c r="BBK227" s="144"/>
      <c r="BBL227" s="144"/>
      <c r="BBM227" s="144"/>
      <c r="BBN227" s="144"/>
      <c r="BBO227" s="144"/>
      <c r="BBP227" s="144"/>
      <c r="BBQ227" s="144"/>
      <c r="BBR227" s="144"/>
      <c r="BBS227" s="144"/>
      <c r="BBT227" s="144"/>
      <c r="BBU227" s="144"/>
      <c r="BBV227" s="144"/>
      <c r="BBW227" s="144"/>
      <c r="BBX227" s="144"/>
      <c r="BBY227" s="144"/>
      <c r="BBZ227" s="144"/>
      <c r="BCA227" s="144"/>
      <c r="BCB227" s="144"/>
      <c r="BCC227" s="144"/>
      <c r="BCD227" s="144"/>
      <c r="BCE227" s="144"/>
      <c r="BCF227" s="144"/>
      <c r="BCG227" s="144"/>
      <c r="BCH227" s="144"/>
      <c r="BCI227" s="144"/>
      <c r="BCJ227" s="144"/>
      <c r="BCK227" s="144"/>
      <c r="BCL227" s="144"/>
      <c r="BCM227" s="144"/>
      <c r="BCN227" s="144"/>
      <c r="BCO227" s="144"/>
      <c r="BCP227" s="144"/>
      <c r="BCQ227" s="144"/>
      <c r="BCR227" s="144"/>
      <c r="BCS227" s="144"/>
      <c r="BCT227" s="144"/>
      <c r="BCU227" s="144"/>
      <c r="BCV227" s="144"/>
      <c r="BCW227" s="144"/>
      <c r="BCX227" s="144"/>
      <c r="BCY227" s="144"/>
      <c r="BCZ227" s="144"/>
      <c r="BDA227" s="144"/>
      <c r="BDB227" s="144"/>
      <c r="BDC227" s="144"/>
      <c r="BDD227" s="144"/>
      <c r="BDE227" s="144"/>
      <c r="BDF227" s="144"/>
      <c r="BDG227" s="144"/>
      <c r="BDH227" s="144"/>
      <c r="BDI227" s="144"/>
      <c r="BDJ227" s="144"/>
      <c r="BDK227" s="144"/>
      <c r="BDL227" s="144"/>
      <c r="BDM227" s="144"/>
      <c r="BDN227" s="144"/>
      <c r="BDO227" s="144"/>
      <c r="BDP227" s="144"/>
      <c r="BDQ227" s="144"/>
      <c r="BDR227" s="144"/>
      <c r="BDS227" s="144"/>
      <c r="BDT227" s="144"/>
      <c r="BDU227" s="144"/>
      <c r="BDV227" s="144"/>
      <c r="BDW227" s="144"/>
      <c r="BDX227" s="144"/>
      <c r="BDY227" s="144"/>
      <c r="BDZ227" s="144"/>
      <c r="BEA227" s="144"/>
      <c r="BEB227" s="144"/>
      <c r="BEC227" s="144"/>
      <c r="BED227" s="144"/>
      <c r="BEE227" s="144"/>
      <c r="BEF227" s="144"/>
      <c r="BEG227" s="144"/>
      <c r="BEH227" s="144"/>
      <c r="BEI227" s="144"/>
      <c r="BEJ227" s="144"/>
      <c r="BEK227" s="144"/>
      <c r="BEL227" s="144"/>
      <c r="BEM227" s="144"/>
      <c r="BEN227" s="144"/>
      <c r="BEO227" s="144"/>
      <c r="BEP227" s="144"/>
      <c r="BEQ227" s="144"/>
      <c r="BER227" s="144"/>
      <c r="BES227" s="144"/>
      <c r="BET227" s="144"/>
      <c r="BEU227" s="144"/>
      <c r="BEV227" s="144"/>
      <c r="BEW227" s="144"/>
      <c r="BEX227" s="144"/>
      <c r="BEY227" s="144"/>
      <c r="BEZ227" s="144"/>
      <c r="BFA227" s="144"/>
      <c r="BFB227" s="144"/>
      <c r="BFC227" s="144"/>
      <c r="BFD227" s="144"/>
      <c r="BFE227" s="144"/>
      <c r="BFF227" s="144"/>
      <c r="BFG227" s="144"/>
      <c r="BFH227" s="144"/>
      <c r="BFI227" s="144"/>
      <c r="BFJ227" s="144"/>
      <c r="BFK227" s="144"/>
      <c r="BFL227" s="144"/>
      <c r="BFM227" s="144"/>
      <c r="BFN227" s="144"/>
      <c r="BFO227" s="144"/>
      <c r="BFP227" s="144"/>
      <c r="BFQ227" s="144"/>
      <c r="BFR227" s="144"/>
      <c r="BFS227" s="144"/>
      <c r="BFT227" s="144"/>
      <c r="BFU227" s="144"/>
      <c r="BFV227" s="144"/>
      <c r="BFW227" s="144"/>
      <c r="BFX227" s="144"/>
      <c r="BFY227" s="144"/>
      <c r="BFZ227" s="144"/>
    </row>
    <row r="228" spans="1:1534" ht="15" customHeight="1">
      <c r="A228" s="173" t="s">
        <v>613</v>
      </c>
      <c r="B228" s="143" t="s">
        <v>149</v>
      </c>
      <c r="C228" s="143"/>
      <c r="D228" s="65" t="s">
        <v>58</v>
      </c>
      <c r="E228" s="118"/>
      <c r="F228" s="139"/>
      <c r="G228" s="198"/>
      <c r="H228" s="65"/>
      <c r="I228" s="65"/>
      <c r="J228" s="65"/>
      <c r="K228" s="293"/>
      <c r="L228" s="123"/>
      <c r="M228" s="289"/>
      <c r="N228" s="65"/>
      <c r="O228" s="179"/>
      <c r="P228" s="140"/>
      <c r="Q228" s="64" t="s">
        <v>93</v>
      </c>
      <c r="R228" s="64" t="s">
        <v>601</v>
      </c>
      <c r="S228" s="64" t="str">
        <f t="shared" si="38"/>
        <v>andtvvvgsiiftegiivanmvaemieahtdlkvvrklnlggvnvnfeaikrgganngidiyveytghglvdilg</v>
      </c>
      <c r="T228" s="64" t="str">
        <f t="shared" si="39"/>
        <v>fpep</v>
      </c>
      <c r="U228" s="64" t="str">
        <f t="shared" si="40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228" s="64" t="str">
        <f t="shared" si="41"/>
        <v>tyg</v>
      </c>
      <c r="W228" s="64" t="str">
        <f t="shared" si="42"/>
        <v>pppa</v>
      </c>
      <c r="X228" s="64" t="str">
        <f t="shared" si="43"/>
        <v>tdpegayetvkkeykrkwnivwlkplgfnntttltvkdelakqynlktfsdlakisdklilgatmfflegpdgypglqklynfkfkhtksmdmgirytaidnnevqvidawatdgllvshklkileddkafwppyyaapiirqdvldkhpelkdvlnklanqisleemqklnykvdgegqdpakvakeflkekglil</v>
      </c>
      <c r="Y228" s="64"/>
      <c r="Z228" s="64"/>
      <c r="AA228" s="64"/>
      <c r="AB228" s="64"/>
      <c r="AC228" s="186" t="str">
        <f t="shared" si="46"/>
        <v>i</v>
      </c>
      <c r="AD228" s="186" t="str">
        <f t="shared" si="46"/>
        <v>v</v>
      </c>
      <c r="AE228" s="186" t="str">
        <f t="shared" si="46"/>
        <v>h</v>
      </c>
      <c r="AF228" s="186" t="str">
        <f t="shared" si="46"/>
        <v>l</v>
      </c>
      <c r="AG228" s="186" t="str">
        <f t="shared" si="46"/>
        <v>t</v>
      </c>
      <c r="AH228" s="193" t="str">
        <f t="shared" si="46"/>
        <v>y</v>
      </c>
      <c r="AI228" s="66"/>
      <c r="AJ228" s="66"/>
      <c r="AK228" s="205"/>
      <c r="AL228" s="205"/>
      <c r="AM228" s="205"/>
      <c r="AN228" s="205"/>
      <c r="AO228" s="205"/>
      <c r="AP228" s="205"/>
      <c r="AQ228" s="205"/>
      <c r="AR228" s="205"/>
      <c r="AS228" s="205"/>
      <c r="AT228" s="205"/>
      <c r="AU228" s="205"/>
      <c r="AV228" s="205"/>
      <c r="AW228" s="205"/>
      <c r="AX228" s="205"/>
      <c r="AY228" s="205"/>
      <c r="PN228" s="144"/>
      <c r="PO228" s="144"/>
      <c r="PP228" s="144"/>
      <c r="PQ228" s="144"/>
      <c r="PR228" s="144"/>
      <c r="PS228" s="144"/>
      <c r="PT228" s="144"/>
      <c r="PU228" s="144"/>
      <c r="PV228" s="144"/>
      <c r="PW228" s="144"/>
      <c r="PX228" s="144"/>
      <c r="PY228" s="144"/>
      <c r="PZ228" s="144"/>
      <c r="QA228" s="144"/>
      <c r="QB228" s="144"/>
      <c r="QC228" s="144"/>
      <c r="QD228" s="144"/>
      <c r="QE228" s="144"/>
      <c r="QF228" s="144"/>
      <c r="QG228" s="144"/>
      <c r="QH228" s="144"/>
      <c r="QI228" s="144"/>
      <c r="QJ228" s="144"/>
      <c r="QK228" s="144"/>
      <c r="QL228" s="144"/>
      <c r="QM228" s="144"/>
      <c r="QN228" s="144"/>
      <c r="QO228" s="144"/>
      <c r="QP228" s="144"/>
      <c r="QQ228" s="144"/>
      <c r="QR228" s="144"/>
      <c r="QS228" s="144"/>
      <c r="QT228" s="144"/>
      <c r="QU228" s="144"/>
      <c r="QV228" s="144"/>
      <c r="QW228" s="144"/>
      <c r="QX228" s="144"/>
      <c r="QY228" s="144"/>
      <c r="QZ228" s="144"/>
      <c r="RA228" s="144"/>
      <c r="RB228" s="144"/>
      <c r="RC228" s="144"/>
      <c r="RD228" s="144"/>
      <c r="RE228" s="144"/>
      <c r="RF228" s="144"/>
      <c r="RG228" s="144"/>
      <c r="RH228" s="144"/>
      <c r="RI228" s="144"/>
      <c r="RJ228" s="144"/>
      <c r="RK228" s="144"/>
      <c r="RL228" s="144"/>
      <c r="RM228" s="144"/>
      <c r="RN228" s="144"/>
      <c r="RO228" s="144"/>
      <c r="RP228" s="144"/>
      <c r="RQ228" s="144"/>
      <c r="RR228" s="144"/>
      <c r="RS228" s="144"/>
      <c r="RT228" s="144"/>
      <c r="RU228" s="144"/>
      <c r="RV228" s="144"/>
      <c r="RW228" s="144"/>
      <c r="RX228" s="144"/>
      <c r="RY228" s="144"/>
      <c r="RZ228" s="144"/>
      <c r="SA228" s="144"/>
      <c r="SB228" s="144"/>
      <c r="SC228" s="144"/>
      <c r="SD228" s="144"/>
      <c r="SE228" s="144"/>
      <c r="SF228" s="144"/>
      <c r="SG228" s="144"/>
      <c r="SH228" s="144"/>
      <c r="SI228" s="144"/>
      <c r="SJ228" s="144"/>
      <c r="SK228" s="144"/>
      <c r="SL228" s="144"/>
      <c r="SM228" s="144"/>
      <c r="SN228" s="144"/>
      <c r="SO228" s="144"/>
      <c r="SP228" s="144"/>
      <c r="SQ228" s="144"/>
      <c r="SR228" s="144"/>
      <c r="SS228" s="144"/>
      <c r="ST228" s="144"/>
      <c r="SU228" s="144"/>
      <c r="SV228" s="144"/>
      <c r="SW228" s="144"/>
      <c r="SX228" s="144"/>
      <c r="SY228" s="144"/>
      <c r="SZ228" s="144"/>
      <c r="TA228" s="144"/>
      <c r="TB228" s="144"/>
      <c r="TC228" s="144"/>
      <c r="TD228" s="144"/>
      <c r="TE228" s="144"/>
      <c r="TF228" s="144"/>
      <c r="TG228" s="144"/>
      <c r="TH228" s="144"/>
      <c r="TI228" s="144"/>
      <c r="TJ228" s="144"/>
      <c r="TK228" s="144"/>
      <c r="TL228" s="144"/>
      <c r="TM228" s="144"/>
      <c r="TN228" s="144"/>
      <c r="TO228" s="144"/>
      <c r="TP228" s="144"/>
      <c r="TQ228" s="144"/>
      <c r="TR228" s="144"/>
      <c r="TS228" s="144"/>
      <c r="TT228" s="144"/>
      <c r="TU228" s="144"/>
      <c r="TV228" s="144"/>
      <c r="TW228" s="144"/>
      <c r="TX228" s="144"/>
      <c r="TY228" s="144"/>
      <c r="TZ228" s="144"/>
      <c r="UA228" s="144"/>
      <c r="UB228" s="144"/>
      <c r="UC228" s="144"/>
      <c r="UD228" s="144"/>
      <c r="UE228" s="144"/>
      <c r="UF228" s="144"/>
      <c r="UG228" s="144"/>
      <c r="UH228" s="144"/>
      <c r="UI228" s="144"/>
      <c r="UJ228" s="144"/>
      <c r="UK228" s="144"/>
      <c r="UL228" s="144"/>
      <c r="UM228" s="144"/>
      <c r="UN228" s="144"/>
      <c r="UO228" s="144"/>
      <c r="UP228" s="144"/>
      <c r="UQ228" s="144"/>
      <c r="UR228" s="144"/>
      <c r="US228" s="144"/>
      <c r="UT228" s="144"/>
      <c r="UU228" s="144"/>
      <c r="UV228" s="144"/>
      <c r="UW228" s="144"/>
      <c r="UX228" s="144"/>
      <c r="UY228" s="144"/>
      <c r="UZ228" s="144"/>
      <c r="VA228" s="144"/>
      <c r="VB228" s="144"/>
      <c r="VC228" s="144"/>
      <c r="VD228" s="144"/>
      <c r="VE228" s="144"/>
      <c r="VF228" s="144"/>
      <c r="VG228" s="144"/>
      <c r="VH228" s="144"/>
      <c r="VI228" s="144"/>
      <c r="VJ228" s="144"/>
      <c r="VK228" s="144"/>
      <c r="VL228" s="144"/>
      <c r="VM228" s="144"/>
      <c r="VN228" s="144"/>
      <c r="VO228" s="144"/>
      <c r="VP228" s="144"/>
      <c r="VQ228" s="144"/>
      <c r="VR228" s="144"/>
      <c r="VS228" s="144"/>
      <c r="VT228" s="144"/>
      <c r="VU228" s="144"/>
      <c r="VV228" s="144"/>
      <c r="VW228" s="144"/>
      <c r="VX228" s="144"/>
      <c r="VY228" s="144"/>
      <c r="VZ228" s="144"/>
      <c r="WA228" s="144"/>
      <c r="WB228" s="144"/>
      <c r="WC228" s="144"/>
      <c r="WD228" s="144"/>
      <c r="WE228" s="144"/>
      <c r="WF228" s="144"/>
      <c r="WG228" s="144"/>
      <c r="WH228" s="144"/>
      <c r="WI228" s="144"/>
      <c r="WJ228" s="144"/>
      <c r="WK228" s="144"/>
      <c r="WL228" s="144"/>
      <c r="WM228" s="144"/>
      <c r="WN228" s="144"/>
      <c r="WO228" s="144"/>
      <c r="WP228" s="144"/>
      <c r="WQ228" s="144"/>
      <c r="WR228" s="144"/>
      <c r="WS228" s="144"/>
      <c r="WT228" s="144"/>
      <c r="WU228" s="144"/>
      <c r="WV228" s="144"/>
      <c r="WW228" s="144"/>
      <c r="WX228" s="144"/>
      <c r="WY228" s="144"/>
      <c r="WZ228" s="144"/>
      <c r="XA228" s="144"/>
      <c r="XB228" s="144"/>
      <c r="XC228" s="144"/>
      <c r="XD228" s="144"/>
      <c r="XE228" s="144"/>
      <c r="XF228" s="144"/>
      <c r="XG228" s="144"/>
      <c r="XH228" s="144"/>
      <c r="XI228" s="144"/>
      <c r="XJ228" s="144"/>
      <c r="XK228" s="144"/>
      <c r="XL228" s="144"/>
      <c r="XM228" s="144"/>
      <c r="XN228" s="144"/>
      <c r="XO228" s="144"/>
      <c r="XP228" s="144"/>
      <c r="XQ228" s="144"/>
      <c r="XR228" s="144"/>
      <c r="XS228" s="144"/>
      <c r="XT228" s="144"/>
      <c r="XU228" s="144"/>
      <c r="XV228" s="144"/>
      <c r="XW228" s="144"/>
      <c r="XX228" s="144"/>
      <c r="XY228" s="144"/>
      <c r="XZ228" s="144"/>
      <c r="YA228" s="144"/>
      <c r="YB228" s="144"/>
      <c r="YC228" s="144"/>
      <c r="YD228" s="144"/>
      <c r="YE228" s="144"/>
      <c r="YF228" s="144"/>
      <c r="YG228" s="144"/>
      <c r="YH228" s="144"/>
      <c r="YI228" s="144"/>
      <c r="YJ228" s="144"/>
      <c r="YK228" s="144"/>
      <c r="YL228" s="144"/>
      <c r="YM228" s="144"/>
      <c r="YN228" s="144"/>
      <c r="YO228" s="144"/>
      <c r="YP228" s="144"/>
      <c r="YQ228" s="144"/>
      <c r="YR228" s="144"/>
      <c r="YS228" s="144"/>
      <c r="YT228" s="144"/>
      <c r="YU228" s="144"/>
      <c r="YV228" s="144"/>
      <c r="YW228" s="144"/>
      <c r="YX228" s="144"/>
      <c r="YY228" s="144"/>
      <c r="YZ228" s="144"/>
      <c r="ZA228" s="144"/>
      <c r="ZB228" s="144"/>
      <c r="ZC228" s="144"/>
      <c r="ZD228" s="144"/>
      <c r="ZE228" s="144"/>
      <c r="ZF228" s="144"/>
      <c r="ZG228" s="144"/>
      <c r="ZH228" s="144"/>
      <c r="ZI228" s="144"/>
      <c r="ZJ228" s="144"/>
      <c r="ZK228" s="144"/>
      <c r="ZL228" s="144"/>
      <c r="ZM228" s="144"/>
      <c r="ZN228" s="144"/>
      <c r="ZO228" s="144"/>
      <c r="ZP228" s="144"/>
      <c r="ZQ228" s="144"/>
      <c r="ZR228" s="144"/>
      <c r="ZS228" s="144"/>
      <c r="ZT228" s="144"/>
      <c r="ZU228" s="144"/>
      <c r="ZV228" s="144"/>
      <c r="ZW228" s="144"/>
      <c r="ZX228" s="144"/>
      <c r="ZY228" s="144"/>
      <c r="ZZ228" s="144"/>
      <c r="AAA228" s="144"/>
      <c r="AAB228" s="144"/>
      <c r="AAC228" s="144"/>
      <c r="AAD228" s="144"/>
      <c r="AAE228" s="144"/>
      <c r="AAF228" s="144"/>
      <c r="AAG228" s="144"/>
      <c r="AAH228" s="144"/>
      <c r="AAI228" s="144"/>
      <c r="AAJ228" s="144"/>
      <c r="AAK228" s="144"/>
      <c r="AAL228" s="144"/>
      <c r="AAM228" s="144"/>
      <c r="AAN228" s="144"/>
      <c r="AAO228" s="144"/>
      <c r="AAP228" s="144"/>
      <c r="AAQ228" s="144"/>
      <c r="AAR228" s="144"/>
      <c r="AAS228" s="144"/>
      <c r="AAT228" s="144"/>
      <c r="AAU228" s="144"/>
      <c r="AAV228" s="144"/>
      <c r="AAW228" s="144"/>
      <c r="AAX228" s="144"/>
      <c r="AAY228" s="144"/>
      <c r="AAZ228" s="144"/>
      <c r="ABA228" s="144"/>
      <c r="ABB228" s="144"/>
      <c r="ABC228" s="144"/>
      <c r="ABD228" s="144"/>
      <c r="ABE228" s="144"/>
      <c r="ABF228" s="144"/>
      <c r="ABG228" s="144"/>
      <c r="ABH228" s="144"/>
      <c r="ABI228" s="144"/>
      <c r="ABJ228" s="144"/>
      <c r="ABK228" s="144"/>
      <c r="ABL228" s="144"/>
      <c r="ABM228" s="144"/>
      <c r="ABN228" s="144"/>
      <c r="ABO228" s="144"/>
      <c r="ABP228" s="144"/>
      <c r="ABQ228" s="144"/>
      <c r="ABR228" s="144"/>
      <c r="ABS228" s="144"/>
      <c r="ABT228" s="144"/>
      <c r="ABU228" s="144"/>
      <c r="ABV228" s="144"/>
      <c r="ABW228" s="144"/>
      <c r="ABX228" s="144"/>
      <c r="ABY228" s="144"/>
      <c r="ABZ228" s="144"/>
      <c r="ACA228" s="144"/>
      <c r="ACB228" s="144"/>
      <c r="ACC228" s="144"/>
      <c r="ACD228" s="144"/>
      <c r="ACE228" s="144"/>
      <c r="ACF228" s="144"/>
      <c r="ACG228" s="144"/>
      <c r="ACH228" s="144"/>
      <c r="ACI228" s="144"/>
      <c r="ACJ228" s="144"/>
      <c r="ACK228" s="144"/>
      <c r="ACL228" s="144"/>
      <c r="ACM228" s="144"/>
      <c r="ACN228" s="144"/>
      <c r="ACO228" s="144"/>
      <c r="ACP228" s="144"/>
      <c r="ACQ228" s="144"/>
      <c r="ACR228" s="144"/>
      <c r="ACS228" s="144"/>
      <c r="ACT228" s="144"/>
      <c r="ACU228" s="144"/>
      <c r="ACV228" s="144"/>
      <c r="ACW228" s="144"/>
      <c r="ACX228" s="144"/>
      <c r="ACY228" s="144"/>
      <c r="ACZ228" s="144"/>
      <c r="ADA228" s="144"/>
      <c r="ADB228" s="144"/>
      <c r="ADC228" s="144"/>
      <c r="ADD228" s="144"/>
      <c r="ADE228" s="144"/>
      <c r="ADF228" s="144"/>
      <c r="ADG228" s="144"/>
      <c r="ADH228" s="144"/>
      <c r="ADI228" s="144"/>
      <c r="ADJ228" s="144"/>
      <c r="ADK228" s="144"/>
      <c r="ADL228" s="144"/>
      <c r="ADM228" s="144"/>
      <c r="ADN228" s="144"/>
      <c r="ADO228" s="144"/>
      <c r="ADP228" s="144"/>
      <c r="ADQ228" s="144"/>
      <c r="ADR228" s="144"/>
      <c r="ADS228" s="144"/>
      <c r="ADT228" s="144"/>
      <c r="ADU228" s="144"/>
      <c r="ADV228" s="144"/>
      <c r="ADW228" s="144"/>
      <c r="ADX228" s="144"/>
      <c r="ADY228" s="144"/>
      <c r="ADZ228" s="144"/>
      <c r="AEA228" s="144"/>
      <c r="AEB228" s="144"/>
      <c r="AEC228" s="144"/>
      <c r="AED228" s="144"/>
      <c r="AEE228" s="144"/>
      <c r="AEF228" s="144"/>
      <c r="AEG228" s="144"/>
      <c r="AEH228" s="144"/>
      <c r="AEI228" s="144"/>
      <c r="AEJ228" s="144"/>
      <c r="AEK228" s="144"/>
      <c r="AEL228" s="144"/>
      <c r="AEM228" s="144"/>
      <c r="AEN228" s="144"/>
      <c r="AEO228" s="144"/>
      <c r="AEP228" s="144"/>
      <c r="AEQ228" s="144"/>
      <c r="AER228" s="144"/>
      <c r="AES228" s="144"/>
      <c r="AET228" s="144"/>
      <c r="AEU228" s="144"/>
      <c r="AEV228" s="144"/>
      <c r="AEW228" s="144"/>
      <c r="AEX228" s="144"/>
      <c r="AEY228" s="144"/>
      <c r="AEZ228" s="144"/>
      <c r="AFA228" s="144"/>
      <c r="AFB228" s="144"/>
      <c r="AFC228" s="144"/>
      <c r="AFD228" s="144"/>
      <c r="AFE228" s="144"/>
      <c r="AFF228" s="144"/>
      <c r="AFG228" s="144"/>
      <c r="AFH228" s="144"/>
      <c r="AFI228" s="144"/>
      <c r="AFJ228" s="144"/>
      <c r="AFK228" s="144"/>
      <c r="AFL228" s="144"/>
      <c r="AFM228" s="144"/>
      <c r="AFN228" s="144"/>
      <c r="AFO228" s="144"/>
      <c r="AFP228" s="144"/>
      <c r="AFQ228" s="144"/>
      <c r="AFR228" s="144"/>
      <c r="AFS228" s="144"/>
      <c r="AFT228" s="144"/>
      <c r="AFU228" s="144"/>
      <c r="AFV228" s="144"/>
      <c r="AFW228" s="144"/>
      <c r="AFX228" s="144"/>
      <c r="AFY228" s="144"/>
      <c r="AFZ228" s="144"/>
      <c r="AGA228" s="144"/>
      <c r="AGB228" s="144"/>
      <c r="AGC228" s="144"/>
      <c r="AGD228" s="144"/>
      <c r="AGE228" s="144"/>
      <c r="AGF228" s="144"/>
      <c r="AGG228" s="144"/>
      <c r="AGH228" s="144"/>
      <c r="AGI228" s="144"/>
      <c r="AGJ228" s="144"/>
      <c r="AGK228" s="144"/>
      <c r="AGL228" s="144"/>
      <c r="AGM228" s="144"/>
      <c r="AGN228" s="144"/>
      <c r="AGO228" s="144"/>
      <c r="AGP228" s="144"/>
      <c r="AGQ228" s="144"/>
      <c r="AGR228" s="144"/>
      <c r="AGS228" s="144"/>
      <c r="AGT228" s="144"/>
      <c r="AGU228" s="144"/>
      <c r="AGV228" s="144"/>
      <c r="AGW228" s="144"/>
      <c r="AGX228" s="144"/>
      <c r="AGY228" s="144"/>
      <c r="AGZ228" s="144"/>
      <c r="AHA228" s="144"/>
      <c r="AHB228" s="144"/>
      <c r="AHC228" s="144"/>
      <c r="AHD228" s="144"/>
      <c r="AHE228" s="144"/>
      <c r="AHF228" s="144"/>
      <c r="AHG228" s="144"/>
      <c r="AHH228" s="144"/>
      <c r="AHI228" s="144"/>
      <c r="AHJ228" s="144"/>
      <c r="AHK228" s="144"/>
      <c r="AHL228" s="144"/>
      <c r="AHM228" s="144"/>
      <c r="AHN228" s="144"/>
      <c r="AHO228" s="144"/>
      <c r="AHP228" s="144"/>
      <c r="AHQ228" s="144"/>
      <c r="AHR228" s="144"/>
      <c r="AHS228" s="144"/>
      <c r="AHT228" s="144"/>
      <c r="AHU228" s="144"/>
      <c r="AHV228" s="144"/>
      <c r="AHW228" s="144"/>
      <c r="AHX228" s="144"/>
      <c r="AHY228" s="144"/>
      <c r="AHZ228" s="144"/>
      <c r="AIA228" s="144"/>
      <c r="AIB228" s="144"/>
      <c r="AIC228" s="144"/>
      <c r="AID228" s="144"/>
      <c r="AIE228" s="144"/>
      <c r="AIF228" s="144"/>
      <c r="AIG228" s="144"/>
      <c r="AIH228" s="144"/>
      <c r="AII228" s="144"/>
      <c r="AIJ228" s="144"/>
      <c r="AIK228" s="144"/>
      <c r="AIL228" s="144"/>
      <c r="AIM228" s="144"/>
      <c r="AIN228" s="144"/>
      <c r="AIO228" s="144"/>
      <c r="AIP228" s="144"/>
      <c r="AIQ228" s="144"/>
      <c r="AIR228" s="144"/>
      <c r="AIS228" s="144"/>
      <c r="AIT228" s="144"/>
      <c r="AIU228" s="144"/>
      <c r="AIV228" s="144"/>
      <c r="AIW228" s="144"/>
      <c r="AIX228" s="144"/>
      <c r="AIY228" s="144"/>
      <c r="AIZ228" s="144"/>
      <c r="AJA228" s="144"/>
      <c r="AJB228" s="144"/>
      <c r="AJC228" s="144"/>
      <c r="AJD228" s="144"/>
      <c r="AJE228" s="144"/>
      <c r="AJF228" s="144"/>
      <c r="AJG228" s="144"/>
      <c r="AJH228" s="144"/>
      <c r="AJI228" s="144"/>
      <c r="AJJ228" s="144"/>
      <c r="AJK228" s="144"/>
      <c r="AJL228" s="144"/>
      <c r="AJM228" s="144"/>
      <c r="AJN228" s="144"/>
      <c r="AJO228" s="144"/>
      <c r="AJP228" s="144"/>
      <c r="AJQ228" s="144"/>
      <c r="AJR228" s="144"/>
      <c r="AJS228" s="144"/>
      <c r="AJT228" s="144"/>
      <c r="AJU228" s="144"/>
      <c r="AJV228" s="144"/>
      <c r="AJW228" s="144"/>
      <c r="AJX228" s="144"/>
      <c r="AJY228" s="144"/>
      <c r="AJZ228" s="144"/>
      <c r="AKA228" s="144"/>
      <c r="AKB228" s="144"/>
      <c r="AKC228" s="144"/>
      <c r="AKD228" s="144"/>
      <c r="AKE228" s="144"/>
      <c r="AKF228" s="144"/>
      <c r="AKG228" s="144"/>
      <c r="AKH228" s="144"/>
      <c r="AKI228" s="144"/>
      <c r="AKJ228" s="144"/>
      <c r="AKK228" s="144"/>
      <c r="AKL228" s="144"/>
      <c r="AKM228" s="144"/>
      <c r="AKN228" s="144"/>
      <c r="AKO228" s="144"/>
      <c r="AKP228" s="144"/>
      <c r="AKQ228" s="144"/>
      <c r="AKR228" s="144"/>
      <c r="AKS228" s="144"/>
      <c r="AKT228" s="144"/>
      <c r="AKU228" s="144"/>
      <c r="AKV228" s="144"/>
      <c r="AKW228" s="144"/>
      <c r="AKX228" s="144"/>
      <c r="AKY228" s="144"/>
      <c r="AKZ228" s="144"/>
      <c r="ALA228" s="144"/>
      <c r="ALB228" s="144"/>
      <c r="ALC228" s="144"/>
      <c r="ALD228" s="144"/>
      <c r="ALE228" s="144"/>
      <c r="ALF228" s="144"/>
      <c r="ALG228" s="144"/>
      <c r="ALH228" s="144"/>
      <c r="ALI228" s="144"/>
      <c r="ALJ228" s="144"/>
      <c r="ALK228" s="144"/>
      <c r="ALL228" s="144"/>
      <c r="ALM228" s="144"/>
      <c r="ALN228" s="144"/>
      <c r="ALO228" s="144"/>
      <c r="ALP228" s="144"/>
      <c r="ALQ228" s="144"/>
      <c r="ALR228" s="144"/>
      <c r="ALS228" s="144"/>
      <c r="ALT228" s="144"/>
      <c r="ALU228" s="144"/>
      <c r="ALV228" s="144"/>
      <c r="ALW228" s="144"/>
      <c r="ALX228" s="144"/>
      <c r="ALY228" s="144"/>
      <c r="ALZ228" s="144"/>
      <c r="AMA228" s="144"/>
      <c r="AMB228" s="144"/>
      <c r="AMC228" s="144"/>
      <c r="AMD228" s="144"/>
      <c r="AME228" s="144"/>
      <c r="AMF228" s="144"/>
      <c r="AMG228" s="144"/>
      <c r="AMH228" s="144"/>
      <c r="AMI228" s="144"/>
      <c r="AMJ228" s="144"/>
      <c r="AMK228" s="144"/>
      <c r="AML228" s="144"/>
      <c r="AMM228" s="144"/>
      <c r="AMN228" s="144"/>
      <c r="AMO228" s="144"/>
      <c r="AMP228" s="144"/>
      <c r="AMQ228" s="144"/>
      <c r="AMR228" s="144"/>
      <c r="AMS228" s="144"/>
      <c r="AMT228" s="144"/>
      <c r="AMU228" s="144"/>
      <c r="AMV228" s="144"/>
      <c r="AMW228" s="144"/>
      <c r="AMX228" s="144"/>
      <c r="AMY228" s="144"/>
      <c r="AMZ228" s="144"/>
      <c r="ANA228" s="144"/>
      <c r="ANB228" s="144"/>
      <c r="ANC228" s="144"/>
      <c r="AND228" s="144"/>
      <c r="ANE228" s="144"/>
      <c r="ANF228" s="144"/>
      <c r="ANG228" s="144"/>
      <c r="ANH228" s="144"/>
      <c r="ANI228" s="144"/>
      <c r="ANJ228" s="144"/>
      <c r="ANK228" s="144"/>
      <c r="ANL228" s="144"/>
      <c r="ANM228" s="144"/>
      <c r="ANN228" s="144"/>
      <c r="ANO228" s="144"/>
      <c r="ANP228" s="144"/>
      <c r="ANQ228" s="144"/>
      <c r="ANR228" s="144"/>
      <c r="ANS228" s="144"/>
      <c r="ANT228" s="144"/>
      <c r="ANU228" s="144"/>
      <c r="ANV228" s="144"/>
      <c r="ANW228" s="144"/>
      <c r="ANX228" s="144"/>
      <c r="ANY228" s="144"/>
      <c r="ANZ228" s="144"/>
      <c r="AOA228" s="144"/>
      <c r="AOB228" s="144"/>
      <c r="AOC228" s="144"/>
      <c r="AOD228" s="144"/>
      <c r="AOE228" s="144"/>
      <c r="AOF228" s="144"/>
      <c r="AOG228" s="144"/>
      <c r="AOH228" s="144"/>
      <c r="AOI228" s="144"/>
      <c r="AOJ228" s="144"/>
      <c r="AOK228" s="144"/>
      <c r="AOL228" s="144"/>
      <c r="AOM228" s="144"/>
      <c r="AON228" s="144"/>
      <c r="AOO228" s="144"/>
      <c r="AOP228" s="144"/>
      <c r="AOQ228" s="144"/>
      <c r="AOR228" s="144"/>
      <c r="AOS228" s="144"/>
      <c r="AOT228" s="144"/>
      <c r="AOU228" s="144"/>
      <c r="AOV228" s="144"/>
      <c r="AOW228" s="144"/>
      <c r="AOX228" s="144"/>
      <c r="AOY228" s="144"/>
      <c r="AOZ228" s="144"/>
      <c r="APA228" s="144"/>
      <c r="APB228" s="144"/>
      <c r="APC228" s="144"/>
      <c r="APD228" s="144"/>
      <c r="APE228" s="144"/>
      <c r="APF228" s="144"/>
      <c r="APG228" s="144"/>
      <c r="APH228" s="144"/>
      <c r="API228" s="144"/>
      <c r="APJ228" s="144"/>
      <c r="APK228" s="144"/>
      <c r="APL228" s="144"/>
      <c r="APM228" s="144"/>
      <c r="APN228" s="144"/>
      <c r="APO228" s="144"/>
      <c r="APP228" s="144"/>
      <c r="APQ228" s="144"/>
      <c r="APR228" s="144"/>
      <c r="APS228" s="144"/>
      <c r="APT228" s="144"/>
      <c r="APU228" s="144"/>
      <c r="APV228" s="144"/>
      <c r="APW228" s="144"/>
      <c r="APX228" s="144"/>
      <c r="APY228" s="144"/>
      <c r="APZ228" s="144"/>
      <c r="AQA228" s="144"/>
      <c r="AQB228" s="144"/>
      <c r="AQC228" s="144"/>
      <c r="AQD228" s="144"/>
      <c r="AQE228" s="144"/>
      <c r="AQF228" s="144"/>
      <c r="AQG228" s="144"/>
      <c r="AQH228" s="144"/>
      <c r="AQI228" s="144"/>
      <c r="AQJ228" s="144"/>
      <c r="AQK228" s="144"/>
      <c r="AQL228" s="144"/>
      <c r="AQM228" s="144"/>
      <c r="AQN228" s="144"/>
      <c r="AQO228" s="144"/>
      <c r="AQP228" s="144"/>
      <c r="AQQ228" s="144"/>
      <c r="AQR228" s="144"/>
      <c r="AQS228" s="144"/>
      <c r="AQT228" s="144"/>
      <c r="AQU228" s="144"/>
      <c r="AQV228" s="144"/>
      <c r="AQW228" s="144"/>
      <c r="AQX228" s="144"/>
      <c r="AQY228" s="144"/>
      <c r="AQZ228" s="144"/>
      <c r="ARA228" s="144"/>
      <c r="ARB228" s="144"/>
      <c r="ARC228" s="144"/>
      <c r="ARD228" s="144"/>
      <c r="ARE228" s="144"/>
      <c r="ARF228" s="144"/>
      <c r="ARG228" s="144"/>
      <c r="ARH228" s="144"/>
      <c r="ARI228" s="144"/>
      <c r="ARJ228" s="144"/>
      <c r="ARK228" s="144"/>
      <c r="ARL228" s="144"/>
      <c r="ARM228" s="144"/>
      <c r="ARN228" s="144"/>
      <c r="ARO228" s="144"/>
      <c r="ARP228" s="144"/>
      <c r="ARQ228" s="144"/>
      <c r="ARR228" s="144"/>
      <c r="ARS228" s="144"/>
      <c r="ART228" s="144"/>
      <c r="ARU228" s="144"/>
      <c r="ARV228" s="144"/>
      <c r="ARW228" s="144"/>
      <c r="ARX228" s="144"/>
      <c r="ARY228" s="144"/>
      <c r="ARZ228" s="144"/>
      <c r="ASA228" s="144"/>
      <c r="ASB228" s="144"/>
      <c r="ASC228" s="144"/>
      <c r="ASD228" s="144"/>
      <c r="ASE228" s="144"/>
      <c r="ASF228" s="144"/>
      <c r="ASG228" s="144"/>
      <c r="ASH228" s="144"/>
      <c r="ASI228" s="144"/>
      <c r="ASJ228" s="144"/>
      <c r="ASK228" s="144"/>
      <c r="ASL228" s="144"/>
      <c r="ASM228" s="144"/>
      <c r="ASN228" s="144"/>
      <c r="ASO228" s="144"/>
      <c r="ASP228" s="144"/>
      <c r="ASQ228" s="144"/>
      <c r="ASR228" s="144"/>
      <c r="ASS228" s="144"/>
      <c r="AST228" s="144"/>
      <c r="ASU228" s="144"/>
      <c r="ASV228" s="144"/>
      <c r="ASW228" s="144"/>
      <c r="ASX228" s="144"/>
      <c r="ASY228" s="144"/>
      <c r="ASZ228" s="144"/>
      <c r="ATA228" s="144"/>
      <c r="ATB228" s="144"/>
      <c r="ATC228" s="144"/>
      <c r="ATD228" s="144"/>
      <c r="ATE228" s="144"/>
      <c r="ATF228" s="144"/>
      <c r="ATG228" s="144"/>
      <c r="ATH228" s="144"/>
      <c r="ATI228" s="144"/>
      <c r="ATJ228" s="144"/>
      <c r="ATK228" s="144"/>
      <c r="ATL228" s="144"/>
      <c r="ATM228" s="144"/>
      <c r="ATN228" s="144"/>
      <c r="ATO228" s="144"/>
      <c r="ATP228" s="144"/>
      <c r="ATQ228" s="144"/>
      <c r="ATR228" s="144"/>
      <c r="ATS228" s="144"/>
      <c r="ATT228" s="144"/>
      <c r="ATU228" s="144"/>
      <c r="ATV228" s="144"/>
      <c r="ATW228" s="144"/>
      <c r="ATX228" s="144"/>
      <c r="ATY228" s="144"/>
      <c r="ATZ228" s="144"/>
      <c r="AUA228" s="144"/>
      <c r="AUB228" s="144"/>
      <c r="AUC228" s="144"/>
      <c r="AUD228" s="144"/>
      <c r="AUE228" s="144"/>
      <c r="AUF228" s="144"/>
      <c r="AUG228" s="144"/>
      <c r="AUH228" s="144"/>
      <c r="AUI228" s="144"/>
      <c r="AUJ228" s="144"/>
      <c r="AUK228" s="144"/>
      <c r="AUL228" s="144"/>
      <c r="AUM228" s="144"/>
      <c r="AUN228" s="144"/>
      <c r="AUO228" s="144"/>
      <c r="AUP228" s="144"/>
      <c r="AUQ228" s="144"/>
      <c r="AUR228" s="144"/>
      <c r="AUS228" s="144"/>
      <c r="AUT228" s="144"/>
      <c r="AUU228" s="144"/>
      <c r="AUV228" s="144"/>
      <c r="AUW228" s="144"/>
      <c r="AUX228" s="144"/>
      <c r="AUY228" s="144"/>
      <c r="AUZ228" s="144"/>
      <c r="AVA228" s="144"/>
      <c r="AVB228" s="144"/>
      <c r="AVC228" s="144"/>
      <c r="AVD228" s="144"/>
      <c r="AVE228" s="144"/>
      <c r="AVF228" s="144"/>
      <c r="AVG228" s="144"/>
      <c r="AVH228" s="144"/>
      <c r="AVI228" s="144"/>
      <c r="AVJ228" s="144"/>
      <c r="AVK228" s="144"/>
      <c r="AVL228" s="144"/>
      <c r="AVM228" s="144"/>
      <c r="AVN228" s="144"/>
      <c r="AVO228" s="144"/>
      <c r="AVP228" s="144"/>
      <c r="AVQ228" s="144"/>
      <c r="AVR228" s="144"/>
      <c r="AVS228" s="144"/>
      <c r="AVT228" s="144"/>
      <c r="AVU228" s="144"/>
      <c r="AVV228" s="144"/>
      <c r="AVW228" s="144"/>
      <c r="AVX228" s="144"/>
      <c r="AVY228" s="144"/>
      <c r="AVZ228" s="144"/>
      <c r="AWA228" s="144"/>
      <c r="AWB228" s="144"/>
      <c r="AWC228" s="144"/>
      <c r="AWD228" s="144"/>
      <c r="AWE228" s="144"/>
      <c r="AWF228" s="144"/>
      <c r="AWG228" s="144"/>
      <c r="AWH228" s="144"/>
      <c r="AWI228" s="144"/>
      <c r="AWJ228" s="144"/>
      <c r="AWK228" s="144"/>
      <c r="AWL228" s="144"/>
      <c r="AWM228" s="144"/>
      <c r="AWN228" s="144"/>
      <c r="AWO228" s="144"/>
      <c r="AWP228" s="144"/>
      <c r="AWQ228" s="144"/>
      <c r="AWR228" s="144"/>
      <c r="AWS228" s="144"/>
      <c r="AWT228" s="144"/>
      <c r="AWU228" s="144"/>
      <c r="AWV228" s="144"/>
      <c r="AWW228" s="144"/>
      <c r="AWX228" s="144"/>
      <c r="AWY228" s="144"/>
      <c r="AWZ228" s="144"/>
      <c r="AXA228" s="144"/>
      <c r="AXB228" s="144"/>
      <c r="AXC228" s="144"/>
      <c r="AXD228" s="144"/>
      <c r="AXE228" s="144"/>
      <c r="AXF228" s="144"/>
      <c r="AXG228" s="144"/>
      <c r="AXH228" s="144"/>
      <c r="AXI228" s="144"/>
      <c r="AXJ228" s="144"/>
      <c r="AXK228" s="144"/>
      <c r="AXL228" s="144"/>
      <c r="AXM228" s="144"/>
      <c r="AXN228" s="144"/>
      <c r="AXO228" s="144"/>
      <c r="AXP228" s="144"/>
      <c r="AXQ228" s="144"/>
      <c r="AXR228" s="144"/>
      <c r="AXS228" s="144"/>
      <c r="AXT228" s="144"/>
      <c r="AXU228" s="144"/>
      <c r="AXV228" s="144"/>
      <c r="AXW228" s="144"/>
      <c r="AXX228" s="144"/>
      <c r="AXY228" s="144"/>
      <c r="AXZ228" s="144"/>
      <c r="AYA228" s="144"/>
      <c r="AYB228" s="144"/>
      <c r="AYC228" s="144"/>
      <c r="AYD228" s="144"/>
      <c r="AYE228" s="144"/>
      <c r="AYF228" s="144"/>
      <c r="AYG228" s="144"/>
      <c r="AYH228" s="144"/>
      <c r="AYI228" s="144"/>
      <c r="AYJ228" s="144"/>
      <c r="AYK228" s="144"/>
      <c r="AYL228" s="144"/>
      <c r="AYM228" s="144"/>
      <c r="AYN228" s="144"/>
      <c r="AYO228" s="144"/>
      <c r="AYP228" s="144"/>
      <c r="AYQ228" s="144"/>
      <c r="AYR228" s="144"/>
      <c r="AYS228" s="144"/>
      <c r="AYT228" s="144"/>
      <c r="AYU228" s="144"/>
      <c r="AYV228" s="144"/>
      <c r="AYW228" s="144"/>
      <c r="AYX228" s="144"/>
      <c r="AYY228" s="144"/>
      <c r="AYZ228" s="144"/>
      <c r="AZA228" s="144"/>
      <c r="AZB228" s="144"/>
      <c r="AZC228" s="144"/>
      <c r="AZD228" s="144"/>
      <c r="AZE228" s="144"/>
      <c r="AZF228" s="144"/>
      <c r="AZG228" s="144"/>
      <c r="AZH228" s="144"/>
      <c r="AZI228" s="144"/>
      <c r="AZJ228" s="144"/>
      <c r="AZK228" s="144"/>
      <c r="AZL228" s="144"/>
      <c r="AZM228" s="144"/>
      <c r="AZN228" s="144"/>
      <c r="AZO228" s="144"/>
      <c r="AZP228" s="144"/>
      <c r="AZQ228" s="144"/>
      <c r="AZR228" s="144"/>
      <c r="AZS228" s="144"/>
      <c r="AZT228" s="144"/>
      <c r="AZU228" s="144"/>
      <c r="AZV228" s="144"/>
      <c r="AZW228" s="144"/>
      <c r="AZX228" s="144"/>
      <c r="AZY228" s="144"/>
      <c r="AZZ228" s="144"/>
      <c r="BAA228" s="144"/>
      <c r="BAB228" s="144"/>
      <c r="BAC228" s="144"/>
      <c r="BAD228" s="144"/>
      <c r="BAE228" s="144"/>
      <c r="BAF228" s="144"/>
      <c r="BAG228" s="144"/>
      <c r="BAH228" s="144"/>
      <c r="BAI228" s="144"/>
      <c r="BAJ228" s="144"/>
      <c r="BAK228" s="144"/>
      <c r="BAL228" s="144"/>
      <c r="BAM228" s="144"/>
      <c r="BAN228" s="144"/>
      <c r="BAO228" s="144"/>
      <c r="BAP228" s="144"/>
      <c r="BAQ228" s="144"/>
      <c r="BAR228" s="144"/>
      <c r="BAS228" s="144"/>
      <c r="BAT228" s="144"/>
      <c r="BAU228" s="144"/>
      <c r="BAV228" s="144"/>
      <c r="BAW228" s="144"/>
      <c r="BAX228" s="144"/>
      <c r="BAY228" s="144"/>
      <c r="BAZ228" s="144"/>
      <c r="BBA228" s="144"/>
      <c r="BBB228" s="144"/>
      <c r="BBC228" s="144"/>
      <c r="BBD228" s="144"/>
      <c r="BBE228" s="144"/>
      <c r="BBF228" s="144"/>
      <c r="BBG228" s="144"/>
      <c r="BBH228" s="144"/>
      <c r="BBI228" s="144"/>
      <c r="BBJ228" s="144"/>
      <c r="BBK228" s="144"/>
      <c r="BBL228" s="144"/>
      <c r="BBM228" s="144"/>
      <c r="BBN228" s="144"/>
      <c r="BBO228" s="144"/>
      <c r="BBP228" s="144"/>
      <c r="BBQ228" s="144"/>
      <c r="BBR228" s="144"/>
      <c r="BBS228" s="144"/>
      <c r="BBT228" s="144"/>
      <c r="BBU228" s="144"/>
      <c r="BBV228" s="144"/>
      <c r="BBW228" s="144"/>
      <c r="BBX228" s="144"/>
      <c r="BBY228" s="144"/>
      <c r="BBZ228" s="144"/>
      <c r="BCA228" s="144"/>
      <c r="BCB228" s="144"/>
      <c r="BCC228" s="144"/>
      <c r="BCD228" s="144"/>
      <c r="BCE228" s="144"/>
      <c r="BCF228" s="144"/>
      <c r="BCG228" s="144"/>
      <c r="BCH228" s="144"/>
      <c r="BCI228" s="144"/>
      <c r="BCJ228" s="144"/>
      <c r="BCK228" s="144"/>
      <c r="BCL228" s="144"/>
      <c r="BCM228" s="144"/>
      <c r="BCN228" s="144"/>
      <c r="BCO228" s="144"/>
      <c r="BCP228" s="144"/>
      <c r="BCQ228" s="144"/>
      <c r="BCR228" s="144"/>
      <c r="BCS228" s="144"/>
      <c r="BCT228" s="144"/>
      <c r="BCU228" s="144"/>
      <c r="BCV228" s="144"/>
      <c r="BCW228" s="144"/>
      <c r="BCX228" s="144"/>
      <c r="BCY228" s="144"/>
      <c r="BCZ228" s="144"/>
      <c r="BDA228" s="144"/>
      <c r="BDB228" s="144"/>
      <c r="BDC228" s="144"/>
      <c r="BDD228" s="144"/>
      <c r="BDE228" s="144"/>
      <c r="BDF228" s="144"/>
      <c r="BDG228" s="144"/>
      <c r="BDH228" s="144"/>
      <c r="BDI228" s="144"/>
      <c r="BDJ228" s="144"/>
      <c r="BDK228" s="144"/>
      <c r="BDL228" s="144"/>
      <c r="BDM228" s="144"/>
      <c r="BDN228" s="144"/>
      <c r="BDO228" s="144"/>
      <c r="BDP228" s="144"/>
      <c r="BDQ228" s="144"/>
      <c r="BDR228" s="144"/>
      <c r="BDS228" s="144"/>
      <c r="BDT228" s="144"/>
      <c r="BDU228" s="144"/>
      <c r="BDV228" s="144"/>
      <c r="BDW228" s="144"/>
      <c r="BDX228" s="144"/>
      <c r="BDY228" s="144"/>
      <c r="BDZ228" s="144"/>
      <c r="BEA228" s="144"/>
      <c r="BEB228" s="144"/>
      <c r="BEC228" s="144"/>
      <c r="BED228" s="144"/>
      <c r="BEE228" s="144"/>
      <c r="BEF228" s="144"/>
      <c r="BEG228" s="144"/>
      <c r="BEH228" s="144"/>
      <c r="BEI228" s="144"/>
      <c r="BEJ228" s="144"/>
      <c r="BEK228" s="144"/>
      <c r="BEL228" s="144"/>
      <c r="BEM228" s="144"/>
      <c r="BEN228" s="144"/>
      <c r="BEO228" s="144"/>
      <c r="BEP228" s="144"/>
      <c r="BEQ228" s="144"/>
      <c r="BER228" s="144"/>
      <c r="BES228" s="144"/>
      <c r="BET228" s="144"/>
      <c r="BEU228" s="144"/>
      <c r="BEV228" s="144"/>
      <c r="BEW228" s="144"/>
      <c r="BEX228" s="144"/>
      <c r="BEY228" s="144"/>
      <c r="BEZ228" s="144"/>
      <c r="BFA228" s="144"/>
      <c r="BFB228" s="144"/>
      <c r="BFC228" s="144"/>
      <c r="BFD228" s="144"/>
      <c r="BFE228" s="144"/>
      <c r="BFF228" s="144"/>
      <c r="BFG228" s="144"/>
      <c r="BFH228" s="144"/>
      <c r="BFI228" s="144"/>
      <c r="BFJ228" s="144"/>
      <c r="BFK228" s="144"/>
      <c r="BFL228" s="144"/>
      <c r="BFM228" s="144"/>
      <c r="BFN228" s="144"/>
      <c r="BFO228" s="144"/>
      <c r="BFP228" s="144"/>
      <c r="BFQ228" s="144"/>
      <c r="BFR228" s="144"/>
      <c r="BFS228" s="144"/>
      <c r="BFT228" s="144"/>
      <c r="BFU228" s="144"/>
      <c r="BFV228" s="144"/>
      <c r="BFW228" s="144"/>
      <c r="BFX228" s="144"/>
      <c r="BFY228" s="144"/>
      <c r="BFZ228" s="144"/>
    </row>
    <row r="229" spans="1:1534" ht="15" customHeight="1">
      <c r="A229" s="173" t="s">
        <v>428</v>
      </c>
      <c r="B229" s="143" t="s">
        <v>149</v>
      </c>
      <c r="C229" s="143"/>
      <c r="D229" s="65" t="s">
        <v>58</v>
      </c>
      <c r="E229" s="118"/>
      <c r="F229" s="139" t="s">
        <v>160</v>
      </c>
      <c r="G229" s="198"/>
      <c r="H229" s="65"/>
      <c r="I229" s="65"/>
      <c r="J229" s="65"/>
      <c r="K229" s="293"/>
      <c r="L229" s="123"/>
      <c r="M229" s="289"/>
      <c r="N229" s="65"/>
      <c r="O229" s="179"/>
      <c r="P229" s="140"/>
      <c r="Q229" s="64" t="s">
        <v>93</v>
      </c>
      <c r="R229" s="64" t="s">
        <v>614</v>
      </c>
      <c r="S229" s="64" t="str">
        <f t="shared" si="38"/>
        <v>andtvvvgsifftegiivanmvaemieahtdlkvvrklnlggvnvnfeaikrgganngidiyveytghglvdilg</v>
      </c>
      <c r="T229" s="64" t="str">
        <f t="shared" si="39"/>
        <v>fpep</v>
      </c>
      <c r="U229" s="64" t="str">
        <f t="shared" si="40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229" s="64" t="str">
        <f t="shared" si="41"/>
        <v>tyg</v>
      </c>
      <c r="W229" s="64" t="str">
        <f t="shared" si="42"/>
        <v>pppa</v>
      </c>
      <c r="X229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229" s="64"/>
      <c r="Z229" s="64"/>
      <c r="AA229" s="64"/>
      <c r="AB229" s="64"/>
      <c r="AC229" s="186" t="str">
        <f t="shared" si="46"/>
        <v>i</v>
      </c>
      <c r="AD229" s="186" t="str">
        <f t="shared" si="46"/>
        <v>v</v>
      </c>
      <c r="AE229" s="186" t="str">
        <f t="shared" si="46"/>
        <v>h</v>
      </c>
      <c r="AF229" s="186" t="str">
        <f t="shared" si="46"/>
        <v>l</v>
      </c>
      <c r="AG229" s="186" t="str">
        <f t="shared" si="46"/>
        <v>t</v>
      </c>
      <c r="AH229" s="193" t="str">
        <f t="shared" si="46"/>
        <v>y</v>
      </c>
      <c r="AI229" s="66"/>
      <c r="AJ229" s="66"/>
      <c r="AK229" s="205"/>
      <c r="AL229" s="205"/>
      <c r="AM229" s="205"/>
      <c r="AN229" s="205"/>
      <c r="AO229" s="205"/>
      <c r="AP229" s="205"/>
      <c r="AQ229" s="205"/>
      <c r="AR229" s="205"/>
      <c r="AS229" s="205"/>
      <c r="AT229" s="205"/>
      <c r="AU229" s="205"/>
      <c r="AV229" s="205"/>
      <c r="AW229" s="205"/>
      <c r="AX229" s="205"/>
      <c r="AY229" s="205"/>
      <c r="PN229" s="144"/>
      <c r="PO229" s="144"/>
      <c r="PP229" s="144"/>
      <c r="PQ229" s="144"/>
      <c r="PR229" s="144"/>
      <c r="PS229" s="144"/>
      <c r="PT229" s="144"/>
      <c r="PU229" s="144"/>
      <c r="PV229" s="144"/>
      <c r="PW229" s="144"/>
      <c r="PX229" s="144"/>
      <c r="PY229" s="144"/>
      <c r="PZ229" s="144"/>
      <c r="QA229" s="144"/>
      <c r="QB229" s="144"/>
      <c r="QC229" s="144"/>
      <c r="QD229" s="144"/>
      <c r="QE229" s="144"/>
      <c r="QF229" s="144"/>
      <c r="QG229" s="144"/>
      <c r="QH229" s="144"/>
      <c r="QI229" s="144"/>
      <c r="QJ229" s="144"/>
      <c r="QK229" s="144"/>
      <c r="QL229" s="144"/>
      <c r="QM229" s="144"/>
      <c r="QN229" s="144"/>
      <c r="QO229" s="144"/>
      <c r="QP229" s="144"/>
      <c r="QQ229" s="144"/>
      <c r="QR229" s="144"/>
      <c r="QS229" s="144"/>
      <c r="QT229" s="144"/>
      <c r="QU229" s="144"/>
      <c r="QV229" s="144"/>
      <c r="QW229" s="144"/>
      <c r="QX229" s="144"/>
      <c r="QY229" s="144"/>
      <c r="QZ229" s="144"/>
      <c r="RA229" s="144"/>
      <c r="RB229" s="144"/>
      <c r="RC229" s="144"/>
      <c r="RD229" s="144"/>
      <c r="RE229" s="144"/>
      <c r="RF229" s="144"/>
      <c r="RG229" s="144"/>
      <c r="RH229" s="144"/>
      <c r="RI229" s="144"/>
      <c r="RJ229" s="144"/>
      <c r="RK229" s="144"/>
      <c r="RL229" s="144"/>
      <c r="RM229" s="144"/>
      <c r="RN229" s="144"/>
      <c r="RO229" s="144"/>
      <c r="RP229" s="144"/>
      <c r="RQ229" s="144"/>
      <c r="RR229" s="144"/>
      <c r="RS229" s="144"/>
      <c r="RT229" s="144"/>
      <c r="RU229" s="144"/>
      <c r="RV229" s="144"/>
      <c r="RW229" s="144"/>
      <c r="RX229" s="144"/>
      <c r="RY229" s="144"/>
      <c r="RZ229" s="144"/>
      <c r="SA229" s="144"/>
      <c r="SB229" s="144"/>
      <c r="SC229" s="144"/>
      <c r="SD229" s="144"/>
      <c r="SE229" s="144"/>
      <c r="SF229" s="144"/>
      <c r="SG229" s="144"/>
      <c r="SH229" s="144"/>
      <c r="SI229" s="144"/>
      <c r="SJ229" s="144"/>
      <c r="SK229" s="144"/>
      <c r="SL229" s="144"/>
      <c r="SM229" s="144"/>
      <c r="SN229" s="144"/>
      <c r="SO229" s="144"/>
      <c r="SP229" s="144"/>
      <c r="SQ229" s="144"/>
      <c r="SR229" s="144"/>
      <c r="SS229" s="144"/>
      <c r="ST229" s="144"/>
      <c r="SU229" s="144"/>
      <c r="SV229" s="144"/>
      <c r="SW229" s="144"/>
      <c r="SX229" s="144"/>
      <c r="SY229" s="144"/>
      <c r="SZ229" s="144"/>
      <c r="TA229" s="144"/>
      <c r="TB229" s="144"/>
      <c r="TC229" s="144"/>
      <c r="TD229" s="144"/>
      <c r="TE229" s="144"/>
      <c r="TF229" s="144"/>
      <c r="TG229" s="144"/>
      <c r="TH229" s="144"/>
      <c r="TI229" s="144"/>
      <c r="TJ229" s="144"/>
      <c r="TK229" s="144"/>
      <c r="TL229" s="144"/>
      <c r="TM229" s="144"/>
      <c r="TN229" s="144"/>
      <c r="TO229" s="144"/>
      <c r="TP229" s="144"/>
      <c r="TQ229" s="144"/>
      <c r="TR229" s="144"/>
      <c r="TS229" s="144"/>
      <c r="TT229" s="144"/>
      <c r="TU229" s="144"/>
      <c r="TV229" s="144"/>
      <c r="TW229" s="144"/>
      <c r="TX229" s="144"/>
      <c r="TY229" s="144"/>
      <c r="TZ229" s="144"/>
      <c r="UA229" s="144"/>
      <c r="UB229" s="144"/>
      <c r="UC229" s="144"/>
      <c r="UD229" s="144"/>
      <c r="UE229" s="144"/>
      <c r="UF229" s="144"/>
      <c r="UG229" s="144"/>
      <c r="UH229" s="144"/>
      <c r="UI229" s="144"/>
      <c r="UJ229" s="144"/>
      <c r="UK229" s="144"/>
      <c r="UL229" s="144"/>
      <c r="UM229" s="144"/>
      <c r="UN229" s="144"/>
      <c r="UO229" s="144"/>
      <c r="UP229" s="144"/>
      <c r="UQ229" s="144"/>
      <c r="UR229" s="144"/>
      <c r="US229" s="144"/>
      <c r="UT229" s="144"/>
      <c r="UU229" s="144"/>
      <c r="UV229" s="144"/>
      <c r="UW229" s="144"/>
      <c r="UX229" s="144"/>
      <c r="UY229" s="144"/>
      <c r="UZ229" s="144"/>
      <c r="VA229" s="144"/>
      <c r="VB229" s="144"/>
      <c r="VC229" s="144"/>
      <c r="VD229" s="144"/>
      <c r="VE229" s="144"/>
      <c r="VF229" s="144"/>
      <c r="VG229" s="144"/>
      <c r="VH229" s="144"/>
      <c r="VI229" s="144"/>
      <c r="VJ229" s="144"/>
      <c r="VK229" s="144"/>
      <c r="VL229" s="144"/>
      <c r="VM229" s="144"/>
      <c r="VN229" s="144"/>
      <c r="VO229" s="144"/>
      <c r="VP229" s="144"/>
      <c r="VQ229" s="144"/>
      <c r="VR229" s="144"/>
      <c r="VS229" s="144"/>
      <c r="VT229" s="144"/>
      <c r="VU229" s="144"/>
      <c r="VV229" s="144"/>
      <c r="VW229" s="144"/>
      <c r="VX229" s="144"/>
      <c r="VY229" s="144"/>
      <c r="VZ229" s="144"/>
      <c r="WA229" s="144"/>
      <c r="WB229" s="144"/>
      <c r="WC229" s="144"/>
      <c r="WD229" s="144"/>
      <c r="WE229" s="144"/>
      <c r="WF229" s="144"/>
      <c r="WG229" s="144"/>
      <c r="WH229" s="144"/>
      <c r="WI229" s="144"/>
      <c r="WJ229" s="144"/>
      <c r="WK229" s="144"/>
      <c r="WL229" s="144"/>
      <c r="WM229" s="144"/>
      <c r="WN229" s="144"/>
      <c r="WO229" s="144"/>
      <c r="WP229" s="144"/>
      <c r="WQ229" s="144"/>
      <c r="WR229" s="144"/>
      <c r="WS229" s="144"/>
      <c r="WT229" s="144"/>
      <c r="WU229" s="144"/>
      <c r="WV229" s="144"/>
      <c r="WW229" s="144"/>
      <c r="WX229" s="144"/>
      <c r="WY229" s="144"/>
      <c r="WZ229" s="144"/>
      <c r="XA229" s="144"/>
      <c r="XB229" s="144"/>
      <c r="XC229" s="144"/>
      <c r="XD229" s="144"/>
      <c r="XE229" s="144"/>
      <c r="XF229" s="144"/>
      <c r="XG229" s="144"/>
      <c r="XH229" s="144"/>
      <c r="XI229" s="144"/>
      <c r="XJ229" s="144"/>
      <c r="XK229" s="144"/>
      <c r="XL229" s="144"/>
      <c r="XM229" s="144"/>
      <c r="XN229" s="144"/>
      <c r="XO229" s="144"/>
      <c r="XP229" s="144"/>
      <c r="XQ229" s="144"/>
      <c r="XR229" s="144"/>
      <c r="XS229" s="144"/>
      <c r="XT229" s="144"/>
      <c r="XU229" s="144"/>
      <c r="XV229" s="144"/>
      <c r="XW229" s="144"/>
      <c r="XX229" s="144"/>
      <c r="XY229" s="144"/>
      <c r="XZ229" s="144"/>
      <c r="YA229" s="144"/>
      <c r="YB229" s="144"/>
      <c r="YC229" s="144"/>
      <c r="YD229" s="144"/>
      <c r="YE229" s="144"/>
      <c r="YF229" s="144"/>
      <c r="YG229" s="144"/>
      <c r="YH229" s="144"/>
      <c r="YI229" s="144"/>
      <c r="YJ229" s="144"/>
      <c r="YK229" s="144"/>
      <c r="YL229" s="144"/>
      <c r="YM229" s="144"/>
      <c r="YN229" s="144"/>
      <c r="YO229" s="144"/>
      <c r="YP229" s="144"/>
      <c r="YQ229" s="144"/>
      <c r="YR229" s="144"/>
      <c r="YS229" s="144"/>
      <c r="YT229" s="144"/>
      <c r="YU229" s="144"/>
      <c r="YV229" s="144"/>
      <c r="YW229" s="144"/>
      <c r="YX229" s="144"/>
      <c r="YY229" s="144"/>
      <c r="YZ229" s="144"/>
      <c r="ZA229" s="144"/>
      <c r="ZB229" s="144"/>
      <c r="ZC229" s="144"/>
      <c r="ZD229" s="144"/>
      <c r="ZE229" s="144"/>
      <c r="ZF229" s="144"/>
      <c r="ZG229" s="144"/>
      <c r="ZH229" s="144"/>
      <c r="ZI229" s="144"/>
      <c r="ZJ229" s="144"/>
      <c r="ZK229" s="144"/>
      <c r="ZL229" s="144"/>
      <c r="ZM229" s="144"/>
      <c r="ZN229" s="144"/>
      <c r="ZO229" s="144"/>
      <c r="ZP229" s="144"/>
      <c r="ZQ229" s="144"/>
      <c r="ZR229" s="144"/>
      <c r="ZS229" s="144"/>
      <c r="ZT229" s="144"/>
      <c r="ZU229" s="144"/>
      <c r="ZV229" s="144"/>
      <c r="ZW229" s="144"/>
      <c r="ZX229" s="144"/>
      <c r="ZY229" s="144"/>
      <c r="ZZ229" s="144"/>
      <c r="AAA229" s="144"/>
      <c r="AAB229" s="144"/>
      <c r="AAC229" s="144"/>
      <c r="AAD229" s="144"/>
      <c r="AAE229" s="144"/>
      <c r="AAF229" s="144"/>
      <c r="AAG229" s="144"/>
      <c r="AAH229" s="144"/>
      <c r="AAI229" s="144"/>
      <c r="AAJ229" s="144"/>
      <c r="AAK229" s="144"/>
      <c r="AAL229" s="144"/>
      <c r="AAM229" s="144"/>
      <c r="AAN229" s="144"/>
      <c r="AAO229" s="144"/>
      <c r="AAP229" s="144"/>
      <c r="AAQ229" s="144"/>
      <c r="AAR229" s="144"/>
      <c r="AAS229" s="144"/>
      <c r="AAT229" s="144"/>
      <c r="AAU229" s="144"/>
      <c r="AAV229" s="144"/>
      <c r="AAW229" s="144"/>
      <c r="AAX229" s="144"/>
      <c r="AAY229" s="144"/>
      <c r="AAZ229" s="144"/>
      <c r="ABA229" s="144"/>
      <c r="ABB229" s="144"/>
      <c r="ABC229" s="144"/>
      <c r="ABD229" s="144"/>
      <c r="ABE229" s="144"/>
      <c r="ABF229" s="144"/>
      <c r="ABG229" s="144"/>
      <c r="ABH229" s="144"/>
      <c r="ABI229" s="144"/>
      <c r="ABJ229" s="144"/>
      <c r="ABK229" s="144"/>
      <c r="ABL229" s="144"/>
      <c r="ABM229" s="144"/>
      <c r="ABN229" s="144"/>
      <c r="ABO229" s="144"/>
      <c r="ABP229" s="144"/>
      <c r="ABQ229" s="144"/>
      <c r="ABR229" s="144"/>
      <c r="ABS229" s="144"/>
      <c r="ABT229" s="144"/>
      <c r="ABU229" s="144"/>
      <c r="ABV229" s="144"/>
      <c r="ABW229" s="144"/>
      <c r="ABX229" s="144"/>
      <c r="ABY229" s="144"/>
      <c r="ABZ229" s="144"/>
      <c r="ACA229" s="144"/>
      <c r="ACB229" s="144"/>
      <c r="ACC229" s="144"/>
      <c r="ACD229" s="144"/>
      <c r="ACE229" s="144"/>
      <c r="ACF229" s="144"/>
      <c r="ACG229" s="144"/>
      <c r="ACH229" s="144"/>
      <c r="ACI229" s="144"/>
      <c r="ACJ229" s="144"/>
      <c r="ACK229" s="144"/>
      <c r="ACL229" s="144"/>
      <c r="ACM229" s="144"/>
      <c r="ACN229" s="144"/>
      <c r="ACO229" s="144"/>
      <c r="ACP229" s="144"/>
      <c r="ACQ229" s="144"/>
      <c r="ACR229" s="144"/>
      <c r="ACS229" s="144"/>
      <c r="ACT229" s="144"/>
      <c r="ACU229" s="144"/>
      <c r="ACV229" s="144"/>
      <c r="ACW229" s="144"/>
      <c r="ACX229" s="144"/>
      <c r="ACY229" s="144"/>
      <c r="ACZ229" s="144"/>
      <c r="ADA229" s="144"/>
      <c r="ADB229" s="144"/>
      <c r="ADC229" s="144"/>
      <c r="ADD229" s="144"/>
      <c r="ADE229" s="144"/>
      <c r="ADF229" s="144"/>
      <c r="ADG229" s="144"/>
      <c r="ADH229" s="144"/>
      <c r="ADI229" s="144"/>
      <c r="ADJ229" s="144"/>
      <c r="ADK229" s="144"/>
      <c r="ADL229" s="144"/>
      <c r="ADM229" s="144"/>
      <c r="ADN229" s="144"/>
      <c r="ADO229" s="144"/>
      <c r="ADP229" s="144"/>
      <c r="ADQ229" s="144"/>
      <c r="ADR229" s="144"/>
      <c r="ADS229" s="144"/>
      <c r="ADT229" s="144"/>
      <c r="ADU229" s="144"/>
      <c r="ADV229" s="144"/>
      <c r="ADW229" s="144"/>
      <c r="ADX229" s="144"/>
      <c r="ADY229" s="144"/>
      <c r="ADZ229" s="144"/>
      <c r="AEA229" s="144"/>
      <c r="AEB229" s="144"/>
      <c r="AEC229" s="144"/>
      <c r="AED229" s="144"/>
      <c r="AEE229" s="144"/>
      <c r="AEF229" s="144"/>
      <c r="AEG229" s="144"/>
      <c r="AEH229" s="144"/>
      <c r="AEI229" s="144"/>
      <c r="AEJ229" s="144"/>
      <c r="AEK229" s="144"/>
      <c r="AEL229" s="144"/>
      <c r="AEM229" s="144"/>
      <c r="AEN229" s="144"/>
      <c r="AEO229" s="144"/>
      <c r="AEP229" s="144"/>
      <c r="AEQ229" s="144"/>
      <c r="AER229" s="144"/>
      <c r="AES229" s="144"/>
      <c r="AET229" s="144"/>
      <c r="AEU229" s="144"/>
      <c r="AEV229" s="144"/>
      <c r="AEW229" s="144"/>
      <c r="AEX229" s="144"/>
      <c r="AEY229" s="144"/>
      <c r="AEZ229" s="144"/>
      <c r="AFA229" s="144"/>
      <c r="AFB229" s="144"/>
      <c r="AFC229" s="144"/>
      <c r="AFD229" s="144"/>
      <c r="AFE229" s="144"/>
      <c r="AFF229" s="144"/>
      <c r="AFG229" s="144"/>
      <c r="AFH229" s="144"/>
      <c r="AFI229" s="144"/>
      <c r="AFJ229" s="144"/>
      <c r="AFK229" s="144"/>
      <c r="AFL229" s="144"/>
      <c r="AFM229" s="144"/>
      <c r="AFN229" s="144"/>
      <c r="AFO229" s="144"/>
      <c r="AFP229" s="144"/>
      <c r="AFQ229" s="144"/>
      <c r="AFR229" s="144"/>
      <c r="AFS229" s="144"/>
      <c r="AFT229" s="144"/>
      <c r="AFU229" s="144"/>
      <c r="AFV229" s="144"/>
      <c r="AFW229" s="144"/>
      <c r="AFX229" s="144"/>
      <c r="AFY229" s="144"/>
      <c r="AFZ229" s="144"/>
      <c r="AGA229" s="144"/>
      <c r="AGB229" s="144"/>
      <c r="AGC229" s="144"/>
      <c r="AGD229" s="144"/>
      <c r="AGE229" s="144"/>
      <c r="AGF229" s="144"/>
      <c r="AGG229" s="144"/>
      <c r="AGH229" s="144"/>
      <c r="AGI229" s="144"/>
      <c r="AGJ229" s="144"/>
      <c r="AGK229" s="144"/>
      <c r="AGL229" s="144"/>
      <c r="AGM229" s="144"/>
      <c r="AGN229" s="144"/>
      <c r="AGO229" s="144"/>
      <c r="AGP229" s="144"/>
      <c r="AGQ229" s="144"/>
      <c r="AGR229" s="144"/>
      <c r="AGS229" s="144"/>
      <c r="AGT229" s="144"/>
      <c r="AGU229" s="144"/>
      <c r="AGV229" s="144"/>
      <c r="AGW229" s="144"/>
      <c r="AGX229" s="144"/>
      <c r="AGY229" s="144"/>
      <c r="AGZ229" s="144"/>
      <c r="AHA229" s="144"/>
      <c r="AHB229" s="144"/>
      <c r="AHC229" s="144"/>
      <c r="AHD229" s="144"/>
      <c r="AHE229" s="144"/>
      <c r="AHF229" s="144"/>
      <c r="AHG229" s="144"/>
      <c r="AHH229" s="144"/>
      <c r="AHI229" s="144"/>
      <c r="AHJ229" s="144"/>
      <c r="AHK229" s="144"/>
      <c r="AHL229" s="144"/>
      <c r="AHM229" s="144"/>
      <c r="AHN229" s="144"/>
      <c r="AHO229" s="144"/>
      <c r="AHP229" s="144"/>
      <c r="AHQ229" s="144"/>
      <c r="AHR229" s="144"/>
      <c r="AHS229" s="144"/>
      <c r="AHT229" s="144"/>
      <c r="AHU229" s="144"/>
      <c r="AHV229" s="144"/>
      <c r="AHW229" s="144"/>
      <c r="AHX229" s="144"/>
      <c r="AHY229" s="144"/>
      <c r="AHZ229" s="144"/>
      <c r="AIA229" s="144"/>
      <c r="AIB229" s="144"/>
      <c r="AIC229" s="144"/>
      <c r="AID229" s="144"/>
      <c r="AIE229" s="144"/>
      <c r="AIF229" s="144"/>
      <c r="AIG229" s="144"/>
      <c r="AIH229" s="144"/>
      <c r="AII229" s="144"/>
      <c r="AIJ229" s="144"/>
      <c r="AIK229" s="144"/>
      <c r="AIL229" s="144"/>
      <c r="AIM229" s="144"/>
      <c r="AIN229" s="144"/>
      <c r="AIO229" s="144"/>
      <c r="AIP229" s="144"/>
      <c r="AIQ229" s="144"/>
      <c r="AIR229" s="144"/>
      <c r="AIS229" s="144"/>
      <c r="AIT229" s="144"/>
      <c r="AIU229" s="144"/>
      <c r="AIV229" s="144"/>
      <c r="AIW229" s="144"/>
      <c r="AIX229" s="144"/>
      <c r="AIY229" s="144"/>
      <c r="AIZ229" s="144"/>
      <c r="AJA229" s="144"/>
      <c r="AJB229" s="144"/>
      <c r="AJC229" s="144"/>
      <c r="AJD229" s="144"/>
      <c r="AJE229" s="144"/>
      <c r="AJF229" s="144"/>
      <c r="AJG229" s="144"/>
      <c r="AJH229" s="144"/>
      <c r="AJI229" s="144"/>
      <c r="AJJ229" s="144"/>
      <c r="AJK229" s="144"/>
      <c r="AJL229" s="144"/>
      <c r="AJM229" s="144"/>
      <c r="AJN229" s="144"/>
      <c r="AJO229" s="144"/>
      <c r="AJP229" s="144"/>
      <c r="AJQ229" s="144"/>
      <c r="AJR229" s="144"/>
      <c r="AJS229" s="144"/>
      <c r="AJT229" s="144"/>
      <c r="AJU229" s="144"/>
      <c r="AJV229" s="144"/>
      <c r="AJW229" s="144"/>
      <c r="AJX229" s="144"/>
      <c r="AJY229" s="144"/>
      <c r="AJZ229" s="144"/>
      <c r="AKA229" s="144"/>
      <c r="AKB229" s="144"/>
      <c r="AKC229" s="144"/>
      <c r="AKD229" s="144"/>
      <c r="AKE229" s="144"/>
      <c r="AKF229" s="144"/>
      <c r="AKG229" s="144"/>
      <c r="AKH229" s="144"/>
      <c r="AKI229" s="144"/>
      <c r="AKJ229" s="144"/>
      <c r="AKK229" s="144"/>
      <c r="AKL229" s="144"/>
      <c r="AKM229" s="144"/>
      <c r="AKN229" s="144"/>
      <c r="AKO229" s="144"/>
      <c r="AKP229" s="144"/>
      <c r="AKQ229" s="144"/>
      <c r="AKR229" s="144"/>
      <c r="AKS229" s="144"/>
      <c r="AKT229" s="144"/>
      <c r="AKU229" s="144"/>
      <c r="AKV229" s="144"/>
      <c r="AKW229" s="144"/>
      <c r="AKX229" s="144"/>
      <c r="AKY229" s="144"/>
      <c r="AKZ229" s="144"/>
      <c r="ALA229" s="144"/>
      <c r="ALB229" s="144"/>
      <c r="ALC229" s="144"/>
      <c r="ALD229" s="144"/>
      <c r="ALE229" s="144"/>
      <c r="ALF229" s="144"/>
      <c r="ALG229" s="144"/>
      <c r="ALH229" s="144"/>
      <c r="ALI229" s="144"/>
      <c r="ALJ229" s="144"/>
      <c r="ALK229" s="144"/>
      <c r="ALL229" s="144"/>
      <c r="ALM229" s="144"/>
      <c r="ALN229" s="144"/>
      <c r="ALO229" s="144"/>
      <c r="ALP229" s="144"/>
      <c r="ALQ229" s="144"/>
      <c r="ALR229" s="144"/>
      <c r="ALS229" s="144"/>
      <c r="ALT229" s="144"/>
      <c r="ALU229" s="144"/>
      <c r="ALV229" s="144"/>
      <c r="ALW229" s="144"/>
      <c r="ALX229" s="144"/>
      <c r="ALY229" s="144"/>
      <c r="ALZ229" s="144"/>
      <c r="AMA229" s="144"/>
      <c r="AMB229" s="144"/>
      <c r="AMC229" s="144"/>
      <c r="AMD229" s="144"/>
      <c r="AME229" s="144"/>
      <c r="AMF229" s="144"/>
      <c r="AMG229" s="144"/>
      <c r="AMH229" s="144"/>
      <c r="AMI229" s="144"/>
      <c r="AMJ229" s="144"/>
      <c r="AMK229" s="144"/>
      <c r="AML229" s="144"/>
      <c r="AMM229" s="144"/>
      <c r="AMN229" s="144"/>
      <c r="AMO229" s="144"/>
      <c r="AMP229" s="144"/>
      <c r="AMQ229" s="144"/>
      <c r="AMR229" s="144"/>
      <c r="AMS229" s="144"/>
      <c r="AMT229" s="144"/>
      <c r="AMU229" s="144"/>
      <c r="AMV229" s="144"/>
      <c r="AMW229" s="144"/>
      <c r="AMX229" s="144"/>
      <c r="AMY229" s="144"/>
      <c r="AMZ229" s="144"/>
      <c r="ANA229" s="144"/>
      <c r="ANB229" s="144"/>
      <c r="ANC229" s="144"/>
      <c r="AND229" s="144"/>
      <c r="ANE229" s="144"/>
      <c r="ANF229" s="144"/>
      <c r="ANG229" s="144"/>
      <c r="ANH229" s="144"/>
      <c r="ANI229" s="144"/>
      <c r="ANJ229" s="144"/>
      <c r="ANK229" s="144"/>
      <c r="ANL229" s="144"/>
      <c r="ANM229" s="144"/>
      <c r="ANN229" s="144"/>
      <c r="ANO229" s="144"/>
      <c r="ANP229" s="144"/>
      <c r="ANQ229" s="144"/>
      <c r="ANR229" s="144"/>
      <c r="ANS229" s="144"/>
      <c r="ANT229" s="144"/>
      <c r="ANU229" s="144"/>
      <c r="ANV229" s="144"/>
      <c r="ANW229" s="144"/>
      <c r="ANX229" s="144"/>
      <c r="ANY229" s="144"/>
      <c r="ANZ229" s="144"/>
      <c r="AOA229" s="144"/>
      <c r="AOB229" s="144"/>
      <c r="AOC229" s="144"/>
      <c r="AOD229" s="144"/>
      <c r="AOE229" s="144"/>
      <c r="AOF229" s="144"/>
      <c r="AOG229" s="144"/>
      <c r="AOH229" s="144"/>
      <c r="AOI229" s="144"/>
      <c r="AOJ229" s="144"/>
      <c r="AOK229" s="144"/>
      <c r="AOL229" s="144"/>
      <c r="AOM229" s="144"/>
      <c r="AON229" s="144"/>
      <c r="AOO229" s="144"/>
      <c r="AOP229" s="144"/>
      <c r="AOQ229" s="144"/>
      <c r="AOR229" s="144"/>
      <c r="AOS229" s="144"/>
      <c r="AOT229" s="144"/>
      <c r="AOU229" s="144"/>
      <c r="AOV229" s="144"/>
      <c r="AOW229" s="144"/>
      <c r="AOX229" s="144"/>
      <c r="AOY229" s="144"/>
      <c r="AOZ229" s="144"/>
      <c r="APA229" s="144"/>
      <c r="APB229" s="144"/>
      <c r="APC229" s="144"/>
      <c r="APD229" s="144"/>
      <c r="APE229" s="144"/>
      <c r="APF229" s="144"/>
      <c r="APG229" s="144"/>
      <c r="APH229" s="144"/>
      <c r="API229" s="144"/>
      <c r="APJ229" s="144"/>
      <c r="APK229" s="144"/>
      <c r="APL229" s="144"/>
      <c r="APM229" s="144"/>
      <c r="APN229" s="144"/>
      <c r="APO229" s="144"/>
      <c r="APP229" s="144"/>
      <c r="APQ229" s="144"/>
      <c r="APR229" s="144"/>
      <c r="APS229" s="144"/>
      <c r="APT229" s="144"/>
      <c r="APU229" s="144"/>
      <c r="APV229" s="144"/>
      <c r="APW229" s="144"/>
      <c r="APX229" s="144"/>
      <c r="APY229" s="144"/>
      <c r="APZ229" s="144"/>
      <c r="AQA229" s="144"/>
      <c r="AQB229" s="144"/>
      <c r="AQC229" s="144"/>
      <c r="AQD229" s="144"/>
      <c r="AQE229" s="144"/>
      <c r="AQF229" s="144"/>
      <c r="AQG229" s="144"/>
      <c r="AQH229" s="144"/>
      <c r="AQI229" s="144"/>
      <c r="AQJ229" s="144"/>
      <c r="AQK229" s="144"/>
      <c r="AQL229" s="144"/>
      <c r="AQM229" s="144"/>
      <c r="AQN229" s="144"/>
      <c r="AQO229" s="144"/>
      <c r="AQP229" s="144"/>
      <c r="AQQ229" s="144"/>
      <c r="AQR229" s="144"/>
      <c r="AQS229" s="144"/>
      <c r="AQT229" s="144"/>
      <c r="AQU229" s="144"/>
      <c r="AQV229" s="144"/>
      <c r="AQW229" s="144"/>
      <c r="AQX229" s="144"/>
      <c r="AQY229" s="144"/>
      <c r="AQZ229" s="144"/>
      <c r="ARA229" s="144"/>
      <c r="ARB229" s="144"/>
      <c r="ARC229" s="144"/>
      <c r="ARD229" s="144"/>
      <c r="ARE229" s="144"/>
      <c r="ARF229" s="144"/>
      <c r="ARG229" s="144"/>
      <c r="ARH229" s="144"/>
      <c r="ARI229" s="144"/>
      <c r="ARJ229" s="144"/>
      <c r="ARK229" s="144"/>
      <c r="ARL229" s="144"/>
      <c r="ARM229" s="144"/>
      <c r="ARN229" s="144"/>
      <c r="ARO229" s="144"/>
      <c r="ARP229" s="144"/>
      <c r="ARQ229" s="144"/>
      <c r="ARR229" s="144"/>
      <c r="ARS229" s="144"/>
      <c r="ART229" s="144"/>
      <c r="ARU229" s="144"/>
      <c r="ARV229" s="144"/>
      <c r="ARW229" s="144"/>
      <c r="ARX229" s="144"/>
      <c r="ARY229" s="144"/>
      <c r="ARZ229" s="144"/>
      <c r="ASA229" s="144"/>
      <c r="ASB229" s="144"/>
      <c r="ASC229" s="144"/>
      <c r="ASD229" s="144"/>
      <c r="ASE229" s="144"/>
      <c r="ASF229" s="144"/>
      <c r="ASG229" s="144"/>
      <c r="ASH229" s="144"/>
      <c r="ASI229" s="144"/>
      <c r="ASJ229" s="144"/>
      <c r="ASK229" s="144"/>
      <c r="ASL229" s="144"/>
      <c r="ASM229" s="144"/>
      <c r="ASN229" s="144"/>
      <c r="ASO229" s="144"/>
      <c r="ASP229" s="144"/>
      <c r="ASQ229" s="144"/>
      <c r="ASR229" s="144"/>
      <c r="ASS229" s="144"/>
      <c r="AST229" s="144"/>
      <c r="ASU229" s="144"/>
      <c r="ASV229" s="144"/>
      <c r="ASW229" s="144"/>
      <c r="ASX229" s="144"/>
      <c r="ASY229" s="144"/>
      <c r="ASZ229" s="144"/>
      <c r="ATA229" s="144"/>
      <c r="ATB229" s="144"/>
      <c r="ATC229" s="144"/>
      <c r="ATD229" s="144"/>
      <c r="ATE229" s="144"/>
      <c r="ATF229" s="144"/>
      <c r="ATG229" s="144"/>
      <c r="ATH229" s="144"/>
      <c r="ATI229" s="144"/>
      <c r="ATJ229" s="144"/>
      <c r="ATK229" s="144"/>
      <c r="ATL229" s="144"/>
      <c r="ATM229" s="144"/>
      <c r="ATN229" s="144"/>
      <c r="ATO229" s="144"/>
      <c r="ATP229" s="144"/>
      <c r="ATQ229" s="144"/>
      <c r="ATR229" s="144"/>
      <c r="ATS229" s="144"/>
      <c r="ATT229" s="144"/>
      <c r="ATU229" s="144"/>
      <c r="ATV229" s="144"/>
      <c r="ATW229" s="144"/>
      <c r="ATX229" s="144"/>
      <c r="ATY229" s="144"/>
      <c r="ATZ229" s="144"/>
      <c r="AUA229" s="144"/>
      <c r="AUB229" s="144"/>
      <c r="AUC229" s="144"/>
      <c r="AUD229" s="144"/>
      <c r="AUE229" s="144"/>
      <c r="AUF229" s="144"/>
      <c r="AUG229" s="144"/>
      <c r="AUH229" s="144"/>
      <c r="AUI229" s="144"/>
      <c r="AUJ229" s="144"/>
      <c r="AUK229" s="144"/>
      <c r="AUL229" s="144"/>
      <c r="AUM229" s="144"/>
      <c r="AUN229" s="144"/>
      <c r="AUO229" s="144"/>
      <c r="AUP229" s="144"/>
      <c r="AUQ229" s="144"/>
      <c r="AUR229" s="144"/>
      <c r="AUS229" s="144"/>
      <c r="AUT229" s="144"/>
      <c r="AUU229" s="144"/>
      <c r="AUV229" s="144"/>
      <c r="AUW229" s="144"/>
      <c r="AUX229" s="144"/>
      <c r="AUY229" s="144"/>
      <c r="AUZ229" s="144"/>
      <c r="AVA229" s="144"/>
      <c r="AVB229" s="144"/>
      <c r="AVC229" s="144"/>
      <c r="AVD229" s="144"/>
      <c r="AVE229" s="144"/>
      <c r="AVF229" s="144"/>
      <c r="AVG229" s="144"/>
      <c r="AVH229" s="144"/>
      <c r="AVI229" s="144"/>
      <c r="AVJ229" s="144"/>
      <c r="AVK229" s="144"/>
      <c r="AVL229" s="144"/>
      <c r="AVM229" s="144"/>
      <c r="AVN229" s="144"/>
      <c r="AVO229" s="144"/>
      <c r="AVP229" s="144"/>
      <c r="AVQ229" s="144"/>
      <c r="AVR229" s="144"/>
      <c r="AVS229" s="144"/>
      <c r="AVT229" s="144"/>
      <c r="AVU229" s="144"/>
      <c r="AVV229" s="144"/>
      <c r="AVW229" s="144"/>
      <c r="AVX229" s="144"/>
      <c r="AVY229" s="144"/>
      <c r="AVZ229" s="144"/>
      <c r="AWA229" s="144"/>
      <c r="AWB229" s="144"/>
      <c r="AWC229" s="144"/>
      <c r="AWD229" s="144"/>
      <c r="AWE229" s="144"/>
      <c r="AWF229" s="144"/>
      <c r="AWG229" s="144"/>
      <c r="AWH229" s="144"/>
      <c r="AWI229" s="144"/>
      <c r="AWJ229" s="144"/>
      <c r="AWK229" s="144"/>
      <c r="AWL229" s="144"/>
      <c r="AWM229" s="144"/>
      <c r="AWN229" s="144"/>
      <c r="AWO229" s="144"/>
      <c r="AWP229" s="144"/>
      <c r="AWQ229" s="144"/>
      <c r="AWR229" s="144"/>
      <c r="AWS229" s="144"/>
      <c r="AWT229" s="144"/>
      <c r="AWU229" s="144"/>
      <c r="AWV229" s="144"/>
      <c r="AWW229" s="144"/>
      <c r="AWX229" s="144"/>
      <c r="AWY229" s="144"/>
      <c r="AWZ229" s="144"/>
      <c r="AXA229" s="144"/>
      <c r="AXB229" s="144"/>
      <c r="AXC229" s="144"/>
      <c r="AXD229" s="144"/>
      <c r="AXE229" s="144"/>
      <c r="AXF229" s="144"/>
      <c r="AXG229" s="144"/>
      <c r="AXH229" s="144"/>
      <c r="AXI229" s="144"/>
      <c r="AXJ229" s="144"/>
      <c r="AXK229" s="144"/>
      <c r="AXL229" s="144"/>
      <c r="AXM229" s="144"/>
      <c r="AXN229" s="144"/>
      <c r="AXO229" s="144"/>
      <c r="AXP229" s="144"/>
      <c r="AXQ229" s="144"/>
      <c r="AXR229" s="144"/>
      <c r="AXS229" s="144"/>
      <c r="AXT229" s="144"/>
      <c r="AXU229" s="144"/>
      <c r="AXV229" s="144"/>
      <c r="AXW229" s="144"/>
      <c r="AXX229" s="144"/>
      <c r="AXY229" s="144"/>
      <c r="AXZ229" s="144"/>
      <c r="AYA229" s="144"/>
      <c r="AYB229" s="144"/>
      <c r="AYC229" s="144"/>
      <c r="AYD229" s="144"/>
      <c r="AYE229" s="144"/>
      <c r="AYF229" s="144"/>
      <c r="AYG229" s="144"/>
      <c r="AYH229" s="144"/>
      <c r="AYI229" s="144"/>
      <c r="AYJ229" s="144"/>
      <c r="AYK229" s="144"/>
      <c r="AYL229" s="144"/>
      <c r="AYM229" s="144"/>
      <c r="AYN229" s="144"/>
      <c r="AYO229" s="144"/>
      <c r="AYP229" s="144"/>
      <c r="AYQ229" s="144"/>
      <c r="AYR229" s="144"/>
      <c r="AYS229" s="144"/>
      <c r="AYT229" s="144"/>
      <c r="AYU229" s="144"/>
      <c r="AYV229" s="144"/>
      <c r="AYW229" s="144"/>
      <c r="AYX229" s="144"/>
      <c r="AYY229" s="144"/>
      <c r="AYZ229" s="144"/>
      <c r="AZA229" s="144"/>
      <c r="AZB229" s="144"/>
      <c r="AZC229" s="144"/>
      <c r="AZD229" s="144"/>
      <c r="AZE229" s="144"/>
      <c r="AZF229" s="144"/>
      <c r="AZG229" s="144"/>
      <c r="AZH229" s="144"/>
      <c r="AZI229" s="144"/>
      <c r="AZJ229" s="144"/>
      <c r="AZK229" s="144"/>
      <c r="AZL229" s="144"/>
      <c r="AZM229" s="144"/>
      <c r="AZN229" s="144"/>
      <c r="AZO229" s="144"/>
      <c r="AZP229" s="144"/>
      <c r="AZQ229" s="144"/>
      <c r="AZR229" s="144"/>
      <c r="AZS229" s="144"/>
      <c r="AZT229" s="144"/>
      <c r="AZU229" s="144"/>
      <c r="AZV229" s="144"/>
      <c r="AZW229" s="144"/>
      <c r="AZX229" s="144"/>
      <c r="AZY229" s="144"/>
      <c r="AZZ229" s="144"/>
      <c r="BAA229" s="144"/>
      <c r="BAB229" s="144"/>
      <c r="BAC229" s="144"/>
      <c r="BAD229" s="144"/>
      <c r="BAE229" s="144"/>
      <c r="BAF229" s="144"/>
      <c r="BAG229" s="144"/>
      <c r="BAH229" s="144"/>
      <c r="BAI229" s="144"/>
      <c r="BAJ229" s="144"/>
      <c r="BAK229" s="144"/>
      <c r="BAL229" s="144"/>
      <c r="BAM229" s="144"/>
      <c r="BAN229" s="144"/>
      <c r="BAO229" s="144"/>
      <c r="BAP229" s="144"/>
      <c r="BAQ229" s="144"/>
      <c r="BAR229" s="144"/>
      <c r="BAS229" s="144"/>
      <c r="BAT229" s="144"/>
      <c r="BAU229" s="144"/>
      <c r="BAV229" s="144"/>
      <c r="BAW229" s="144"/>
      <c r="BAX229" s="144"/>
      <c r="BAY229" s="144"/>
      <c r="BAZ229" s="144"/>
      <c r="BBA229" s="144"/>
      <c r="BBB229" s="144"/>
      <c r="BBC229" s="144"/>
      <c r="BBD229" s="144"/>
      <c r="BBE229" s="144"/>
      <c r="BBF229" s="144"/>
      <c r="BBG229" s="144"/>
      <c r="BBH229" s="144"/>
      <c r="BBI229" s="144"/>
      <c r="BBJ229" s="144"/>
      <c r="BBK229" s="144"/>
      <c r="BBL229" s="144"/>
      <c r="BBM229" s="144"/>
      <c r="BBN229" s="144"/>
      <c r="BBO229" s="144"/>
      <c r="BBP229" s="144"/>
      <c r="BBQ229" s="144"/>
      <c r="BBR229" s="144"/>
      <c r="BBS229" s="144"/>
      <c r="BBT229" s="144"/>
      <c r="BBU229" s="144"/>
      <c r="BBV229" s="144"/>
      <c r="BBW229" s="144"/>
      <c r="BBX229" s="144"/>
      <c r="BBY229" s="144"/>
      <c r="BBZ229" s="144"/>
      <c r="BCA229" s="144"/>
      <c r="BCB229" s="144"/>
      <c r="BCC229" s="144"/>
      <c r="BCD229" s="144"/>
      <c r="BCE229" s="144"/>
      <c r="BCF229" s="144"/>
      <c r="BCG229" s="144"/>
      <c r="BCH229" s="144"/>
      <c r="BCI229" s="144"/>
      <c r="BCJ229" s="144"/>
      <c r="BCK229" s="144"/>
      <c r="BCL229" s="144"/>
      <c r="BCM229" s="144"/>
      <c r="BCN229" s="144"/>
      <c r="BCO229" s="144"/>
      <c r="BCP229" s="144"/>
      <c r="BCQ229" s="144"/>
      <c r="BCR229" s="144"/>
      <c r="BCS229" s="144"/>
      <c r="BCT229" s="144"/>
      <c r="BCU229" s="144"/>
      <c r="BCV229" s="144"/>
      <c r="BCW229" s="144"/>
      <c r="BCX229" s="144"/>
      <c r="BCY229" s="144"/>
      <c r="BCZ229" s="144"/>
      <c r="BDA229" s="144"/>
      <c r="BDB229" s="144"/>
      <c r="BDC229" s="144"/>
      <c r="BDD229" s="144"/>
      <c r="BDE229" s="144"/>
      <c r="BDF229" s="144"/>
      <c r="BDG229" s="144"/>
      <c r="BDH229" s="144"/>
      <c r="BDI229" s="144"/>
      <c r="BDJ229" s="144"/>
      <c r="BDK229" s="144"/>
      <c r="BDL229" s="144"/>
      <c r="BDM229" s="144"/>
      <c r="BDN229" s="144"/>
      <c r="BDO229" s="144"/>
      <c r="BDP229" s="144"/>
      <c r="BDQ229" s="144"/>
      <c r="BDR229" s="144"/>
      <c r="BDS229" s="144"/>
      <c r="BDT229" s="144"/>
      <c r="BDU229" s="144"/>
      <c r="BDV229" s="144"/>
      <c r="BDW229" s="144"/>
      <c r="BDX229" s="144"/>
      <c r="BDY229" s="144"/>
      <c r="BDZ229" s="144"/>
      <c r="BEA229" s="144"/>
      <c r="BEB229" s="144"/>
      <c r="BEC229" s="144"/>
      <c r="BED229" s="144"/>
      <c r="BEE229" s="144"/>
      <c r="BEF229" s="144"/>
      <c r="BEG229" s="144"/>
      <c r="BEH229" s="144"/>
      <c r="BEI229" s="144"/>
      <c r="BEJ229" s="144"/>
      <c r="BEK229" s="144"/>
      <c r="BEL229" s="144"/>
      <c r="BEM229" s="144"/>
      <c r="BEN229" s="144"/>
      <c r="BEO229" s="144"/>
      <c r="BEP229" s="144"/>
      <c r="BEQ229" s="144"/>
      <c r="BER229" s="144"/>
      <c r="BES229" s="144"/>
      <c r="BET229" s="144"/>
      <c r="BEU229" s="144"/>
      <c r="BEV229" s="144"/>
      <c r="BEW229" s="144"/>
      <c r="BEX229" s="144"/>
      <c r="BEY229" s="144"/>
      <c r="BEZ229" s="144"/>
      <c r="BFA229" s="144"/>
      <c r="BFB229" s="144"/>
      <c r="BFC229" s="144"/>
      <c r="BFD229" s="144"/>
      <c r="BFE229" s="144"/>
      <c r="BFF229" s="144"/>
      <c r="BFG229" s="144"/>
      <c r="BFH229" s="144"/>
      <c r="BFI229" s="144"/>
      <c r="BFJ229" s="144"/>
      <c r="BFK229" s="144"/>
      <c r="BFL229" s="144"/>
      <c r="BFM229" s="144"/>
      <c r="BFN229" s="144"/>
      <c r="BFO229" s="144"/>
      <c r="BFP229" s="144"/>
      <c r="BFQ229" s="144"/>
      <c r="BFR229" s="144"/>
      <c r="BFS229" s="144"/>
      <c r="BFT229" s="144"/>
      <c r="BFU229" s="144"/>
      <c r="BFV229" s="144"/>
      <c r="BFW229" s="144"/>
      <c r="BFX229" s="144"/>
      <c r="BFY229" s="144"/>
      <c r="BFZ229" s="144"/>
    </row>
    <row r="230" spans="1:1534" ht="15" customHeight="1">
      <c r="A230" s="173" t="s">
        <v>430</v>
      </c>
      <c r="B230" s="143" t="s">
        <v>149</v>
      </c>
      <c r="C230" s="143"/>
      <c r="D230" s="65" t="s">
        <v>58</v>
      </c>
      <c r="E230" s="118"/>
      <c r="F230" s="139" t="s">
        <v>160</v>
      </c>
      <c r="G230" s="198"/>
      <c r="H230" s="65"/>
      <c r="I230" s="65"/>
      <c r="J230" s="65"/>
      <c r="K230" s="293"/>
      <c r="L230" s="123"/>
      <c r="M230" s="289"/>
      <c r="N230" s="65"/>
      <c r="O230" s="179"/>
      <c r="P230" s="140"/>
      <c r="Q230" s="64" t="s">
        <v>93</v>
      </c>
      <c r="R230" s="64" t="s">
        <v>615</v>
      </c>
      <c r="S230" s="64" t="str">
        <f t="shared" si="38"/>
        <v>andtvvvgsidftegiivanmvaemieahtdlkvvrklnlggenvnfeaikrgganngidiyveytghglvdilg</v>
      </c>
      <c r="T230" s="64" t="str">
        <f t="shared" si="39"/>
        <v>fpep</v>
      </c>
      <c r="U230" s="64" t="str">
        <f t="shared" si="40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230" s="64" t="str">
        <f t="shared" si="41"/>
        <v>tyg</v>
      </c>
      <c r="W230" s="64" t="str">
        <f t="shared" si="42"/>
        <v>ppps</v>
      </c>
      <c r="X230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230" s="64"/>
      <c r="Z230" s="64"/>
      <c r="AA230" s="64"/>
      <c r="AB230" s="64"/>
      <c r="AC230" s="186" t="str">
        <f t="shared" si="46"/>
        <v>i</v>
      </c>
      <c r="AD230" s="186" t="str">
        <f t="shared" si="46"/>
        <v>e</v>
      </c>
      <c r="AE230" s="186" t="str">
        <f t="shared" si="46"/>
        <v>h</v>
      </c>
      <c r="AF230" s="186" t="str">
        <f t="shared" si="46"/>
        <v>l</v>
      </c>
      <c r="AG230" s="186" t="str">
        <f t="shared" si="46"/>
        <v>t</v>
      </c>
      <c r="AH230" s="193" t="str">
        <f t="shared" si="46"/>
        <v>y</v>
      </c>
      <c r="AI230" s="66"/>
      <c r="AJ230" s="66"/>
      <c r="AK230" s="205"/>
      <c r="AL230" s="205"/>
      <c r="AM230" s="205"/>
      <c r="AN230" s="205"/>
      <c r="AO230" s="205"/>
      <c r="AP230" s="205"/>
      <c r="AQ230" s="205"/>
      <c r="AR230" s="205"/>
      <c r="AS230" s="205"/>
      <c r="AT230" s="205"/>
      <c r="AU230" s="205"/>
      <c r="AV230" s="205"/>
      <c r="AW230" s="205"/>
      <c r="AX230" s="205"/>
      <c r="AY230" s="205"/>
      <c r="PN230" s="144"/>
      <c r="PO230" s="144"/>
      <c r="PP230" s="144"/>
      <c r="PQ230" s="144"/>
      <c r="PR230" s="144"/>
      <c r="PS230" s="144"/>
      <c r="PT230" s="144"/>
      <c r="PU230" s="144"/>
      <c r="PV230" s="144"/>
      <c r="PW230" s="144"/>
      <c r="PX230" s="144"/>
      <c r="PY230" s="144"/>
      <c r="PZ230" s="144"/>
      <c r="QA230" s="144"/>
      <c r="QB230" s="144"/>
      <c r="QC230" s="144"/>
      <c r="QD230" s="144"/>
      <c r="QE230" s="144"/>
      <c r="QF230" s="144"/>
      <c r="QG230" s="144"/>
      <c r="QH230" s="144"/>
      <c r="QI230" s="144"/>
      <c r="QJ230" s="144"/>
      <c r="QK230" s="144"/>
      <c r="QL230" s="144"/>
      <c r="QM230" s="144"/>
      <c r="QN230" s="144"/>
      <c r="QO230" s="144"/>
      <c r="QP230" s="144"/>
      <c r="QQ230" s="144"/>
      <c r="QR230" s="144"/>
      <c r="QS230" s="144"/>
      <c r="QT230" s="144"/>
      <c r="QU230" s="144"/>
      <c r="QV230" s="144"/>
      <c r="QW230" s="144"/>
      <c r="QX230" s="144"/>
      <c r="QY230" s="144"/>
      <c r="QZ230" s="144"/>
      <c r="RA230" s="144"/>
      <c r="RB230" s="144"/>
      <c r="RC230" s="144"/>
      <c r="RD230" s="144"/>
      <c r="RE230" s="144"/>
      <c r="RF230" s="144"/>
      <c r="RG230" s="144"/>
      <c r="RH230" s="144"/>
      <c r="RI230" s="144"/>
      <c r="RJ230" s="144"/>
      <c r="RK230" s="144"/>
      <c r="RL230" s="144"/>
      <c r="RM230" s="144"/>
      <c r="RN230" s="144"/>
      <c r="RO230" s="144"/>
      <c r="RP230" s="144"/>
      <c r="RQ230" s="144"/>
      <c r="RR230" s="144"/>
      <c r="RS230" s="144"/>
      <c r="RT230" s="144"/>
      <c r="RU230" s="144"/>
      <c r="RV230" s="144"/>
      <c r="RW230" s="144"/>
      <c r="RX230" s="144"/>
      <c r="RY230" s="144"/>
      <c r="RZ230" s="144"/>
      <c r="SA230" s="144"/>
      <c r="SB230" s="144"/>
      <c r="SC230" s="144"/>
      <c r="SD230" s="144"/>
      <c r="SE230" s="144"/>
      <c r="SF230" s="144"/>
      <c r="SG230" s="144"/>
      <c r="SH230" s="144"/>
      <c r="SI230" s="144"/>
      <c r="SJ230" s="144"/>
      <c r="SK230" s="144"/>
      <c r="SL230" s="144"/>
      <c r="SM230" s="144"/>
      <c r="SN230" s="144"/>
      <c r="SO230" s="144"/>
      <c r="SP230" s="144"/>
      <c r="SQ230" s="144"/>
      <c r="SR230" s="144"/>
      <c r="SS230" s="144"/>
      <c r="ST230" s="144"/>
      <c r="SU230" s="144"/>
      <c r="SV230" s="144"/>
      <c r="SW230" s="144"/>
      <c r="SX230" s="144"/>
      <c r="SY230" s="144"/>
      <c r="SZ230" s="144"/>
      <c r="TA230" s="144"/>
      <c r="TB230" s="144"/>
      <c r="TC230" s="144"/>
      <c r="TD230" s="144"/>
      <c r="TE230" s="144"/>
      <c r="TF230" s="144"/>
      <c r="TG230" s="144"/>
      <c r="TH230" s="144"/>
      <c r="TI230" s="144"/>
      <c r="TJ230" s="144"/>
      <c r="TK230" s="144"/>
      <c r="TL230" s="144"/>
      <c r="TM230" s="144"/>
      <c r="TN230" s="144"/>
      <c r="TO230" s="144"/>
      <c r="TP230" s="144"/>
      <c r="TQ230" s="144"/>
      <c r="TR230" s="144"/>
      <c r="TS230" s="144"/>
      <c r="TT230" s="144"/>
      <c r="TU230" s="144"/>
      <c r="TV230" s="144"/>
      <c r="TW230" s="144"/>
      <c r="TX230" s="144"/>
      <c r="TY230" s="144"/>
      <c r="TZ230" s="144"/>
      <c r="UA230" s="144"/>
      <c r="UB230" s="144"/>
      <c r="UC230" s="144"/>
      <c r="UD230" s="144"/>
      <c r="UE230" s="144"/>
      <c r="UF230" s="144"/>
      <c r="UG230" s="144"/>
      <c r="UH230" s="144"/>
      <c r="UI230" s="144"/>
      <c r="UJ230" s="144"/>
      <c r="UK230" s="144"/>
      <c r="UL230" s="144"/>
      <c r="UM230" s="144"/>
      <c r="UN230" s="144"/>
      <c r="UO230" s="144"/>
      <c r="UP230" s="144"/>
      <c r="UQ230" s="144"/>
      <c r="UR230" s="144"/>
      <c r="US230" s="144"/>
      <c r="UT230" s="144"/>
      <c r="UU230" s="144"/>
      <c r="UV230" s="144"/>
      <c r="UW230" s="144"/>
      <c r="UX230" s="144"/>
      <c r="UY230" s="144"/>
      <c r="UZ230" s="144"/>
      <c r="VA230" s="144"/>
      <c r="VB230" s="144"/>
      <c r="VC230" s="144"/>
      <c r="VD230" s="144"/>
      <c r="VE230" s="144"/>
      <c r="VF230" s="144"/>
      <c r="VG230" s="144"/>
      <c r="VH230" s="144"/>
      <c r="VI230" s="144"/>
      <c r="VJ230" s="144"/>
      <c r="VK230" s="144"/>
      <c r="VL230" s="144"/>
      <c r="VM230" s="144"/>
      <c r="VN230" s="144"/>
      <c r="VO230" s="144"/>
      <c r="VP230" s="144"/>
      <c r="VQ230" s="144"/>
      <c r="VR230" s="144"/>
      <c r="VS230" s="144"/>
      <c r="VT230" s="144"/>
      <c r="VU230" s="144"/>
      <c r="VV230" s="144"/>
      <c r="VW230" s="144"/>
      <c r="VX230" s="144"/>
      <c r="VY230" s="144"/>
      <c r="VZ230" s="144"/>
      <c r="WA230" s="144"/>
      <c r="WB230" s="144"/>
      <c r="WC230" s="144"/>
      <c r="WD230" s="144"/>
      <c r="WE230" s="144"/>
      <c r="WF230" s="144"/>
      <c r="WG230" s="144"/>
      <c r="WH230" s="144"/>
      <c r="WI230" s="144"/>
      <c r="WJ230" s="144"/>
      <c r="WK230" s="144"/>
      <c r="WL230" s="144"/>
      <c r="WM230" s="144"/>
      <c r="WN230" s="144"/>
      <c r="WO230" s="144"/>
      <c r="WP230" s="144"/>
      <c r="WQ230" s="144"/>
      <c r="WR230" s="144"/>
      <c r="WS230" s="144"/>
      <c r="WT230" s="144"/>
      <c r="WU230" s="144"/>
      <c r="WV230" s="144"/>
      <c r="WW230" s="144"/>
      <c r="WX230" s="144"/>
      <c r="WY230" s="144"/>
      <c r="WZ230" s="144"/>
      <c r="XA230" s="144"/>
      <c r="XB230" s="144"/>
      <c r="XC230" s="144"/>
      <c r="XD230" s="144"/>
      <c r="XE230" s="144"/>
      <c r="XF230" s="144"/>
      <c r="XG230" s="144"/>
      <c r="XH230" s="144"/>
      <c r="XI230" s="144"/>
      <c r="XJ230" s="144"/>
      <c r="XK230" s="144"/>
      <c r="XL230" s="144"/>
      <c r="XM230" s="144"/>
      <c r="XN230" s="144"/>
      <c r="XO230" s="144"/>
      <c r="XP230" s="144"/>
      <c r="XQ230" s="144"/>
      <c r="XR230" s="144"/>
      <c r="XS230" s="144"/>
      <c r="XT230" s="144"/>
      <c r="XU230" s="144"/>
      <c r="XV230" s="144"/>
      <c r="XW230" s="144"/>
      <c r="XX230" s="144"/>
      <c r="XY230" s="144"/>
      <c r="XZ230" s="144"/>
      <c r="YA230" s="144"/>
      <c r="YB230" s="144"/>
      <c r="YC230" s="144"/>
      <c r="YD230" s="144"/>
      <c r="YE230" s="144"/>
      <c r="YF230" s="144"/>
      <c r="YG230" s="144"/>
      <c r="YH230" s="144"/>
      <c r="YI230" s="144"/>
      <c r="YJ230" s="144"/>
      <c r="YK230" s="144"/>
      <c r="YL230" s="144"/>
      <c r="YM230" s="144"/>
      <c r="YN230" s="144"/>
      <c r="YO230" s="144"/>
      <c r="YP230" s="144"/>
      <c r="YQ230" s="144"/>
      <c r="YR230" s="144"/>
      <c r="YS230" s="144"/>
      <c r="YT230" s="144"/>
      <c r="YU230" s="144"/>
      <c r="YV230" s="144"/>
      <c r="YW230" s="144"/>
      <c r="YX230" s="144"/>
      <c r="YY230" s="144"/>
      <c r="YZ230" s="144"/>
      <c r="ZA230" s="144"/>
      <c r="ZB230" s="144"/>
      <c r="ZC230" s="144"/>
      <c r="ZD230" s="144"/>
      <c r="ZE230" s="144"/>
      <c r="ZF230" s="144"/>
      <c r="ZG230" s="144"/>
      <c r="ZH230" s="144"/>
      <c r="ZI230" s="144"/>
      <c r="ZJ230" s="144"/>
      <c r="ZK230" s="144"/>
      <c r="ZL230" s="144"/>
      <c r="ZM230" s="144"/>
      <c r="ZN230" s="144"/>
      <c r="ZO230" s="144"/>
      <c r="ZP230" s="144"/>
      <c r="ZQ230" s="144"/>
      <c r="ZR230" s="144"/>
      <c r="ZS230" s="144"/>
      <c r="ZT230" s="144"/>
      <c r="ZU230" s="144"/>
      <c r="ZV230" s="144"/>
      <c r="ZW230" s="144"/>
      <c r="ZX230" s="144"/>
      <c r="ZY230" s="144"/>
      <c r="ZZ230" s="144"/>
      <c r="AAA230" s="144"/>
      <c r="AAB230" s="144"/>
      <c r="AAC230" s="144"/>
      <c r="AAD230" s="144"/>
      <c r="AAE230" s="144"/>
      <c r="AAF230" s="144"/>
      <c r="AAG230" s="144"/>
      <c r="AAH230" s="144"/>
      <c r="AAI230" s="144"/>
      <c r="AAJ230" s="144"/>
      <c r="AAK230" s="144"/>
      <c r="AAL230" s="144"/>
      <c r="AAM230" s="144"/>
      <c r="AAN230" s="144"/>
      <c r="AAO230" s="144"/>
      <c r="AAP230" s="144"/>
      <c r="AAQ230" s="144"/>
      <c r="AAR230" s="144"/>
      <c r="AAS230" s="144"/>
      <c r="AAT230" s="144"/>
      <c r="AAU230" s="144"/>
      <c r="AAV230" s="144"/>
      <c r="AAW230" s="144"/>
      <c r="AAX230" s="144"/>
      <c r="AAY230" s="144"/>
      <c r="AAZ230" s="144"/>
      <c r="ABA230" s="144"/>
      <c r="ABB230" s="144"/>
      <c r="ABC230" s="144"/>
      <c r="ABD230" s="144"/>
      <c r="ABE230" s="144"/>
      <c r="ABF230" s="144"/>
      <c r="ABG230" s="144"/>
      <c r="ABH230" s="144"/>
      <c r="ABI230" s="144"/>
      <c r="ABJ230" s="144"/>
      <c r="ABK230" s="144"/>
      <c r="ABL230" s="144"/>
      <c r="ABM230" s="144"/>
      <c r="ABN230" s="144"/>
      <c r="ABO230" s="144"/>
      <c r="ABP230" s="144"/>
      <c r="ABQ230" s="144"/>
      <c r="ABR230" s="144"/>
      <c r="ABS230" s="144"/>
      <c r="ABT230" s="144"/>
      <c r="ABU230" s="144"/>
      <c r="ABV230" s="144"/>
      <c r="ABW230" s="144"/>
      <c r="ABX230" s="144"/>
      <c r="ABY230" s="144"/>
      <c r="ABZ230" s="144"/>
      <c r="ACA230" s="144"/>
      <c r="ACB230" s="144"/>
      <c r="ACC230" s="144"/>
      <c r="ACD230" s="144"/>
      <c r="ACE230" s="144"/>
      <c r="ACF230" s="144"/>
      <c r="ACG230" s="144"/>
      <c r="ACH230" s="144"/>
      <c r="ACI230" s="144"/>
      <c r="ACJ230" s="144"/>
      <c r="ACK230" s="144"/>
      <c r="ACL230" s="144"/>
      <c r="ACM230" s="144"/>
      <c r="ACN230" s="144"/>
      <c r="ACO230" s="144"/>
      <c r="ACP230" s="144"/>
      <c r="ACQ230" s="144"/>
      <c r="ACR230" s="144"/>
      <c r="ACS230" s="144"/>
      <c r="ACT230" s="144"/>
      <c r="ACU230" s="144"/>
      <c r="ACV230" s="144"/>
      <c r="ACW230" s="144"/>
      <c r="ACX230" s="144"/>
      <c r="ACY230" s="144"/>
      <c r="ACZ230" s="144"/>
      <c r="ADA230" s="144"/>
      <c r="ADB230" s="144"/>
      <c r="ADC230" s="144"/>
      <c r="ADD230" s="144"/>
      <c r="ADE230" s="144"/>
      <c r="ADF230" s="144"/>
      <c r="ADG230" s="144"/>
      <c r="ADH230" s="144"/>
      <c r="ADI230" s="144"/>
      <c r="ADJ230" s="144"/>
      <c r="ADK230" s="144"/>
      <c r="ADL230" s="144"/>
      <c r="ADM230" s="144"/>
      <c r="ADN230" s="144"/>
      <c r="ADO230" s="144"/>
      <c r="ADP230" s="144"/>
      <c r="ADQ230" s="144"/>
      <c r="ADR230" s="144"/>
      <c r="ADS230" s="144"/>
      <c r="ADT230" s="144"/>
      <c r="ADU230" s="144"/>
      <c r="ADV230" s="144"/>
      <c r="ADW230" s="144"/>
      <c r="ADX230" s="144"/>
      <c r="ADY230" s="144"/>
      <c r="ADZ230" s="144"/>
      <c r="AEA230" s="144"/>
      <c r="AEB230" s="144"/>
      <c r="AEC230" s="144"/>
      <c r="AED230" s="144"/>
      <c r="AEE230" s="144"/>
      <c r="AEF230" s="144"/>
      <c r="AEG230" s="144"/>
      <c r="AEH230" s="144"/>
      <c r="AEI230" s="144"/>
      <c r="AEJ230" s="144"/>
      <c r="AEK230" s="144"/>
      <c r="AEL230" s="144"/>
      <c r="AEM230" s="144"/>
      <c r="AEN230" s="144"/>
      <c r="AEO230" s="144"/>
      <c r="AEP230" s="144"/>
      <c r="AEQ230" s="144"/>
      <c r="AER230" s="144"/>
      <c r="AES230" s="144"/>
      <c r="AET230" s="144"/>
      <c r="AEU230" s="144"/>
      <c r="AEV230" s="144"/>
      <c r="AEW230" s="144"/>
      <c r="AEX230" s="144"/>
      <c r="AEY230" s="144"/>
      <c r="AEZ230" s="144"/>
      <c r="AFA230" s="144"/>
      <c r="AFB230" s="144"/>
      <c r="AFC230" s="144"/>
      <c r="AFD230" s="144"/>
      <c r="AFE230" s="144"/>
      <c r="AFF230" s="144"/>
      <c r="AFG230" s="144"/>
      <c r="AFH230" s="144"/>
      <c r="AFI230" s="144"/>
      <c r="AFJ230" s="144"/>
      <c r="AFK230" s="144"/>
      <c r="AFL230" s="144"/>
      <c r="AFM230" s="144"/>
      <c r="AFN230" s="144"/>
      <c r="AFO230" s="144"/>
      <c r="AFP230" s="144"/>
      <c r="AFQ230" s="144"/>
      <c r="AFR230" s="144"/>
      <c r="AFS230" s="144"/>
      <c r="AFT230" s="144"/>
      <c r="AFU230" s="144"/>
      <c r="AFV230" s="144"/>
      <c r="AFW230" s="144"/>
      <c r="AFX230" s="144"/>
      <c r="AFY230" s="144"/>
      <c r="AFZ230" s="144"/>
      <c r="AGA230" s="144"/>
      <c r="AGB230" s="144"/>
      <c r="AGC230" s="144"/>
      <c r="AGD230" s="144"/>
      <c r="AGE230" s="144"/>
      <c r="AGF230" s="144"/>
      <c r="AGG230" s="144"/>
      <c r="AGH230" s="144"/>
      <c r="AGI230" s="144"/>
      <c r="AGJ230" s="144"/>
      <c r="AGK230" s="144"/>
      <c r="AGL230" s="144"/>
      <c r="AGM230" s="144"/>
      <c r="AGN230" s="144"/>
      <c r="AGO230" s="144"/>
      <c r="AGP230" s="144"/>
      <c r="AGQ230" s="144"/>
      <c r="AGR230" s="144"/>
      <c r="AGS230" s="144"/>
      <c r="AGT230" s="144"/>
      <c r="AGU230" s="144"/>
      <c r="AGV230" s="144"/>
      <c r="AGW230" s="144"/>
      <c r="AGX230" s="144"/>
      <c r="AGY230" s="144"/>
      <c r="AGZ230" s="144"/>
      <c r="AHA230" s="144"/>
      <c r="AHB230" s="144"/>
      <c r="AHC230" s="144"/>
      <c r="AHD230" s="144"/>
      <c r="AHE230" s="144"/>
      <c r="AHF230" s="144"/>
      <c r="AHG230" s="144"/>
      <c r="AHH230" s="144"/>
      <c r="AHI230" s="144"/>
      <c r="AHJ230" s="144"/>
      <c r="AHK230" s="144"/>
      <c r="AHL230" s="144"/>
      <c r="AHM230" s="144"/>
      <c r="AHN230" s="144"/>
      <c r="AHO230" s="144"/>
      <c r="AHP230" s="144"/>
      <c r="AHQ230" s="144"/>
      <c r="AHR230" s="144"/>
      <c r="AHS230" s="144"/>
      <c r="AHT230" s="144"/>
      <c r="AHU230" s="144"/>
      <c r="AHV230" s="144"/>
      <c r="AHW230" s="144"/>
      <c r="AHX230" s="144"/>
      <c r="AHY230" s="144"/>
      <c r="AHZ230" s="144"/>
      <c r="AIA230" s="144"/>
      <c r="AIB230" s="144"/>
      <c r="AIC230" s="144"/>
      <c r="AID230" s="144"/>
      <c r="AIE230" s="144"/>
      <c r="AIF230" s="144"/>
      <c r="AIG230" s="144"/>
      <c r="AIH230" s="144"/>
      <c r="AII230" s="144"/>
      <c r="AIJ230" s="144"/>
      <c r="AIK230" s="144"/>
      <c r="AIL230" s="144"/>
      <c r="AIM230" s="144"/>
      <c r="AIN230" s="144"/>
      <c r="AIO230" s="144"/>
      <c r="AIP230" s="144"/>
      <c r="AIQ230" s="144"/>
      <c r="AIR230" s="144"/>
      <c r="AIS230" s="144"/>
      <c r="AIT230" s="144"/>
      <c r="AIU230" s="144"/>
      <c r="AIV230" s="144"/>
      <c r="AIW230" s="144"/>
      <c r="AIX230" s="144"/>
      <c r="AIY230" s="144"/>
      <c r="AIZ230" s="144"/>
      <c r="AJA230" s="144"/>
      <c r="AJB230" s="144"/>
      <c r="AJC230" s="144"/>
      <c r="AJD230" s="144"/>
      <c r="AJE230" s="144"/>
      <c r="AJF230" s="144"/>
      <c r="AJG230" s="144"/>
      <c r="AJH230" s="144"/>
      <c r="AJI230" s="144"/>
      <c r="AJJ230" s="144"/>
      <c r="AJK230" s="144"/>
      <c r="AJL230" s="144"/>
      <c r="AJM230" s="144"/>
      <c r="AJN230" s="144"/>
      <c r="AJO230" s="144"/>
      <c r="AJP230" s="144"/>
      <c r="AJQ230" s="144"/>
      <c r="AJR230" s="144"/>
      <c r="AJS230" s="144"/>
      <c r="AJT230" s="144"/>
      <c r="AJU230" s="144"/>
      <c r="AJV230" s="144"/>
      <c r="AJW230" s="144"/>
      <c r="AJX230" s="144"/>
      <c r="AJY230" s="144"/>
      <c r="AJZ230" s="144"/>
      <c r="AKA230" s="144"/>
      <c r="AKB230" s="144"/>
      <c r="AKC230" s="144"/>
      <c r="AKD230" s="144"/>
      <c r="AKE230" s="144"/>
      <c r="AKF230" s="144"/>
      <c r="AKG230" s="144"/>
      <c r="AKH230" s="144"/>
      <c r="AKI230" s="144"/>
      <c r="AKJ230" s="144"/>
      <c r="AKK230" s="144"/>
      <c r="AKL230" s="144"/>
      <c r="AKM230" s="144"/>
      <c r="AKN230" s="144"/>
      <c r="AKO230" s="144"/>
      <c r="AKP230" s="144"/>
      <c r="AKQ230" s="144"/>
      <c r="AKR230" s="144"/>
      <c r="AKS230" s="144"/>
      <c r="AKT230" s="144"/>
      <c r="AKU230" s="144"/>
      <c r="AKV230" s="144"/>
      <c r="AKW230" s="144"/>
      <c r="AKX230" s="144"/>
      <c r="AKY230" s="144"/>
      <c r="AKZ230" s="144"/>
      <c r="ALA230" s="144"/>
      <c r="ALB230" s="144"/>
      <c r="ALC230" s="144"/>
      <c r="ALD230" s="144"/>
      <c r="ALE230" s="144"/>
      <c r="ALF230" s="144"/>
      <c r="ALG230" s="144"/>
      <c r="ALH230" s="144"/>
      <c r="ALI230" s="144"/>
      <c r="ALJ230" s="144"/>
      <c r="ALK230" s="144"/>
      <c r="ALL230" s="144"/>
      <c r="ALM230" s="144"/>
      <c r="ALN230" s="144"/>
      <c r="ALO230" s="144"/>
      <c r="ALP230" s="144"/>
      <c r="ALQ230" s="144"/>
      <c r="ALR230" s="144"/>
      <c r="ALS230" s="144"/>
      <c r="ALT230" s="144"/>
      <c r="ALU230" s="144"/>
      <c r="ALV230" s="144"/>
      <c r="ALW230" s="144"/>
      <c r="ALX230" s="144"/>
      <c r="ALY230" s="144"/>
      <c r="ALZ230" s="144"/>
      <c r="AMA230" s="144"/>
      <c r="AMB230" s="144"/>
      <c r="AMC230" s="144"/>
      <c r="AMD230" s="144"/>
      <c r="AME230" s="144"/>
      <c r="AMF230" s="144"/>
      <c r="AMG230" s="144"/>
      <c r="AMH230" s="144"/>
      <c r="AMI230" s="144"/>
      <c r="AMJ230" s="144"/>
      <c r="AMK230" s="144"/>
      <c r="AML230" s="144"/>
      <c r="AMM230" s="144"/>
      <c r="AMN230" s="144"/>
      <c r="AMO230" s="144"/>
      <c r="AMP230" s="144"/>
      <c r="AMQ230" s="144"/>
      <c r="AMR230" s="144"/>
      <c r="AMS230" s="144"/>
      <c r="AMT230" s="144"/>
      <c r="AMU230" s="144"/>
      <c r="AMV230" s="144"/>
      <c r="AMW230" s="144"/>
      <c r="AMX230" s="144"/>
      <c r="AMY230" s="144"/>
      <c r="AMZ230" s="144"/>
      <c r="ANA230" s="144"/>
      <c r="ANB230" s="144"/>
      <c r="ANC230" s="144"/>
      <c r="AND230" s="144"/>
      <c r="ANE230" s="144"/>
      <c r="ANF230" s="144"/>
      <c r="ANG230" s="144"/>
      <c r="ANH230" s="144"/>
      <c r="ANI230" s="144"/>
      <c r="ANJ230" s="144"/>
      <c r="ANK230" s="144"/>
      <c r="ANL230" s="144"/>
      <c r="ANM230" s="144"/>
      <c r="ANN230" s="144"/>
      <c r="ANO230" s="144"/>
      <c r="ANP230" s="144"/>
      <c r="ANQ230" s="144"/>
      <c r="ANR230" s="144"/>
      <c r="ANS230" s="144"/>
      <c r="ANT230" s="144"/>
      <c r="ANU230" s="144"/>
      <c r="ANV230" s="144"/>
      <c r="ANW230" s="144"/>
      <c r="ANX230" s="144"/>
      <c r="ANY230" s="144"/>
      <c r="ANZ230" s="144"/>
      <c r="AOA230" s="144"/>
      <c r="AOB230" s="144"/>
      <c r="AOC230" s="144"/>
      <c r="AOD230" s="144"/>
      <c r="AOE230" s="144"/>
      <c r="AOF230" s="144"/>
      <c r="AOG230" s="144"/>
      <c r="AOH230" s="144"/>
      <c r="AOI230" s="144"/>
      <c r="AOJ230" s="144"/>
      <c r="AOK230" s="144"/>
      <c r="AOL230" s="144"/>
      <c r="AOM230" s="144"/>
      <c r="AON230" s="144"/>
      <c r="AOO230" s="144"/>
      <c r="AOP230" s="144"/>
      <c r="AOQ230" s="144"/>
      <c r="AOR230" s="144"/>
      <c r="AOS230" s="144"/>
      <c r="AOT230" s="144"/>
      <c r="AOU230" s="144"/>
      <c r="AOV230" s="144"/>
      <c r="AOW230" s="144"/>
      <c r="AOX230" s="144"/>
      <c r="AOY230" s="144"/>
      <c r="AOZ230" s="144"/>
      <c r="APA230" s="144"/>
      <c r="APB230" s="144"/>
      <c r="APC230" s="144"/>
      <c r="APD230" s="144"/>
      <c r="APE230" s="144"/>
      <c r="APF230" s="144"/>
      <c r="APG230" s="144"/>
      <c r="APH230" s="144"/>
      <c r="API230" s="144"/>
      <c r="APJ230" s="144"/>
      <c r="APK230" s="144"/>
      <c r="APL230" s="144"/>
      <c r="APM230" s="144"/>
      <c r="APN230" s="144"/>
      <c r="APO230" s="144"/>
      <c r="APP230" s="144"/>
      <c r="APQ230" s="144"/>
      <c r="APR230" s="144"/>
      <c r="APS230" s="144"/>
      <c r="APT230" s="144"/>
      <c r="APU230" s="144"/>
      <c r="APV230" s="144"/>
      <c r="APW230" s="144"/>
      <c r="APX230" s="144"/>
      <c r="APY230" s="144"/>
      <c r="APZ230" s="144"/>
      <c r="AQA230" s="144"/>
      <c r="AQB230" s="144"/>
      <c r="AQC230" s="144"/>
      <c r="AQD230" s="144"/>
      <c r="AQE230" s="144"/>
      <c r="AQF230" s="144"/>
      <c r="AQG230" s="144"/>
      <c r="AQH230" s="144"/>
      <c r="AQI230" s="144"/>
      <c r="AQJ230" s="144"/>
      <c r="AQK230" s="144"/>
      <c r="AQL230" s="144"/>
      <c r="AQM230" s="144"/>
      <c r="AQN230" s="144"/>
      <c r="AQO230" s="144"/>
      <c r="AQP230" s="144"/>
      <c r="AQQ230" s="144"/>
      <c r="AQR230" s="144"/>
      <c r="AQS230" s="144"/>
      <c r="AQT230" s="144"/>
      <c r="AQU230" s="144"/>
      <c r="AQV230" s="144"/>
      <c r="AQW230" s="144"/>
      <c r="AQX230" s="144"/>
      <c r="AQY230" s="144"/>
      <c r="AQZ230" s="144"/>
      <c r="ARA230" s="144"/>
      <c r="ARB230" s="144"/>
      <c r="ARC230" s="144"/>
      <c r="ARD230" s="144"/>
      <c r="ARE230" s="144"/>
      <c r="ARF230" s="144"/>
      <c r="ARG230" s="144"/>
      <c r="ARH230" s="144"/>
      <c r="ARI230" s="144"/>
      <c r="ARJ230" s="144"/>
      <c r="ARK230" s="144"/>
      <c r="ARL230" s="144"/>
      <c r="ARM230" s="144"/>
      <c r="ARN230" s="144"/>
      <c r="ARO230" s="144"/>
      <c r="ARP230" s="144"/>
      <c r="ARQ230" s="144"/>
      <c r="ARR230" s="144"/>
      <c r="ARS230" s="144"/>
      <c r="ART230" s="144"/>
      <c r="ARU230" s="144"/>
      <c r="ARV230" s="144"/>
      <c r="ARW230" s="144"/>
      <c r="ARX230" s="144"/>
      <c r="ARY230" s="144"/>
      <c r="ARZ230" s="144"/>
      <c r="ASA230" s="144"/>
      <c r="ASB230" s="144"/>
      <c r="ASC230" s="144"/>
      <c r="ASD230" s="144"/>
      <c r="ASE230" s="144"/>
      <c r="ASF230" s="144"/>
      <c r="ASG230" s="144"/>
      <c r="ASH230" s="144"/>
      <c r="ASI230" s="144"/>
      <c r="ASJ230" s="144"/>
      <c r="ASK230" s="144"/>
      <c r="ASL230" s="144"/>
      <c r="ASM230" s="144"/>
      <c r="ASN230" s="144"/>
      <c r="ASO230" s="144"/>
      <c r="ASP230" s="144"/>
      <c r="ASQ230" s="144"/>
      <c r="ASR230" s="144"/>
      <c r="ASS230" s="144"/>
      <c r="AST230" s="144"/>
      <c r="ASU230" s="144"/>
      <c r="ASV230" s="144"/>
      <c r="ASW230" s="144"/>
      <c r="ASX230" s="144"/>
      <c r="ASY230" s="144"/>
      <c r="ASZ230" s="144"/>
      <c r="ATA230" s="144"/>
      <c r="ATB230" s="144"/>
      <c r="ATC230" s="144"/>
      <c r="ATD230" s="144"/>
      <c r="ATE230" s="144"/>
      <c r="ATF230" s="144"/>
      <c r="ATG230" s="144"/>
      <c r="ATH230" s="144"/>
      <c r="ATI230" s="144"/>
      <c r="ATJ230" s="144"/>
      <c r="ATK230" s="144"/>
      <c r="ATL230" s="144"/>
      <c r="ATM230" s="144"/>
      <c r="ATN230" s="144"/>
      <c r="ATO230" s="144"/>
      <c r="ATP230" s="144"/>
      <c r="ATQ230" s="144"/>
      <c r="ATR230" s="144"/>
      <c r="ATS230" s="144"/>
      <c r="ATT230" s="144"/>
      <c r="ATU230" s="144"/>
      <c r="ATV230" s="144"/>
      <c r="ATW230" s="144"/>
      <c r="ATX230" s="144"/>
      <c r="ATY230" s="144"/>
      <c r="ATZ230" s="144"/>
      <c r="AUA230" s="144"/>
      <c r="AUB230" s="144"/>
      <c r="AUC230" s="144"/>
      <c r="AUD230" s="144"/>
      <c r="AUE230" s="144"/>
      <c r="AUF230" s="144"/>
      <c r="AUG230" s="144"/>
      <c r="AUH230" s="144"/>
      <c r="AUI230" s="144"/>
      <c r="AUJ230" s="144"/>
      <c r="AUK230" s="144"/>
      <c r="AUL230" s="144"/>
      <c r="AUM230" s="144"/>
      <c r="AUN230" s="144"/>
      <c r="AUO230" s="144"/>
      <c r="AUP230" s="144"/>
      <c r="AUQ230" s="144"/>
      <c r="AUR230" s="144"/>
      <c r="AUS230" s="144"/>
      <c r="AUT230" s="144"/>
      <c r="AUU230" s="144"/>
      <c r="AUV230" s="144"/>
      <c r="AUW230" s="144"/>
      <c r="AUX230" s="144"/>
      <c r="AUY230" s="144"/>
      <c r="AUZ230" s="144"/>
      <c r="AVA230" s="144"/>
      <c r="AVB230" s="144"/>
      <c r="AVC230" s="144"/>
      <c r="AVD230" s="144"/>
      <c r="AVE230" s="144"/>
      <c r="AVF230" s="144"/>
      <c r="AVG230" s="144"/>
      <c r="AVH230" s="144"/>
      <c r="AVI230" s="144"/>
      <c r="AVJ230" s="144"/>
      <c r="AVK230" s="144"/>
      <c r="AVL230" s="144"/>
      <c r="AVM230" s="144"/>
      <c r="AVN230" s="144"/>
      <c r="AVO230" s="144"/>
      <c r="AVP230" s="144"/>
      <c r="AVQ230" s="144"/>
      <c r="AVR230" s="144"/>
      <c r="AVS230" s="144"/>
      <c r="AVT230" s="144"/>
      <c r="AVU230" s="144"/>
      <c r="AVV230" s="144"/>
      <c r="AVW230" s="144"/>
      <c r="AVX230" s="144"/>
      <c r="AVY230" s="144"/>
      <c r="AVZ230" s="144"/>
      <c r="AWA230" s="144"/>
      <c r="AWB230" s="144"/>
      <c r="AWC230" s="144"/>
      <c r="AWD230" s="144"/>
      <c r="AWE230" s="144"/>
      <c r="AWF230" s="144"/>
      <c r="AWG230" s="144"/>
      <c r="AWH230" s="144"/>
      <c r="AWI230" s="144"/>
      <c r="AWJ230" s="144"/>
      <c r="AWK230" s="144"/>
      <c r="AWL230" s="144"/>
      <c r="AWM230" s="144"/>
      <c r="AWN230" s="144"/>
      <c r="AWO230" s="144"/>
      <c r="AWP230" s="144"/>
      <c r="AWQ230" s="144"/>
      <c r="AWR230" s="144"/>
      <c r="AWS230" s="144"/>
      <c r="AWT230" s="144"/>
      <c r="AWU230" s="144"/>
      <c r="AWV230" s="144"/>
      <c r="AWW230" s="144"/>
      <c r="AWX230" s="144"/>
      <c r="AWY230" s="144"/>
      <c r="AWZ230" s="144"/>
      <c r="AXA230" s="144"/>
      <c r="AXB230" s="144"/>
      <c r="AXC230" s="144"/>
      <c r="AXD230" s="144"/>
      <c r="AXE230" s="144"/>
      <c r="AXF230" s="144"/>
      <c r="AXG230" s="144"/>
      <c r="AXH230" s="144"/>
      <c r="AXI230" s="144"/>
      <c r="AXJ230" s="144"/>
      <c r="AXK230" s="144"/>
      <c r="AXL230" s="144"/>
      <c r="AXM230" s="144"/>
      <c r="AXN230" s="144"/>
      <c r="AXO230" s="144"/>
      <c r="AXP230" s="144"/>
      <c r="AXQ230" s="144"/>
      <c r="AXR230" s="144"/>
      <c r="AXS230" s="144"/>
      <c r="AXT230" s="144"/>
      <c r="AXU230" s="144"/>
      <c r="AXV230" s="144"/>
      <c r="AXW230" s="144"/>
      <c r="AXX230" s="144"/>
      <c r="AXY230" s="144"/>
      <c r="AXZ230" s="144"/>
      <c r="AYA230" s="144"/>
      <c r="AYB230" s="144"/>
      <c r="AYC230" s="144"/>
      <c r="AYD230" s="144"/>
      <c r="AYE230" s="144"/>
      <c r="AYF230" s="144"/>
      <c r="AYG230" s="144"/>
      <c r="AYH230" s="144"/>
      <c r="AYI230" s="144"/>
      <c r="AYJ230" s="144"/>
      <c r="AYK230" s="144"/>
      <c r="AYL230" s="144"/>
      <c r="AYM230" s="144"/>
      <c r="AYN230" s="144"/>
      <c r="AYO230" s="144"/>
      <c r="AYP230" s="144"/>
      <c r="AYQ230" s="144"/>
      <c r="AYR230" s="144"/>
      <c r="AYS230" s="144"/>
      <c r="AYT230" s="144"/>
      <c r="AYU230" s="144"/>
      <c r="AYV230" s="144"/>
      <c r="AYW230" s="144"/>
      <c r="AYX230" s="144"/>
      <c r="AYY230" s="144"/>
      <c r="AYZ230" s="144"/>
      <c r="AZA230" s="144"/>
      <c r="AZB230" s="144"/>
      <c r="AZC230" s="144"/>
      <c r="AZD230" s="144"/>
      <c r="AZE230" s="144"/>
      <c r="AZF230" s="144"/>
      <c r="AZG230" s="144"/>
      <c r="AZH230" s="144"/>
      <c r="AZI230" s="144"/>
      <c r="AZJ230" s="144"/>
      <c r="AZK230" s="144"/>
      <c r="AZL230" s="144"/>
      <c r="AZM230" s="144"/>
      <c r="AZN230" s="144"/>
      <c r="AZO230" s="144"/>
      <c r="AZP230" s="144"/>
      <c r="AZQ230" s="144"/>
      <c r="AZR230" s="144"/>
      <c r="AZS230" s="144"/>
      <c r="AZT230" s="144"/>
      <c r="AZU230" s="144"/>
      <c r="AZV230" s="144"/>
      <c r="AZW230" s="144"/>
      <c r="AZX230" s="144"/>
      <c r="AZY230" s="144"/>
      <c r="AZZ230" s="144"/>
      <c r="BAA230" s="144"/>
      <c r="BAB230" s="144"/>
      <c r="BAC230" s="144"/>
      <c r="BAD230" s="144"/>
      <c r="BAE230" s="144"/>
      <c r="BAF230" s="144"/>
      <c r="BAG230" s="144"/>
      <c r="BAH230" s="144"/>
      <c r="BAI230" s="144"/>
      <c r="BAJ230" s="144"/>
      <c r="BAK230" s="144"/>
      <c r="BAL230" s="144"/>
      <c r="BAM230" s="144"/>
      <c r="BAN230" s="144"/>
      <c r="BAO230" s="144"/>
      <c r="BAP230" s="144"/>
      <c r="BAQ230" s="144"/>
      <c r="BAR230" s="144"/>
      <c r="BAS230" s="144"/>
      <c r="BAT230" s="144"/>
      <c r="BAU230" s="144"/>
      <c r="BAV230" s="144"/>
      <c r="BAW230" s="144"/>
      <c r="BAX230" s="144"/>
      <c r="BAY230" s="144"/>
      <c r="BAZ230" s="144"/>
      <c r="BBA230" s="144"/>
      <c r="BBB230" s="144"/>
      <c r="BBC230" s="144"/>
      <c r="BBD230" s="144"/>
      <c r="BBE230" s="144"/>
      <c r="BBF230" s="144"/>
      <c r="BBG230" s="144"/>
      <c r="BBH230" s="144"/>
      <c r="BBI230" s="144"/>
      <c r="BBJ230" s="144"/>
      <c r="BBK230" s="144"/>
      <c r="BBL230" s="144"/>
      <c r="BBM230" s="144"/>
      <c r="BBN230" s="144"/>
      <c r="BBO230" s="144"/>
      <c r="BBP230" s="144"/>
      <c r="BBQ230" s="144"/>
      <c r="BBR230" s="144"/>
      <c r="BBS230" s="144"/>
      <c r="BBT230" s="144"/>
      <c r="BBU230" s="144"/>
      <c r="BBV230" s="144"/>
      <c r="BBW230" s="144"/>
      <c r="BBX230" s="144"/>
      <c r="BBY230" s="144"/>
      <c r="BBZ230" s="144"/>
      <c r="BCA230" s="144"/>
      <c r="BCB230" s="144"/>
      <c r="BCC230" s="144"/>
      <c r="BCD230" s="144"/>
      <c r="BCE230" s="144"/>
      <c r="BCF230" s="144"/>
      <c r="BCG230" s="144"/>
      <c r="BCH230" s="144"/>
      <c r="BCI230" s="144"/>
      <c r="BCJ230" s="144"/>
      <c r="BCK230" s="144"/>
      <c r="BCL230" s="144"/>
      <c r="BCM230" s="144"/>
      <c r="BCN230" s="144"/>
      <c r="BCO230" s="144"/>
      <c r="BCP230" s="144"/>
      <c r="BCQ230" s="144"/>
      <c r="BCR230" s="144"/>
      <c r="BCS230" s="144"/>
      <c r="BCT230" s="144"/>
      <c r="BCU230" s="144"/>
      <c r="BCV230" s="144"/>
      <c r="BCW230" s="144"/>
      <c r="BCX230" s="144"/>
      <c r="BCY230" s="144"/>
      <c r="BCZ230" s="144"/>
      <c r="BDA230" s="144"/>
      <c r="BDB230" s="144"/>
      <c r="BDC230" s="144"/>
      <c r="BDD230" s="144"/>
      <c r="BDE230" s="144"/>
      <c r="BDF230" s="144"/>
      <c r="BDG230" s="144"/>
      <c r="BDH230" s="144"/>
      <c r="BDI230" s="144"/>
      <c r="BDJ230" s="144"/>
      <c r="BDK230" s="144"/>
      <c r="BDL230" s="144"/>
      <c r="BDM230" s="144"/>
      <c r="BDN230" s="144"/>
      <c r="BDO230" s="144"/>
      <c r="BDP230" s="144"/>
      <c r="BDQ230" s="144"/>
      <c r="BDR230" s="144"/>
      <c r="BDS230" s="144"/>
      <c r="BDT230" s="144"/>
      <c r="BDU230" s="144"/>
      <c r="BDV230" s="144"/>
      <c r="BDW230" s="144"/>
      <c r="BDX230" s="144"/>
      <c r="BDY230" s="144"/>
      <c r="BDZ230" s="144"/>
      <c r="BEA230" s="144"/>
      <c r="BEB230" s="144"/>
      <c r="BEC230" s="144"/>
      <c r="BED230" s="144"/>
      <c r="BEE230" s="144"/>
      <c r="BEF230" s="144"/>
      <c r="BEG230" s="144"/>
      <c r="BEH230" s="144"/>
      <c r="BEI230" s="144"/>
      <c r="BEJ230" s="144"/>
      <c r="BEK230" s="144"/>
      <c r="BEL230" s="144"/>
      <c r="BEM230" s="144"/>
      <c r="BEN230" s="144"/>
      <c r="BEO230" s="144"/>
      <c r="BEP230" s="144"/>
      <c r="BEQ230" s="144"/>
      <c r="BER230" s="144"/>
      <c r="BES230" s="144"/>
      <c r="BET230" s="144"/>
      <c r="BEU230" s="144"/>
      <c r="BEV230" s="144"/>
      <c r="BEW230" s="144"/>
      <c r="BEX230" s="144"/>
      <c r="BEY230" s="144"/>
      <c r="BEZ230" s="144"/>
      <c r="BFA230" s="144"/>
      <c r="BFB230" s="144"/>
      <c r="BFC230" s="144"/>
      <c r="BFD230" s="144"/>
      <c r="BFE230" s="144"/>
      <c r="BFF230" s="144"/>
      <c r="BFG230" s="144"/>
      <c r="BFH230" s="144"/>
      <c r="BFI230" s="144"/>
      <c r="BFJ230" s="144"/>
      <c r="BFK230" s="144"/>
      <c r="BFL230" s="144"/>
      <c r="BFM230" s="144"/>
      <c r="BFN230" s="144"/>
      <c r="BFO230" s="144"/>
      <c r="BFP230" s="144"/>
      <c r="BFQ230" s="144"/>
      <c r="BFR230" s="144"/>
      <c r="BFS230" s="144"/>
      <c r="BFT230" s="144"/>
      <c r="BFU230" s="144"/>
      <c r="BFV230" s="144"/>
      <c r="BFW230" s="144"/>
      <c r="BFX230" s="144"/>
      <c r="BFY230" s="144"/>
      <c r="BFZ230" s="144"/>
    </row>
    <row r="231" spans="1:1534" ht="15" customHeight="1">
      <c r="A231" s="173" t="s">
        <v>432</v>
      </c>
      <c r="B231" s="143" t="s">
        <v>149</v>
      </c>
      <c r="C231" s="143"/>
      <c r="D231" s="65" t="s">
        <v>75</v>
      </c>
      <c r="E231" s="118"/>
      <c r="F231" s="139"/>
      <c r="G231" s="198"/>
      <c r="H231" s="65"/>
      <c r="I231" s="65"/>
      <c r="J231" s="65"/>
      <c r="K231" s="293"/>
      <c r="L231" s="123"/>
      <c r="M231" s="289"/>
      <c r="N231" s="65"/>
      <c r="O231" s="179"/>
      <c r="P231" s="140"/>
      <c r="Q231" s="64" t="s">
        <v>93</v>
      </c>
      <c r="R231" s="64" t="s">
        <v>616</v>
      </c>
      <c r="S231" s="64" t="str">
        <f t="shared" si="38"/>
        <v>andtvvvgsieftegiivanmvaemieahtdlkvvrklnlggenvnfeaikrgganngidiyveytghglvdilg</v>
      </c>
      <c r="T231" s="64" t="str">
        <f t="shared" si="39"/>
        <v>fpep</v>
      </c>
      <c r="U231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31" s="64" t="str">
        <f t="shared" si="41"/>
        <v>tyg</v>
      </c>
      <c r="W231" s="64" t="str">
        <f t="shared" si="42"/>
        <v>ppps</v>
      </c>
      <c r="X231" s="64" t="str">
        <f t="shared" si="43"/>
        <v>tdpegayetvkkeykrkwnivwlkplgfnntytltvkdelakqynlktfsdlakisdklilgatmfflegpdgypglqklynfkfkhtksmdmgirytaidnnevqvidatatdgllvshklkileddkaffppyyaapiirqdvldkhpelkdvlnklanqisleemqklnykvdgegqdpakvakeflkekglil</v>
      </c>
      <c r="Y231" s="64"/>
      <c r="Z231" s="64"/>
      <c r="AA231" s="64"/>
      <c r="AB231" s="64"/>
      <c r="AC231" s="186" t="str">
        <f t="shared" si="46"/>
        <v>i</v>
      </c>
      <c r="AD231" s="186" t="str">
        <f t="shared" si="46"/>
        <v>e</v>
      </c>
      <c r="AE231" s="186" t="str">
        <f t="shared" si="46"/>
        <v>h</v>
      </c>
      <c r="AF231" s="186" t="str">
        <f t="shared" si="46"/>
        <v>l</v>
      </c>
      <c r="AG231" s="186" t="str">
        <f t="shared" si="46"/>
        <v>t</v>
      </c>
      <c r="AH231" s="193" t="str">
        <f t="shared" si="46"/>
        <v>y</v>
      </c>
      <c r="AI231" s="66"/>
      <c r="AJ231" s="66"/>
      <c r="AK231" s="205"/>
      <c r="AL231" s="205"/>
      <c r="AM231" s="205"/>
      <c r="AN231" s="205"/>
      <c r="AO231" s="205"/>
      <c r="AP231" s="205"/>
      <c r="AQ231" s="205"/>
      <c r="AR231" s="205"/>
      <c r="AS231" s="205"/>
      <c r="AT231" s="205"/>
      <c r="AU231" s="205"/>
      <c r="AV231" s="205"/>
      <c r="AW231" s="205"/>
      <c r="AX231" s="205"/>
      <c r="AY231" s="205"/>
      <c r="PN231" s="144"/>
      <c r="PO231" s="144"/>
      <c r="PP231" s="144"/>
      <c r="PQ231" s="144"/>
      <c r="PR231" s="144"/>
      <c r="PS231" s="144"/>
      <c r="PT231" s="144"/>
      <c r="PU231" s="144"/>
      <c r="PV231" s="144"/>
      <c r="PW231" s="144"/>
      <c r="PX231" s="144"/>
      <c r="PY231" s="144"/>
      <c r="PZ231" s="144"/>
      <c r="QA231" s="144"/>
      <c r="QB231" s="144"/>
      <c r="QC231" s="144"/>
      <c r="QD231" s="144"/>
      <c r="QE231" s="144"/>
      <c r="QF231" s="144"/>
      <c r="QG231" s="144"/>
      <c r="QH231" s="144"/>
      <c r="QI231" s="144"/>
      <c r="QJ231" s="144"/>
      <c r="QK231" s="144"/>
      <c r="QL231" s="144"/>
      <c r="QM231" s="144"/>
      <c r="QN231" s="144"/>
      <c r="QO231" s="144"/>
      <c r="QP231" s="144"/>
      <c r="QQ231" s="144"/>
      <c r="QR231" s="144"/>
      <c r="QS231" s="144"/>
      <c r="QT231" s="144"/>
      <c r="QU231" s="144"/>
      <c r="QV231" s="144"/>
      <c r="QW231" s="144"/>
      <c r="QX231" s="144"/>
      <c r="QY231" s="144"/>
      <c r="QZ231" s="144"/>
      <c r="RA231" s="144"/>
      <c r="RB231" s="144"/>
      <c r="RC231" s="144"/>
      <c r="RD231" s="144"/>
      <c r="RE231" s="144"/>
      <c r="RF231" s="144"/>
      <c r="RG231" s="144"/>
      <c r="RH231" s="144"/>
      <c r="RI231" s="144"/>
      <c r="RJ231" s="144"/>
      <c r="RK231" s="144"/>
      <c r="RL231" s="144"/>
      <c r="RM231" s="144"/>
      <c r="RN231" s="144"/>
      <c r="RO231" s="144"/>
      <c r="RP231" s="144"/>
      <c r="RQ231" s="144"/>
      <c r="RR231" s="144"/>
      <c r="RS231" s="144"/>
      <c r="RT231" s="144"/>
      <c r="RU231" s="144"/>
      <c r="RV231" s="144"/>
      <c r="RW231" s="144"/>
      <c r="RX231" s="144"/>
      <c r="RY231" s="144"/>
      <c r="RZ231" s="144"/>
      <c r="SA231" s="144"/>
      <c r="SB231" s="144"/>
      <c r="SC231" s="144"/>
      <c r="SD231" s="144"/>
      <c r="SE231" s="144"/>
      <c r="SF231" s="144"/>
      <c r="SG231" s="144"/>
      <c r="SH231" s="144"/>
      <c r="SI231" s="144"/>
      <c r="SJ231" s="144"/>
      <c r="SK231" s="144"/>
      <c r="SL231" s="144"/>
      <c r="SM231" s="144"/>
      <c r="SN231" s="144"/>
      <c r="SO231" s="144"/>
      <c r="SP231" s="144"/>
      <c r="SQ231" s="144"/>
      <c r="SR231" s="144"/>
      <c r="SS231" s="144"/>
      <c r="ST231" s="144"/>
      <c r="SU231" s="144"/>
      <c r="SV231" s="144"/>
      <c r="SW231" s="144"/>
      <c r="SX231" s="144"/>
      <c r="SY231" s="144"/>
      <c r="SZ231" s="144"/>
      <c r="TA231" s="144"/>
      <c r="TB231" s="144"/>
      <c r="TC231" s="144"/>
      <c r="TD231" s="144"/>
      <c r="TE231" s="144"/>
      <c r="TF231" s="144"/>
      <c r="TG231" s="144"/>
      <c r="TH231" s="144"/>
      <c r="TI231" s="144"/>
      <c r="TJ231" s="144"/>
      <c r="TK231" s="144"/>
      <c r="TL231" s="144"/>
      <c r="TM231" s="144"/>
      <c r="TN231" s="144"/>
      <c r="TO231" s="144"/>
      <c r="TP231" s="144"/>
      <c r="TQ231" s="144"/>
      <c r="TR231" s="144"/>
      <c r="TS231" s="144"/>
      <c r="TT231" s="144"/>
      <c r="TU231" s="144"/>
      <c r="TV231" s="144"/>
      <c r="TW231" s="144"/>
      <c r="TX231" s="144"/>
      <c r="TY231" s="144"/>
      <c r="TZ231" s="144"/>
      <c r="UA231" s="144"/>
      <c r="UB231" s="144"/>
      <c r="UC231" s="144"/>
      <c r="UD231" s="144"/>
      <c r="UE231" s="144"/>
      <c r="UF231" s="144"/>
      <c r="UG231" s="144"/>
      <c r="UH231" s="144"/>
      <c r="UI231" s="144"/>
      <c r="UJ231" s="144"/>
      <c r="UK231" s="144"/>
      <c r="UL231" s="144"/>
      <c r="UM231" s="144"/>
      <c r="UN231" s="144"/>
      <c r="UO231" s="144"/>
      <c r="UP231" s="144"/>
      <c r="UQ231" s="144"/>
      <c r="UR231" s="144"/>
      <c r="US231" s="144"/>
      <c r="UT231" s="144"/>
      <c r="UU231" s="144"/>
      <c r="UV231" s="144"/>
      <c r="UW231" s="144"/>
      <c r="UX231" s="144"/>
      <c r="UY231" s="144"/>
      <c r="UZ231" s="144"/>
      <c r="VA231" s="144"/>
      <c r="VB231" s="144"/>
      <c r="VC231" s="144"/>
      <c r="VD231" s="144"/>
      <c r="VE231" s="144"/>
      <c r="VF231" s="144"/>
      <c r="VG231" s="144"/>
      <c r="VH231" s="144"/>
      <c r="VI231" s="144"/>
      <c r="VJ231" s="144"/>
      <c r="VK231" s="144"/>
      <c r="VL231" s="144"/>
      <c r="VM231" s="144"/>
      <c r="VN231" s="144"/>
      <c r="VO231" s="144"/>
      <c r="VP231" s="144"/>
      <c r="VQ231" s="144"/>
      <c r="VR231" s="144"/>
      <c r="VS231" s="144"/>
      <c r="VT231" s="144"/>
      <c r="VU231" s="144"/>
      <c r="VV231" s="144"/>
      <c r="VW231" s="144"/>
      <c r="VX231" s="144"/>
      <c r="VY231" s="144"/>
      <c r="VZ231" s="144"/>
      <c r="WA231" s="144"/>
      <c r="WB231" s="144"/>
      <c r="WC231" s="144"/>
      <c r="WD231" s="144"/>
      <c r="WE231" s="144"/>
      <c r="WF231" s="144"/>
      <c r="WG231" s="144"/>
      <c r="WH231" s="144"/>
      <c r="WI231" s="144"/>
      <c r="WJ231" s="144"/>
      <c r="WK231" s="144"/>
      <c r="WL231" s="144"/>
      <c r="WM231" s="144"/>
      <c r="WN231" s="144"/>
      <c r="WO231" s="144"/>
      <c r="WP231" s="144"/>
      <c r="WQ231" s="144"/>
      <c r="WR231" s="144"/>
      <c r="WS231" s="144"/>
      <c r="WT231" s="144"/>
      <c r="WU231" s="144"/>
      <c r="WV231" s="144"/>
      <c r="WW231" s="144"/>
      <c r="WX231" s="144"/>
      <c r="WY231" s="144"/>
      <c r="WZ231" s="144"/>
      <c r="XA231" s="144"/>
      <c r="XB231" s="144"/>
      <c r="XC231" s="144"/>
      <c r="XD231" s="144"/>
      <c r="XE231" s="144"/>
      <c r="XF231" s="144"/>
      <c r="XG231" s="144"/>
      <c r="XH231" s="144"/>
      <c r="XI231" s="144"/>
      <c r="XJ231" s="144"/>
      <c r="XK231" s="144"/>
      <c r="XL231" s="144"/>
      <c r="XM231" s="144"/>
      <c r="XN231" s="144"/>
      <c r="XO231" s="144"/>
      <c r="XP231" s="144"/>
      <c r="XQ231" s="144"/>
      <c r="XR231" s="144"/>
      <c r="XS231" s="144"/>
      <c r="XT231" s="144"/>
      <c r="XU231" s="144"/>
      <c r="XV231" s="144"/>
      <c r="XW231" s="144"/>
      <c r="XX231" s="144"/>
      <c r="XY231" s="144"/>
      <c r="XZ231" s="144"/>
      <c r="YA231" s="144"/>
      <c r="YB231" s="144"/>
      <c r="YC231" s="144"/>
      <c r="YD231" s="144"/>
      <c r="YE231" s="144"/>
      <c r="YF231" s="144"/>
      <c r="YG231" s="144"/>
      <c r="YH231" s="144"/>
      <c r="YI231" s="144"/>
      <c r="YJ231" s="144"/>
      <c r="YK231" s="144"/>
      <c r="YL231" s="144"/>
      <c r="YM231" s="144"/>
      <c r="YN231" s="144"/>
      <c r="YO231" s="144"/>
      <c r="YP231" s="144"/>
      <c r="YQ231" s="144"/>
      <c r="YR231" s="144"/>
      <c r="YS231" s="144"/>
      <c r="YT231" s="144"/>
      <c r="YU231" s="144"/>
      <c r="YV231" s="144"/>
      <c r="YW231" s="144"/>
      <c r="YX231" s="144"/>
      <c r="YY231" s="144"/>
      <c r="YZ231" s="144"/>
      <c r="ZA231" s="144"/>
      <c r="ZB231" s="144"/>
      <c r="ZC231" s="144"/>
      <c r="ZD231" s="144"/>
      <c r="ZE231" s="144"/>
      <c r="ZF231" s="144"/>
      <c r="ZG231" s="144"/>
      <c r="ZH231" s="144"/>
      <c r="ZI231" s="144"/>
      <c r="ZJ231" s="144"/>
      <c r="ZK231" s="144"/>
      <c r="ZL231" s="144"/>
      <c r="ZM231" s="144"/>
      <c r="ZN231" s="144"/>
      <c r="ZO231" s="144"/>
      <c r="ZP231" s="144"/>
      <c r="ZQ231" s="144"/>
      <c r="ZR231" s="144"/>
      <c r="ZS231" s="144"/>
      <c r="ZT231" s="144"/>
      <c r="ZU231" s="144"/>
      <c r="ZV231" s="144"/>
      <c r="ZW231" s="144"/>
      <c r="ZX231" s="144"/>
      <c r="ZY231" s="144"/>
      <c r="ZZ231" s="144"/>
      <c r="AAA231" s="144"/>
      <c r="AAB231" s="144"/>
      <c r="AAC231" s="144"/>
      <c r="AAD231" s="144"/>
      <c r="AAE231" s="144"/>
      <c r="AAF231" s="144"/>
      <c r="AAG231" s="144"/>
      <c r="AAH231" s="144"/>
      <c r="AAI231" s="144"/>
      <c r="AAJ231" s="144"/>
      <c r="AAK231" s="144"/>
      <c r="AAL231" s="144"/>
      <c r="AAM231" s="144"/>
      <c r="AAN231" s="144"/>
      <c r="AAO231" s="144"/>
      <c r="AAP231" s="144"/>
      <c r="AAQ231" s="144"/>
      <c r="AAR231" s="144"/>
      <c r="AAS231" s="144"/>
      <c r="AAT231" s="144"/>
      <c r="AAU231" s="144"/>
      <c r="AAV231" s="144"/>
      <c r="AAW231" s="144"/>
      <c r="AAX231" s="144"/>
      <c r="AAY231" s="144"/>
      <c r="AAZ231" s="144"/>
      <c r="ABA231" s="144"/>
      <c r="ABB231" s="144"/>
      <c r="ABC231" s="144"/>
      <c r="ABD231" s="144"/>
      <c r="ABE231" s="144"/>
      <c r="ABF231" s="144"/>
      <c r="ABG231" s="144"/>
      <c r="ABH231" s="144"/>
      <c r="ABI231" s="144"/>
      <c r="ABJ231" s="144"/>
      <c r="ABK231" s="144"/>
      <c r="ABL231" s="144"/>
      <c r="ABM231" s="144"/>
      <c r="ABN231" s="144"/>
      <c r="ABO231" s="144"/>
      <c r="ABP231" s="144"/>
      <c r="ABQ231" s="144"/>
      <c r="ABR231" s="144"/>
      <c r="ABS231" s="144"/>
      <c r="ABT231" s="144"/>
      <c r="ABU231" s="144"/>
      <c r="ABV231" s="144"/>
      <c r="ABW231" s="144"/>
      <c r="ABX231" s="144"/>
      <c r="ABY231" s="144"/>
      <c r="ABZ231" s="144"/>
      <c r="ACA231" s="144"/>
      <c r="ACB231" s="144"/>
      <c r="ACC231" s="144"/>
      <c r="ACD231" s="144"/>
      <c r="ACE231" s="144"/>
      <c r="ACF231" s="144"/>
      <c r="ACG231" s="144"/>
      <c r="ACH231" s="144"/>
      <c r="ACI231" s="144"/>
      <c r="ACJ231" s="144"/>
      <c r="ACK231" s="144"/>
      <c r="ACL231" s="144"/>
      <c r="ACM231" s="144"/>
      <c r="ACN231" s="144"/>
      <c r="ACO231" s="144"/>
      <c r="ACP231" s="144"/>
      <c r="ACQ231" s="144"/>
      <c r="ACR231" s="144"/>
      <c r="ACS231" s="144"/>
      <c r="ACT231" s="144"/>
      <c r="ACU231" s="144"/>
      <c r="ACV231" s="144"/>
      <c r="ACW231" s="144"/>
      <c r="ACX231" s="144"/>
      <c r="ACY231" s="144"/>
      <c r="ACZ231" s="144"/>
      <c r="ADA231" s="144"/>
      <c r="ADB231" s="144"/>
      <c r="ADC231" s="144"/>
      <c r="ADD231" s="144"/>
      <c r="ADE231" s="144"/>
      <c r="ADF231" s="144"/>
      <c r="ADG231" s="144"/>
      <c r="ADH231" s="144"/>
      <c r="ADI231" s="144"/>
      <c r="ADJ231" s="144"/>
      <c r="ADK231" s="144"/>
      <c r="ADL231" s="144"/>
      <c r="ADM231" s="144"/>
      <c r="ADN231" s="144"/>
      <c r="ADO231" s="144"/>
      <c r="ADP231" s="144"/>
      <c r="ADQ231" s="144"/>
      <c r="ADR231" s="144"/>
      <c r="ADS231" s="144"/>
      <c r="ADT231" s="144"/>
      <c r="ADU231" s="144"/>
      <c r="ADV231" s="144"/>
      <c r="ADW231" s="144"/>
      <c r="ADX231" s="144"/>
      <c r="ADY231" s="144"/>
      <c r="ADZ231" s="144"/>
      <c r="AEA231" s="144"/>
      <c r="AEB231" s="144"/>
      <c r="AEC231" s="144"/>
      <c r="AED231" s="144"/>
      <c r="AEE231" s="144"/>
      <c r="AEF231" s="144"/>
      <c r="AEG231" s="144"/>
      <c r="AEH231" s="144"/>
      <c r="AEI231" s="144"/>
      <c r="AEJ231" s="144"/>
      <c r="AEK231" s="144"/>
      <c r="AEL231" s="144"/>
      <c r="AEM231" s="144"/>
      <c r="AEN231" s="144"/>
      <c r="AEO231" s="144"/>
      <c r="AEP231" s="144"/>
      <c r="AEQ231" s="144"/>
      <c r="AER231" s="144"/>
      <c r="AES231" s="144"/>
      <c r="AET231" s="144"/>
      <c r="AEU231" s="144"/>
      <c r="AEV231" s="144"/>
      <c r="AEW231" s="144"/>
      <c r="AEX231" s="144"/>
      <c r="AEY231" s="144"/>
      <c r="AEZ231" s="144"/>
      <c r="AFA231" s="144"/>
      <c r="AFB231" s="144"/>
      <c r="AFC231" s="144"/>
      <c r="AFD231" s="144"/>
      <c r="AFE231" s="144"/>
      <c r="AFF231" s="144"/>
      <c r="AFG231" s="144"/>
      <c r="AFH231" s="144"/>
      <c r="AFI231" s="144"/>
      <c r="AFJ231" s="144"/>
      <c r="AFK231" s="144"/>
      <c r="AFL231" s="144"/>
      <c r="AFM231" s="144"/>
      <c r="AFN231" s="144"/>
      <c r="AFO231" s="144"/>
      <c r="AFP231" s="144"/>
      <c r="AFQ231" s="144"/>
      <c r="AFR231" s="144"/>
      <c r="AFS231" s="144"/>
      <c r="AFT231" s="144"/>
      <c r="AFU231" s="144"/>
      <c r="AFV231" s="144"/>
      <c r="AFW231" s="144"/>
      <c r="AFX231" s="144"/>
      <c r="AFY231" s="144"/>
      <c r="AFZ231" s="144"/>
      <c r="AGA231" s="144"/>
      <c r="AGB231" s="144"/>
      <c r="AGC231" s="144"/>
      <c r="AGD231" s="144"/>
      <c r="AGE231" s="144"/>
      <c r="AGF231" s="144"/>
      <c r="AGG231" s="144"/>
      <c r="AGH231" s="144"/>
      <c r="AGI231" s="144"/>
      <c r="AGJ231" s="144"/>
      <c r="AGK231" s="144"/>
      <c r="AGL231" s="144"/>
      <c r="AGM231" s="144"/>
      <c r="AGN231" s="144"/>
      <c r="AGO231" s="144"/>
      <c r="AGP231" s="144"/>
      <c r="AGQ231" s="144"/>
      <c r="AGR231" s="144"/>
      <c r="AGS231" s="144"/>
      <c r="AGT231" s="144"/>
      <c r="AGU231" s="144"/>
      <c r="AGV231" s="144"/>
      <c r="AGW231" s="144"/>
      <c r="AGX231" s="144"/>
      <c r="AGY231" s="144"/>
      <c r="AGZ231" s="144"/>
      <c r="AHA231" s="144"/>
      <c r="AHB231" s="144"/>
      <c r="AHC231" s="144"/>
      <c r="AHD231" s="144"/>
      <c r="AHE231" s="144"/>
      <c r="AHF231" s="144"/>
      <c r="AHG231" s="144"/>
      <c r="AHH231" s="144"/>
      <c r="AHI231" s="144"/>
      <c r="AHJ231" s="144"/>
      <c r="AHK231" s="144"/>
      <c r="AHL231" s="144"/>
      <c r="AHM231" s="144"/>
      <c r="AHN231" s="144"/>
      <c r="AHO231" s="144"/>
      <c r="AHP231" s="144"/>
      <c r="AHQ231" s="144"/>
      <c r="AHR231" s="144"/>
      <c r="AHS231" s="144"/>
      <c r="AHT231" s="144"/>
      <c r="AHU231" s="144"/>
      <c r="AHV231" s="144"/>
      <c r="AHW231" s="144"/>
      <c r="AHX231" s="144"/>
      <c r="AHY231" s="144"/>
      <c r="AHZ231" s="144"/>
      <c r="AIA231" s="144"/>
      <c r="AIB231" s="144"/>
      <c r="AIC231" s="144"/>
      <c r="AID231" s="144"/>
      <c r="AIE231" s="144"/>
      <c r="AIF231" s="144"/>
      <c r="AIG231" s="144"/>
      <c r="AIH231" s="144"/>
      <c r="AII231" s="144"/>
      <c r="AIJ231" s="144"/>
      <c r="AIK231" s="144"/>
      <c r="AIL231" s="144"/>
      <c r="AIM231" s="144"/>
      <c r="AIN231" s="144"/>
      <c r="AIO231" s="144"/>
      <c r="AIP231" s="144"/>
      <c r="AIQ231" s="144"/>
      <c r="AIR231" s="144"/>
      <c r="AIS231" s="144"/>
      <c r="AIT231" s="144"/>
      <c r="AIU231" s="144"/>
      <c r="AIV231" s="144"/>
      <c r="AIW231" s="144"/>
      <c r="AIX231" s="144"/>
      <c r="AIY231" s="144"/>
      <c r="AIZ231" s="144"/>
      <c r="AJA231" s="144"/>
      <c r="AJB231" s="144"/>
      <c r="AJC231" s="144"/>
      <c r="AJD231" s="144"/>
      <c r="AJE231" s="144"/>
      <c r="AJF231" s="144"/>
      <c r="AJG231" s="144"/>
      <c r="AJH231" s="144"/>
      <c r="AJI231" s="144"/>
      <c r="AJJ231" s="144"/>
      <c r="AJK231" s="144"/>
      <c r="AJL231" s="144"/>
      <c r="AJM231" s="144"/>
      <c r="AJN231" s="144"/>
      <c r="AJO231" s="144"/>
      <c r="AJP231" s="144"/>
      <c r="AJQ231" s="144"/>
      <c r="AJR231" s="144"/>
      <c r="AJS231" s="144"/>
      <c r="AJT231" s="144"/>
      <c r="AJU231" s="144"/>
      <c r="AJV231" s="144"/>
      <c r="AJW231" s="144"/>
      <c r="AJX231" s="144"/>
      <c r="AJY231" s="144"/>
      <c r="AJZ231" s="144"/>
      <c r="AKA231" s="144"/>
      <c r="AKB231" s="144"/>
      <c r="AKC231" s="144"/>
      <c r="AKD231" s="144"/>
      <c r="AKE231" s="144"/>
      <c r="AKF231" s="144"/>
      <c r="AKG231" s="144"/>
      <c r="AKH231" s="144"/>
      <c r="AKI231" s="144"/>
      <c r="AKJ231" s="144"/>
      <c r="AKK231" s="144"/>
      <c r="AKL231" s="144"/>
      <c r="AKM231" s="144"/>
      <c r="AKN231" s="144"/>
      <c r="AKO231" s="144"/>
      <c r="AKP231" s="144"/>
      <c r="AKQ231" s="144"/>
      <c r="AKR231" s="144"/>
      <c r="AKS231" s="144"/>
      <c r="AKT231" s="144"/>
      <c r="AKU231" s="144"/>
      <c r="AKV231" s="144"/>
      <c r="AKW231" s="144"/>
      <c r="AKX231" s="144"/>
      <c r="AKY231" s="144"/>
      <c r="AKZ231" s="144"/>
      <c r="ALA231" s="144"/>
      <c r="ALB231" s="144"/>
      <c r="ALC231" s="144"/>
      <c r="ALD231" s="144"/>
      <c r="ALE231" s="144"/>
      <c r="ALF231" s="144"/>
      <c r="ALG231" s="144"/>
      <c r="ALH231" s="144"/>
      <c r="ALI231" s="144"/>
      <c r="ALJ231" s="144"/>
      <c r="ALK231" s="144"/>
      <c r="ALL231" s="144"/>
      <c r="ALM231" s="144"/>
      <c r="ALN231" s="144"/>
      <c r="ALO231" s="144"/>
      <c r="ALP231" s="144"/>
      <c r="ALQ231" s="144"/>
      <c r="ALR231" s="144"/>
      <c r="ALS231" s="144"/>
      <c r="ALT231" s="144"/>
      <c r="ALU231" s="144"/>
      <c r="ALV231" s="144"/>
      <c r="ALW231" s="144"/>
      <c r="ALX231" s="144"/>
      <c r="ALY231" s="144"/>
      <c r="ALZ231" s="144"/>
      <c r="AMA231" s="144"/>
      <c r="AMB231" s="144"/>
      <c r="AMC231" s="144"/>
      <c r="AMD231" s="144"/>
      <c r="AME231" s="144"/>
      <c r="AMF231" s="144"/>
      <c r="AMG231" s="144"/>
      <c r="AMH231" s="144"/>
      <c r="AMI231" s="144"/>
      <c r="AMJ231" s="144"/>
      <c r="AMK231" s="144"/>
      <c r="AML231" s="144"/>
      <c r="AMM231" s="144"/>
      <c r="AMN231" s="144"/>
      <c r="AMO231" s="144"/>
      <c r="AMP231" s="144"/>
      <c r="AMQ231" s="144"/>
      <c r="AMR231" s="144"/>
      <c r="AMS231" s="144"/>
      <c r="AMT231" s="144"/>
      <c r="AMU231" s="144"/>
      <c r="AMV231" s="144"/>
      <c r="AMW231" s="144"/>
      <c r="AMX231" s="144"/>
      <c r="AMY231" s="144"/>
      <c r="AMZ231" s="144"/>
      <c r="ANA231" s="144"/>
      <c r="ANB231" s="144"/>
      <c r="ANC231" s="144"/>
      <c r="AND231" s="144"/>
      <c r="ANE231" s="144"/>
      <c r="ANF231" s="144"/>
      <c r="ANG231" s="144"/>
      <c r="ANH231" s="144"/>
      <c r="ANI231" s="144"/>
      <c r="ANJ231" s="144"/>
      <c r="ANK231" s="144"/>
      <c r="ANL231" s="144"/>
      <c r="ANM231" s="144"/>
      <c r="ANN231" s="144"/>
      <c r="ANO231" s="144"/>
      <c r="ANP231" s="144"/>
      <c r="ANQ231" s="144"/>
      <c r="ANR231" s="144"/>
      <c r="ANS231" s="144"/>
      <c r="ANT231" s="144"/>
      <c r="ANU231" s="144"/>
      <c r="ANV231" s="144"/>
      <c r="ANW231" s="144"/>
      <c r="ANX231" s="144"/>
      <c r="ANY231" s="144"/>
      <c r="ANZ231" s="144"/>
      <c r="AOA231" s="144"/>
      <c r="AOB231" s="144"/>
      <c r="AOC231" s="144"/>
      <c r="AOD231" s="144"/>
      <c r="AOE231" s="144"/>
      <c r="AOF231" s="144"/>
      <c r="AOG231" s="144"/>
      <c r="AOH231" s="144"/>
      <c r="AOI231" s="144"/>
      <c r="AOJ231" s="144"/>
      <c r="AOK231" s="144"/>
      <c r="AOL231" s="144"/>
      <c r="AOM231" s="144"/>
      <c r="AON231" s="144"/>
      <c r="AOO231" s="144"/>
      <c r="AOP231" s="144"/>
      <c r="AOQ231" s="144"/>
      <c r="AOR231" s="144"/>
      <c r="AOS231" s="144"/>
      <c r="AOT231" s="144"/>
      <c r="AOU231" s="144"/>
      <c r="AOV231" s="144"/>
      <c r="AOW231" s="144"/>
      <c r="AOX231" s="144"/>
      <c r="AOY231" s="144"/>
      <c r="AOZ231" s="144"/>
      <c r="APA231" s="144"/>
      <c r="APB231" s="144"/>
      <c r="APC231" s="144"/>
      <c r="APD231" s="144"/>
      <c r="APE231" s="144"/>
      <c r="APF231" s="144"/>
      <c r="APG231" s="144"/>
      <c r="APH231" s="144"/>
      <c r="API231" s="144"/>
      <c r="APJ231" s="144"/>
      <c r="APK231" s="144"/>
      <c r="APL231" s="144"/>
      <c r="APM231" s="144"/>
      <c r="APN231" s="144"/>
      <c r="APO231" s="144"/>
      <c r="APP231" s="144"/>
      <c r="APQ231" s="144"/>
      <c r="APR231" s="144"/>
      <c r="APS231" s="144"/>
      <c r="APT231" s="144"/>
      <c r="APU231" s="144"/>
      <c r="APV231" s="144"/>
      <c r="APW231" s="144"/>
      <c r="APX231" s="144"/>
      <c r="APY231" s="144"/>
      <c r="APZ231" s="144"/>
      <c r="AQA231" s="144"/>
      <c r="AQB231" s="144"/>
      <c r="AQC231" s="144"/>
      <c r="AQD231" s="144"/>
      <c r="AQE231" s="144"/>
      <c r="AQF231" s="144"/>
      <c r="AQG231" s="144"/>
      <c r="AQH231" s="144"/>
      <c r="AQI231" s="144"/>
      <c r="AQJ231" s="144"/>
      <c r="AQK231" s="144"/>
      <c r="AQL231" s="144"/>
      <c r="AQM231" s="144"/>
      <c r="AQN231" s="144"/>
      <c r="AQO231" s="144"/>
      <c r="AQP231" s="144"/>
      <c r="AQQ231" s="144"/>
      <c r="AQR231" s="144"/>
      <c r="AQS231" s="144"/>
      <c r="AQT231" s="144"/>
      <c r="AQU231" s="144"/>
      <c r="AQV231" s="144"/>
      <c r="AQW231" s="144"/>
      <c r="AQX231" s="144"/>
      <c r="AQY231" s="144"/>
      <c r="AQZ231" s="144"/>
      <c r="ARA231" s="144"/>
      <c r="ARB231" s="144"/>
      <c r="ARC231" s="144"/>
      <c r="ARD231" s="144"/>
      <c r="ARE231" s="144"/>
      <c r="ARF231" s="144"/>
      <c r="ARG231" s="144"/>
      <c r="ARH231" s="144"/>
      <c r="ARI231" s="144"/>
      <c r="ARJ231" s="144"/>
      <c r="ARK231" s="144"/>
      <c r="ARL231" s="144"/>
      <c r="ARM231" s="144"/>
      <c r="ARN231" s="144"/>
      <c r="ARO231" s="144"/>
      <c r="ARP231" s="144"/>
      <c r="ARQ231" s="144"/>
      <c r="ARR231" s="144"/>
      <c r="ARS231" s="144"/>
      <c r="ART231" s="144"/>
      <c r="ARU231" s="144"/>
      <c r="ARV231" s="144"/>
      <c r="ARW231" s="144"/>
      <c r="ARX231" s="144"/>
      <c r="ARY231" s="144"/>
      <c r="ARZ231" s="144"/>
      <c r="ASA231" s="144"/>
      <c r="ASB231" s="144"/>
      <c r="ASC231" s="144"/>
      <c r="ASD231" s="144"/>
      <c r="ASE231" s="144"/>
      <c r="ASF231" s="144"/>
      <c r="ASG231" s="144"/>
      <c r="ASH231" s="144"/>
      <c r="ASI231" s="144"/>
      <c r="ASJ231" s="144"/>
      <c r="ASK231" s="144"/>
      <c r="ASL231" s="144"/>
      <c r="ASM231" s="144"/>
      <c r="ASN231" s="144"/>
      <c r="ASO231" s="144"/>
      <c r="ASP231" s="144"/>
      <c r="ASQ231" s="144"/>
      <c r="ASR231" s="144"/>
      <c r="ASS231" s="144"/>
      <c r="AST231" s="144"/>
      <c r="ASU231" s="144"/>
      <c r="ASV231" s="144"/>
      <c r="ASW231" s="144"/>
      <c r="ASX231" s="144"/>
      <c r="ASY231" s="144"/>
      <c r="ASZ231" s="144"/>
      <c r="ATA231" s="144"/>
      <c r="ATB231" s="144"/>
      <c r="ATC231" s="144"/>
      <c r="ATD231" s="144"/>
      <c r="ATE231" s="144"/>
      <c r="ATF231" s="144"/>
      <c r="ATG231" s="144"/>
      <c r="ATH231" s="144"/>
      <c r="ATI231" s="144"/>
      <c r="ATJ231" s="144"/>
      <c r="ATK231" s="144"/>
      <c r="ATL231" s="144"/>
      <c r="ATM231" s="144"/>
      <c r="ATN231" s="144"/>
      <c r="ATO231" s="144"/>
      <c r="ATP231" s="144"/>
      <c r="ATQ231" s="144"/>
      <c r="ATR231" s="144"/>
      <c r="ATS231" s="144"/>
      <c r="ATT231" s="144"/>
      <c r="ATU231" s="144"/>
      <c r="ATV231" s="144"/>
      <c r="ATW231" s="144"/>
      <c r="ATX231" s="144"/>
      <c r="ATY231" s="144"/>
      <c r="ATZ231" s="144"/>
      <c r="AUA231" s="144"/>
      <c r="AUB231" s="144"/>
      <c r="AUC231" s="144"/>
      <c r="AUD231" s="144"/>
      <c r="AUE231" s="144"/>
      <c r="AUF231" s="144"/>
      <c r="AUG231" s="144"/>
      <c r="AUH231" s="144"/>
      <c r="AUI231" s="144"/>
      <c r="AUJ231" s="144"/>
      <c r="AUK231" s="144"/>
      <c r="AUL231" s="144"/>
      <c r="AUM231" s="144"/>
      <c r="AUN231" s="144"/>
      <c r="AUO231" s="144"/>
      <c r="AUP231" s="144"/>
      <c r="AUQ231" s="144"/>
      <c r="AUR231" s="144"/>
      <c r="AUS231" s="144"/>
      <c r="AUT231" s="144"/>
      <c r="AUU231" s="144"/>
      <c r="AUV231" s="144"/>
      <c r="AUW231" s="144"/>
      <c r="AUX231" s="144"/>
      <c r="AUY231" s="144"/>
      <c r="AUZ231" s="144"/>
      <c r="AVA231" s="144"/>
      <c r="AVB231" s="144"/>
      <c r="AVC231" s="144"/>
      <c r="AVD231" s="144"/>
      <c r="AVE231" s="144"/>
      <c r="AVF231" s="144"/>
      <c r="AVG231" s="144"/>
      <c r="AVH231" s="144"/>
      <c r="AVI231" s="144"/>
      <c r="AVJ231" s="144"/>
      <c r="AVK231" s="144"/>
      <c r="AVL231" s="144"/>
      <c r="AVM231" s="144"/>
      <c r="AVN231" s="144"/>
      <c r="AVO231" s="144"/>
      <c r="AVP231" s="144"/>
      <c r="AVQ231" s="144"/>
      <c r="AVR231" s="144"/>
      <c r="AVS231" s="144"/>
      <c r="AVT231" s="144"/>
      <c r="AVU231" s="144"/>
      <c r="AVV231" s="144"/>
      <c r="AVW231" s="144"/>
      <c r="AVX231" s="144"/>
      <c r="AVY231" s="144"/>
      <c r="AVZ231" s="144"/>
      <c r="AWA231" s="144"/>
      <c r="AWB231" s="144"/>
      <c r="AWC231" s="144"/>
      <c r="AWD231" s="144"/>
      <c r="AWE231" s="144"/>
      <c r="AWF231" s="144"/>
      <c r="AWG231" s="144"/>
      <c r="AWH231" s="144"/>
      <c r="AWI231" s="144"/>
      <c r="AWJ231" s="144"/>
      <c r="AWK231" s="144"/>
      <c r="AWL231" s="144"/>
      <c r="AWM231" s="144"/>
      <c r="AWN231" s="144"/>
      <c r="AWO231" s="144"/>
      <c r="AWP231" s="144"/>
      <c r="AWQ231" s="144"/>
      <c r="AWR231" s="144"/>
      <c r="AWS231" s="144"/>
      <c r="AWT231" s="144"/>
      <c r="AWU231" s="144"/>
      <c r="AWV231" s="144"/>
      <c r="AWW231" s="144"/>
      <c r="AWX231" s="144"/>
      <c r="AWY231" s="144"/>
      <c r="AWZ231" s="144"/>
      <c r="AXA231" s="144"/>
      <c r="AXB231" s="144"/>
      <c r="AXC231" s="144"/>
      <c r="AXD231" s="144"/>
      <c r="AXE231" s="144"/>
      <c r="AXF231" s="144"/>
      <c r="AXG231" s="144"/>
      <c r="AXH231" s="144"/>
      <c r="AXI231" s="144"/>
      <c r="AXJ231" s="144"/>
      <c r="AXK231" s="144"/>
      <c r="AXL231" s="144"/>
      <c r="AXM231" s="144"/>
      <c r="AXN231" s="144"/>
      <c r="AXO231" s="144"/>
      <c r="AXP231" s="144"/>
      <c r="AXQ231" s="144"/>
      <c r="AXR231" s="144"/>
      <c r="AXS231" s="144"/>
      <c r="AXT231" s="144"/>
      <c r="AXU231" s="144"/>
      <c r="AXV231" s="144"/>
      <c r="AXW231" s="144"/>
      <c r="AXX231" s="144"/>
      <c r="AXY231" s="144"/>
      <c r="AXZ231" s="144"/>
      <c r="AYA231" s="144"/>
      <c r="AYB231" s="144"/>
      <c r="AYC231" s="144"/>
      <c r="AYD231" s="144"/>
      <c r="AYE231" s="144"/>
      <c r="AYF231" s="144"/>
      <c r="AYG231" s="144"/>
      <c r="AYH231" s="144"/>
      <c r="AYI231" s="144"/>
      <c r="AYJ231" s="144"/>
      <c r="AYK231" s="144"/>
      <c r="AYL231" s="144"/>
      <c r="AYM231" s="144"/>
      <c r="AYN231" s="144"/>
      <c r="AYO231" s="144"/>
      <c r="AYP231" s="144"/>
      <c r="AYQ231" s="144"/>
      <c r="AYR231" s="144"/>
      <c r="AYS231" s="144"/>
      <c r="AYT231" s="144"/>
      <c r="AYU231" s="144"/>
      <c r="AYV231" s="144"/>
      <c r="AYW231" s="144"/>
      <c r="AYX231" s="144"/>
      <c r="AYY231" s="144"/>
      <c r="AYZ231" s="144"/>
      <c r="AZA231" s="144"/>
      <c r="AZB231" s="144"/>
      <c r="AZC231" s="144"/>
      <c r="AZD231" s="144"/>
      <c r="AZE231" s="144"/>
      <c r="AZF231" s="144"/>
      <c r="AZG231" s="144"/>
      <c r="AZH231" s="144"/>
      <c r="AZI231" s="144"/>
      <c r="AZJ231" s="144"/>
      <c r="AZK231" s="144"/>
      <c r="AZL231" s="144"/>
      <c r="AZM231" s="144"/>
      <c r="AZN231" s="144"/>
      <c r="AZO231" s="144"/>
      <c r="AZP231" s="144"/>
      <c r="AZQ231" s="144"/>
      <c r="AZR231" s="144"/>
      <c r="AZS231" s="144"/>
      <c r="AZT231" s="144"/>
      <c r="AZU231" s="144"/>
      <c r="AZV231" s="144"/>
      <c r="AZW231" s="144"/>
      <c r="AZX231" s="144"/>
      <c r="AZY231" s="144"/>
      <c r="AZZ231" s="144"/>
      <c r="BAA231" s="144"/>
      <c r="BAB231" s="144"/>
      <c r="BAC231" s="144"/>
      <c r="BAD231" s="144"/>
      <c r="BAE231" s="144"/>
      <c r="BAF231" s="144"/>
      <c r="BAG231" s="144"/>
      <c r="BAH231" s="144"/>
      <c r="BAI231" s="144"/>
      <c r="BAJ231" s="144"/>
      <c r="BAK231" s="144"/>
      <c r="BAL231" s="144"/>
      <c r="BAM231" s="144"/>
      <c r="BAN231" s="144"/>
      <c r="BAO231" s="144"/>
      <c r="BAP231" s="144"/>
      <c r="BAQ231" s="144"/>
      <c r="BAR231" s="144"/>
      <c r="BAS231" s="144"/>
      <c r="BAT231" s="144"/>
      <c r="BAU231" s="144"/>
      <c r="BAV231" s="144"/>
      <c r="BAW231" s="144"/>
      <c r="BAX231" s="144"/>
      <c r="BAY231" s="144"/>
      <c r="BAZ231" s="144"/>
      <c r="BBA231" s="144"/>
      <c r="BBB231" s="144"/>
      <c r="BBC231" s="144"/>
      <c r="BBD231" s="144"/>
      <c r="BBE231" s="144"/>
      <c r="BBF231" s="144"/>
      <c r="BBG231" s="144"/>
      <c r="BBH231" s="144"/>
      <c r="BBI231" s="144"/>
      <c r="BBJ231" s="144"/>
      <c r="BBK231" s="144"/>
      <c r="BBL231" s="144"/>
      <c r="BBM231" s="144"/>
      <c r="BBN231" s="144"/>
      <c r="BBO231" s="144"/>
      <c r="BBP231" s="144"/>
      <c r="BBQ231" s="144"/>
      <c r="BBR231" s="144"/>
      <c r="BBS231" s="144"/>
      <c r="BBT231" s="144"/>
      <c r="BBU231" s="144"/>
      <c r="BBV231" s="144"/>
      <c r="BBW231" s="144"/>
      <c r="BBX231" s="144"/>
      <c r="BBY231" s="144"/>
      <c r="BBZ231" s="144"/>
      <c r="BCA231" s="144"/>
      <c r="BCB231" s="144"/>
      <c r="BCC231" s="144"/>
      <c r="BCD231" s="144"/>
      <c r="BCE231" s="144"/>
      <c r="BCF231" s="144"/>
      <c r="BCG231" s="144"/>
      <c r="BCH231" s="144"/>
      <c r="BCI231" s="144"/>
      <c r="BCJ231" s="144"/>
      <c r="BCK231" s="144"/>
      <c r="BCL231" s="144"/>
      <c r="BCM231" s="144"/>
      <c r="BCN231" s="144"/>
      <c r="BCO231" s="144"/>
      <c r="BCP231" s="144"/>
      <c r="BCQ231" s="144"/>
      <c r="BCR231" s="144"/>
      <c r="BCS231" s="144"/>
      <c r="BCT231" s="144"/>
      <c r="BCU231" s="144"/>
      <c r="BCV231" s="144"/>
      <c r="BCW231" s="144"/>
      <c r="BCX231" s="144"/>
      <c r="BCY231" s="144"/>
      <c r="BCZ231" s="144"/>
      <c r="BDA231" s="144"/>
      <c r="BDB231" s="144"/>
      <c r="BDC231" s="144"/>
      <c r="BDD231" s="144"/>
      <c r="BDE231" s="144"/>
      <c r="BDF231" s="144"/>
      <c r="BDG231" s="144"/>
      <c r="BDH231" s="144"/>
      <c r="BDI231" s="144"/>
      <c r="BDJ231" s="144"/>
      <c r="BDK231" s="144"/>
      <c r="BDL231" s="144"/>
      <c r="BDM231" s="144"/>
      <c r="BDN231" s="144"/>
      <c r="BDO231" s="144"/>
      <c r="BDP231" s="144"/>
      <c r="BDQ231" s="144"/>
      <c r="BDR231" s="144"/>
      <c r="BDS231" s="144"/>
      <c r="BDT231" s="144"/>
      <c r="BDU231" s="144"/>
      <c r="BDV231" s="144"/>
      <c r="BDW231" s="144"/>
      <c r="BDX231" s="144"/>
      <c r="BDY231" s="144"/>
      <c r="BDZ231" s="144"/>
      <c r="BEA231" s="144"/>
      <c r="BEB231" s="144"/>
      <c r="BEC231" s="144"/>
      <c r="BED231" s="144"/>
      <c r="BEE231" s="144"/>
      <c r="BEF231" s="144"/>
      <c r="BEG231" s="144"/>
      <c r="BEH231" s="144"/>
      <c r="BEI231" s="144"/>
      <c r="BEJ231" s="144"/>
      <c r="BEK231" s="144"/>
      <c r="BEL231" s="144"/>
      <c r="BEM231" s="144"/>
      <c r="BEN231" s="144"/>
      <c r="BEO231" s="144"/>
      <c r="BEP231" s="144"/>
      <c r="BEQ231" s="144"/>
      <c r="BER231" s="144"/>
      <c r="BES231" s="144"/>
      <c r="BET231" s="144"/>
      <c r="BEU231" s="144"/>
      <c r="BEV231" s="144"/>
      <c r="BEW231" s="144"/>
      <c r="BEX231" s="144"/>
      <c r="BEY231" s="144"/>
      <c r="BEZ231" s="144"/>
      <c r="BFA231" s="144"/>
      <c r="BFB231" s="144"/>
      <c r="BFC231" s="144"/>
      <c r="BFD231" s="144"/>
      <c r="BFE231" s="144"/>
      <c r="BFF231" s="144"/>
      <c r="BFG231" s="144"/>
      <c r="BFH231" s="144"/>
      <c r="BFI231" s="144"/>
      <c r="BFJ231" s="144"/>
      <c r="BFK231" s="144"/>
      <c r="BFL231" s="144"/>
      <c r="BFM231" s="144"/>
      <c r="BFN231" s="144"/>
      <c r="BFO231" s="144"/>
      <c r="BFP231" s="144"/>
      <c r="BFQ231" s="144"/>
      <c r="BFR231" s="144"/>
      <c r="BFS231" s="144"/>
      <c r="BFT231" s="144"/>
      <c r="BFU231" s="144"/>
      <c r="BFV231" s="144"/>
      <c r="BFW231" s="144"/>
      <c r="BFX231" s="144"/>
      <c r="BFY231" s="144"/>
      <c r="BFZ231" s="144"/>
    </row>
    <row r="232" spans="1:1534" ht="15" customHeight="1">
      <c r="A232" s="173" t="s">
        <v>435</v>
      </c>
      <c r="B232" s="143" t="s">
        <v>149</v>
      </c>
      <c r="C232" s="143"/>
      <c r="D232" s="65" t="s">
        <v>75</v>
      </c>
      <c r="E232" s="118"/>
      <c r="F232" s="139"/>
      <c r="G232" s="198"/>
      <c r="H232" s="65"/>
      <c r="I232" s="65"/>
      <c r="J232" s="65"/>
      <c r="K232" s="293"/>
      <c r="L232" s="123"/>
      <c r="M232" s="289"/>
      <c r="N232" s="65"/>
      <c r="O232" s="179"/>
      <c r="P232" s="140"/>
      <c r="Q232" s="64" t="s">
        <v>93</v>
      </c>
      <c r="R232" s="64" t="s">
        <v>555</v>
      </c>
      <c r="S232" s="64" t="str">
        <f t="shared" si="38"/>
        <v>andtvvvgsieftegiivanmvaemieahtdlkvvrklnlggenvnfeaikrgganngidiyveytghglvdilg</v>
      </c>
      <c r="T232" s="64" t="str">
        <f t="shared" si="39"/>
        <v>fpep</v>
      </c>
      <c r="U232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32" s="64" t="str">
        <f t="shared" si="41"/>
        <v>tyg</v>
      </c>
      <c r="W232" s="64" t="str">
        <f t="shared" si="42"/>
        <v>ppps</v>
      </c>
      <c r="X232" s="64" t="str">
        <f t="shared" si="43"/>
        <v>tdpegayetvkkeykrkwnivwlkplgfnntytltvkdelakqynlktfsdlakisdklilgatmfflegpdgypglqklynfkfkhtksmdmgirytaidnnevqvidacatdgllvshklkileddkaffppyyaapiirqdvldkhpelkdvlnklanqisleemqklnykvdgegqdpakvakeflkekglil</v>
      </c>
      <c r="Y232" s="64"/>
      <c r="Z232" s="64"/>
      <c r="AA232" s="64"/>
      <c r="AB232" s="64"/>
      <c r="AC232" s="186" t="str">
        <f t="shared" ref="AC232:AH241" si="47">MID($R232,MID(AC$1,1,3),1)</f>
        <v>i</v>
      </c>
      <c r="AD232" s="186" t="str">
        <f t="shared" si="47"/>
        <v>e</v>
      </c>
      <c r="AE232" s="186" t="str">
        <f t="shared" si="47"/>
        <v>h</v>
      </c>
      <c r="AF232" s="186" t="str">
        <f t="shared" si="47"/>
        <v>l</v>
      </c>
      <c r="AG232" s="186" t="str">
        <f t="shared" si="47"/>
        <v>t</v>
      </c>
      <c r="AH232" s="193" t="str">
        <f t="shared" si="47"/>
        <v>y</v>
      </c>
      <c r="AI232" s="66"/>
      <c r="AJ232" s="66"/>
      <c r="AK232" s="205"/>
      <c r="AL232" s="205"/>
      <c r="AM232" s="205"/>
      <c r="AN232" s="205"/>
      <c r="AO232" s="205"/>
      <c r="AP232" s="205"/>
      <c r="AQ232" s="205"/>
      <c r="AR232" s="205"/>
      <c r="AS232" s="205"/>
      <c r="AT232" s="205"/>
      <c r="AU232" s="205"/>
      <c r="AV232" s="205"/>
      <c r="AW232" s="205"/>
      <c r="AX232" s="205"/>
      <c r="AY232" s="205"/>
      <c r="PN232" s="144"/>
      <c r="PO232" s="144"/>
      <c r="PP232" s="144"/>
      <c r="PQ232" s="144"/>
      <c r="PR232" s="144"/>
      <c r="PS232" s="144"/>
      <c r="PT232" s="144"/>
      <c r="PU232" s="144"/>
      <c r="PV232" s="144"/>
      <c r="PW232" s="144"/>
      <c r="PX232" s="144"/>
      <c r="PY232" s="144"/>
      <c r="PZ232" s="144"/>
      <c r="QA232" s="144"/>
      <c r="QB232" s="144"/>
      <c r="QC232" s="144"/>
      <c r="QD232" s="144"/>
      <c r="QE232" s="144"/>
      <c r="QF232" s="144"/>
      <c r="QG232" s="144"/>
      <c r="QH232" s="144"/>
      <c r="QI232" s="144"/>
      <c r="QJ232" s="144"/>
      <c r="QK232" s="144"/>
      <c r="QL232" s="144"/>
      <c r="QM232" s="144"/>
      <c r="QN232" s="144"/>
      <c r="QO232" s="144"/>
      <c r="QP232" s="144"/>
      <c r="QQ232" s="144"/>
      <c r="QR232" s="144"/>
      <c r="QS232" s="144"/>
      <c r="QT232" s="144"/>
      <c r="QU232" s="144"/>
      <c r="QV232" s="144"/>
      <c r="QW232" s="144"/>
      <c r="QX232" s="144"/>
      <c r="QY232" s="144"/>
      <c r="QZ232" s="144"/>
      <c r="RA232" s="144"/>
      <c r="RB232" s="144"/>
      <c r="RC232" s="144"/>
      <c r="RD232" s="144"/>
      <c r="RE232" s="144"/>
      <c r="RF232" s="144"/>
      <c r="RG232" s="144"/>
      <c r="RH232" s="144"/>
      <c r="RI232" s="144"/>
      <c r="RJ232" s="144"/>
      <c r="RK232" s="144"/>
      <c r="RL232" s="144"/>
      <c r="RM232" s="144"/>
      <c r="RN232" s="144"/>
      <c r="RO232" s="144"/>
      <c r="RP232" s="144"/>
      <c r="RQ232" s="144"/>
      <c r="RR232" s="144"/>
      <c r="RS232" s="144"/>
      <c r="RT232" s="144"/>
      <c r="RU232" s="144"/>
      <c r="RV232" s="144"/>
      <c r="RW232" s="144"/>
      <c r="RX232" s="144"/>
      <c r="RY232" s="144"/>
      <c r="RZ232" s="144"/>
      <c r="SA232" s="144"/>
      <c r="SB232" s="144"/>
      <c r="SC232" s="144"/>
      <c r="SD232" s="144"/>
      <c r="SE232" s="144"/>
      <c r="SF232" s="144"/>
      <c r="SG232" s="144"/>
      <c r="SH232" s="144"/>
      <c r="SI232" s="144"/>
      <c r="SJ232" s="144"/>
      <c r="SK232" s="144"/>
      <c r="SL232" s="144"/>
      <c r="SM232" s="144"/>
      <c r="SN232" s="144"/>
      <c r="SO232" s="144"/>
      <c r="SP232" s="144"/>
      <c r="SQ232" s="144"/>
      <c r="SR232" s="144"/>
      <c r="SS232" s="144"/>
      <c r="ST232" s="144"/>
      <c r="SU232" s="144"/>
      <c r="SV232" s="144"/>
      <c r="SW232" s="144"/>
      <c r="SX232" s="144"/>
      <c r="SY232" s="144"/>
      <c r="SZ232" s="144"/>
      <c r="TA232" s="144"/>
      <c r="TB232" s="144"/>
      <c r="TC232" s="144"/>
      <c r="TD232" s="144"/>
      <c r="TE232" s="144"/>
      <c r="TF232" s="144"/>
      <c r="TG232" s="144"/>
      <c r="TH232" s="144"/>
      <c r="TI232" s="144"/>
      <c r="TJ232" s="144"/>
      <c r="TK232" s="144"/>
      <c r="TL232" s="144"/>
      <c r="TM232" s="144"/>
      <c r="TN232" s="144"/>
      <c r="TO232" s="144"/>
      <c r="TP232" s="144"/>
      <c r="TQ232" s="144"/>
      <c r="TR232" s="144"/>
      <c r="TS232" s="144"/>
      <c r="TT232" s="144"/>
      <c r="TU232" s="144"/>
      <c r="TV232" s="144"/>
      <c r="TW232" s="144"/>
      <c r="TX232" s="144"/>
      <c r="TY232" s="144"/>
      <c r="TZ232" s="144"/>
      <c r="UA232" s="144"/>
      <c r="UB232" s="144"/>
      <c r="UC232" s="144"/>
      <c r="UD232" s="144"/>
      <c r="UE232" s="144"/>
      <c r="UF232" s="144"/>
      <c r="UG232" s="144"/>
      <c r="UH232" s="144"/>
      <c r="UI232" s="144"/>
      <c r="UJ232" s="144"/>
      <c r="UK232" s="144"/>
      <c r="UL232" s="144"/>
      <c r="UM232" s="144"/>
      <c r="UN232" s="144"/>
      <c r="UO232" s="144"/>
      <c r="UP232" s="144"/>
      <c r="UQ232" s="144"/>
      <c r="UR232" s="144"/>
      <c r="US232" s="144"/>
      <c r="UT232" s="144"/>
      <c r="UU232" s="144"/>
      <c r="UV232" s="144"/>
      <c r="UW232" s="144"/>
      <c r="UX232" s="144"/>
      <c r="UY232" s="144"/>
      <c r="UZ232" s="144"/>
      <c r="VA232" s="144"/>
      <c r="VB232" s="144"/>
      <c r="VC232" s="144"/>
      <c r="VD232" s="144"/>
      <c r="VE232" s="144"/>
      <c r="VF232" s="144"/>
      <c r="VG232" s="144"/>
      <c r="VH232" s="144"/>
      <c r="VI232" s="144"/>
      <c r="VJ232" s="144"/>
      <c r="VK232" s="144"/>
      <c r="VL232" s="144"/>
      <c r="VM232" s="144"/>
      <c r="VN232" s="144"/>
      <c r="VO232" s="144"/>
      <c r="VP232" s="144"/>
      <c r="VQ232" s="144"/>
      <c r="VR232" s="144"/>
      <c r="VS232" s="144"/>
      <c r="VT232" s="144"/>
      <c r="VU232" s="144"/>
      <c r="VV232" s="144"/>
      <c r="VW232" s="144"/>
      <c r="VX232" s="144"/>
      <c r="VY232" s="144"/>
      <c r="VZ232" s="144"/>
      <c r="WA232" s="144"/>
      <c r="WB232" s="144"/>
      <c r="WC232" s="144"/>
      <c r="WD232" s="144"/>
      <c r="WE232" s="144"/>
      <c r="WF232" s="144"/>
      <c r="WG232" s="144"/>
      <c r="WH232" s="144"/>
      <c r="WI232" s="144"/>
      <c r="WJ232" s="144"/>
      <c r="WK232" s="144"/>
      <c r="WL232" s="144"/>
      <c r="WM232" s="144"/>
      <c r="WN232" s="144"/>
      <c r="WO232" s="144"/>
      <c r="WP232" s="144"/>
      <c r="WQ232" s="144"/>
      <c r="WR232" s="144"/>
      <c r="WS232" s="144"/>
      <c r="WT232" s="144"/>
      <c r="WU232" s="144"/>
      <c r="WV232" s="144"/>
      <c r="WW232" s="144"/>
      <c r="WX232" s="144"/>
      <c r="WY232" s="144"/>
      <c r="WZ232" s="144"/>
      <c r="XA232" s="144"/>
      <c r="XB232" s="144"/>
      <c r="XC232" s="144"/>
      <c r="XD232" s="144"/>
      <c r="XE232" s="144"/>
      <c r="XF232" s="144"/>
      <c r="XG232" s="144"/>
      <c r="XH232" s="144"/>
      <c r="XI232" s="144"/>
      <c r="XJ232" s="144"/>
      <c r="XK232" s="144"/>
      <c r="XL232" s="144"/>
      <c r="XM232" s="144"/>
      <c r="XN232" s="144"/>
      <c r="XO232" s="144"/>
      <c r="XP232" s="144"/>
      <c r="XQ232" s="144"/>
      <c r="XR232" s="144"/>
      <c r="XS232" s="144"/>
      <c r="XT232" s="144"/>
      <c r="XU232" s="144"/>
      <c r="XV232" s="144"/>
      <c r="XW232" s="144"/>
      <c r="XX232" s="144"/>
      <c r="XY232" s="144"/>
      <c r="XZ232" s="144"/>
      <c r="YA232" s="144"/>
      <c r="YB232" s="144"/>
      <c r="YC232" s="144"/>
      <c r="YD232" s="144"/>
      <c r="YE232" s="144"/>
      <c r="YF232" s="144"/>
      <c r="YG232" s="144"/>
      <c r="YH232" s="144"/>
      <c r="YI232" s="144"/>
      <c r="YJ232" s="144"/>
      <c r="YK232" s="144"/>
      <c r="YL232" s="144"/>
      <c r="YM232" s="144"/>
      <c r="YN232" s="144"/>
      <c r="YO232" s="144"/>
      <c r="YP232" s="144"/>
      <c r="YQ232" s="144"/>
      <c r="YR232" s="144"/>
      <c r="YS232" s="144"/>
      <c r="YT232" s="144"/>
      <c r="YU232" s="144"/>
      <c r="YV232" s="144"/>
      <c r="YW232" s="144"/>
      <c r="YX232" s="144"/>
      <c r="YY232" s="144"/>
      <c r="YZ232" s="144"/>
      <c r="ZA232" s="144"/>
      <c r="ZB232" s="144"/>
      <c r="ZC232" s="144"/>
      <c r="ZD232" s="144"/>
      <c r="ZE232" s="144"/>
      <c r="ZF232" s="144"/>
      <c r="ZG232" s="144"/>
      <c r="ZH232" s="144"/>
      <c r="ZI232" s="144"/>
      <c r="ZJ232" s="144"/>
      <c r="ZK232" s="144"/>
      <c r="ZL232" s="144"/>
      <c r="ZM232" s="144"/>
      <c r="ZN232" s="144"/>
      <c r="ZO232" s="144"/>
      <c r="ZP232" s="144"/>
      <c r="ZQ232" s="144"/>
      <c r="ZR232" s="144"/>
      <c r="ZS232" s="144"/>
      <c r="ZT232" s="144"/>
      <c r="ZU232" s="144"/>
      <c r="ZV232" s="144"/>
      <c r="ZW232" s="144"/>
      <c r="ZX232" s="144"/>
      <c r="ZY232" s="144"/>
      <c r="ZZ232" s="144"/>
      <c r="AAA232" s="144"/>
      <c r="AAB232" s="144"/>
      <c r="AAC232" s="144"/>
      <c r="AAD232" s="144"/>
      <c r="AAE232" s="144"/>
      <c r="AAF232" s="144"/>
      <c r="AAG232" s="144"/>
      <c r="AAH232" s="144"/>
      <c r="AAI232" s="144"/>
      <c r="AAJ232" s="144"/>
      <c r="AAK232" s="144"/>
      <c r="AAL232" s="144"/>
      <c r="AAM232" s="144"/>
      <c r="AAN232" s="144"/>
      <c r="AAO232" s="144"/>
      <c r="AAP232" s="144"/>
      <c r="AAQ232" s="144"/>
      <c r="AAR232" s="144"/>
      <c r="AAS232" s="144"/>
      <c r="AAT232" s="144"/>
      <c r="AAU232" s="144"/>
      <c r="AAV232" s="144"/>
      <c r="AAW232" s="144"/>
      <c r="AAX232" s="144"/>
      <c r="AAY232" s="144"/>
      <c r="AAZ232" s="144"/>
      <c r="ABA232" s="144"/>
      <c r="ABB232" s="144"/>
      <c r="ABC232" s="144"/>
      <c r="ABD232" s="144"/>
      <c r="ABE232" s="144"/>
      <c r="ABF232" s="144"/>
      <c r="ABG232" s="144"/>
      <c r="ABH232" s="144"/>
      <c r="ABI232" s="144"/>
      <c r="ABJ232" s="144"/>
      <c r="ABK232" s="144"/>
      <c r="ABL232" s="144"/>
      <c r="ABM232" s="144"/>
      <c r="ABN232" s="144"/>
      <c r="ABO232" s="144"/>
      <c r="ABP232" s="144"/>
      <c r="ABQ232" s="144"/>
      <c r="ABR232" s="144"/>
      <c r="ABS232" s="144"/>
      <c r="ABT232" s="144"/>
      <c r="ABU232" s="144"/>
      <c r="ABV232" s="144"/>
      <c r="ABW232" s="144"/>
      <c r="ABX232" s="144"/>
      <c r="ABY232" s="144"/>
      <c r="ABZ232" s="144"/>
      <c r="ACA232" s="144"/>
      <c r="ACB232" s="144"/>
      <c r="ACC232" s="144"/>
      <c r="ACD232" s="144"/>
      <c r="ACE232" s="144"/>
      <c r="ACF232" s="144"/>
      <c r="ACG232" s="144"/>
      <c r="ACH232" s="144"/>
      <c r="ACI232" s="144"/>
      <c r="ACJ232" s="144"/>
      <c r="ACK232" s="144"/>
      <c r="ACL232" s="144"/>
      <c r="ACM232" s="144"/>
      <c r="ACN232" s="144"/>
      <c r="ACO232" s="144"/>
      <c r="ACP232" s="144"/>
      <c r="ACQ232" s="144"/>
      <c r="ACR232" s="144"/>
      <c r="ACS232" s="144"/>
      <c r="ACT232" s="144"/>
      <c r="ACU232" s="144"/>
      <c r="ACV232" s="144"/>
      <c r="ACW232" s="144"/>
      <c r="ACX232" s="144"/>
      <c r="ACY232" s="144"/>
      <c r="ACZ232" s="144"/>
      <c r="ADA232" s="144"/>
      <c r="ADB232" s="144"/>
      <c r="ADC232" s="144"/>
      <c r="ADD232" s="144"/>
      <c r="ADE232" s="144"/>
      <c r="ADF232" s="144"/>
      <c r="ADG232" s="144"/>
      <c r="ADH232" s="144"/>
      <c r="ADI232" s="144"/>
      <c r="ADJ232" s="144"/>
      <c r="ADK232" s="144"/>
      <c r="ADL232" s="144"/>
      <c r="ADM232" s="144"/>
      <c r="ADN232" s="144"/>
      <c r="ADO232" s="144"/>
      <c r="ADP232" s="144"/>
      <c r="ADQ232" s="144"/>
      <c r="ADR232" s="144"/>
      <c r="ADS232" s="144"/>
      <c r="ADT232" s="144"/>
      <c r="ADU232" s="144"/>
      <c r="ADV232" s="144"/>
      <c r="ADW232" s="144"/>
      <c r="ADX232" s="144"/>
      <c r="ADY232" s="144"/>
      <c r="ADZ232" s="144"/>
      <c r="AEA232" s="144"/>
      <c r="AEB232" s="144"/>
      <c r="AEC232" s="144"/>
      <c r="AED232" s="144"/>
      <c r="AEE232" s="144"/>
      <c r="AEF232" s="144"/>
      <c r="AEG232" s="144"/>
      <c r="AEH232" s="144"/>
      <c r="AEI232" s="144"/>
      <c r="AEJ232" s="144"/>
      <c r="AEK232" s="144"/>
      <c r="AEL232" s="144"/>
      <c r="AEM232" s="144"/>
      <c r="AEN232" s="144"/>
      <c r="AEO232" s="144"/>
      <c r="AEP232" s="144"/>
      <c r="AEQ232" s="144"/>
      <c r="AER232" s="144"/>
      <c r="AES232" s="144"/>
      <c r="AET232" s="144"/>
      <c r="AEU232" s="144"/>
      <c r="AEV232" s="144"/>
      <c r="AEW232" s="144"/>
      <c r="AEX232" s="144"/>
      <c r="AEY232" s="144"/>
      <c r="AEZ232" s="144"/>
      <c r="AFA232" s="144"/>
      <c r="AFB232" s="144"/>
      <c r="AFC232" s="144"/>
      <c r="AFD232" s="144"/>
      <c r="AFE232" s="144"/>
      <c r="AFF232" s="144"/>
      <c r="AFG232" s="144"/>
      <c r="AFH232" s="144"/>
      <c r="AFI232" s="144"/>
      <c r="AFJ232" s="144"/>
      <c r="AFK232" s="144"/>
      <c r="AFL232" s="144"/>
      <c r="AFM232" s="144"/>
      <c r="AFN232" s="144"/>
      <c r="AFO232" s="144"/>
      <c r="AFP232" s="144"/>
      <c r="AFQ232" s="144"/>
      <c r="AFR232" s="144"/>
      <c r="AFS232" s="144"/>
      <c r="AFT232" s="144"/>
      <c r="AFU232" s="144"/>
      <c r="AFV232" s="144"/>
      <c r="AFW232" s="144"/>
      <c r="AFX232" s="144"/>
      <c r="AFY232" s="144"/>
      <c r="AFZ232" s="144"/>
      <c r="AGA232" s="144"/>
      <c r="AGB232" s="144"/>
      <c r="AGC232" s="144"/>
      <c r="AGD232" s="144"/>
      <c r="AGE232" s="144"/>
      <c r="AGF232" s="144"/>
      <c r="AGG232" s="144"/>
      <c r="AGH232" s="144"/>
      <c r="AGI232" s="144"/>
      <c r="AGJ232" s="144"/>
      <c r="AGK232" s="144"/>
      <c r="AGL232" s="144"/>
      <c r="AGM232" s="144"/>
      <c r="AGN232" s="144"/>
      <c r="AGO232" s="144"/>
      <c r="AGP232" s="144"/>
      <c r="AGQ232" s="144"/>
      <c r="AGR232" s="144"/>
      <c r="AGS232" s="144"/>
      <c r="AGT232" s="144"/>
      <c r="AGU232" s="144"/>
      <c r="AGV232" s="144"/>
      <c r="AGW232" s="144"/>
      <c r="AGX232" s="144"/>
      <c r="AGY232" s="144"/>
      <c r="AGZ232" s="144"/>
      <c r="AHA232" s="144"/>
      <c r="AHB232" s="144"/>
      <c r="AHC232" s="144"/>
      <c r="AHD232" s="144"/>
      <c r="AHE232" s="144"/>
      <c r="AHF232" s="144"/>
      <c r="AHG232" s="144"/>
      <c r="AHH232" s="144"/>
      <c r="AHI232" s="144"/>
      <c r="AHJ232" s="144"/>
      <c r="AHK232" s="144"/>
      <c r="AHL232" s="144"/>
      <c r="AHM232" s="144"/>
      <c r="AHN232" s="144"/>
      <c r="AHO232" s="144"/>
      <c r="AHP232" s="144"/>
      <c r="AHQ232" s="144"/>
      <c r="AHR232" s="144"/>
      <c r="AHS232" s="144"/>
      <c r="AHT232" s="144"/>
      <c r="AHU232" s="144"/>
      <c r="AHV232" s="144"/>
      <c r="AHW232" s="144"/>
      <c r="AHX232" s="144"/>
      <c r="AHY232" s="144"/>
      <c r="AHZ232" s="144"/>
      <c r="AIA232" s="144"/>
      <c r="AIB232" s="144"/>
      <c r="AIC232" s="144"/>
      <c r="AID232" s="144"/>
      <c r="AIE232" s="144"/>
      <c r="AIF232" s="144"/>
      <c r="AIG232" s="144"/>
      <c r="AIH232" s="144"/>
      <c r="AII232" s="144"/>
      <c r="AIJ232" s="144"/>
      <c r="AIK232" s="144"/>
      <c r="AIL232" s="144"/>
      <c r="AIM232" s="144"/>
      <c r="AIN232" s="144"/>
      <c r="AIO232" s="144"/>
      <c r="AIP232" s="144"/>
      <c r="AIQ232" s="144"/>
      <c r="AIR232" s="144"/>
      <c r="AIS232" s="144"/>
      <c r="AIT232" s="144"/>
      <c r="AIU232" s="144"/>
      <c r="AIV232" s="144"/>
      <c r="AIW232" s="144"/>
      <c r="AIX232" s="144"/>
      <c r="AIY232" s="144"/>
      <c r="AIZ232" s="144"/>
      <c r="AJA232" s="144"/>
      <c r="AJB232" s="144"/>
      <c r="AJC232" s="144"/>
      <c r="AJD232" s="144"/>
      <c r="AJE232" s="144"/>
      <c r="AJF232" s="144"/>
      <c r="AJG232" s="144"/>
      <c r="AJH232" s="144"/>
      <c r="AJI232" s="144"/>
      <c r="AJJ232" s="144"/>
      <c r="AJK232" s="144"/>
      <c r="AJL232" s="144"/>
      <c r="AJM232" s="144"/>
      <c r="AJN232" s="144"/>
      <c r="AJO232" s="144"/>
      <c r="AJP232" s="144"/>
      <c r="AJQ232" s="144"/>
      <c r="AJR232" s="144"/>
      <c r="AJS232" s="144"/>
      <c r="AJT232" s="144"/>
      <c r="AJU232" s="144"/>
      <c r="AJV232" s="144"/>
      <c r="AJW232" s="144"/>
      <c r="AJX232" s="144"/>
      <c r="AJY232" s="144"/>
      <c r="AJZ232" s="144"/>
      <c r="AKA232" s="144"/>
      <c r="AKB232" s="144"/>
      <c r="AKC232" s="144"/>
      <c r="AKD232" s="144"/>
      <c r="AKE232" s="144"/>
      <c r="AKF232" s="144"/>
      <c r="AKG232" s="144"/>
      <c r="AKH232" s="144"/>
      <c r="AKI232" s="144"/>
      <c r="AKJ232" s="144"/>
      <c r="AKK232" s="144"/>
      <c r="AKL232" s="144"/>
      <c r="AKM232" s="144"/>
      <c r="AKN232" s="144"/>
      <c r="AKO232" s="144"/>
      <c r="AKP232" s="144"/>
      <c r="AKQ232" s="144"/>
      <c r="AKR232" s="144"/>
      <c r="AKS232" s="144"/>
      <c r="AKT232" s="144"/>
      <c r="AKU232" s="144"/>
      <c r="AKV232" s="144"/>
      <c r="AKW232" s="144"/>
      <c r="AKX232" s="144"/>
      <c r="AKY232" s="144"/>
      <c r="AKZ232" s="144"/>
      <c r="ALA232" s="144"/>
      <c r="ALB232" s="144"/>
      <c r="ALC232" s="144"/>
      <c r="ALD232" s="144"/>
      <c r="ALE232" s="144"/>
      <c r="ALF232" s="144"/>
      <c r="ALG232" s="144"/>
      <c r="ALH232" s="144"/>
      <c r="ALI232" s="144"/>
      <c r="ALJ232" s="144"/>
      <c r="ALK232" s="144"/>
      <c r="ALL232" s="144"/>
      <c r="ALM232" s="144"/>
      <c r="ALN232" s="144"/>
      <c r="ALO232" s="144"/>
      <c r="ALP232" s="144"/>
      <c r="ALQ232" s="144"/>
      <c r="ALR232" s="144"/>
      <c r="ALS232" s="144"/>
      <c r="ALT232" s="144"/>
      <c r="ALU232" s="144"/>
      <c r="ALV232" s="144"/>
      <c r="ALW232" s="144"/>
      <c r="ALX232" s="144"/>
      <c r="ALY232" s="144"/>
      <c r="ALZ232" s="144"/>
      <c r="AMA232" s="144"/>
      <c r="AMB232" s="144"/>
      <c r="AMC232" s="144"/>
      <c r="AMD232" s="144"/>
      <c r="AME232" s="144"/>
      <c r="AMF232" s="144"/>
      <c r="AMG232" s="144"/>
      <c r="AMH232" s="144"/>
      <c r="AMI232" s="144"/>
      <c r="AMJ232" s="144"/>
      <c r="AMK232" s="144"/>
      <c r="AML232" s="144"/>
      <c r="AMM232" s="144"/>
      <c r="AMN232" s="144"/>
      <c r="AMO232" s="144"/>
      <c r="AMP232" s="144"/>
      <c r="AMQ232" s="144"/>
      <c r="AMR232" s="144"/>
      <c r="AMS232" s="144"/>
      <c r="AMT232" s="144"/>
      <c r="AMU232" s="144"/>
      <c r="AMV232" s="144"/>
      <c r="AMW232" s="144"/>
      <c r="AMX232" s="144"/>
      <c r="AMY232" s="144"/>
      <c r="AMZ232" s="144"/>
      <c r="ANA232" s="144"/>
      <c r="ANB232" s="144"/>
      <c r="ANC232" s="144"/>
      <c r="AND232" s="144"/>
      <c r="ANE232" s="144"/>
      <c r="ANF232" s="144"/>
      <c r="ANG232" s="144"/>
      <c r="ANH232" s="144"/>
      <c r="ANI232" s="144"/>
      <c r="ANJ232" s="144"/>
      <c r="ANK232" s="144"/>
      <c r="ANL232" s="144"/>
      <c r="ANM232" s="144"/>
      <c r="ANN232" s="144"/>
      <c r="ANO232" s="144"/>
      <c r="ANP232" s="144"/>
      <c r="ANQ232" s="144"/>
      <c r="ANR232" s="144"/>
      <c r="ANS232" s="144"/>
      <c r="ANT232" s="144"/>
      <c r="ANU232" s="144"/>
      <c r="ANV232" s="144"/>
      <c r="ANW232" s="144"/>
      <c r="ANX232" s="144"/>
      <c r="ANY232" s="144"/>
      <c r="ANZ232" s="144"/>
      <c r="AOA232" s="144"/>
      <c r="AOB232" s="144"/>
      <c r="AOC232" s="144"/>
      <c r="AOD232" s="144"/>
      <c r="AOE232" s="144"/>
      <c r="AOF232" s="144"/>
      <c r="AOG232" s="144"/>
      <c r="AOH232" s="144"/>
      <c r="AOI232" s="144"/>
      <c r="AOJ232" s="144"/>
      <c r="AOK232" s="144"/>
      <c r="AOL232" s="144"/>
      <c r="AOM232" s="144"/>
      <c r="AON232" s="144"/>
      <c r="AOO232" s="144"/>
      <c r="AOP232" s="144"/>
      <c r="AOQ232" s="144"/>
      <c r="AOR232" s="144"/>
      <c r="AOS232" s="144"/>
      <c r="AOT232" s="144"/>
      <c r="AOU232" s="144"/>
      <c r="AOV232" s="144"/>
      <c r="AOW232" s="144"/>
      <c r="AOX232" s="144"/>
      <c r="AOY232" s="144"/>
      <c r="AOZ232" s="144"/>
      <c r="APA232" s="144"/>
      <c r="APB232" s="144"/>
      <c r="APC232" s="144"/>
      <c r="APD232" s="144"/>
      <c r="APE232" s="144"/>
      <c r="APF232" s="144"/>
      <c r="APG232" s="144"/>
      <c r="APH232" s="144"/>
      <c r="API232" s="144"/>
      <c r="APJ232" s="144"/>
      <c r="APK232" s="144"/>
      <c r="APL232" s="144"/>
      <c r="APM232" s="144"/>
      <c r="APN232" s="144"/>
      <c r="APO232" s="144"/>
      <c r="APP232" s="144"/>
      <c r="APQ232" s="144"/>
      <c r="APR232" s="144"/>
      <c r="APS232" s="144"/>
      <c r="APT232" s="144"/>
      <c r="APU232" s="144"/>
      <c r="APV232" s="144"/>
      <c r="APW232" s="144"/>
      <c r="APX232" s="144"/>
      <c r="APY232" s="144"/>
      <c r="APZ232" s="144"/>
      <c r="AQA232" s="144"/>
      <c r="AQB232" s="144"/>
      <c r="AQC232" s="144"/>
      <c r="AQD232" s="144"/>
      <c r="AQE232" s="144"/>
      <c r="AQF232" s="144"/>
      <c r="AQG232" s="144"/>
      <c r="AQH232" s="144"/>
      <c r="AQI232" s="144"/>
      <c r="AQJ232" s="144"/>
      <c r="AQK232" s="144"/>
      <c r="AQL232" s="144"/>
      <c r="AQM232" s="144"/>
      <c r="AQN232" s="144"/>
      <c r="AQO232" s="144"/>
      <c r="AQP232" s="144"/>
      <c r="AQQ232" s="144"/>
      <c r="AQR232" s="144"/>
      <c r="AQS232" s="144"/>
      <c r="AQT232" s="144"/>
      <c r="AQU232" s="144"/>
      <c r="AQV232" s="144"/>
      <c r="AQW232" s="144"/>
      <c r="AQX232" s="144"/>
      <c r="AQY232" s="144"/>
      <c r="AQZ232" s="144"/>
      <c r="ARA232" s="144"/>
      <c r="ARB232" s="144"/>
      <c r="ARC232" s="144"/>
      <c r="ARD232" s="144"/>
      <c r="ARE232" s="144"/>
      <c r="ARF232" s="144"/>
      <c r="ARG232" s="144"/>
      <c r="ARH232" s="144"/>
      <c r="ARI232" s="144"/>
      <c r="ARJ232" s="144"/>
      <c r="ARK232" s="144"/>
      <c r="ARL232" s="144"/>
      <c r="ARM232" s="144"/>
      <c r="ARN232" s="144"/>
      <c r="ARO232" s="144"/>
      <c r="ARP232" s="144"/>
      <c r="ARQ232" s="144"/>
      <c r="ARR232" s="144"/>
      <c r="ARS232" s="144"/>
      <c r="ART232" s="144"/>
      <c r="ARU232" s="144"/>
      <c r="ARV232" s="144"/>
      <c r="ARW232" s="144"/>
      <c r="ARX232" s="144"/>
      <c r="ARY232" s="144"/>
      <c r="ARZ232" s="144"/>
      <c r="ASA232" s="144"/>
      <c r="ASB232" s="144"/>
      <c r="ASC232" s="144"/>
      <c r="ASD232" s="144"/>
      <c r="ASE232" s="144"/>
      <c r="ASF232" s="144"/>
      <c r="ASG232" s="144"/>
      <c r="ASH232" s="144"/>
      <c r="ASI232" s="144"/>
      <c r="ASJ232" s="144"/>
      <c r="ASK232" s="144"/>
      <c r="ASL232" s="144"/>
      <c r="ASM232" s="144"/>
      <c r="ASN232" s="144"/>
      <c r="ASO232" s="144"/>
      <c r="ASP232" s="144"/>
      <c r="ASQ232" s="144"/>
      <c r="ASR232" s="144"/>
      <c r="ASS232" s="144"/>
      <c r="AST232" s="144"/>
      <c r="ASU232" s="144"/>
      <c r="ASV232" s="144"/>
      <c r="ASW232" s="144"/>
      <c r="ASX232" s="144"/>
      <c r="ASY232" s="144"/>
      <c r="ASZ232" s="144"/>
      <c r="ATA232" s="144"/>
      <c r="ATB232" s="144"/>
      <c r="ATC232" s="144"/>
      <c r="ATD232" s="144"/>
      <c r="ATE232" s="144"/>
      <c r="ATF232" s="144"/>
      <c r="ATG232" s="144"/>
      <c r="ATH232" s="144"/>
      <c r="ATI232" s="144"/>
      <c r="ATJ232" s="144"/>
      <c r="ATK232" s="144"/>
      <c r="ATL232" s="144"/>
      <c r="ATM232" s="144"/>
      <c r="ATN232" s="144"/>
      <c r="ATO232" s="144"/>
      <c r="ATP232" s="144"/>
      <c r="ATQ232" s="144"/>
      <c r="ATR232" s="144"/>
      <c r="ATS232" s="144"/>
      <c r="ATT232" s="144"/>
      <c r="ATU232" s="144"/>
      <c r="ATV232" s="144"/>
      <c r="ATW232" s="144"/>
      <c r="ATX232" s="144"/>
      <c r="ATY232" s="144"/>
      <c r="ATZ232" s="144"/>
      <c r="AUA232" s="144"/>
      <c r="AUB232" s="144"/>
      <c r="AUC232" s="144"/>
      <c r="AUD232" s="144"/>
      <c r="AUE232" s="144"/>
      <c r="AUF232" s="144"/>
      <c r="AUG232" s="144"/>
      <c r="AUH232" s="144"/>
      <c r="AUI232" s="144"/>
      <c r="AUJ232" s="144"/>
      <c r="AUK232" s="144"/>
      <c r="AUL232" s="144"/>
      <c r="AUM232" s="144"/>
      <c r="AUN232" s="144"/>
      <c r="AUO232" s="144"/>
      <c r="AUP232" s="144"/>
      <c r="AUQ232" s="144"/>
      <c r="AUR232" s="144"/>
      <c r="AUS232" s="144"/>
      <c r="AUT232" s="144"/>
      <c r="AUU232" s="144"/>
      <c r="AUV232" s="144"/>
      <c r="AUW232" s="144"/>
      <c r="AUX232" s="144"/>
      <c r="AUY232" s="144"/>
      <c r="AUZ232" s="144"/>
      <c r="AVA232" s="144"/>
      <c r="AVB232" s="144"/>
      <c r="AVC232" s="144"/>
      <c r="AVD232" s="144"/>
      <c r="AVE232" s="144"/>
      <c r="AVF232" s="144"/>
      <c r="AVG232" s="144"/>
      <c r="AVH232" s="144"/>
      <c r="AVI232" s="144"/>
      <c r="AVJ232" s="144"/>
      <c r="AVK232" s="144"/>
      <c r="AVL232" s="144"/>
      <c r="AVM232" s="144"/>
      <c r="AVN232" s="144"/>
      <c r="AVO232" s="144"/>
      <c r="AVP232" s="144"/>
      <c r="AVQ232" s="144"/>
      <c r="AVR232" s="144"/>
      <c r="AVS232" s="144"/>
      <c r="AVT232" s="144"/>
      <c r="AVU232" s="144"/>
      <c r="AVV232" s="144"/>
      <c r="AVW232" s="144"/>
      <c r="AVX232" s="144"/>
      <c r="AVY232" s="144"/>
      <c r="AVZ232" s="144"/>
      <c r="AWA232" s="144"/>
      <c r="AWB232" s="144"/>
      <c r="AWC232" s="144"/>
      <c r="AWD232" s="144"/>
      <c r="AWE232" s="144"/>
      <c r="AWF232" s="144"/>
      <c r="AWG232" s="144"/>
      <c r="AWH232" s="144"/>
      <c r="AWI232" s="144"/>
      <c r="AWJ232" s="144"/>
      <c r="AWK232" s="144"/>
      <c r="AWL232" s="144"/>
      <c r="AWM232" s="144"/>
      <c r="AWN232" s="144"/>
      <c r="AWO232" s="144"/>
      <c r="AWP232" s="144"/>
      <c r="AWQ232" s="144"/>
      <c r="AWR232" s="144"/>
      <c r="AWS232" s="144"/>
      <c r="AWT232" s="144"/>
      <c r="AWU232" s="144"/>
      <c r="AWV232" s="144"/>
      <c r="AWW232" s="144"/>
      <c r="AWX232" s="144"/>
      <c r="AWY232" s="144"/>
      <c r="AWZ232" s="144"/>
      <c r="AXA232" s="144"/>
      <c r="AXB232" s="144"/>
      <c r="AXC232" s="144"/>
      <c r="AXD232" s="144"/>
      <c r="AXE232" s="144"/>
      <c r="AXF232" s="144"/>
      <c r="AXG232" s="144"/>
      <c r="AXH232" s="144"/>
      <c r="AXI232" s="144"/>
      <c r="AXJ232" s="144"/>
      <c r="AXK232" s="144"/>
      <c r="AXL232" s="144"/>
      <c r="AXM232" s="144"/>
      <c r="AXN232" s="144"/>
      <c r="AXO232" s="144"/>
      <c r="AXP232" s="144"/>
      <c r="AXQ232" s="144"/>
      <c r="AXR232" s="144"/>
      <c r="AXS232" s="144"/>
      <c r="AXT232" s="144"/>
      <c r="AXU232" s="144"/>
      <c r="AXV232" s="144"/>
      <c r="AXW232" s="144"/>
      <c r="AXX232" s="144"/>
      <c r="AXY232" s="144"/>
      <c r="AXZ232" s="144"/>
      <c r="AYA232" s="144"/>
      <c r="AYB232" s="144"/>
      <c r="AYC232" s="144"/>
      <c r="AYD232" s="144"/>
      <c r="AYE232" s="144"/>
      <c r="AYF232" s="144"/>
      <c r="AYG232" s="144"/>
      <c r="AYH232" s="144"/>
      <c r="AYI232" s="144"/>
      <c r="AYJ232" s="144"/>
      <c r="AYK232" s="144"/>
      <c r="AYL232" s="144"/>
      <c r="AYM232" s="144"/>
      <c r="AYN232" s="144"/>
      <c r="AYO232" s="144"/>
      <c r="AYP232" s="144"/>
      <c r="AYQ232" s="144"/>
      <c r="AYR232" s="144"/>
      <c r="AYS232" s="144"/>
      <c r="AYT232" s="144"/>
      <c r="AYU232" s="144"/>
      <c r="AYV232" s="144"/>
      <c r="AYW232" s="144"/>
      <c r="AYX232" s="144"/>
      <c r="AYY232" s="144"/>
      <c r="AYZ232" s="144"/>
      <c r="AZA232" s="144"/>
      <c r="AZB232" s="144"/>
      <c r="AZC232" s="144"/>
      <c r="AZD232" s="144"/>
      <c r="AZE232" s="144"/>
      <c r="AZF232" s="144"/>
      <c r="AZG232" s="144"/>
      <c r="AZH232" s="144"/>
      <c r="AZI232" s="144"/>
      <c r="AZJ232" s="144"/>
      <c r="AZK232" s="144"/>
      <c r="AZL232" s="144"/>
      <c r="AZM232" s="144"/>
      <c r="AZN232" s="144"/>
      <c r="AZO232" s="144"/>
      <c r="AZP232" s="144"/>
      <c r="AZQ232" s="144"/>
      <c r="AZR232" s="144"/>
      <c r="AZS232" s="144"/>
      <c r="AZT232" s="144"/>
      <c r="AZU232" s="144"/>
      <c r="AZV232" s="144"/>
      <c r="AZW232" s="144"/>
      <c r="AZX232" s="144"/>
      <c r="AZY232" s="144"/>
      <c r="AZZ232" s="144"/>
      <c r="BAA232" s="144"/>
      <c r="BAB232" s="144"/>
      <c r="BAC232" s="144"/>
      <c r="BAD232" s="144"/>
      <c r="BAE232" s="144"/>
      <c r="BAF232" s="144"/>
      <c r="BAG232" s="144"/>
      <c r="BAH232" s="144"/>
      <c r="BAI232" s="144"/>
      <c r="BAJ232" s="144"/>
      <c r="BAK232" s="144"/>
      <c r="BAL232" s="144"/>
      <c r="BAM232" s="144"/>
      <c r="BAN232" s="144"/>
      <c r="BAO232" s="144"/>
      <c r="BAP232" s="144"/>
      <c r="BAQ232" s="144"/>
      <c r="BAR232" s="144"/>
      <c r="BAS232" s="144"/>
      <c r="BAT232" s="144"/>
      <c r="BAU232" s="144"/>
      <c r="BAV232" s="144"/>
      <c r="BAW232" s="144"/>
      <c r="BAX232" s="144"/>
      <c r="BAY232" s="144"/>
      <c r="BAZ232" s="144"/>
      <c r="BBA232" s="144"/>
      <c r="BBB232" s="144"/>
      <c r="BBC232" s="144"/>
      <c r="BBD232" s="144"/>
      <c r="BBE232" s="144"/>
      <c r="BBF232" s="144"/>
      <c r="BBG232" s="144"/>
      <c r="BBH232" s="144"/>
      <c r="BBI232" s="144"/>
      <c r="BBJ232" s="144"/>
      <c r="BBK232" s="144"/>
      <c r="BBL232" s="144"/>
      <c r="BBM232" s="144"/>
      <c r="BBN232" s="144"/>
      <c r="BBO232" s="144"/>
      <c r="BBP232" s="144"/>
      <c r="BBQ232" s="144"/>
      <c r="BBR232" s="144"/>
      <c r="BBS232" s="144"/>
      <c r="BBT232" s="144"/>
      <c r="BBU232" s="144"/>
      <c r="BBV232" s="144"/>
      <c r="BBW232" s="144"/>
      <c r="BBX232" s="144"/>
      <c r="BBY232" s="144"/>
      <c r="BBZ232" s="144"/>
      <c r="BCA232" s="144"/>
      <c r="BCB232" s="144"/>
      <c r="BCC232" s="144"/>
      <c r="BCD232" s="144"/>
      <c r="BCE232" s="144"/>
      <c r="BCF232" s="144"/>
      <c r="BCG232" s="144"/>
      <c r="BCH232" s="144"/>
      <c r="BCI232" s="144"/>
      <c r="BCJ232" s="144"/>
      <c r="BCK232" s="144"/>
      <c r="BCL232" s="144"/>
      <c r="BCM232" s="144"/>
      <c r="BCN232" s="144"/>
      <c r="BCO232" s="144"/>
      <c r="BCP232" s="144"/>
      <c r="BCQ232" s="144"/>
      <c r="BCR232" s="144"/>
      <c r="BCS232" s="144"/>
      <c r="BCT232" s="144"/>
      <c r="BCU232" s="144"/>
      <c r="BCV232" s="144"/>
      <c r="BCW232" s="144"/>
      <c r="BCX232" s="144"/>
      <c r="BCY232" s="144"/>
      <c r="BCZ232" s="144"/>
      <c r="BDA232" s="144"/>
      <c r="BDB232" s="144"/>
      <c r="BDC232" s="144"/>
      <c r="BDD232" s="144"/>
      <c r="BDE232" s="144"/>
      <c r="BDF232" s="144"/>
      <c r="BDG232" s="144"/>
      <c r="BDH232" s="144"/>
      <c r="BDI232" s="144"/>
      <c r="BDJ232" s="144"/>
      <c r="BDK232" s="144"/>
      <c r="BDL232" s="144"/>
      <c r="BDM232" s="144"/>
      <c r="BDN232" s="144"/>
      <c r="BDO232" s="144"/>
      <c r="BDP232" s="144"/>
      <c r="BDQ232" s="144"/>
      <c r="BDR232" s="144"/>
      <c r="BDS232" s="144"/>
      <c r="BDT232" s="144"/>
      <c r="BDU232" s="144"/>
      <c r="BDV232" s="144"/>
      <c r="BDW232" s="144"/>
      <c r="BDX232" s="144"/>
      <c r="BDY232" s="144"/>
      <c r="BDZ232" s="144"/>
      <c r="BEA232" s="144"/>
      <c r="BEB232" s="144"/>
      <c r="BEC232" s="144"/>
      <c r="BED232" s="144"/>
      <c r="BEE232" s="144"/>
      <c r="BEF232" s="144"/>
      <c r="BEG232" s="144"/>
      <c r="BEH232" s="144"/>
      <c r="BEI232" s="144"/>
      <c r="BEJ232" s="144"/>
      <c r="BEK232" s="144"/>
      <c r="BEL232" s="144"/>
      <c r="BEM232" s="144"/>
      <c r="BEN232" s="144"/>
      <c r="BEO232" s="144"/>
      <c r="BEP232" s="144"/>
      <c r="BEQ232" s="144"/>
      <c r="BER232" s="144"/>
      <c r="BES232" s="144"/>
      <c r="BET232" s="144"/>
      <c r="BEU232" s="144"/>
      <c r="BEV232" s="144"/>
      <c r="BEW232" s="144"/>
      <c r="BEX232" s="144"/>
      <c r="BEY232" s="144"/>
      <c r="BEZ232" s="144"/>
      <c r="BFA232" s="144"/>
      <c r="BFB232" s="144"/>
      <c r="BFC232" s="144"/>
      <c r="BFD232" s="144"/>
      <c r="BFE232" s="144"/>
      <c r="BFF232" s="144"/>
      <c r="BFG232" s="144"/>
      <c r="BFH232" s="144"/>
      <c r="BFI232" s="144"/>
      <c r="BFJ232" s="144"/>
      <c r="BFK232" s="144"/>
      <c r="BFL232" s="144"/>
      <c r="BFM232" s="144"/>
      <c r="BFN232" s="144"/>
      <c r="BFO232" s="144"/>
      <c r="BFP232" s="144"/>
      <c r="BFQ232" s="144"/>
      <c r="BFR232" s="144"/>
      <c r="BFS232" s="144"/>
      <c r="BFT232" s="144"/>
      <c r="BFU232" s="144"/>
      <c r="BFV232" s="144"/>
      <c r="BFW232" s="144"/>
      <c r="BFX232" s="144"/>
      <c r="BFY232" s="144"/>
      <c r="BFZ232" s="144"/>
    </row>
    <row r="233" spans="1:1534" ht="15" customHeight="1">
      <c r="A233" s="173" t="s">
        <v>617</v>
      </c>
      <c r="B233" s="143" t="s">
        <v>149</v>
      </c>
      <c r="C233" s="143"/>
      <c r="D233" s="65" t="s">
        <v>75</v>
      </c>
      <c r="E233" s="118"/>
      <c r="F233" s="139"/>
      <c r="G233" s="198"/>
      <c r="H233" s="65"/>
      <c r="I233" s="65"/>
      <c r="J233" s="65"/>
      <c r="K233" s="293"/>
      <c r="L233" s="123"/>
      <c r="M233" s="289"/>
      <c r="N233" s="65"/>
      <c r="O233" s="179"/>
      <c r="P233" s="140"/>
      <c r="Q233" s="64" t="s">
        <v>93</v>
      </c>
      <c r="R233" s="64" t="s">
        <v>150</v>
      </c>
      <c r="S233" s="64" t="str">
        <f t="shared" si="38"/>
        <v>andtvvvgsieftegiivanmvaemieahtdlkvvrklnlggenvnfeaikrgganngidiyveytghglvdilg</v>
      </c>
      <c r="T233" s="64" t="str">
        <f t="shared" si="39"/>
        <v>fpep</v>
      </c>
      <c r="U233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33" s="64" t="str">
        <f t="shared" si="41"/>
        <v>tyg</v>
      </c>
      <c r="W233" s="64" t="str">
        <f t="shared" si="42"/>
        <v>ppps</v>
      </c>
      <c r="X233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233" s="64"/>
      <c r="Z233" s="64"/>
      <c r="AA233" s="64"/>
      <c r="AB233" s="64"/>
      <c r="AC233" s="186" t="str">
        <f t="shared" si="47"/>
        <v>i</v>
      </c>
      <c r="AD233" s="186" t="str">
        <f t="shared" si="47"/>
        <v>e</v>
      </c>
      <c r="AE233" s="186" t="str">
        <f t="shared" si="47"/>
        <v>h</v>
      </c>
      <c r="AF233" s="186" t="str">
        <f t="shared" si="47"/>
        <v>l</v>
      </c>
      <c r="AG233" s="186" t="str">
        <f t="shared" si="47"/>
        <v>t</v>
      </c>
      <c r="AH233" s="193" t="str">
        <f t="shared" si="47"/>
        <v>y</v>
      </c>
      <c r="AI233" s="66"/>
      <c r="AJ233" s="66"/>
      <c r="AK233" s="205"/>
      <c r="AL233" s="205"/>
      <c r="AM233" s="205"/>
      <c r="AN233" s="205"/>
      <c r="AO233" s="205"/>
      <c r="AP233" s="205"/>
      <c r="AQ233" s="205"/>
      <c r="AR233" s="205"/>
      <c r="AS233" s="205"/>
      <c r="AT233" s="205"/>
      <c r="AU233" s="205"/>
      <c r="AV233" s="205"/>
      <c r="AW233" s="205"/>
      <c r="AX233" s="205"/>
      <c r="AY233" s="205"/>
      <c r="PN233" s="144"/>
      <c r="PO233" s="144"/>
      <c r="PP233" s="144"/>
      <c r="PQ233" s="144"/>
      <c r="PR233" s="144"/>
      <c r="PS233" s="144"/>
      <c r="PT233" s="144"/>
      <c r="PU233" s="144"/>
      <c r="PV233" s="144"/>
      <c r="PW233" s="144"/>
      <c r="PX233" s="144"/>
      <c r="PY233" s="144"/>
      <c r="PZ233" s="144"/>
      <c r="QA233" s="144"/>
      <c r="QB233" s="144"/>
      <c r="QC233" s="144"/>
      <c r="QD233" s="144"/>
      <c r="QE233" s="144"/>
      <c r="QF233" s="144"/>
      <c r="QG233" s="144"/>
      <c r="QH233" s="144"/>
      <c r="QI233" s="144"/>
      <c r="QJ233" s="144"/>
      <c r="QK233" s="144"/>
      <c r="QL233" s="144"/>
      <c r="QM233" s="144"/>
      <c r="QN233" s="144"/>
      <c r="QO233" s="144"/>
      <c r="QP233" s="144"/>
      <c r="QQ233" s="144"/>
      <c r="QR233" s="144"/>
      <c r="QS233" s="144"/>
      <c r="QT233" s="144"/>
      <c r="QU233" s="144"/>
      <c r="QV233" s="144"/>
      <c r="QW233" s="144"/>
      <c r="QX233" s="144"/>
      <c r="QY233" s="144"/>
      <c r="QZ233" s="144"/>
      <c r="RA233" s="144"/>
      <c r="RB233" s="144"/>
      <c r="RC233" s="144"/>
      <c r="RD233" s="144"/>
      <c r="RE233" s="144"/>
      <c r="RF233" s="144"/>
      <c r="RG233" s="144"/>
      <c r="RH233" s="144"/>
      <c r="RI233" s="144"/>
      <c r="RJ233" s="144"/>
      <c r="RK233" s="144"/>
      <c r="RL233" s="144"/>
      <c r="RM233" s="144"/>
      <c r="RN233" s="144"/>
      <c r="RO233" s="144"/>
      <c r="RP233" s="144"/>
      <c r="RQ233" s="144"/>
      <c r="RR233" s="144"/>
      <c r="RS233" s="144"/>
      <c r="RT233" s="144"/>
      <c r="RU233" s="144"/>
      <c r="RV233" s="144"/>
      <c r="RW233" s="144"/>
      <c r="RX233" s="144"/>
      <c r="RY233" s="144"/>
      <c r="RZ233" s="144"/>
      <c r="SA233" s="144"/>
      <c r="SB233" s="144"/>
      <c r="SC233" s="144"/>
      <c r="SD233" s="144"/>
      <c r="SE233" s="144"/>
      <c r="SF233" s="144"/>
      <c r="SG233" s="144"/>
      <c r="SH233" s="144"/>
      <c r="SI233" s="144"/>
      <c r="SJ233" s="144"/>
      <c r="SK233" s="144"/>
      <c r="SL233" s="144"/>
      <c r="SM233" s="144"/>
      <c r="SN233" s="144"/>
      <c r="SO233" s="144"/>
      <c r="SP233" s="144"/>
      <c r="SQ233" s="144"/>
      <c r="SR233" s="144"/>
      <c r="SS233" s="144"/>
      <c r="ST233" s="144"/>
      <c r="SU233" s="144"/>
      <c r="SV233" s="144"/>
      <c r="SW233" s="144"/>
      <c r="SX233" s="144"/>
      <c r="SY233" s="144"/>
      <c r="SZ233" s="144"/>
      <c r="TA233" s="144"/>
      <c r="TB233" s="144"/>
      <c r="TC233" s="144"/>
      <c r="TD233" s="144"/>
      <c r="TE233" s="144"/>
      <c r="TF233" s="144"/>
      <c r="TG233" s="144"/>
      <c r="TH233" s="144"/>
      <c r="TI233" s="144"/>
      <c r="TJ233" s="144"/>
      <c r="TK233" s="144"/>
      <c r="TL233" s="144"/>
      <c r="TM233" s="144"/>
      <c r="TN233" s="144"/>
      <c r="TO233" s="144"/>
      <c r="TP233" s="144"/>
      <c r="TQ233" s="144"/>
      <c r="TR233" s="144"/>
      <c r="TS233" s="144"/>
      <c r="TT233" s="144"/>
      <c r="TU233" s="144"/>
      <c r="TV233" s="144"/>
      <c r="TW233" s="144"/>
      <c r="TX233" s="144"/>
      <c r="TY233" s="144"/>
      <c r="TZ233" s="144"/>
      <c r="UA233" s="144"/>
      <c r="UB233" s="144"/>
      <c r="UC233" s="144"/>
      <c r="UD233" s="144"/>
      <c r="UE233" s="144"/>
      <c r="UF233" s="144"/>
      <c r="UG233" s="144"/>
      <c r="UH233" s="144"/>
      <c r="UI233" s="144"/>
      <c r="UJ233" s="144"/>
      <c r="UK233" s="144"/>
      <c r="UL233" s="144"/>
      <c r="UM233" s="144"/>
      <c r="UN233" s="144"/>
      <c r="UO233" s="144"/>
      <c r="UP233" s="144"/>
      <c r="UQ233" s="144"/>
      <c r="UR233" s="144"/>
      <c r="US233" s="144"/>
      <c r="UT233" s="144"/>
      <c r="UU233" s="144"/>
      <c r="UV233" s="144"/>
      <c r="UW233" s="144"/>
      <c r="UX233" s="144"/>
      <c r="UY233" s="144"/>
      <c r="UZ233" s="144"/>
      <c r="VA233" s="144"/>
      <c r="VB233" s="144"/>
      <c r="VC233" s="144"/>
      <c r="VD233" s="144"/>
      <c r="VE233" s="144"/>
      <c r="VF233" s="144"/>
      <c r="VG233" s="144"/>
      <c r="VH233" s="144"/>
      <c r="VI233" s="144"/>
      <c r="VJ233" s="144"/>
      <c r="VK233" s="144"/>
      <c r="VL233" s="144"/>
      <c r="VM233" s="144"/>
      <c r="VN233" s="144"/>
      <c r="VO233" s="144"/>
      <c r="VP233" s="144"/>
      <c r="VQ233" s="144"/>
      <c r="VR233" s="144"/>
      <c r="VS233" s="144"/>
      <c r="VT233" s="144"/>
      <c r="VU233" s="144"/>
      <c r="VV233" s="144"/>
      <c r="VW233" s="144"/>
      <c r="VX233" s="144"/>
      <c r="VY233" s="144"/>
      <c r="VZ233" s="144"/>
      <c r="WA233" s="144"/>
      <c r="WB233" s="144"/>
      <c r="WC233" s="144"/>
      <c r="WD233" s="144"/>
      <c r="WE233" s="144"/>
      <c r="WF233" s="144"/>
      <c r="WG233" s="144"/>
      <c r="WH233" s="144"/>
      <c r="WI233" s="144"/>
      <c r="WJ233" s="144"/>
      <c r="WK233" s="144"/>
      <c r="WL233" s="144"/>
      <c r="WM233" s="144"/>
      <c r="WN233" s="144"/>
      <c r="WO233" s="144"/>
      <c r="WP233" s="144"/>
      <c r="WQ233" s="144"/>
      <c r="WR233" s="144"/>
      <c r="WS233" s="144"/>
      <c r="WT233" s="144"/>
      <c r="WU233" s="144"/>
      <c r="WV233" s="144"/>
      <c r="WW233" s="144"/>
      <c r="WX233" s="144"/>
      <c r="WY233" s="144"/>
      <c r="WZ233" s="144"/>
      <c r="XA233" s="144"/>
      <c r="XB233" s="144"/>
      <c r="XC233" s="144"/>
      <c r="XD233" s="144"/>
      <c r="XE233" s="144"/>
      <c r="XF233" s="144"/>
      <c r="XG233" s="144"/>
      <c r="XH233" s="144"/>
      <c r="XI233" s="144"/>
      <c r="XJ233" s="144"/>
      <c r="XK233" s="144"/>
      <c r="XL233" s="144"/>
      <c r="XM233" s="144"/>
      <c r="XN233" s="144"/>
      <c r="XO233" s="144"/>
      <c r="XP233" s="144"/>
      <c r="XQ233" s="144"/>
      <c r="XR233" s="144"/>
      <c r="XS233" s="144"/>
      <c r="XT233" s="144"/>
      <c r="XU233" s="144"/>
      <c r="XV233" s="144"/>
      <c r="XW233" s="144"/>
      <c r="XX233" s="144"/>
      <c r="XY233" s="144"/>
      <c r="XZ233" s="144"/>
      <c r="YA233" s="144"/>
      <c r="YB233" s="144"/>
      <c r="YC233" s="144"/>
      <c r="YD233" s="144"/>
      <c r="YE233" s="144"/>
      <c r="YF233" s="144"/>
      <c r="YG233" s="144"/>
      <c r="YH233" s="144"/>
      <c r="YI233" s="144"/>
      <c r="YJ233" s="144"/>
      <c r="YK233" s="144"/>
      <c r="YL233" s="144"/>
      <c r="YM233" s="144"/>
      <c r="YN233" s="144"/>
      <c r="YO233" s="144"/>
      <c r="YP233" s="144"/>
      <c r="YQ233" s="144"/>
      <c r="YR233" s="144"/>
      <c r="YS233" s="144"/>
      <c r="YT233" s="144"/>
      <c r="YU233" s="144"/>
      <c r="YV233" s="144"/>
      <c r="YW233" s="144"/>
      <c r="YX233" s="144"/>
      <c r="YY233" s="144"/>
      <c r="YZ233" s="144"/>
      <c r="ZA233" s="144"/>
      <c r="ZB233" s="144"/>
      <c r="ZC233" s="144"/>
      <c r="ZD233" s="144"/>
      <c r="ZE233" s="144"/>
      <c r="ZF233" s="144"/>
      <c r="ZG233" s="144"/>
      <c r="ZH233" s="144"/>
      <c r="ZI233" s="144"/>
      <c r="ZJ233" s="144"/>
      <c r="ZK233" s="144"/>
      <c r="ZL233" s="144"/>
      <c r="ZM233" s="144"/>
      <c r="ZN233" s="144"/>
      <c r="ZO233" s="144"/>
      <c r="ZP233" s="144"/>
      <c r="ZQ233" s="144"/>
      <c r="ZR233" s="144"/>
      <c r="ZS233" s="144"/>
      <c r="ZT233" s="144"/>
      <c r="ZU233" s="144"/>
      <c r="ZV233" s="144"/>
      <c r="ZW233" s="144"/>
      <c r="ZX233" s="144"/>
      <c r="ZY233" s="144"/>
      <c r="ZZ233" s="144"/>
      <c r="AAA233" s="144"/>
      <c r="AAB233" s="144"/>
      <c r="AAC233" s="144"/>
      <c r="AAD233" s="144"/>
      <c r="AAE233" s="144"/>
      <c r="AAF233" s="144"/>
      <c r="AAG233" s="144"/>
      <c r="AAH233" s="144"/>
      <c r="AAI233" s="144"/>
      <c r="AAJ233" s="144"/>
      <c r="AAK233" s="144"/>
      <c r="AAL233" s="144"/>
      <c r="AAM233" s="144"/>
      <c r="AAN233" s="144"/>
      <c r="AAO233" s="144"/>
      <c r="AAP233" s="144"/>
      <c r="AAQ233" s="144"/>
      <c r="AAR233" s="144"/>
      <c r="AAS233" s="144"/>
      <c r="AAT233" s="144"/>
      <c r="AAU233" s="144"/>
      <c r="AAV233" s="144"/>
      <c r="AAW233" s="144"/>
      <c r="AAX233" s="144"/>
      <c r="AAY233" s="144"/>
      <c r="AAZ233" s="144"/>
      <c r="ABA233" s="144"/>
      <c r="ABB233" s="144"/>
      <c r="ABC233" s="144"/>
      <c r="ABD233" s="144"/>
      <c r="ABE233" s="144"/>
      <c r="ABF233" s="144"/>
      <c r="ABG233" s="144"/>
      <c r="ABH233" s="144"/>
      <c r="ABI233" s="144"/>
      <c r="ABJ233" s="144"/>
      <c r="ABK233" s="144"/>
      <c r="ABL233" s="144"/>
      <c r="ABM233" s="144"/>
      <c r="ABN233" s="144"/>
      <c r="ABO233" s="144"/>
      <c r="ABP233" s="144"/>
      <c r="ABQ233" s="144"/>
      <c r="ABR233" s="144"/>
      <c r="ABS233" s="144"/>
      <c r="ABT233" s="144"/>
      <c r="ABU233" s="144"/>
      <c r="ABV233" s="144"/>
      <c r="ABW233" s="144"/>
      <c r="ABX233" s="144"/>
      <c r="ABY233" s="144"/>
      <c r="ABZ233" s="144"/>
      <c r="ACA233" s="144"/>
      <c r="ACB233" s="144"/>
      <c r="ACC233" s="144"/>
      <c r="ACD233" s="144"/>
      <c r="ACE233" s="144"/>
      <c r="ACF233" s="144"/>
      <c r="ACG233" s="144"/>
      <c r="ACH233" s="144"/>
      <c r="ACI233" s="144"/>
      <c r="ACJ233" s="144"/>
      <c r="ACK233" s="144"/>
      <c r="ACL233" s="144"/>
      <c r="ACM233" s="144"/>
      <c r="ACN233" s="144"/>
      <c r="ACO233" s="144"/>
      <c r="ACP233" s="144"/>
      <c r="ACQ233" s="144"/>
      <c r="ACR233" s="144"/>
      <c r="ACS233" s="144"/>
      <c r="ACT233" s="144"/>
      <c r="ACU233" s="144"/>
      <c r="ACV233" s="144"/>
      <c r="ACW233" s="144"/>
      <c r="ACX233" s="144"/>
      <c r="ACY233" s="144"/>
      <c r="ACZ233" s="144"/>
      <c r="ADA233" s="144"/>
      <c r="ADB233" s="144"/>
      <c r="ADC233" s="144"/>
      <c r="ADD233" s="144"/>
      <c r="ADE233" s="144"/>
      <c r="ADF233" s="144"/>
      <c r="ADG233" s="144"/>
      <c r="ADH233" s="144"/>
      <c r="ADI233" s="144"/>
      <c r="ADJ233" s="144"/>
      <c r="ADK233" s="144"/>
      <c r="ADL233" s="144"/>
      <c r="ADM233" s="144"/>
      <c r="ADN233" s="144"/>
      <c r="ADO233" s="144"/>
      <c r="ADP233" s="144"/>
      <c r="ADQ233" s="144"/>
      <c r="ADR233" s="144"/>
      <c r="ADS233" s="144"/>
      <c r="ADT233" s="144"/>
      <c r="ADU233" s="144"/>
      <c r="ADV233" s="144"/>
      <c r="ADW233" s="144"/>
      <c r="ADX233" s="144"/>
      <c r="ADY233" s="144"/>
      <c r="ADZ233" s="144"/>
      <c r="AEA233" s="144"/>
      <c r="AEB233" s="144"/>
      <c r="AEC233" s="144"/>
      <c r="AED233" s="144"/>
      <c r="AEE233" s="144"/>
      <c r="AEF233" s="144"/>
      <c r="AEG233" s="144"/>
      <c r="AEH233" s="144"/>
      <c r="AEI233" s="144"/>
      <c r="AEJ233" s="144"/>
      <c r="AEK233" s="144"/>
      <c r="AEL233" s="144"/>
      <c r="AEM233" s="144"/>
      <c r="AEN233" s="144"/>
      <c r="AEO233" s="144"/>
      <c r="AEP233" s="144"/>
      <c r="AEQ233" s="144"/>
      <c r="AER233" s="144"/>
      <c r="AES233" s="144"/>
      <c r="AET233" s="144"/>
      <c r="AEU233" s="144"/>
      <c r="AEV233" s="144"/>
      <c r="AEW233" s="144"/>
      <c r="AEX233" s="144"/>
      <c r="AEY233" s="144"/>
      <c r="AEZ233" s="144"/>
      <c r="AFA233" s="144"/>
      <c r="AFB233" s="144"/>
      <c r="AFC233" s="144"/>
      <c r="AFD233" s="144"/>
      <c r="AFE233" s="144"/>
      <c r="AFF233" s="144"/>
      <c r="AFG233" s="144"/>
      <c r="AFH233" s="144"/>
      <c r="AFI233" s="144"/>
      <c r="AFJ233" s="144"/>
      <c r="AFK233" s="144"/>
      <c r="AFL233" s="144"/>
      <c r="AFM233" s="144"/>
      <c r="AFN233" s="144"/>
      <c r="AFO233" s="144"/>
      <c r="AFP233" s="144"/>
      <c r="AFQ233" s="144"/>
      <c r="AFR233" s="144"/>
      <c r="AFS233" s="144"/>
      <c r="AFT233" s="144"/>
      <c r="AFU233" s="144"/>
      <c r="AFV233" s="144"/>
      <c r="AFW233" s="144"/>
      <c r="AFX233" s="144"/>
      <c r="AFY233" s="144"/>
      <c r="AFZ233" s="144"/>
      <c r="AGA233" s="144"/>
      <c r="AGB233" s="144"/>
      <c r="AGC233" s="144"/>
      <c r="AGD233" s="144"/>
      <c r="AGE233" s="144"/>
      <c r="AGF233" s="144"/>
      <c r="AGG233" s="144"/>
      <c r="AGH233" s="144"/>
      <c r="AGI233" s="144"/>
      <c r="AGJ233" s="144"/>
      <c r="AGK233" s="144"/>
      <c r="AGL233" s="144"/>
      <c r="AGM233" s="144"/>
      <c r="AGN233" s="144"/>
      <c r="AGO233" s="144"/>
      <c r="AGP233" s="144"/>
      <c r="AGQ233" s="144"/>
      <c r="AGR233" s="144"/>
      <c r="AGS233" s="144"/>
      <c r="AGT233" s="144"/>
      <c r="AGU233" s="144"/>
      <c r="AGV233" s="144"/>
      <c r="AGW233" s="144"/>
      <c r="AGX233" s="144"/>
      <c r="AGY233" s="144"/>
      <c r="AGZ233" s="144"/>
      <c r="AHA233" s="144"/>
      <c r="AHB233" s="144"/>
      <c r="AHC233" s="144"/>
      <c r="AHD233" s="144"/>
      <c r="AHE233" s="144"/>
      <c r="AHF233" s="144"/>
      <c r="AHG233" s="144"/>
      <c r="AHH233" s="144"/>
      <c r="AHI233" s="144"/>
      <c r="AHJ233" s="144"/>
      <c r="AHK233" s="144"/>
      <c r="AHL233" s="144"/>
      <c r="AHM233" s="144"/>
      <c r="AHN233" s="144"/>
      <c r="AHO233" s="144"/>
      <c r="AHP233" s="144"/>
      <c r="AHQ233" s="144"/>
      <c r="AHR233" s="144"/>
      <c r="AHS233" s="144"/>
      <c r="AHT233" s="144"/>
      <c r="AHU233" s="144"/>
      <c r="AHV233" s="144"/>
      <c r="AHW233" s="144"/>
      <c r="AHX233" s="144"/>
      <c r="AHY233" s="144"/>
      <c r="AHZ233" s="144"/>
      <c r="AIA233" s="144"/>
      <c r="AIB233" s="144"/>
      <c r="AIC233" s="144"/>
      <c r="AID233" s="144"/>
      <c r="AIE233" s="144"/>
      <c r="AIF233" s="144"/>
      <c r="AIG233" s="144"/>
      <c r="AIH233" s="144"/>
      <c r="AII233" s="144"/>
      <c r="AIJ233" s="144"/>
      <c r="AIK233" s="144"/>
      <c r="AIL233" s="144"/>
      <c r="AIM233" s="144"/>
      <c r="AIN233" s="144"/>
      <c r="AIO233" s="144"/>
      <c r="AIP233" s="144"/>
      <c r="AIQ233" s="144"/>
      <c r="AIR233" s="144"/>
      <c r="AIS233" s="144"/>
      <c r="AIT233" s="144"/>
      <c r="AIU233" s="144"/>
      <c r="AIV233" s="144"/>
      <c r="AIW233" s="144"/>
      <c r="AIX233" s="144"/>
      <c r="AIY233" s="144"/>
      <c r="AIZ233" s="144"/>
      <c r="AJA233" s="144"/>
      <c r="AJB233" s="144"/>
      <c r="AJC233" s="144"/>
      <c r="AJD233" s="144"/>
      <c r="AJE233" s="144"/>
      <c r="AJF233" s="144"/>
      <c r="AJG233" s="144"/>
      <c r="AJH233" s="144"/>
      <c r="AJI233" s="144"/>
      <c r="AJJ233" s="144"/>
      <c r="AJK233" s="144"/>
      <c r="AJL233" s="144"/>
      <c r="AJM233" s="144"/>
      <c r="AJN233" s="144"/>
      <c r="AJO233" s="144"/>
      <c r="AJP233" s="144"/>
      <c r="AJQ233" s="144"/>
      <c r="AJR233" s="144"/>
      <c r="AJS233" s="144"/>
      <c r="AJT233" s="144"/>
      <c r="AJU233" s="144"/>
      <c r="AJV233" s="144"/>
      <c r="AJW233" s="144"/>
      <c r="AJX233" s="144"/>
      <c r="AJY233" s="144"/>
      <c r="AJZ233" s="144"/>
      <c r="AKA233" s="144"/>
      <c r="AKB233" s="144"/>
      <c r="AKC233" s="144"/>
      <c r="AKD233" s="144"/>
      <c r="AKE233" s="144"/>
      <c r="AKF233" s="144"/>
      <c r="AKG233" s="144"/>
      <c r="AKH233" s="144"/>
      <c r="AKI233" s="144"/>
      <c r="AKJ233" s="144"/>
      <c r="AKK233" s="144"/>
      <c r="AKL233" s="144"/>
      <c r="AKM233" s="144"/>
      <c r="AKN233" s="144"/>
      <c r="AKO233" s="144"/>
      <c r="AKP233" s="144"/>
      <c r="AKQ233" s="144"/>
      <c r="AKR233" s="144"/>
      <c r="AKS233" s="144"/>
      <c r="AKT233" s="144"/>
      <c r="AKU233" s="144"/>
      <c r="AKV233" s="144"/>
      <c r="AKW233" s="144"/>
      <c r="AKX233" s="144"/>
      <c r="AKY233" s="144"/>
      <c r="AKZ233" s="144"/>
      <c r="ALA233" s="144"/>
      <c r="ALB233" s="144"/>
      <c r="ALC233" s="144"/>
      <c r="ALD233" s="144"/>
      <c r="ALE233" s="144"/>
      <c r="ALF233" s="144"/>
      <c r="ALG233" s="144"/>
      <c r="ALH233" s="144"/>
      <c r="ALI233" s="144"/>
      <c r="ALJ233" s="144"/>
      <c r="ALK233" s="144"/>
      <c r="ALL233" s="144"/>
      <c r="ALM233" s="144"/>
      <c r="ALN233" s="144"/>
      <c r="ALO233" s="144"/>
      <c r="ALP233" s="144"/>
      <c r="ALQ233" s="144"/>
      <c r="ALR233" s="144"/>
      <c r="ALS233" s="144"/>
      <c r="ALT233" s="144"/>
      <c r="ALU233" s="144"/>
      <c r="ALV233" s="144"/>
      <c r="ALW233" s="144"/>
      <c r="ALX233" s="144"/>
      <c r="ALY233" s="144"/>
      <c r="ALZ233" s="144"/>
      <c r="AMA233" s="144"/>
      <c r="AMB233" s="144"/>
      <c r="AMC233" s="144"/>
      <c r="AMD233" s="144"/>
      <c r="AME233" s="144"/>
      <c r="AMF233" s="144"/>
      <c r="AMG233" s="144"/>
      <c r="AMH233" s="144"/>
      <c r="AMI233" s="144"/>
      <c r="AMJ233" s="144"/>
      <c r="AMK233" s="144"/>
      <c r="AML233" s="144"/>
      <c r="AMM233" s="144"/>
      <c r="AMN233" s="144"/>
      <c r="AMO233" s="144"/>
      <c r="AMP233" s="144"/>
      <c r="AMQ233" s="144"/>
      <c r="AMR233" s="144"/>
      <c r="AMS233" s="144"/>
      <c r="AMT233" s="144"/>
      <c r="AMU233" s="144"/>
      <c r="AMV233" s="144"/>
      <c r="AMW233" s="144"/>
      <c r="AMX233" s="144"/>
      <c r="AMY233" s="144"/>
      <c r="AMZ233" s="144"/>
      <c r="ANA233" s="144"/>
      <c r="ANB233" s="144"/>
      <c r="ANC233" s="144"/>
      <c r="AND233" s="144"/>
      <c r="ANE233" s="144"/>
      <c r="ANF233" s="144"/>
      <c r="ANG233" s="144"/>
      <c r="ANH233" s="144"/>
      <c r="ANI233" s="144"/>
      <c r="ANJ233" s="144"/>
      <c r="ANK233" s="144"/>
      <c r="ANL233" s="144"/>
      <c r="ANM233" s="144"/>
      <c r="ANN233" s="144"/>
      <c r="ANO233" s="144"/>
      <c r="ANP233" s="144"/>
      <c r="ANQ233" s="144"/>
      <c r="ANR233" s="144"/>
      <c r="ANS233" s="144"/>
      <c r="ANT233" s="144"/>
      <c r="ANU233" s="144"/>
      <c r="ANV233" s="144"/>
      <c r="ANW233" s="144"/>
      <c r="ANX233" s="144"/>
      <c r="ANY233" s="144"/>
      <c r="ANZ233" s="144"/>
      <c r="AOA233" s="144"/>
      <c r="AOB233" s="144"/>
      <c r="AOC233" s="144"/>
      <c r="AOD233" s="144"/>
      <c r="AOE233" s="144"/>
      <c r="AOF233" s="144"/>
      <c r="AOG233" s="144"/>
      <c r="AOH233" s="144"/>
      <c r="AOI233" s="144"/>
      <c r="AOJ233" s="144"/>
      <c r="AOK233" s="144"/>
      <c r="AOL233" s="144"/>
      <c r="AOM233" s="144"/>
      <c r="AON233" s="144"/>
      <c r="AOO233" s="144"/>
      <c r="AOP233" s="144"/>
      <c r="AOQ233" s="144"/>
      <c r="AOR233" s="144"/>
      <c r="AOS233" s="144"/>
      <c r="AOT233" s="144"/>
      <c r="AOU233" s="144"/>
      <c r="AOV233" s="144"/>
      <c r="AOW233" s="144"/>
      <c r="AOX233" s="144"/>
      <c r="AOY233" s="144"/>
      <c r="AOZ233" s="144"/>
      <c r="APA233" s="144"/>
      <c r="APB233" s="144"/>
      <c r="APC233" s="144"/>
      <c r="APD233" s="144"/>
      <c r="APE233" s="144"/>
      <c r="APF233" s="144"/>
      <c r="APG233" s="144"/>
      <c r="APH233" s="144"/>
      <c r="API233" s="144"/>
      <c r="APJ233" s="144"/>
      <c r="APK233" s="144"/>
      <c r="APL233" s="144"/>
      <c r="APM233" s="144"/>
      <c r="APN233" s="144"/>
      <c r="APO233" s="144"/>
      <c r="APP233" s="144"/>
      <c r="APQ233" s="144"/>
      <c r="APR233" s="144"/>
      <c r="APS233" s="144"/>
      <c r="APT233" s="144"/>
      <c r="APU233" s="144"/>
      <c r="APV233" s="144"/>
      <c r="APW233" s="144"/>
      <c r="APX233" s="144"/>
      <c r="APY233" s="144"/>
      <c r="APZ233" s="144"/>
      <c r="AQA233" s="144"/>
      <c r="AQB233" s="144"/>
      <c r="AQC233" s="144"/>
      <c r="AQD233" s="144"/>
      <c r="AQE233" s="144"/>
      <c r="AQF233" s="144"/>
      <c r="AQG233" s="144"/>
      <c r="AQH233" s="144"/>
      <c r="AQI233" s="144"/>
      <c r="AQJ233" s="144"/>
      <c r="AQK233" s="144"/>
      <c r="AQL233" s="144"/>
      <c r="AQM233" s="144"/>
      <c r="AQN233" s="144"/>
      <c r="AQO233" s="144"/>
      <c r="AQP233" s="144"/>
      <c r="AQQ233" s="144"/>
      <c r="AQR233" s="144"/>
      <c r="AQS233" s="144"/>
      <c r="AQT233" s="144"/>
      <c r="AQU233" s="144"/>
      <c r="AQV233" s="144"/>
      <c r="AQW233" s="144"/>
      <c r="AQX233" s="144"/>
      <c r="AQY233" s="144"/>
      <c r="AQZ233" s="144"/>
      <c r="ARA233" s="144"/>
      <c r="ARB233" s="144"/>
      <c r="ARC233" s="144"/>
      <c r="ARD233" s="144"/>
      <c r="ARE233" s="144"/>
      <c r="ARF233" s="144"/>
      <c r="ARG233" s="144"/>
      <c r="ARH233" s="144"/>
      <c r="ARI233" s="144"/>
      <c r="ARJ233" s="144"/>
      <c r="ARK233" s="144"/>
      <c r="ARL233" s="144"/>
      <c r="ARM233" s="144"/>
      <c r="ARN233" s="144"/>
      <c r="ARO233" s="144"/>
      <c r="ARP233" s="144"/>
      <c r="ARQ233" s="144"/>
      <c r="ARR233" s="144"/>
      <c r="ARS233" s="144"/>
      <c r="ART233" s="144"/>
      <c r="ARU233" s="144"/>
      <c r="ARV233" s="144"/>
      <c r="ARW233" s="144"/>
      <c r="ARX233" s="144"/>
      <c r="ARY233" s="144"/>
      <c r="ARZ233" s="144"/>
      <c r="ASA233" s="144"/>
      <c r="ASB233" s="144"/>
      <c r="ASC233" s="144"/>
      <c r="ASD233" s="144"/>
      <c r="ASE233" s="144"/>
      <c r="ASF233" s="144"/>
      <c r="ASG233" s="144"/>
      <c r="ASH233" s="144"/>
      <c r="ASI233" s="144"/>
      <c r="ASJ233" s="144"/>
      <c r="ASK233" s="144"/>
      <c r="ASL233" s="144"/>
      <c r="ASM233" s="144"/>
      <c r="ASN233" s="144"/>
      <c r="ASO233" s="144"/>
      <c r="ASP233" s="144"/>
      <c r="ASQ233" s="144"/>
      <c r="ASR233" s="144"/>
      <c r="ASS233" s="144"/>
      <c r="AST233" s="144"/>
      <c r="ASU233" s="144"/>
      <c r="ASV233" s="144"/>
      <c r="ASW233" s="144"/>
      <c r="ASX233" s="144"/>
      <c r="ASY233" s="144"/>
      <c r="ASZ233" s="144"/>
      <c r="ATA233" s="144"/>
      <c r="ATB233" s="144"/>
      <c r="ATC233" s="144"/>
      <c r="ATD233" s="144"/>
      <c r="ATE233" s="144"/>
      <c r="ATF233" s="144"/>
      <c r="ATG233" s="144"/>
      <c r="ATH233" s="144"/>
      <c r="ATI233" s="144"/>
      <c r="ATJ233" s="144"/>
      <c r="ATK233" s="144"/>
      <c r="ATL233" s="144"/>
      <c r="ATM233" s="144"/>
      <c r="ATN233" s="144"/>
      <c r="ATO233" s="144"/>
      <c r="ATP233" s="144"/>
      <c r="ATQ233" s="144"/>
      <c r="ATR233" s="144"/>
      <c r="ATS233" s="144"/>
      <c r="ATT233" s="144"/>
      <c r="ATU233" s="144"/>
      <c r="ATV233" s="144"/>
      <c r="ATW233" s="144"/>
      <c r="ATX233" s="144"/>
      <c r="ATY233" s="144"/>
      <c r="ATZ233" s="144"/>
      <c r="AUA233" s="144"/>
      <c r="AUB233" s="144"/>
      <c r="AUC233" s="144"/>
      <c r="AUD233" s="144"/>
      <c r="AUE233" s="144"/>
      <c r="AUF233" s="144"/>
      <c r="AUG233" s="144"/>
      <c r="AUH233" s="144"/>
      <c r="AUI233" s="144"/>
      <c r="AUJ233" s="144"/>
      <c r="AUK233" s="144"/>
      <c r="AUL233" s="144"/>
      <c r="AUM233" s="144"/>
      <c r="AUN233" s="144"/>
      <c r="AUO233" s="144"/>
      <c r="AUP233" s="144"/>
      <c r="AUQ233" s="144"/>
      <c r="AUR233" s="144"/>
      <c r="AUS233" s="144"/>
      <c r="AUT233" s="144"/>
      <c r="AUU233" s="144"/>
      <c r="AUV233" s="144"/>
      <c r="AUW233" s="144"/>
      <c r="AUX233" s="144"/>
      <c r="AUY233" s="144"/>
      <c r="AUZ233" s="144"/>
      <c r="AVA233" s="144"/>
      <c r="AVB233" s="144"/>
      <c r="AVC233" s="144"/>
      <c r="AVD233" s="144"/>
      <c r="AVE233" s="144"/>
      <c r="AVF233" s="144"/>
      <c r="AVG233" s="144"/>
      <c r="AVH233" s="144"/>
      <c r="AVI233" s="144"/>
      <c r="AVJ233" s="144"/>
      <c r="AVK233" s="144"/>
      <c r="AVL233" s="144"/>
      <c r="AVM233" s="144"/>
      <c r="AVN233" s="144"/>
      <c r="AVO233" s="144"/>
      <c r="AVP233" s="144"/>
      <c r="AVQ233" s="144"/>
      <c r="AVR233" s="144"/>
      <c r="AVS233" s="144"/>
      <c r="AVT233" s="144"/>
      <c r="AVU233" s="144"/>
      <c r="AVV233" s="144"/>
      <c r="AVW233" s="144"/>
      <c r="AVX233" s="144"/>
      <c r="AVY233" s="144"/>
      <c r="AVZ233" s="144"/>
      <c r="AWA233" s="144"/>
      <c r="AWB233" s="144"/>
      <c r="AWC233" s="144"/>
      <c r="AWD233" s="144"/>
      <c r="AWE233" s="144"/>
      <c r="AWF233" s="144"/>
      <c r="AWG233" s="144"/>
      <c r="AWH233" s="144"/>
      <c r="AWI233" s="144"/>
      <c r="AWJ233" s="144"/>
      <c r="AWK233" s="144"/>
      <c r="AWL233" s="144"/>
      <c r="AWM233" s="144"/>
      <c r="AWN233" s="144"/>
      <c r="AWO233" s="144"/>
      <c r="AWP233" s="144"/>
      <c r="AWQ233" s="144"/>
      <c r="AWR233" s="144"/>
      <c r="AWS233" s="144"/>
      <c r="AWT233" s="144"/>
      <c r="AWU233" s="144"/>
      <c r="AWV233" s="144"/>
      <c r="AWW233" s="144"/>
      <c r="AWX233" s="144"/>
      <c r="AWY233" s="144"/>
      <c r="AWZ233" s="144"/>
      <c r="AXA233" s="144"/>
      <c r="AXB233" s="144"/>
      <c r="AXC233" s="144"/>
      <c r="AXD233" s="144"/>
      <c r="AXE233" s="144"/>
      <c r="AXF233" s="144"/>
      <c r="AXG233" s="144"/>
      <c r="AXH233" s="144"/>
      <c r="AXI233" s="144"/>
      <c r="AXJ233" s="144"/>
      <c r="AXK233" s="144"/>
      <c r="AXL233" s="144"/>
      <c r="AXM233" s="144"/>
      <c r="AXN233" s="144"/>
      <c r="AXO233" s="144"/>
      <c r="AXP233" s="144"/>
      <c r="AXQ233" s="144"/>
      <c r="AXR233" s="144"/>
      <c r="AXS233" s="144"/>
      <c r="AXT233" s="144"/>
      <c r="AXU233" s="144"/>
      <c r="AXV233" s="144"/>
      <c r="AXW233" s="144"/>
      <c r="AXX233" s="144"/>
      <c r="AXY233" s="144"/>
      <c r="AXZ233" s="144"/>
      <c r="AYA233" s="144"/>
      <c r="AYB233" s="144"/>
      <c r="AYC233" s="144"/>
      <c r="AYD233" s="144"/>
      <c r="AYE233" s="144"/>
      <c r="AYF233" s="144"/>
      <c r="AYG233" s="144"/>
      <c r="AYH233" s="144"/>
      <c r="AYI233" s="144"/>
      <c r="AYJ233" s="144"/>
      <c r="AYK233" s="144"/>
      <c r="AYL233" s="144"/>
      <c r="AYM233" s="144"/>
      <c r="AYN233" s="144"/>
      <c r="AYO233" s="144"/>
      <c r="AYP233" s="144"/>
      <c r="AYQ233" s="144"/>
      <c r="AYR233" s="144"/>
      <c r="AYS233" s="144"/>
      <c r="AYT233" s="144"/>
      <c r="AYU233" s="144"/>
      <c r="AYV233" s="144"/>
      <c r="AYW233" s="144"/>
      <c r="AYX233" s="144"/>
      <c r="AYY233" s="144"/>
      <c r="AYZ233" s="144"/>
      <c r="AZA233" s="144"/>
      <c r="AZB233" s="144"/>
      <c r="AZC233" s="144"/>
      <c r="AZD233" s="144"/>
      <c r="AZE233" s="144"/>
      <c r="AZF233" s="144"/>
      <c r="AZG233" s="144"/>
      <c r="AZH233" s="144"/>
      <c r="AZI233" s="144"/>
      <c r="AZJ233" s="144"/>
      <c r="AZK233" s="144"/>
      <c r="AZL233" s="144"/>
      <c r="AZM233" s="144"/>
      <c r="AZN233" s="144"/>
      <c r="AZO233" s="144"/>
      <c r="AZP233" s="144"/>
      <c r="AZQ233" s="144"/>
      <c r="AZR233" s="144"/>
      <c r="AZS233" s="144"/>
      <c r="AZT233" s="144"/>
      <c r="AZU233" s="144"/>
      <c r="AZV233" s="144"/>
      <c r="AZW233" s="144"/>
      <c r="AZX233" s="144"/>
      <c r="AZY233" s="144"/>
      <c r="AZZ233" s="144"/>
      <c r="BAA233" s="144"/>
      <c r="BAB233" s="144"/>
      <c r="BAC233" s="144"/>
      <c r="BAD233" s="144"/>
      <c r="BAE233" s="144"/>
      <c r="BAF233" s="144"/>
      <c r="BAG233" s="144"/>
      <c r="BAH233" s="144"/>
      <c r="BAI233" s="144"/>
      <c r="BAJ233" s="144"/>
      <c r="BAK233" s="144"/>
      <c r="BAL233" s="144"/>
      <c r="BAM233" s="144"/>
      <c r="BAN233" s="144"/>
      <c r="BAO233" s="144"/>
      <c r="BAP233" s="144"/>
      <c r="BAQ233" s="144"/>
      <c r="BAR233" s="144"/>
      <c r="BAS233" s="144"/>
      <c r="BAT233" s="144"/>
      <c r="BAU233" s="144"/>
      <c r="BAV233" s="144"/>
      <c r="BAW233" s="144"/>
      <c r="BAX233" s="144"/>
      <c r="BAY233" s="144"/>
      <c r="BAZ233" s="144"/>
      <c r="BBA233" s="144"/>
      <c r="BBB233" s="144"/>
      <c r="BBC233" s="144"/>
      <c r="BBD233" s="144"/>
      <c r="BBE233" s="144"/>
      <c r="BBF233" s="144"/>
      <c r="BBG233" s="144"/>
      <c r="BBH233" s="144"/>
      <c r="BBI233" s="144"/>
      <c r="BBJ233" s="144"/>
      <c r="BBK233" s="144"/>
      <c r="BBL233" s="144"/>
      <c r="BBM233" s="144"/>
      <c r="BBN233" s="144"/>
      <c r="BBO233" s="144"/>
      <c r="BBP233" s="144"/>
      <c r="BBQ233" s="144"/>
      <c r="BBR233" s="144"/>
      <c r="BBS233" s="144"/>
      <c r="BBT233" s="144"/>
      <c r="BBU233" s="144"/>
      <c r="BBV233" s="144"/>
      <c r="BBW233" s="144"/>
      <c r="BBX233" s="144"/>
      <c r="BBY233" s="144"/>
      <c r="BBZ233" s="144"/>
      <c r="BCA233" s="144"/>
      <c r="BCB233" s="144"/>
      <c r="BCC233" s="144"/>
      <c r="BCD233" s="144"/>
      <c r="BCE233" s="144"/>
      <c r="BCF233" s="144"/>
      <c r="BCG233" s="144"/>
      <c r="BCH233" s="144"/>
      <c r="BCI233" s="144"/>
      <c r="BCJ233" s="144"/>
      <c r="BCK233" s="144"/>
      <c r="BCL233" s="144"/>
      <c r="BCM233" s="144"/>
      <c r="BCN233" s="144"/>
      <c r="BCO233" s="144"/>
      <c r="BCP233" s="144"/>
      <c r="BCQ233" s="144"/>
      <c r="BCR233" s="144"/>
      <c r="BCS233" s="144"/>
      <c r="BCT233" s="144"/>
      <c r="BCU233" s="144"/>
      <c r="BCV233" s="144"/>
      <c r="BCW233" s="144"/>
      <c r="BCX233" s="144"/>
      <c r="BCY233" s="144"/>
      <c r="BCZ233" s="144"/>
      <c r="BDA233" s="144"/>
      <c r="BDB233" s="144"/>
      <c r="BDC233" s="144"/>
      <c r="BDD233" s="144"/>
      <c r="BDE233" s="144"/>
      <c r="BDF233" s="144"/>
      <c r="BDG233" s="144"/>
      <c r="BDH233" s="144"/>
      <c r="BDI233" s="144"/>
      <c r="BDJ233" s="144"/>
      <c r="BDK233" s="144"/>
      <c r="BDL233" s="144"/>
      <c r="BDM233" s="144"/>
      <c r="BDN233" s="144"/>
      <c r="BDO233" s="144"/>
      <c r="BDP233" s="144"/>
      <c r="BDQ233" s="144"/>
      <c r="BDR233" s="144"/>
      <c r="BDS233" s="144"/>
      <c r="BDT233" s="144"/>
      <c r="BDU233" s="144"/>
      <c r="BDV233" s="144"/>
      <c r="BDW233" s="144"/>
      <c r="BDX233" s="144"/>
      <c r="BDY233" s="144"/>
      <c r="BDZ233" s="144"/>
      <c r="BEA233" s="144"/>
      <c r="BEB233" s="144"/>
      <c r="BEC233" s="144"/>
      <c r="BED233" s="144"/>
      <c r="BEE233" s="144"/>
      <c r="BEF233" s="144"/>
      <c r="BEG233" s="144"/>
      <c r="BEH233" s="144"/>
      <c r="BEI233" s="144"/>
      <c r="BEJ233" s="144"/>
      <c r="BEK233" s="144"/>
      <c r="BEL233" s="144"/>
      <c r="BEM233" s="144"/>
      <c r="BEN233" s="144"/>
      <c r="BEO233" s="144"/>
      <c r="BEP233" s="144"/>
      <c r="BEQ233" s="144"/>
      <c r="BER233" s="144"/>
      <c r="BES233" s="144"/>
      <c r="BET233" s="144"/>
      <c r="BEU233" s="144"/>
      <c r="BEV233" s="144"/>
      <c r="BEW233" s="144"/>
      <c r="BEX233" s="144"/>
      <c r="BEY233" s="144"/>
      <c r="BEZ233" s="144"/>
      <c r="BFA233" s="144"/>
      <c r="BFB233" s="144"/>
      <c r="BFC233" s="144"/>
      <c r="BFD233" s="144"/>
      <c r="BFE233" s="144"/>
      <c r="BFF233" s="144"/>
      <c r="BFG233" s="144"/>
      <c r="BFH233" s="144"/>
      <c r="BFI233" s="144"/>
      <c r="BFJ233" s="144"/>
      <c r="BFK233" s="144"/>
      <c r="BFL233" s="144"/>
      <c r="BFM233" s="144"/>
      <c r="BFN233" s="144"/>
      <c r="BFO233" s="144"/>
      <c r="BFP233" s="144"/>
      <c r="BFQ233" s="144"/>
      <c r="BFR233" s="144"/>
      <c r="BFS233" s="144"/>
      <c r="BFT233" s="144"/>
      <c r="BFU233" s="144"/>
      <c r="BFV233" s="144"/>
      <c r="BFW233" s="144"/>
      <c r="BFX233" s="144"/>
      <c r="BFY233" s="144"/>
      <c r="BFZ233" s="144"/>
    </row>
    <row r="234" spans="1:1534" s="71" customFormat="1" ht="15" customHeight="1">
      <c r="A234" s="173" t="s">
        <v>618</v>
      </c>
      <c r="B234" s="143"/>
      <c r="C234" s="143"/>
      <c r="D234" s="65"/>
      <c r="E234" s="118"/>
      <c r="F234" s="139"/>
      <c r="G234" s="198"/>
      <c r="H234" s="65"/>
      <c r="I234" s="65"/>
      <c r="J234" s="65"/>
      <c r="K234" s="293"/>
      <c r="L234" s="123"/>
      <c r="M234" s="289"/>
      <c r="N234" s="65"/>
      <c r="O234" s="179"/>
      <c r="P234" s="140"/>
      <c r="Q234" s="65"/>
      <c r="R234" s="64"/>
      <c r="S234" s="64" t="str">
        <f t="shared" si="38"/>
        <v/>
      </c>
      <c r="T234" s="64" t="str">
        <f t="shared" si="39"/>
        <v/>
      </c>
      <c r="U234" s="64" t="str">
        <f t="shared" si="40"/>
        <v/>
      </c>
      <c r="V234" s="64" t="str">
        <f t="shared" si="41"/>
        <v/>
      </c>
      <c r="W234" s="64" t="str">
        <f t="shared" si="42"/>
        <v/>
      </c>
      <c r="X234" s="64" t="str">
        <f t="shared" si="43"/>
        <v/>
      </c>
      <c r="Y234" s="64"/>
      <c r="Z234" s="64"/>
      <c r="AA234" s="64"/>
      <c r="AB234" s="64"/>
      <c r="AC234" s="186" t="str">
        <f t="shared" si="47"/>
        <v/>
      </c>
      <c r="AD234" s="186" t="str">
        <f t="shared" si="47"/>
        <v/>
      </c>
      <c r="AE234" s="186" t="str">
        <f t="shared" si="47"/>
        <v/>
      </c>
      <c r="AF234" s="186" t="str">
        <f t="shared" si="47"/>
        <v/>
      </c>
      <c r="AG234" s="186" t="str">
        <f t="shared" si="47"/>
        <v/>
      </c>
      <c r="AH234" s="193" t="str">
        <f t="shared" si="47"/>
        <v/>
      </c>
      <c r="AI234" s="66"/>
      <c r="AJ234" s="66"/>
      <c r="AK234" s="205"/>
      <c r="AL234" s="205"/>
      <c r="AM234" s="205"/>
      <c r="AN234" s="205"/>
      <c r="AO234" s="205"/>
      <c r="AP234" s="205"/>
      <c r="AQ234" s="205"/>
      <c r="AR234" s="205"/>
      <c r="AS234" s="205"/>
      <c r="AT234" s="205"/>
      <c r="AU234" s="205"/>
      <c r="AV234" s="205"/>
      <c r="AW234" s="205"/>
      <c r="AX234" s="205"/>
      <c r="AY234" s="205"/>
      <c r="AZ234" s="205"/>
      <c r="BA234" s="205"/>
      <c r="BB234" s="205"/>
      <c r="BC234" s="205"/>
      <c r="BD234" s="205"/>
      <c r="BE234" s="205"/>
      <c r="BF234" s="205"/>
      <c r="BG234" s="205"/>
      <c r="BH234" s="205"/>
      <c r="BI234" s="205"/>
      <c r="BJ234" s="205"/>
      <c r="BK234" s="205"/>
      <c r="BL234" s="205"/>
      <c r="BM234" s="205"/>
      <c r="BN234" s="205"/>
      <c r="BO234" s="205"/>
      <c r="BP234" s="205"/>
      <c r="BQ234" s="205"/>
      <c r="BR234" s="205"/>
      <c r="BS234" s="205"/>
      <c r="BT234" s="205"/>
      <c r="BU234" s="205"/>
      <c r="BV234" s="205"/>
      <c r="BW234" s="205"/>
      <c r="BX234" s="205"/>
      <c r="BY234" s="205"/>
      <c r="BZ234" s="205"/>
      <c r="CA234" s="205"/>
      <c r="CB234" s="205"/>
      <c r="CC234" s="205"/>
      <c r="CD234" s="205"/>
      <c r="CE234" s="205"/>
      <c r="CF234" s="205"/>
      <c r="CG234" s="205"/>
      <c r="CH234" s="205"/>
      <c r="CI234" s="205"/>
      <c r="CJ234" s="205"/>
      <c r="CK234" s="66"/>
      <c r="CL234" s="66"/>
      <c r="CM234" s="66"/>
      <c r="CN234" s="66"/>
      <c r="CO234" s="66"/>
      <c r="CP234" s="66"/>
      <c r="CQ234" s="66"/>
      <c r="CR234" s="66"/>
      <c r="CS234" s="66"/>
      <c r="CT234" s="66"/>
      <c r="CU234" s="66"/>
      <c r="CV234" s="66"/>
      <c r="CW234" s="66"/>
      <c r="CX234" s="66"/>
      <c r="CY234" s="66"/>
      <c r="CZ234" s="66"/>
      <c r="DA234" s="66"/>
      <c r="DB234" s="66"/>
      <c r="DC234" s="66"/>
      <c r="DD234" s="66"/>
      <c r="DE234" s="66"/>
      <c r="DF234" s="66"/>
      <c r="DG234" s="66"/>
      <c r="DH234" s="66"/>
      <c r="DI234" s="66"/>
      <c r="DJ234" s="66"/>
      <c r="DK234" s="66"/>
      <c r="DL234" s="66"/>
      <c r="DM234" s="66"/>
      <c r="DN234" s="66"/>
      <c r="DO234" s="66"/>
      <c r="DP234" s="66"/>
      <c r="DQ234" s="66"/>
      <c r="DR234" s="66"/>
      <c r="DS234" s="66"/>
      <c r="DT234" s="66"/>
      <c r="DU234" s="66"/>
      <c r="DV234" s="66"/>
      <c r="DW234" s="66"/>
      <c r="DX234" s="66"/>
      <c r="DY234" s="66"/>
      <c r="DZ234" s="66"/>
      <c r="EA234" s="66"/>
      <c r="EB234" s="66"/>
      <c r="EC234" s="66"/>
      <c r="ED234" s="66"/>
      <c r="EE234" s="66"/>
      <c r="EF234" s="66"/>
      <c r="EG234" s="66"/>
      <c r="EH234" s="66"/>
      <c r="EI234" s="66"/>
      <c r="EJ234" s="66"/>
      <c r="EK234" s="66"/>
      <c r="EL234" s="66"/>
      <c r="EM234" s="66"/>
      <c r="EN234" s="66"/>
      <c r="EO234" s="66"/>
      <c r="EP234" s="66"/>
      <c r="EQ234" s="66"/>
      <c r="ER234" s="66"/>
      <c r="ES234" s="66"/>
      <c r="ET234" s="66"/>
      <c r="EU234" s="66"/>
      <c r="EV234" s="66"/>
      <c r="EW234" s="66"/>
      <c r="EX234" s="66"/>
      <c r="EY234" s="66"/>
      <c r="EZ234" s="66"/>
      <c r="FA234" s="66"/>
      <c r="FB234" s="66"/>
      <c r="FC234" s="66"/>
      <c r="FD234" s="66"/>
      <c r="FE234" s="66"/>
      <c r="FF234" s="66"/>
      <c r="FG234" s="66"/>
      <c r="FH234" s="66"/>
      <c r="FI234" s="66"/>
      <c r="FJ234" s="66"/>
      <c r="FK234" s="66"/>
      <c r="FL234" s="66"/>
      <c r="FM234" s="66"/>
      <c r="FN234" s="66"/>
      <c r="FO234" s="66"/>
      <c r="FP234" s="66"/>
      <c r="FQ234" s="66"/>
      <c r="FR234" s="66"/>
      <c r="FS234" s="66"/>
      <c r="FT234" s="66"/>
      <c r="FU234" s="66"/>
      <c r="FV234" s="66"/>
      <c r="FW234" s="66"/>
      <c r="FX234" s="66"/>
      <c r="FY234" s="66"/>
      <c r="FZ234" s="66"/>
      <c r="GA234" s="66"/>
      <c r="GB234" s="66"/>
      <c r="GC234" s="66"/>
      <c r="GD234" s="66"/>
      <c r="GE234" s="66"/>
      <c r="GF234" s="66"/>
      <c r="GG234" s="66"/>
      <c r="GH234" s="66"/>
      <c r="GI234" s="66"/>
      <c r="GJ234" s="66"/>
      <c r="GK234" s="66"/>
      <c r="GL234" s="66"/>
      <c r="GM234" s="66"/>
      <c r="GN234" s="66"/>
      <c r="GO234" s="66"/>
      <c r="GP234" s="66"/>
      <c r="GQ234" s="66"/>
      <c r="GR234" s="66"/>
      <c r="GS234" s="66"/>
      <c r="GT234" s="66"/>
      <c r="GU234" s="66"/>
      <c r="GV234" s="66"/>
      <c r="GW234" s="66"/>
      <c r="GX234" s="66"/>
      <c r="GY234" s="66"/>
      <c r="GZ234" s="66"/>
      <c r="HA234" s="66"/>
      <c r="HB234" s="66"/>
      <c r="HC234" s="66"/>
      <c r="HD234" s="66"/>
      <c r="HE234" s="66"/>
      <c r="HF234" s="66"/>
      <c r="HG234" s="66"/>
      <c r="HH234" s="66"/>
      <c r="HI234" s="66"/>
      <c r="HJ234" s="66"/>
      <c r="HK234" s="66"/>
      <c r="HL234" s="66"/>
      <c r="HM234" s="66"/>
      <c r="HN234" s="66"/>
      <c r="HO234" s="66"/>
      <c r="HP234" s="66"/>
      <c r="HQ234" s="66"/>
      <c r="HR234" s="66"/>
      <c r="HS234" s="66"/>
      <c r="HT234" s="66"/>
      <c r="HU234" s="66"/>
      <c r="HV234" s="66"/>
      <c r="HW234" s="66"/>
      <c r="HX234" s="66"/>
      <c r="HY234" s="66"/>
      <c r="HZ234" s="66"/>
      <c r="IA234" s="66"/>
      <c r="IB234" s="66"/>
      <c r="IC234" s="66"/>
      <c r="ID234" s="66"/>
      <c r="IE234" s="66"/>
      <c r="IF234" s="66"/>
      <c r="IG234" s="66"/>
      <c r="IH234" s="66"/>
      <c r="II234" s="66"/>
      <c r="IJ234" s="66"/>
      <c r="IK234" s="66"/>
      <c r="IL234" s="66"/>
      <c r="IM234" s="66"/>
      <c r="IN234" s="66"/>
      <c r="IO234" s="66"/>
      <c r="IP234" s="66"/>
      <c r="IQ234" s="66"/>
      <c r="IR234" s="66"/>
      <c r="IS234" s="66"/>
      <c r="IT234" s="66"/>
      <c r="IU234" s="66"/>
      <c r="IV234" s="66"/>
      <c r="IW234" s="66"/>
      <c r="IX234" s="66"/>
      <c r="IY234" s="66"/>
      <c r="IZ234" s="66"/>
      <c r="JA234" s="66"/>
      <c r="JB234" s="66"/>
      <c r="JC234" s="66"/>
      <c r="JD234" s="66"/>
      <c r="JE234" s="66"/>
      <c r="JF234" s="66"/>
      <c r="JG234" s="66"/>
      <c r="JH234" s="66"/>
      <c r="JI234" s="66"/>
      <c r="JJ234" s="66"/>
      <c r="JK234" s="66"/>
      <c r="JL234" s="66"/>
      <c r="JM234" s="66"/>
      <c r="JN234" s="66"/>
      <c r="JO234" s="66"/>
      <c r="JP234" s="66"/>
      <c r="JQ234" s="66"/>
      <c r="JR234" s="66"/>
      <c r="JS234" s="66"/>
      <c r="JT234" s="66"/>
      <c r="JU234" s="66"/>
      <c r="JV234" s="66"/>
      <c r="JW234" s="66"/>
      <c r="JX234" s="66"/>
      <c r="JY234" s="66"/>
      <c r="JZ234" s="66"/>
      <c r="KA234" s="66"/>
      <c r="KB234" s="66"/>
      <c r="KC234" s="66"/>
      <c r="KD234" s="66"/>
      <c r="KE234" s="66"/>
      <c r="KF234" s="66"/>
      <c r="KG234" s="66"/>
      <c r="KH234" s="66"/>
      <c r="KI234" s="66"/>
      <c r="KJ234" s="66"/>
      <c r="KK234" s="66"/>
      <c r="KL234" s="66"/>
      <c r="KM234" s="66"/>
      <c r="KN234" s="66"/>
      <c r="KO234" s="66"/>
      <c r="KP234" s="66"/>
      <c r="KQ234" s="66"/>
      <c r="KR234" s="66"/>
      <c r="KS234" s="66"/>
      <c r="KT234" s="66"/>
      <c r="KU234" s="66"/>
      <c r="KV234" s="66"/>
      <c r="KW234" s="66"/>
      <c r="KX234" s="66"/>
      <c r="KY234" s="66"/>
      <c r="KZ234" s="66"/>
      <c r="LA234" s="66"/>
      <c r="LB234" s="66"/>
      <c r="LC234" s="66"/>
      <c r="LD234" s="66"/>
      <c r="LE234" s="66"/>
      <c r="LF234" s="66"/>
      <c r="LG234" s="66"/>
      <c r="LH234" s="66"/>
      <c r="LI234" s="66"/>
      <c r="LJ234" s="66"/>
      <c r="LK234" s="66"/>
      <c r="LL234" s="66"/>
      <c r="LM234" s="66"/>
      <c r="LN234" s="66"/>
      <c r="LO234" s="66"/>
      <c r="LP234" s="66"/>
      <c r="LQ234" s="66"/>
      <c r="LR234" s="66"/>
      <c r="LS234" s="66"/>
      <c r="LT234" s="66"/>
      <c r="LU234" s="66"/>
      <c r="LV234" s="66"/>
      <c r="LW234" s="66"/>
      <c r="LX234" s="66"/>
      <c r="LY234" s="66"/>
      <c r="LZ234" s="66"/>
      <c r="MA234" s="66"/>
      <c r="MB234" s="66"/>
      <c r="MC234" s="66"/>
      <c r="MD234" s="66"/>
      <c r="ME234" s="66"/>
      <c r="MF234" s="66"/>
      <c r="MG234" s="66"/>
      <c r="MH234" s="66"/>
      <c r="MI234" s="66"/>
      <c r="MJ234" s="66"/>
      <c r="MK234" s="66"/>
      <c r="ML234" s="66"/>
      <c r="MM234" s="66"/>
      <c r="MN234" s="66"/>
      <c r="MO234" s="66"/>
      <c r="MP234" s="66"/>
      <c r="MQ234" s="66"/>
      <c r="MR234" s="66"/>
      <c r="MS234" s="66"/>
      <c r="MT234" s="66"/>
      <c r="MU234" s="66"/>
      <c r="MV234" s="66"/>
      <c r="MW234" s="66"/>
      <c r="MX234" s="66"/>
      <c r="MY234" s="66"/>
      <c r="MZ234" s="66"/>
      <c r="NA234" s="66"/>
      <c r="NB234" s="66"/>
      <c r="NC234" s="66"/>
      <c r="ND234" s="66"/>
      <c r="NE234" s="66"/>
      <c r="NF234" s="66"/>
      <c r="NG234" s="66"/>
      <c r="NH234" s="66"/>
      <c r="NI234" s="66"/>
      <c r="NJ234" s="66"/>
      <c r="NK234" s="66"/>
      <c r="NL234" s="66"/>
      <c r="NM234" s="66"/>
      <c r="NN234" s="66"/>
      <c r="NO234" s="66"/>
      <c r="NP234" s="66"/>
      <c r="NQ234" s="66"/>
      <c r="NR234" s="66"/>
      <c r="NS234" s="66"/>
      <c r="NT234" s="66"/>
      <c r="NU234" s="66"/>
      <c r="NV234" s="66"/>
      <c r="NW234" s="66"/>
      <c r="NX234" s="66"/>
      <c r="NY234" s="66"/>
      <c r="NZ234" s="66"/>
      <c r="OA234" s="66"/>
      <c r="OB234" s="66"/>
      <c r="OC234" s="66"/>
      <c r="OD234" s="66"/>
      <c r="OE234" s="66"/>
      <c r="OF234" s="66"/>
      <c r="OG234" s="66"/>
      <c r="OH234" s="66"/>
      <c r="OI234" s="66"/>
      <c r="OJ234" s="66"/>
      <c r="OK234" s="66"/>
      <c r="OL234" s="66"/>
      <c r="OM234" s="66"/>
      <c r="ON234" s="66"/>
      <c r="OO234" s="66"/>
      <c r="OP234" s="66"/>
      <c r="OQ234" s="66"/>
      <c r="OR234" s="66"/>
      <c r="OS234" s="66"/>
      <c r="OT234" s="66"/>
      <c r="OU234" s="66"/>
      <c r="OV234" s="66"/>
      <c r="OW234" s="66"/>
      <c r="OX234" s="66"/>
      <c r="OY234" s="66"/>
      <c r="OZ234" s="66"/>
      <c r="PA234" s="66"/>
      <c r="PB234" s="66"/>
      <c r="PC234" s="66"/>
      <c r="PD234" s="66"/>
      <c r="PE234" s="66"/>
      <c r="PF234" s="66"/>
      <c r="PG234" s="66"/>
      <c r="PH234" s="66"/>
      <c r="PI234" s="66"/>
      <c r="PJ234" s="66"/>
      <c r="PK234" s="66"/>
      <c r="PL234" s="66"/>
      <c r="PM234" s="66"/>
      <c r="PN234" s="144"/>
      <c r="PO234" s="144"/>
      <c r="PP234" s="144"/>
      <c r="PQ234" s="144"/>
      <c r="PR234" s="144"/>
      <c r="PS234" s="144"/>
      <c r="PT234" s="144"/>
      <c r="PU234" s="144"/>
      <c r="PV234" s="144"/>
      <c r="PW234" s="144"/>
      <c r="PX234" s="144"/>
      <c r="PY234" s="144"/>
      <c r="PZ234" s="144"/>
      <c r="QA234" s="144"/>
      <c r="QB234" s="144"/>
      <c r="QC234" s="144"/>
      <c r="QD234" s="144"/>
      <c r="QE234" s="144"/>
      <c r="QF234" s="144"/>
      <c r="QG234" s="144"/>
      <c r="QH234" s="144"/>
      <c r="QI234" s="144"/>
      <c r="QJ234" s="144"/>
      <c r="QK234" s="144"/>
      <c r="QL234" s="144"/>
      <c r="QM234" s="144"/>
      <c r="QN234" s="144"/>
      <c r="QO234" s="144"/>
      <c r="QP234" s="144"/>
      <c r="QQ234" s="144"/>
      <c r="QR234" s="144"/>
      <c r="QS234" s="144"/>
      <c r="QT234" s="144"/>
      <c r="QU234" s="144"/>
      <c r="QV234" s="144"/>
      <c r="QW234" s="144"/>
      <c r="QX234" s="144"/>
      <c r="QY234" s="144"/>
      <c r="QZ234" s="144"/>
      <c r="RA234" s="144"/>
      <c r="RB234" s="144"/>
      <c r="RC234" s="144"/>
      <c r="RD234" s="144"/>
      <c r="RE234" s="144"/>
      <c r="RF234" s="144"/>
      <c r="RG234" s="144"/>
      <c r="RH234" s="144"/>
      <c r="RI234" s="144"/>
      <c r="RJ234" s="144"/>
      <c r="RK234" s="144"/>
      <c r="RL234" s="144"/>
      <c r="RM234" s="144"/>
      <c r="RN234" s="144"/>
      <c r="RO234" s="144"/>
      <c r="RP234" s="144"/>
      <c r="RQ234" s="144"/>
      <c r="RR234" s="144"/>
      <c r="RS234" s="144"/>
      <c r="RT234" s="144"/>
      <c r="RU234" s="144"/>
      <c r="RV234" s="144"/>
      <c r="RW234" s="144"/>
      <c r="RX234" s="144"/>
      <c r="RY234" s="144"/>
      <c r="RZ234" s="144"/>
      <c r="SA234" s="144"/>
      <c r="SB234" s="144"/>
      <c r="SC234" s="144"/>
      <c r="SD234" s="144"/>
      <c r="SE234" s="144"/>
      <c r="SF234" s="144"/>
      <c r="SG234" s="144"/>
      <c r="SH234" s="144"/>
      <c r="SI234" s="144"/>
      <c r="SJ234" s="144"/>
      <c r="SK234" s="144"/>
      <c r="SL234" s="144"/>
      <c r="SM234" s="144"/>
      <c r="SN234" s="144"/>
      <c r="SO234" s="144"/>
      <c r="SP234" s="144"/>
      <c r="SQ234" s="144"/>
      <c r="SR234" s="144"/>
      <c r="SS234" s="144"/>
      <c r="ST234" s="144"/>
      <c r="SU234" s="144"/>
      <c r="SV234" s="144"/>
      <c r="SW234" s="144"/>
      <c r="SX234" s="144"/>
      <c r="SY234" s="144"/>
      <c r="SZ234" s="144"/>
      <c r="TA234" s="144"/>
      <c r="TB234" s="144"/>
      <c r="TC234" s="144"/>
      <c r="TD234" s="144"/>
      <c r="TE234" s="144"/>
      <c r="TF234" s="144"/>
      <c r="TG234" s="144"/>
      <c r="TH234" s="144"/>
      <c r="TI234" s="144"/>
      <c r="TJ234" s="144"/>
      <c r="TK234" s="144"/>
      <c r="TL234" s="144"/>
      <c r="TM234" s="144"/>
      <c r="TN234" s="144"/>
      <c r="TO234" s="144"/>
      <c r="TP234" s="144"/>
      <c r="TQ234" s="144"/>
      <c r="TR234" s="144"/>
      <c r="TS234" s="144"/>
      <c r="TT234" s="144"/>
      <c r="TU234" s="144"/>
      <c r="TV234" s="144"/>
      <c r="TW234" s="144"/>
      <c r="TX234" s="144"/>
      <c r="TY234" s="144"/>
      <c r="TZ234" s="144"/>
      <c r="UA234" s="144"/>
      <c r="UB234" s="144"/>
      <c r="UC234" s="144"/>
      <c r="UD234" s="144"/>
      <c r="UE234" s="144"/>
      <c r="UF234" s="144"/>
      <c r="UG234" s="144"/>
      <c r="UH234" s="144"/>
      <c r="UI234" s="144"/>
      <c r="UJ234" s="144"/>
      <c r="UK234" s="144"/>
      <c r="UL234" s="144"/>
      <c r="UM234" s="144"/>
      <c r="UN234" s="144"/>
      <c r="UO234" s="144"/>
      <c r="UP234" s="144"/>
      <c r="UQ234" s="144"/>
      <c r="UR234" s="144"/>
      <c r="US234" s="144"/>
      <c r="UT234" s="144"/>
      <c r="UU234" s="144"/>
      <c r="UV234" s="144"/>
      <c r="UW234" s="144"/>
      <c r="UX234" s="144"/>
      <c r="UY234" s="144"/>
      <c r="UZ234" s="144"/>
      <c r="VA234" s="144"/>
      <c r="VB234" s="144"/>
      <c r="VC234" s="144"/>
      <c r="VD234" s="144"/>
      <c r="VE234" s="144"/>
      <c r="VF234" s="144"/>
      <c r="VG234" s="144"/>
      <c r="VH234" s="144"/>
      <c r="VI234" s="144"/>
      <c r="VJ234" s="144"/>
      <c r="VK234" s="144"/>
      <c r="VL234" s="144"/>
      <c r="VM234" s="144"/>
      <c r="VN234" s="144"/>
      <c r="VO234" s="144"/>
      <c r="VP234" s="144"/>
      <c r="VQ234" s="144"/>
      <c r="VR234" s="144"/>
      <c r="VS234" s="144"/>
      <c r="VT234" s="144"/>
      <c r="VU234" s="144"/>
      <c r="VV234" s="144"/>
      <c r="VW234" s="144"/>
      <c r="VX234" s="144"/>
      <c r="VY234" s="144"/>
      <c r="VZ234" s="144"/>
      <c r="WA234" s="144"/>
      <c r="WB234" s="144"/>
      <c r="WC234" s="144"/>
      <c r="WD234" s="144"/>
      <c r="WE234" s="144"/>
      <c r="WF234" s="144"/>
      <c r="WG234" s="144"/>
      <c r="WH234" s="144"/>
      <c r="WI234" s="144"/>
      <c r="WJ234" s="144"/>
      <c r="WK234" s="144"/>
      <c r="WL234" s="144"/>
      <c r="WM234" s="144"/>
      <c r="WN234" s="144"/>
      <c r="WO234" s="144"/>
      <c r="WP234" s="144"/>
      <c r="WQ234" s="144"/>
      <c r="WR234" s="144"/>
      <c r="WS234" s="144"/>
      <c r="WT234" s="144"/>
      <c r="WU234" s="144"/>
      <c r="WV234" s="144"/>
      <c r="WW234" s="144"/>
      <c r="WX234" s="144"/>
      <c r="WY234" s="144"/>
      <c r="WZ234" s="144"/>
      <c r="XA234" s="144"/>
      <c r="XB234" s="144"/>
      <c r="XC234" s="144"/>
      <c r="XD234" s="144"/>
      <c r="XE234" s="144"/>
      <c r="XF234" s="144"/>
      <c r="XG234" s="144"/>
      <c r="XH234" s="144"/>
      <c r="XI234" s="144"/>
      <c r="XJ234" s="144"/>
      <c r="XK234" s="144"/>
      <c r="XL234" s="144"/>
      <c r="XM234" s="144"/>
      <c r="XN234" s="144"/>
      <c r="XO234" s="144"/>
      <c r="XP234" s="144"/>
      <c r="XQ234" s="144"/>
      <c r="XR234" s="144"/>
      <c r="XS234" s="144"/>
      <c r="XT234" s="144"/>
      <c r="XU234" s="144"/>
      <c r="XV234" s="144"/>
      <c r="XW234" s="144"/>
      <c r="XX234" s="144"/>
      <c r="XY234" s="144"/>
      <c r="XZ234" s="144"/>
      <c r="YA234" s="144"/>
      <c r="YB234" s="144"/>
      <c r="YC234" s="144"/>
      <c r="YD234" s="144"/>
      <c r="YE234" s="144"/>
      <c r="YF234" s="144"/>
      <c r="YG234" s="144"/>
      <c r="YH234" s="144"/>
      <c r="YI234" s="144"/>
      <c r="YJ234" s="144"/>
      <c r="YK234" s="144"/>
      <c r="YL234" s="144"/>
      <c r="YM234" s="144"/>
      <c r="YN234" s="144"/>
      <c r="YO234" s="144"/>
      <c r="YP234" s="144"/>
      <c r="YQ234" s="144"/>
      <c r="YR234" s="144"/>
      <c r="YS234" s="144"/>
      <c r="YT234" s="144"/>
      <c r="YU234" s="144"/>
      <c r="YV234" s="144"/>
      <c r="YW234" s="144"/>
      <c r="YX234" s="144"/>
      <c r="YY234" s="144"/>
      <c r="YZ234" s="144"/>
      <c r="ZA234" s="144"/>
      <c r="ZB234" s="144"/>
      <c r="ZC234" s="144"/>
      <c r="ZD234" s="144"/>
      <c r="ZE234" s="144"/>
      <c r="ZF234" s="144"/>
      <c r="ZG234" s="144"/>
      <c r="ZH234" s="144"/>
      <c r="ZI234" s="144"/>
      <c r="ZJ234" s="144"/>
      <c r="ZK234" s="144"/>
      <c r="ZL234" s="144"/>
      <c r="ZM234" s="144"/>
      <c r="ZN234" s="144"/>
      <c r="ZO234" s="144"/>
      <c r="ZP234" s="144"/>
      <c r="ZQ234" s="144"/>
      <c r="ZR234" s="144"/>
      <c r="ZS234" s="144"/>
      <c r="ZT234" s="144"/>
      <c r="ZU234" s="144"/>
      <c r="ZV234" s="144"/>
      <c r="ZW234" s="144"/>
      <c r="ZX234" s="144"/>
      <c r="ZY234" s="144"/>
      <c r="ZZ234" s="144"/>
      <c r="AAA234" s="144"/>
      <c r="AAB234" s="144"/>
      <c r="AAC234" s="144"/>
      <c r="AAD234" s="144"/>
      <c r="AAE234" s="144"/>
      <c r="AAF234" s="144"/>
      <c r="AAG234" s="144"/>
      <c r="AAH234" s="144"/>
      <c r="AAI234" s="144"/>
      <c r="AAJ234" s="144"/>
      <c r="AAK234" s="144"/>
      <c r="AAL234" s="144"/>
      <c r="AAM234" s="144"/>
      <c r="AAN234" s="144"/>
      <c r="AAO234" s="144"/>
      <c r="AAP234" s="144"/>
      <c r="AAQ234" s="144"/>
      <c r="AAR234" s="144"/>
      <c r="AAS234" s="144"/>
      <c r="AAT234" s="144"/>
      <c r="AAU234" s="144"/>
      <c r="AAV234" s="144"/>
      <c r="AAW234" s="144"/>
      <c r="AAX234" s="144"/>
      <c r="AAY234" s="144"/>
      <c r="AAZ234" s="144"/>
      <c r="ABA234" s="144"/>
      <c r="ABB234" s="144"/>
      <c r="ABC234" s="144"/>
      <c r="ABD234" s="144"/>
      <c r="ABE234" s="144"/>
      <c r="ABF234" s="144"/>
      <c r="ABG234" s="144"/>
      <c r="ABH234" s="144"/>
      <c r="ABI234" s="144"/>
      <c r="ABJ234" s="144"/>
      <c r="ABK234" s="144"/>
      <c r="ABL234" s="144"/>
      <c r="ABM234" s="144"/>
      <c r="ABN234" s="144"/>
      <c r="ABO234" s="144"/>
      <c r="ABP234" s="144"/>
      <c r="ABQ234" s="144"/>
      <c r="ABR234" s="144"/>
      <c r="ABS234" s="144"/>
      <c r="ABT234" s="144"/>
      <c r="ABU234" s="144"/>
      <c r="ABV234" s="144"/>
      <c r="ABW234" s="144"/>
      <c r="ABX234" s="144"/>
      <c r="ABY234" s="144"/>
      <c r="ABZ234" s="144"/>
      <c r="ACA234" s="144"/>
      <c r="ACB234" s="144"/>
      <c r="ACC234" s="144"/>
      <c r="ACD234" s="144"/>
      <c r="ACE234" s="144"/>
      <c r="ACF234" s="144"/>
      <c r="ACG234" s="144"/>
      <c r="ACH234" s="144"/>
      <c r="ACI234" s="144"/>
      <c r="ACJ234" s="144"/>
      <c r="ACK234" s="144"/>
      <c r="ACL234" s="144"/>
      <c r="ACM234" s="144"/>
      <c r="ACN234" s="144"/>
      <c r="ACO234" s="144"/>
      <c r="ACP234" s="144"/>
      <c r="ACQ234" s="144"/>
      <c r="ACR234" s="144"/>
      <c r="ACS234" s="144"/>
      <c r="ACT234" s="144"/>
      <c r="ACU234" s="144"/>
      <c r="ACV234" s="144"/>
      <c r="ACW234" s="144"/>
      <c r="ACX234" s="144"/>
      <c r="ACY234" s="144"/>
      <c r="ACZ234" s="144"/>
      <c r="ADA234" s="144"/>
      <c r="ADB234" s="144"/>
      <c r="ADC234" s="144"/>
      <c r="ADD234" s="144"/>
      <c r="ADE234" s="144"/>
      <c r="ADF234" s="144"/>
      <c r="ADG234" s="144"/>
      <c r="ADH234" s="144"/>
      <c r="ADI234" s="144"/>
      <c r="ADJ234" s="144"/>
      <c r="ADK234" s="144"/>
      <c r="ADL234" s="144"/>
      <c r="ADM234" s="144"/>
      <c r="ADN234" s="144"/>
      <c r="ADO234" s="144"/>
      <c r="ADP234" s="144"/>
      <c r="ADQ234" s="144"/>
      <c r="ADR234" s="144"/>
      <c r="ADS234" s="144"/>
      <c r="ADT234" s="144"/>
      <c r="ADU234" s="144"/>
      <c r="ADV234" s="144"/>
      <c r="ADW234" s="144"/>
      <c r="ADX234" s="144"/>
      <c r="ADY234" s="144"/>
      <c r="ADZ234" s="144"/>
      <c r="AEA234" s="144"/>
      <c r="AEB234" s="144"/>
      <c r="AEC234" s="144"/>
      <c r="AED234" s="144"/>
      <c r="AEE234" s="144"/>
      <c r="AEF234" s="144"/>
      <c r="AEG234" s="144"/>
      <c r="AEH234" s="144"/>
      <c r="AEI234" s="144"/>
      <c r="AEJ234" s="144"/>
      <c r="AEK234" s="144"/>
      <c r="AEL234" s="144"/>
      <c r="AEM234" s="144"/>
      <c r="AEN234" s="144"/>
      <c r="AEO234" s="144"/>
      <c r="AEP234" s="144"/>
      <c r="AEQ234" s="144"/>
      <c r="AER234" s="144"/>
      <c r="AES234" s="144"/>
      <c r="AET234" s="144"/>
      <c r="AEU234" s="144"/>
      <c r="AEV234" s="144"/>
      <c r="AEW234" s="144"/>
      <c r="AEX234" s="144"/>
      <c r="AEY234" s="144"/>
      <c r="AEZ234" s="144"/>
      <c r="AFA234" s="144"/>
      <c r="AFB234" s="144"/>
      <c r="AFC234" s="144"/>
      <c r="AFD234" s="144"/>
      <c r="AFE234" s="144"/>
      <c r="AFF234" s="144"/>
      <c r="AFG234" s="144"/>
      <c r="AFH234" s="144"/>
      <c r="AFI234" s="144"/>
      <c r="AFJ234" s="144"/>
      <c r="AFK234" s="144"/>
      <c r="AFL234" s="144"/>
      <c r="AFM234" s="144"/>
      <c r="AFN234" s="144"/>
      <c r="AFO234" s="144"/>
      <c r="AFP234" s="144"/>
      <c r="AFQ234" s="144"/>
      <c r="AFR234" s="144"/>
      <c r="AFS234" s="144"/>
      <c r="AFT234" s="144"/>
      <c r="AFU234" s="144"/>
      <c r="AFV234" s="144"/>
      <c r="AFW234" s="144"/>
      <c r="AFX234" s="144"/>
      <c r="AFY234" s="144"/>
      <c r="AFZ234" s="144"/>
      <c r="AGA234" s="144"/>
      <c r="AGB234" s="144"/>
      <c r="AGC234" s="144"/>
      <c r="AGD234" s="144"/>
      <c r="AGE234" s="144"/>
      <c r="AGF234" s="144"/>
      <c r="AGG234" s="144"/>
      <c r="AGH234" s="144"/>
      <c r="AGI234" s="144"/>
      <c r="AGJ234" s="144"/>
      <c r="AGK234" s="144"/>
      <c r="AGL234" s="144"/>
      <c r="AGM234" s="144"/>
      <c r="AGN234" s="144"/>
      <c r="AGO234" s="144"/>
      <c r="AGP234" s="144"/>
      <c r="AGQ234" s="144"/>
      <c r="AGR234" s="144"/>
      <c r="AGS234" s="144"/>
      <c r="AGT234" s="144"/>
      <c r="AGU234" s="144"/>
      <c r="AGV234" s="144"/>
      <c r="AGW234" s="144"/>
      <c r="AGX234" s="144"/>
      <c r="AGY234" s="144"/>
      <c r="AGZ234" s="144"/>
      <c r="AHA234" s="144"/>
      <c r="AHB234" s="144"/>
      <c r="AHC234" s="144"/>
      <c r="AHD234" s="144"/>
      <c r="AHE234" s="144"/>
      <c r="AHF234" s="144"/>
      <c r="AHG234" s="144"/>
      <c r="AHH234" s="144"/>
      <c r="AHI234" s="144"/>
      <c r="AHJ234" s="144"/>
      <c r="AHK234" s="144"/>
      <c r="AHL234" s="144"/>
      <c r="AHM234" s="144"/>
      <c r="AHN234" s="144"/>
      <c r="AHO234" s="144"/>
      <c r="AHP234" s="144"/>
      <c r="AHQ234" s="144"/>
      <c r="AHR234" s="144"/>
      <c r="AHS234" s="144"/>
      <c r="AHT234" s="144"/>
      <c r="AHU234" s="144"/>
      <c r="AHV234" s="144"/>
      <c r="AHW234" s="144"/>
      <c r="AHX234" s="144"/>
      <c r="AHY234" s="144"/>
      <c r="AHZ234" s="144"/>
      <c r="AIA234" s="144"/>
      <c r="AIB234" s="144"/>
      <c r="AIC234" s="144"/>
      <c r="AID234" s="144"/>
      <c r="AIE234" s="144"/>
      <c r="AIF234" s="144"/>
      <c r="AIG234" s="144"/>
      <c r="AIH234" s="144"/>
      <c r="AII234" s="144"/>
      <c r="AIJ234" s="144"/>
      <c r="AIK234" s="144"/>
      <c r="AIL234" s="144"/>
      <c r="AIM234" s="144"/>
      <c r="AIN234" s="144"/>
      <c r="AIO234" s="144"/>
      <c r="AIP234" s="144"/>
      <c r="AIQ234" s="144"/>
      <c r="AIR234" s="144"/>
      <c r="AIS234" s="144"/>
      <c r="AIT234" s="144"/>
      <c r="AIU234" s="144"/>
      <c r="AIV234" s="144"/>
      <c r="AIW234" s="144"/>
      <c r="AIX234" s="144"/>
      <c r="AIY234" s="144"/>
      <c r="AIZ234" s="144"/>
      <c r="AJA234" s="144"/>
      <c r="AJB234" s="144"/>
      <c r="AJC234" s="144"/>
      <c r="AJD234" s="144"/>
      <c r="AJE234" s="144"/>
      <c r="AJF234" s="144"/>
      <c r="AJG234" s="144"/>
      <c r="AJH234" s="144"/>
      <c r="AJI234" s="144"/>
      <c r="AJJ234" s="144"/>
      <c r="AJK234" s="144"/>
      <c r="AJL234" s="144"/>
      <c r="AJM234" s="144"/>
      <c r="AJN234" s="144"/>
      <c r="AJO234" s="144"/>
      <c r="AJP234" s="144"/>
      <c r="AJQ234" s="144"/>
      <c r="AJR234" s="144"/>
      <c r="AJS234" s="144"/>
      <c r="AJT234" s="144"/>
      <c r="AJU234" s="144"/>
      <c r="AJV234" s="144"/>
      <c r="AJW234" s="144"/>
      <c r="AJX234" s="144"/>
      <c r="AJY234" s="144"/>
      <c r="AJZ234" s="144"/>
      <c r="AKA234" s="144"/>
      <c r="AKB234" s="144"/>
      <c r="AKC234" s="144"/>
      <c r="AKD234" s="144"/>
      <c r="AKE234" s="144"/>
      <c r="AKF234" s="144"/>
      <c r="AKG234" s="144"/>
      <c r="AKH234" s="144"/>
      <c r="AKI234" s="144"/>
      <c r="AKJ234" s="144"/>
      <c r="AKK234" s="144"/>
      <c r="AKL234" s="144"/>
      <c r="AKM234" s="144"/>
      <c r="AKN234" s="144"/>
      <c r="AKO234" s="144"/>
      <c r="AKP234" s="144"/>
      <c r="AKQ234" s="144"/>
      <c r="AKR234" s="144"/>
      <c r="AKS234" s="144"/>
      <c r="AKT234" s="144"/>
      <c r="AKU234" s="144"/>
      <c r="AKV234" s="144"/>
      <c r="AKW234" s="144"/>
      <c r="AKX234" s="144"/>
      <c r="AKY234" s="144"/>
      <c r="AKZ234" s="144"/>
      <c r="ALA234" s="144"/>
      <c r="ALB234" s="144"/>
      <c r="ALC234" s="144"/>
      <c r="ALD234" s="144"/>
      <c r="ALE234" s="144"/>
      <c r="ALF234" s="144"/>
      <c r="ALG234" s="144"/>
      <c r="ALH234" s="144"/>
      <c r="ALI234" s="144"/>
      <c r="ALJ234" s="144"/>
      <c r="ALK234" s="144"/>
      <c r="ALL234" s="144"/>
      <c r="ALM234" s="144"/>
      <c r="ALN234" s="144"/>
      <c r="ALO234" s="144"/>
      <c r="ALP234" s="144"/>
      <c r="ALQ234" s="144"/>
      <c r="ALR234" s="144"/>
      <c r="ALS234" s="144"/>
      <c r="ALT234" s="144"/>
      <c r="ALU234" s="144"/>
      <c r="ALV234" s="144"/>
      <c r="ALW234" s="144"/>
      <c r="ALX234" s="144"/>
      <c r="ALY234" s="144"/>
      <c r="ALZ234" s="144"/>
      <c r="AMA234" s="144"/>
      <c r="AMB234" s="144"/>
      <c r="AMC234" s="144"/>
      <c r="AMD234" s="144"/>
      <c r="AME234" s="144"/>
      <c r="AMF234" s="144"/>
      <c r="AMG234" s="144"/>
      <c r="AMH234" s="144"/>
      <c r="AMI234" s="144"/>
      <c r="AMJ234" s="144"/>
      <c r="AMK234" s="144"/>
      <c r="AML234" s="144"/>
      <c r="AMM234" s="144"/>
      <c r="AMN234" s="144"/>
      <c r="AMO234" s="144"/>
      <c r="AMP234" s="144"/>
      <c r="AMQ234" s="144"/>
      <c r="AMR234" s="144"/>
      <c r="AMS234" s="144"/>
      <c r="AMT234" s="144"/>
      <c r="AMU234" s="144"/>
      <c r="AMV234" s="144"/>
      <c r="AMW234" s="144"/>
      <c r="AMX234" s="144"/>
      <c r="AMY234" s="144"/>
      <c r="AMZ234" s="144"/>
      <c r="ANA234" s="144"/>
      <c r="ANB234" s="144"/>
      <c r="ANC234" s="144"/>
      <c r="AND234" s="144"/>
      <c r="ANE234" s="144"/>
      <c r="ANF234" s="144"/>
      <c r="ANG234" s="144"/>
      <c r="ANH234" s="144"/>
      <c r="ANI234" s="144"/>
      <c r="ANJ234" s="144"/>
      <c r="ANK234" s="144"/>
      <c r="ANL234" s="144"/>
      <c r="ANM234" s="144"/>
      <c r="ANN234" s="144"/>
      <c r="ANO234" s="144"/>
      <c r="ANP234" s="144"/>
      <c r="ANQ234" s="144"/>
      <c r="ANR234" s="144"/>
      <c r="ANS234" s="144"/>
      <c r="ANT234" s="144"/>
      <c r="ANU234" s="144"/>
      <c r="ANV234" s="144"/>
      <c r="ANW234" s="144"/>
      <c r="ANX234" s="144"/>
      <c r="ANY234" s="144"/>
      <c r="ANZ234" s="144"/>
      <c r="AOA234" s="144"/>
      <c r="AOB234" s="144"/>
      <c r="AOC234" s="144"/>
      <c r="AOD234" s="144"/>
      <c r="AOE234" s="144"/>
      <c r="AOF234" s="144"/>
      <c r="AOG234" s="144"/>
      <c r="AOH234" s="144"/>
      <c r="AOI234" s="144"/>
      <c r="AOJ234" s="144"/>
      <c r="AOK234" s="144"/>
      <c r="AOL234" s="144"/>
      <c r="AOM234" s="144"/>
      <c r="AON234" s="144"/>
      <c r="AOO234" s="144"/>
      <c r="AOP234" s="144"/>
      <c r="AOQ234" s="144"/>
      <c r="AOR234" s="144"/>
      <c r="AOS234" s="144"/>
      <c r="AOT234" s="144"/>
      <c r="AOU234" s="144"/>
      <c r="AOV234" s="144"/>
      <c r="AOW234" s="144"/>
      <c r="AOX234" s="144"/>
      <c r="AOY234" s="144"/>
      <c r="AOZ234" s="144"/>
      <c r="APA234" s="144"/>
      <c r="APB234" s="144"/>
      <c r="APC234" s="144"/>
      <c r="APD234" s="144"/>
      <c r="APE234" s="144"/>
      <c r="APF234" s="144"/>
      <c r="APG234" s="144"/>
      <c r="APH234" s="144"/>
      <c r="API234" s="144"/>
      <c r="APJ234" s="144"/>
      <c r="APK234" s="144"/>
      <c r="APL234" s="144"/>
      <c r="APM234" s="144"/>
      <c r="APN234" s="144"/>
      <c r="APO234" s="144"/>
      <c r="APP234" s="144"/>
      <c r="APQ234" s="144"/>
      <c r="APR234" s="144"/>
      <c r="APS234" s="144"/>
      <c r="APT234" s="144"/>
      <c r="APU234" s="144"/>
      <c r="APV234" s="144"/>
      <c r="APW234" s="144"/>
      <c r="APX234" s="144"/>
      <c r="APY234" s="144"/>
      <c r="APZ234" s="144"/>
      <c r="AQA234" s="144"/>
      <c r="AQB234" s="144"/>
      <c r="AQC234" s="144"/>
      <c r="AQD234" s="144"/>
      <c r="AQE234" s="144"/>
      <c r="AQF234" s="144"/>
      <c r="AQG234" s="144"/>
      <c r="AQH234" s="144"/>
      <c r="AQI234" s="144"/>
      <c r="AQJ234" s="144"/>
      <c r="AQK234" s="144"/>
      <c r="AQL234" s="144"/>
      <c r="AQM234" s="144"/>
      <c r="AQN234" s="144"/>
      <c r="AQO234" s="144"/>
      <c r="AQP234" s="144"/>
      <c r="AQQ234" s="144"/>
      <c r="AQR234" s="144"/>
      <c r="AQS234" s="144"/>
      <c r="AQT234" s="144"/>
      <c r="AQU234" s="144"/>
      <c r="AQV234" s="144"/>
      <c r="AQW234" s="144"/>
      <c r="AQX234" s="144"/>
      <c r="AQY234" s="144"/>
      <c r="AQZ234" s="144"/>
      <c r="ARA234" s="144"/>
      <c r="ARB234" s="144"/>
      <c r="ARC234" s="144"/>
      <c r="ARD234" s="144"/>
      <c r="ARE234" s="144"/>
      <c r="ARF234" s="144"/>
      <c r="ARG234" s="144"/>
      <c r="ARH234" s="144"/>
      <c r="ARI234" s="144"/>
      <c r="ARJ234" s="144"/>
      <c r="ARK234" s="144"/>
      <c r="ARL234" s="144"/>
      <c r="ARM234" s="144"/>
      <c r="ARN234" s="144"/>
      <c r="ARO234" s="144"/>
      <c r="ARP234" s="144"/>
      <c r="ARQ234" s="144"/>
      <c r="ARR234" s="144"/>
      <c r="ARS234" s="144"/>
      <c r="ART234" s="144"/>
      <c r="ARU234" s="144"/>
      <c r="ARV234" s="144"/>
      <c r="ARW234" s="144"/>
      <c r="ARX234" s="144"/>
      <c r="ARY234" s="144"/>
      <c r="ARZ234" s="144"/>
      <c r="ASA234" s="144"/>
      <c r="ASB234" s="144"/>
      <c r="ASC234" s="144"/>
      <c r="ASD234" s="144"/>
      <c r="ASE234" s="144"/>
      <c r="ASF234" s="144"/>
      <c r="ASG234" s="144"/>
      <c r="ASH234" s="144"/>
      <c r="ASI234" s="144"/>
      <c r="ASJ234" s="144"/>
      <c r="ASK234" s="144"/>
      <c r="ASL234" s="144"/>
      <c r="ASM234" s="144"/>
      <c r="ASN234" s="144"/>
      <c r="ASO234" s="144"/>
      <c r="ASP234" s="144"/>
      <c r="ASQ234" s="144"/>
      <c r="ASR234" s="144"/>
      <c r="ASS234" s="144"/>
      <c r="AST234" s="144"/>
      <c r="ASU234" s="144"/>
      <c r="ASV234" s="144"/>
      <c r="ASW234" s="144"/>
      <c r="ASX234" s="144"/>
      <c r="ASY234" s="144"/>
      <c r="ASZ234" s="144"/>
      <c r="ATA234" s="144"/>
      <c r="ATB234" s="144"/>
      <c r="ATC234" s="144"/>
      <c r="ATD234" s="144"/>
      <c r="ATE234" s="144"/>
      <c r="ATF234" s="144"/>
      <c r="ATG234" s="144"/>
      <c r="ATH234" s="144"/>
      <c r="ATI234" s="144"/>
      <c r="ATJ234" s="144"/>
      <c r="ATK234" s="144"/>
      <c r="ATL234" s="144"/>
      <c r="ATM234" s="144"/>
      <c r="ATN234" s="144"/>
      <c r="ATO234" s="144"/>
      <c r="ATP234" s="144"/>
      <c r="ATQ234" s="144"/>
      <c r="ATR234" s="144"/>
      <c r="ATS234" s="144"/>
      <c r="ATT234" s="144"/>
      <c r="ATU234" s="144"/>
      <c r="ATV234" s="144"/>
      <c r="ATW234" s="144"/>
      <c r="ATX234" s="144"/>
      <c r="ATY234" s="144"/>
      <c r="ATZ234" s="144"/>
      <c r="AUA234" s="144"/>
      <c r="AUB234" s="144"/>
      <c r="AUC234" s="144"/>
      <c r="AUD234" s="144"/>
      <c r="AUE234" s="144"/>
      <c r="AUF234" s="144"/>
      <c r="AUG234" s="144"/>
      <c r="AUH234" s="144"/>
      <c r="AUI234" s="144"/>
      <c r="AUJ234" s="144"/>
      <c r="AUK234" s="144"/>
      <c r="AUL234" s="144"/>
      <c r="AUM234" s="144"/>
      <c r="AUN234" s="144"/>
      <c r="AUO234" s="144"/>
      <c r="AUP234" s="144"/>
      <c r="AUQ234" s="144"/>
      <c r="AUR234" s="144"/>
      <c r="AUS234" s="144"/>
      <c r="AUT234" s="144"/>
      <c r="AUU234" s="144"/>
      <c r="AUV234" s="144"/>
      <c r="AUW234" s="144"/>
      <c r="AUX234" s="144"/>
      <c r="AUY234" s="144"/>
      <c r="AUZ234" s="144"/>
      <c r="AVA234" s="144"/>
      <c r="AVB234" s="144"/>
      <c r="AVC234" s="144"/>
      <c r="AVD234" s="144"/>
      <c r="AVE234" s="144"/>
      <c r="AVF234" s="144"/>
      <c r="AVG234" s="144"/>
      <c r="AVH234" s="144"/>
      <c r="AVI234" s="144"/>
      <c r="AVJ234" s="144"/>
      <c r="AVK234" s="144"/>
      <c r="AVL234" s="144"/>
      <c r="AVM234" s="144"/>
      <c r="AVN234" s="144"/>
      <c r="AVO234" s="144"/>
      <c r="AVP234" s="144"/>
      <c r="AVQ234" s="144"/>
      <c r="AVR234" s="144"/>
      <c r="AVS234" s="144"/>
      <c r="AVT234" s="144"/>
      <c r="AVU234" s="144"/>
      <c r="AVV234" s="144"/>
      <c r="AVW234" s="144"/>
      <c r="AVX234" s="144"/>
      <c r="AVY234" s="144"/>
      <c r="AVZ234" s="144"/>
      <c r="AWA234" s="144"/>
      <c r="AWB234" s="144"/>
      <c r="AWC234" s="144"/>
      <c r="AWD234" s="144"/>
      <c r="AWE234" s="144"/>
      <c r="AWF234" s="144"/>
      <c r="AWG234" s="144"/>
      <c r="AWH234" s="144"/>
      <c r="AWI234" s="144"/>
      <c r="AWJ234" s="144"/>
      <c r="AWK234" s="144"/>
      <c r="AWL234" s="144"/>
      <c r="AWM234" s="144"/>
      <c r="AWN234" s="144"/>
      <c r="AWO234" s="144"/>
      <c r="AWP234" s="144"/>
      <c r="AWQ234" s="144"/>
      <c r="AWR234" s="144"/>
      <c r="AWS234" s="144"/>
      <c r="AWT234" s="144"/>
      <c r="AWU234" s="144"/>
      <c r="AWV234" s="144"/>
      <c r="AWW234" s="144"/>
      <c r="AWX234" s="144"/>
      <c r="AWY234" s="144"/>
      <c r="AWZ234" s="144"/>
      <c r="AXA234" s="144"/>
      <c r="AXB234" s="144"/>
      <c r="AXC234" s="144"/>
      <c r="AXD234" s="144"/>
      <c r="AXE234" s="144"/>
      <c r="AXF234" s="144"/>
      <c r="AXG234" s="144"/>
      <c r="AXH234" s="144"/>
      <c r="AXI234" s="144"/>
      <c r="AXJ234" s="144"/>
      <c r="AXK234" s="144"/>
      <c r="AXL234" s="144"/>
      <c r="AXM234" s="144"/>
      <c r="AXN234" s="144"/>
      <c r="AXO234" s="144"/>
      <c r="AXP234" s="144"/>
      <c r="AXQ234" s="144"/>
      <c r="AXR234" s="144"/>
      <c r="AXS234" s="144"/>
      <c r="AXT234" s="144"/>
      <c r="AXU234" s="144"/>
      <c r="AXV234" s="144"/>
      <c r="AXW234" s="144"/>
      <c r="AXX234" s="144"/>
      <c r="AXY234" s="144"/>
      <c r="AXZ234" s="144"/>
      <c r="AYA234" s="144"/>
      <c r="AYB234" s="144"/>
      <c r="AYC234" s="144"/>
      <c r="AYD234" s="144"/>
      <c r="AYE234" s="144"/>
      <c r="AYF234" s="144"/>
      <c r="AYG234" s="144"/>
      <c r="AYH234" s="144"/>
      <c r="AYI234" s="144"/>
      <c r="AYJ234" s="144"/>
      <c r="AYK234" s="144"/>
      <c r="AYL234" s="144"/>
      <c r="AYM234" s="144"/>
      <c r="AYN234" s="144"/>
      <c r="AYO234" s="144"/>
      <c r="AYP234" s="144"/>
      <c r="AYQ234" s="144"/>
      <c r="AYR234" s="144"/>
      <c r="AYS234" s="144"/>
      <c r="AYT234" s="144"/>
      <c r="AYU234" s="144"/>
      <c r="AYV234" s="144"/>
      <c r="AYW234" s="144"/>
      <c r="AYX234" s="144"/>
      <c r="AYY234" s="144"/>
      <c r="AYZ234" s="144"/>
      <c r="AZA234" s="144"/>
      <c r="AZB234" s="144"/>
      <c r="AZC234" s="144"/>
      <c r="AZD234" s="144"/>
      <c r="AZE234" s="144"/>
      <c r="AZF234" s="144"/>
      <c r="AZG234" s="144"/>
      <c r="AZH234" s="144"/>
      <c r="AZI234" s="144"/>
      <c r="AZJ234" s="144"/>
      <c r="AZK234" s="144"/>
      <c r="AZL234" s="144"/>
      <c r="AZM234" s="144"/>
      <c r="AZN234" s="144"/>
      <c r="AZO234" s="144"/>
      <c r="AZP234" s="144"/>
      <c r="AZQ234" s="144"/>
      <c r="AZR234" s="144"/>
      <c r="AZS234" s="144"/>
      <c r="AZT234" s="144"/>
      <c r="AZU234" s="144"/>
      <c r="AZV234" s="144"/>
      <c r="AZW234" s="144"/>
      <c r="AZX234" s="144"/>
      <c r="AZY234" s="144"/>
      <c r="AZZ234" s="144"/>
      <c r="BAA234" s="144"/>
      <c r="BAB234" s="144"/>
      <c r="BAC234" s="144"/>
      <c r="BAD234" s="144"/>
      <c r="BAE234" s="144"/>
      <c r="BAF234" s="144"/>
      <c r="BAG234" s="144"/>
      <c r="BAH234" s="144"/>
      <c r="BAI234" s="144"/>
      <c r="BAJ234" s="144"/>
      <c r="BAK234" s="144"/>
      <c r="BAL234" s="144"/>
      <c r="BAM234" s="144"/>
      <c r="BAN234" s="144"/>
      <c r="BAO234" s="144"/>
      <c r="BAP234" s="144"/>
      <c r="BAQ234" s="144"/>
      <c r="BAR234" s="144"/>
      <c r="BAS234" s="144"/>
      <c r="BAT234" s="144"/>
      <c r="BAU234" s="144"/>
      <c r="BAV234" s="144"/>
      <c r="BAW234" s="144"/>
      <c r="BAX234" s="144"/>
      <c r="BAY234" s="144"/>
      <c r="BAZ234" s="144"/>
      <c r="BBA234" s="144"/>
      <c r="BBB234" s="144"/>
      <c r="BBC234" s="144"/>
      <c r="BBD234" s="144"/>
      <c r="BBE234" s="144"/>
      <c r="BBF234" s="144"/>
      <c r="BBG234" s="144"/>
      <c r="BBH234" s="144"/>
      <c r="BBI234" s="144"/>
      <c r="BBJ234" s="144"/>
      <c r="BBK234" s="144"/>
      <c r="BBL234" s="144"/>
      <c r="BBM234" s="144"/>
      <c r="BBN234" s="144"/>
      <c r="BBO234" s="144"/>
      <c r="BBP234" s="144"/>
      <c r="BBQ234" s="144"/>
      <c r="BBR234" s="144"/>
      <c r="BBS234" s="144"/>
      <c r="BBT234" s="144"/>
      <c r="BBU234" s="144"/>
      <c r="BBV234" s="144"/>
      <c r="BBW234" s="144"/>
      <c r="BBX234" s="144"/>
      <c r="BBY234" s="144"/>
      <c r="BBZ234" s="144"/>
      <c r="BCA234" s="144"/>
      <c r="BCB234" s="144"/>
      <c r="BCC234" s="144"/>
      <c r="BCD234" s="144"/>
      <c r="BCE234" s="144"/>
      <c r="BCF234" s="144"/>
      <c r="BCG234" s="144"/>
      <c r="BCH234" s="144"/>
      <c r="BCI234" s="144"/>
      <c r="BCJ234" s="144"/>
      <c r="BCK234" s="144"/>
      <c r="BCL234" s="144"/>
      <c r="BCM234" s="144"/>
      <c r="BCN234" s="144"/>
      <c r="BCO234" s="144"/>
      <c r="BCP234" s="144"/>
      <c r="BCQ234" s="144"/>
      <c r="BCR234" s="144"/>
      <c r="BCS234" s="144"/>
      <c r="BCT234" s="144"/>
      <c r="BCU234" s="144"/>
      <c r="BCV234" s="144"/>
      <c r="BCW234" s="144"/>
      <c r="BCX234" s="144"/>
      <c r="BCY234" s="144"/>
      <c r="BCZ234" s="144"/>
      <c r="BDA234" s="144"/>
      <c r="BDB234" s="144"/>
      <c r="BDC234" s="144"/>
      <c r="BDD234" s="144"/>
      <c r="BDE234" s="144"/>
      <c r="BDF234" s="144"/>
      <c r="BDG234" s="144"/>
      <c r="BDH234" s="144"/>
      <c r="BDI234" s="144"/>
      <c r="BDJ234" s="144"/>
      <c r="BDK234" s="144"/>
      <c r="BDL234" s="144"/>
      <c r="BDM234" s="144"/>
      <c r="BDN234" s="144"/>
      <c r="BDO234" s="144"/>
      <c r="BDP234" s="144"/>
      <c r="BDQ234" s="144"/>
      <c r="BDR234" s="144"/>
      <c r="BDS234" s="144"/>
      <c r="BDT234" s="144"/>
      <c r="BDU234" s="144"/>
      <c r="BDV234" s="144"/>
      <c r="BDW234" s="144"/>
      <c r="BDX234" s="144"/>
      <c r="BDY234" s="144"/>
      <c r="BDZ234" s="144"/>
      <c r="BEA234" s="144"/>
      <c r="BEB234" s="144"/>
      <c r="BEC234" s="144"/>
      <c r="BED234" s="144"/>
      <c r="BEE234" s="144"/>
      <c r="BEF234" s="144"/>
      <c r="BEG234" s="144"/>
      <c r="BEH234" s="144"/>
      <c r="BEI234" s="144"/>
      <c r="BEJ234" s="144"/>
      <c r="BEK234" s="144"/>
      <c r="BEL234" s="144"/>
      <c r="BEM234" s="144"/>
      <c r="BEN234" s="144"/>
      <c r="BEO234" s="144"/>
      <c r="BEP234" s="144"/>
      <c r="BEQ234" s="144"/>
      <c r="BER234" s="144"/>
      <c r="BES234" s="144"/>
      <c r="BET234" s="144"/>
      <c r="BEU234" s="144"/>
      <c r="BEV234" s="144"/>
      <c r="BEW234" s="144"/>
      <c r="BEX234" s="144"/>
      <c r="BEY234" s="144"/>
      <c r="BEZ234" s="144"/>
      <c r="BFA234" s="144"/>
      <c r="BFB234" s="144"/>
      <c r="BFC234" s="144"/>
      <c r="BFD234" s="144"/>
      <c r="BFE234" s="144"/>
      <c r="BFF234" s="144"/>
      <c r="BFG234" s="144"/>
      <c r="BFH234" s="144"/>
      <c r="BFI234" s="144"/>
      <c r="BFJ234" s="144"/>
      <c r="BFK234" s="144"/>
      <c r="BFL234" s="144"/>
      <c r="BFM234" s="144"/>
      <c r="BFN234" s="144"/>
      <c r="BFO234" s="144"/>
      <c r="BFP234" s="144"/>
      <c r="BFQ234" s="144"/>
      <c r="BFR234" s="144"/>
      <c r="BFS234" s="144"/>
      <c r="BFT234" s="144"/>
      <c r="BFU234" s="144"/>
      <c r="BFV234" s="144"/>
      <c r="BFW234" s="144"/>
      <c r="BFX234" s="144"/>
      <c r="BFY234" s="144"/>
      <c r="BFZ234" s="144"/>
    </row>
    <row r="235" spans="1:1534" ht="15" customHeight="1">
      <c r="A235" s="173" t="s">
        <v>437</v>
      </c>
      <c r="B235" s="143" t="s">
        <v>149</v>
      </c>
      <c r="C235" s="143"/>
      <c r="D235" s="65" t="s">
        <v>73</v>
      </c>
      <c r="E235" s="118"/>
      <c r="F235" s="139"/>
      <c r="G235" s="198"/>
      <c r="H235" s="65" t="s">
        <v>619</v>
      </c>
      <c r="I235" s="65"/>
      <c r="J235" s="65"/>
      <c r="K235" s="293"/>
      <c r="L235" s="123"/>
      <c r="M235" s="289"/>
      <c r="N235" s="65"/>
      <c r="O235" s="179"/>
      <c r="P235" s="140"/>
      <c r="Q235" s="64" t="s">
        <v>93</v>
      </c>
      <c r="R235" s="64" t="s">
        <v>620</v>
      </c>
      <c r="S235" s="64" t="str">
        <f t="shared" si="38"/>
        <v>andtvvvgsieftegiivanmvaemieahtdlkvvrklnlggenvnfeaikrgganngidiyveytghglvdilg</v>
      </c>
      <c r="T235" s="64" t="str">
        <f t="shared" si="39"/>
        <v>fpep</v>
      </c>
      <c r="U235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35" s="64" t="str">
        <f t="shared" si="41"/>
        <v>tyg</v>
      </c>
      <c r="W235" s="64" t="str">
        <f t="shared" si="42"/>
        <v>ppps</v>
      </c>
      <c r="X235" s="64" t="str">
        <f t="shared" si="43"/>
        <v>tdpegayetvkkeykrkwnivwlkplgfnntytltvkdelakqynlktfsdlakisdklilgatmfflegpdgypglqklynfkfkhtksmdmgirytaidnnevqvidafatdgllvshklkileddkaffppyyaapiirqdvldkhpelkdvlnklanqisleemqklnykvdgegqdpakvakeflkekglil</v>
      </c>
      <c r="Y235" s="64"/>
      <c r="Z235" s="64"/>
      <c r="AA235" s="64"/>
      <c r="AB235" s="64"/>
      <c r="AC235" s="186" t="str">
        <f t="shared" si="47"/>
        <v>i</v>
      </c>
      <c r="AD235" s="186" t="str">
        <f t="shared" si="47"/>
        <v>e</v>
      </c>
      <c r="AE235" s="186" t="str">
        <f t="shared" si="47"/>
        <v>h</v>
      </c>
      <c r="AF235" s="186" t="str">
        <f t="shared" si="47"/>
        <v>l</v>
      </c>
      <c r="AG235" s="186" t="str">
        <f t="shared" si="47"/>
        <v>t</v>
      </c>
      <c r="AH235" s="193" t="str">
        <f t="shared" si="47"/>
        <v>y</v>
      </c>
      <c r="AI235" s="66"/>
      <c r="AJ235" s="66"/>
      <c r="AK235" s="205"/>
      <c r="AL235" s="205"/>
      <c r="AM235" s="205"/>
      <c r="AN235" s="205"/>
      <c r="AO235" s="205"/>
      <c r="AP235" s="205"/>
      <c r="AQ235" s="205"/>
      <c r="AR235" s="205"/>
      <c r="AS235" s="205"/>
      <c r="AT235" s="205"/>
      <c r="AU235" s="205"/>
      <c r="AV235" s="205"/>
      <c r="AW235" s="205"/>
      <c r="AX235" s="205"/>
      <c r="AY235" s="205"/>
      <c r="AZ235" s="205"/>
      <c r="BA235" s="205"/>
      <c r="BB235" s="205"/>
      <c r="BC235" s="205"/>
      <c r="BD235" s="205"/>
      <c r="BE235" s="205"/>
      <c r="BF235" s="205"/>
      <c r="BG235" s="205"/>
      <c r="BH235" s="205"/>
      <c r="BI235" s="205"/>
      <c r="BJ235" s="205"/>
      <c r="BK235" s="205"/>
      <c r="BL235" s="205"/>
      <c r="BM235" s="205"/>
      <c r="BN235" s="205"/>
      <c r="BO235" s="205"/>
      <c r="BP235" s="205"/>
      <c r="BQ235" s="205"/>
      <c r="BR235" s="205"/>
      <c r="BS235" s="205"/>
      <c r="BT235" s="205"/>
      <c r="BU235" s="205"/>
      <c r="BV235" s="205"/>
      <c r="BW235" s="205"/>
      <c r="BX235" s="205"/>
      <c r="BY235" s="205"/>
      <c r="BZ235" s="205"/>
      <c r="CA235" s="205"/>
      <c r="CB235" s="205"/>
      <c r="CC235" s="205"/>
      <c r="CD235" s="205"/>
      <c r="CE235" s="205"/>
      <c r="CF235" s="205"/>
      <c r="CG235" s="205"/>
      <c r="CH235" s="205"/>
      <c r="CI235" s="205"/>
      <c r="CJ235" s="205"/>
      <c r="CK235" s="66"/>
      <c r="CL235" s="66"/>
      <c r="CM235" s="66"/>
      <c r="CN235" s="66"/>
      <c r="CO235" s="66"/>
      <c r="CP235" s="66"/>
      <c r="CQ235" s="66"/>
      <c r="CR235" s="66"/>
      <c r="CS235" s="66"/>
      <c r="CT235" s="66"/>
      <c r="CU235" s="66"/>
      <c r="CV235" s="66"/>
      <c r="CW235" s="66"/>
      <c r="CX235" s="66"/>
      <c r="CY235" s="66"/>
      <c r="CZ235" s="66"/>
      <c r="DA235" s="66"/>
      <c r="DB235" s="66"/>
      <c r="DC235" s="66"/>
      <c r="DD235" s="66"/>
      <c r="DE235" s="66"/>
      <c r="DF235" s="66"/>
      <c r="DG235" s="66"/>
      <c r="DH235" s="66"/>
      <c r="DI235" s="66"/>
      <c r="DJ235" s="66"/>
      <c r="DK235" s="66"/>
      <c r="DL235" s="66"/>
      <c r="DM235" s="66"/>
      <c r="DN235" s="66"/>
      <c r="DO235" s="66"/>
      <c r="DP235" s="66"/>
      <c r="DQ235" s="66"/>
      <c r="DR235" s="66"/>
      <c r="DS235" s="66"/>
      <c r="DT235" s="66"/>
      <c r="DU235" s="66"/>
      <c r="DV235" s="66"/>
      <c r="DW235" s="66"/>
      <c r="DX235" s="66"/>
      <c r="DY235" s="66"/>
      <c r="DZ235" s="66"/>
      <c r="EA235" s="66"/>
      <c r="EB235" s="66"/>
      <c r="EC235" s="66"/>
      <c r="ED235" s="66"/>
      <c r="EE235" s="66"/>
      <c r="EF235" s="66"/>
      <c r="EG235" s="66"/>
      <c r="EH235" s="66"/>
      <c r="EI235" s="66"/>
      <c r="EJ235" s="66"/>
      <c r="EK235" s="66"/>
      <c r="EL235" s="66"/>
      <c r="EM235" s="66"/>
      <c r="EN235" s="66"/>
      <c r="EO235" s="66"/>
      <c r="EP235" s="66"/>
      <c r="EQ235" s="66"/>
      <c r="ER235" s="66"/>
      <c r="ES235" s="66"/>
      <c r="ET235" s="66"/>
      <c r="EU235" s="66"/>
      <c r="EV235" s="66"/>
      <c r="EW235" s="66"/>
      <c r="EX235" s="66"/>
      <c r="EY235" s="66"/>
      <c r="EZ235" s="66"/>
      <c r="FA235" s="66"/>
      <c r="FB235" s="66"/>
      <c r="FC235" s="66"/>
      <c r="FD235" s="66"/>
      <c r="FE235" s="66"/>
      <c r="FF235" s="66"/>
      <c r="FG235" s="66"/>
      <c r="FH235" s="66"/>
      <c r="FI235" s="66"/>
      <c r="FJ235" s="66"/>
      <c r="FK235" s="66"/>
      <c r="FL235" s="66"/>
      <c r="FM235" s="66"/>
      <c r="FN235" s="66"/>
      <c r="FO235" s="66"/>
      <c r="FP235" s="66"/>
      <c r="FQ235" s="66"/>
      <c r="FR235" s="66"/>
      <c r="FS235" s="66"/>
      <c r="FT235" s="66"/>
      <c r="FU235" s="66"/>
      <c r="FV235" s="66"/>
      <c r="FW235" s="66"/>
      <c r="FX235" s="66"/>
      <c r="FY235" s="66"/>
      <c r="FZ235" s="66"/>
      <c r="GA235" s="66"/>
      <c r="GB235" s="66"/>
      <c r="GC235" s="66"/>
      <c r="GD235" s="66"/>
      <c r="GE235" s="66"/>
      <c r="GF235" s="66"/>
      <c r="GG235" s="66"/>
      <c r="GH235" s="66"/>
      <c r="GI235" s="66"/>
      <c r="GJ235" s="66"/>
      <c r="GK235" s="66"/>
      <c r="GL235" s="66"/>
      <c r="GM235" s="66"/>
      <c r="GN235" s="66"/>
      <c r="GO235" s="66"/>
      <c r="GP235" s="66"/>
      <c r="GQ235" s="66"/>
      <c r="GR235" s="66"/>
      <c r="GS235" s="66"/>
      <c r="GT235" s="66"/>
      <c r="GU235" s="66"/>
      <c r="GV235" s="66"/>
      <c r="GW235" s="66"/>
      <c r="GX235" s="66"/>
      <c r="GY235" s="66"/>
      <c r="GZ235" s="66"/>
      <c r="HA235" s="66"/>
      <c r="HB235" s="66"/>
      <c r="HC235" s="66"/>
      <c r="HD235" s="66"/>
      <c r="HE235" s="66"/>
      <c r="HF235" s="66"/>
      <c r="HG235" s="66"/>
      <c r="HH235" s="66"/>
      <c r="HI235" s="66"/>
      <c r="HJ235" s="66"/>
      <c r="HK235" s="66"/>
      <c r="HL235" s="66"/>
      <c r="HM235" s="66"/>
      <c r="HN235" s="66"/>
      <c r="HO235" s="66"/>
      <c r="HP235" s="66"/>
      <c r="HQ235" s="66"/>
      <c r="HR235" s="66"/>
      <c r="HS235" s="66"/>
      <c r="HT235" s="66"/>
      <c r="HU235" s="66"/>
      <c r="HV235" s="66"/>
      <c r="HW235" s="66"/>
      <c r="HX235" s="66"/>
      <c r="HY235" s="66"/>
      <c r="HZ235" s="66"/>
      <c r="IA235" s="66"/>
      <c r="IB235" s="66"/>
      <c r="IC235" s="66"/>
      <c r="ID235" s="66"/>
      <c r="IE235" s="66"/>
      <c r="IF235" s="66"/>
      <c r="IG235" s="66"/>
      <c r="IH235" s="66"/>
      <c r="II235" s="66"/>
      <c r="IJ235" s="66"/>
      <c r="IK235" s="66"/>
      <c r="IL235" s="66"/>
      <c r="IM235" s="66"/>
      <c r="IN235" s="66"/>
      <c r="IO235" s="66"/>
      <c r="IP235" s="66"/>
      <c r="IQ235" s="66"/>
      <c r="IR235" s="66"/>
      <c r="IS235" s="66"/>
      <c r="IT235" s="66"/>
      <c r="IU235" s="66"/>
      <c r="IV235" s="66"/>
      <c r="IW235" s="66"/>
      <c r="IX235" s="66"/>
      <c r="IY235" s="66"/>
      <c r="IZ235" s="66"/>
      <c r="JA235" s="66"/>
      <c r="JB235" s="66"/>
      <c r="JC235" s="66"/>
      <c r="JD235" s="66"/>
      <c r="JE235" s="66"/>
      <c r="JF235" s="66"/>
      <c r="JG235" s="66"/>
      <c r="JH235" s="66"/>
      <c r="JI235" s="66"/>
      <c r="JJ235" s="66"/>
      <c r="JK235" s="66"/>
      <c r="JL235" s="66"/>
      <c r="JM235" s="66"/>
      <c r="JN235" s="66"/>
      <c r="JO235" s="66"/>
      <c r="JP235" s="66"/>
      <c r="JQ235" s="66"/>
      <c r="JR235" s="66"/>
      <c r="JS235" s="66"/>
      <c r="JT235" s="66"/>
      <c r="JU235" s="66"/>
      <c r="JV235" s="66"/>
      <c r="JW235" s="66"/>
      <c r="JX235" s="66"/>
      <c r="JY235" s="66"/>
      <c r="JZ235" s="66"/>
      <c r="KA235" s="66"/>
      <c r="KB235" s="66"/>
      <c r="KC235" s="66"/>
      <c r="KD235" s="66"/>
      <c r="KE235" s="66"/>
      <c r="KF235" s="66"/>
      <c r="KG235" s="66"/>
      <c r="KH235" s="66"/>
      <c r="KI235" s="66"/>
      <c r="KJ235" s="66"/>
      <c r="KK235" s="66"/>
      <c r="KL235" s="66"/>
      <c r="KM235" s="66"/>
      <c r="KN235" s="66"/>
      <c r="KO235" s="66"/>
      <c r="KP235" s="66"/>
      <c r="KQ235" s="66"/>
      <c r="KR235" s="66"/>
      <c r="KS235" s="66"/>
      <c r="KT235" s="66"/>
      <c r="KU235" s="66"/>
      <c r="KV235" s="66"/>
      <c r="KW235" s="66"/>
      <c r="KX235" s="66"/>
      <c r="KY235" s="66"/>
      <c r="KZ235" s="66"/>
      <c r="LA235" s="66"/>
      <c r="LB235" s="66"/>
      <c r="LC235" s="66"/>
      <c r="LD235" s="66"/>
      <c r="LE235" s="66"/>
      <c r="LF235" s="66"/>
      <c r="LG235" s="66"/>
      <c r="LH235" s="66"/>
      <c r="LI235" s="66"/>
      <c r="LJ235" s="66"/>
      <c r="LK235" s="66"/>
      <c r="LL235" s="66"/>
      <c r="LM235" s="66"/>
      <c r="LN235" s="66"/>
      <c r="LO235" s="66"/>
      <c r="LP235" s="66"/>
      <c r="LQ235" s="66"/>
      <c r="LR235" s="66"/>
      <c r="LS235" s="66"/>
      <c r="LT235" s="66"/>
      <c r="LU235" s="66"/>
      <c r="LV235" s="66"/>
      <c r="LW235" s="66"/>
      <c r="LX235" s="66"/>
      <c r="LY235" s="66"/>
      <c r="LZ235" s="66"/>
      <c r="MA235" s="66"/>
      <c r="MB235" s="66"/>
      <c r="MC235" s="66"/>
      <c r="MD235" s="66"/>
      <c r="ME235" s="66"/>
      <c r="MF235" s="66"/>
      <c r="MG235" s="66"/>
      <c r="MH235" s="66"/>
      <c r="MI235" s="66"/>
      <c r="MJ235" s="66"/>
      <c r="MK235" s="66"/>
      <c r="ML235" s="66"/>
      <c r="MM235" s="66"/>
      <c r="MN235" s="66"/>
      <c r="MO235" s="66"/>
      <c r="MP235" s="66"/>
      <c r="MQ235" s="66"/>
      <c r="MR235" s="66"/>
      <c r="MS235" s="66"/>
      <c r="MT235" s="66"/>
      <c r="MU235" s="66"/>
      <c r="MV235" s="66"/>
      <c r="MW235" s="66"/>
      <c r="MX235" s="66"/>
      <c r="MY235" s="66"/>
      <c r="MZ235" s="66"/>
      <c r="NA235" s="66"/>
      <c r="NB235" s="66"/>
      <c r="NC235" s="66"/>
      <c r="ND235" s="66"/>
      <c r="NE235" s="66"/>
      <c r="NF235" s="66"/>
      <c r="NG235" s="66"/>
      <c r="NH235" s="66"/>
      <c r="NI235" s="66"/>
      <c r="NJ235" s="66"/>
      <c r="NK235" s="66"/>
      <c r="NL235" s="66"/>
      <c r="NM235" s="66"/>
      <c r="NN235" s="66"/>
      <c r="NO235" s="66"/>
      <c r="NP235" s="66"/>
      <c r="NQ235" s="66"/>
      <c r="NR235" s="66"/>
      <c r="NS235" s="66"/>
      <c r="NT235" s="66"/>
      <c r="NU235" s="66"/>
      <c r="NV235" s="66"/>
      <c r="NW235" s="66"/>
      <c r="NX235" s="66"/>
      <c r="NY235" s="66"/>
      <c r="NZ235" s="66"/>
      <c r="OA235" s="66"/>
      <c r="OB235" s="66"/>
      <c r="OC235" s="66"/>
      <c r="OD235" s="66"/>
      <c r="OE235" s="66"/>
      <c r="OF235" s="66"/>
      <c r="OG235" s="66"/>
      <c r="OH235" s="66"/>
      <c r="OI235" s="66"/>
      <c r="OJ235" s="66"/>
      <c r="OK235" s="66"/>
      <c r="OL235" s="66"/>
      <c r="OM235" s="66"/>
      <c r="ON235" s="66"/>
      <c r="OO235" s="66"/>
      <c r="OP235" s="66"/>
      <c r="OQ235" s="66"/>
      <c r="OR235" s="66"/>
      <c r="OS235" s="66"/>
      <c r="OT235" s="66"/>
      <c r="OU235" s="66"/>
      <c r="OV235" s="66"/>
      <c r="OW235" s="66"/>
      <c r="OX235" s="66"/>
      <c r="OY235" s="66"/>
      <c r="OZ235" s="66"/>
      <c r="PA235" s="66"/>
      <c r="PB235" s="66"/>
      <c r="PC235" s="66"/>
      <c r="PD235" s="66"/>
      <c r="PE235" s="66"/>
      <c r="PF235" s="66"/>
      <c r="PG235" s="66"/>
      <c r="PH235" s="66"/>
      <c r="PI235" s="66"/>
      <c r="PJ235" s="66"/>
      <c r="PK235" s="66"/>
      <c r="PL235" s="66"/>
      <c r="PM235" s="66"/>
      <c r="PN235" s="144"/>
      <c r="PO235" s="144"/>
      <c r="PP235" s="144"/>
      <c r="PQ235" s="144"/>
      <c r="PR235" s="144"/>
      <c r="PS235" s="144"/>
      <c r="PT235" s="144"/>
      <c r="PU235" s="144"/>
      <c r="PV235" s="144"/>
      <c r="PW235" s="144"/>
      <c r="PX235" s="144"/>
      <c r="PY235" s="144"/>
      <c r="PZ235" s="144"/>
      <c r="QA235" s="144"/>
      <c r="QB235" s="144"/>
      <c r="QC235" s="144"/>
      <c r="QD235" s="144"/>
      <c r="QE235" s="144"/>
      <c r="QF235" s="144"/>
      <c r="QG235" s="144"/>
      <c r="QH235" s="144"/>
      <c r="QI235" s="144"/>
      <c r="QJ235" s="144"/>
      <c r="QK235" s="144"/>
      <c r="QL235" s="144"/>
      <c r="QM235" s="144"/>
      <c r="QN235" s="144"/>
      <c r="QO235" s="144"/>
      <c r="QP235" s="144"/>
      <c r="QQ235" s="144"/>
      <c r="QR235" s="144"/>
      <c r="QS235" s="144"/>
      <c r="QT235" s="144"/>
      <c r="QU235" s="144"/>
      <c r="QV235" s="144"/>
      <c r="QW235" s="144"/>
      <c r="QX235" s="144"/>
      <c r="QY235" s="144"/>
      <c r="QZ235" s="144"/>
      <c r="RA235" s="144"/>
      <c r="RB235" s="144"/>
      <c r="RC235" s="144"/>
      <c r="RD235" s="144"/>
      <c r="RE235" s="144"/>
      <c r="RF235" s="144"/>
      <c r="RG235" s="144"/>
      <c r="RH235" s="144"/>
      <c r="RI235" s="144"/>
      <c r="RJ235" s="144"/>
      <c r="RK235" s="144"/>
      <c r="RL235" s="144"/>
      <c r="RM235" s="144"/>
      <c r="RN235" s="144"/>
      <c r="RO235" s="144"/>
      <c r="RP235" s="144"/>
      <c r="RQ235" s="144"/>
      <c r="RR235" s="144"/>
      <c r="RS235" s="144"/>
      <c r="RT235" s="144"/>
      <c r="RU235" s="144"/>
      <c r="RV235" s="144"/>
      <c r="RW235" s="144"/>
      <c r="RX235" s="144"/>
      <c r="RY235" s="144"/>
      <c r="RZ235" s="144"/>
      <c r="SA235" s="144"/>
      <c r="SB235" s="144"/>
      <c r="SC235" s="144"/>
      <c r="SD235" s="144"/>
      <c r="SE235" s="144"/>
      <c r="SF235" s="144"/>
      <c r="SG235" s="144"/>
      <c r="SH235" s="144"/>
      <c r="SI235" s="144"/>
      <c r="SJ235" s="144"/>
      <c r="SK235" s="144"/>
      <c r="SL235" s="144"/>
      <c r="SM235" s="144"/>
      <c r="SN235" s="144"/>
      <c r="SO235" s="144"/>
      <c r="SP235" s="144"/>
      <c r="SQ235" s="144"/>
      <c r="SR235" s="144"/>
      <c r="SS235" s="144"/>
      <c r="ST235" s="144"/>
      <c r="SU235" s="144"/>
      <c r="SV235" s="144"/>
      <c r="SW235" s="144"/>
      <c r="SX235" s="144"/>
      <c r="SY235" s="144"/>
      <c r="SZ235" s="144"/>
      <c r="TA235" s="144"/>
      <c r="TB235" s="144"/>
      <c r="TC235" s="144"/>
      <c r="TD235" s="144"/>
      <c r="TE235" s="144"/>
      <c r="TF235" s="144"/>
      <c r="TG235" s="144"/>
      <c r="TH235" s="144"/>
      <c r="TI235" s="144"/>
      <c r="TJ235" s="144"/>
      <c r="TK235" s="144"/>
      <c r="TL235" s="144"/>
      <c r="TM235" s="144"/>
      <c r="TN235" s="144"/>
      <c r="TO235" s="144"/>
      <c r="TP235" s="144"/>
      <c r="TQ235" s="144"/>
      <c r="TR235" s="144"/>
      <c r="TS235" s="144"/>
      <c r="TT235" s="144"/>
      <c r="TU235" s="144"/>
      <c r="TV235" s="144"/>
      <c r="TW235" s="144"/>
      <c r="TX235" s="144"/>
      <c r="TY235" s="144"/>
      <c r="TZ235" s="144"/>
      <c r="UA235" s="144"/>
      <c r="UB235" s="144"/>
      <c r="UC235" s="144"/>
      <c r="UD235" s="144"/>
      <c r="UE235" s="144"/>
      <c r="UF235" s="144"/>
      <c r="UG235" s="144"/>
      <c r="UH235" s="144"/>
      <c r="UI235" s="144"/>
      <c r="UJ235" s="144"/>
      <c r="UK235" s="144"/>
      <c r="UL235" s="144"/>
      <c r="UM235" s="144"/>
      <c r="UN235" s="144"/>
      <c r="UO235" s="144"/>
      <c r="UP235" s="144"/>
      <c r="UQ235" s="144"/>
      <c r="UR235" s="144"/>
      <c r="US235" s="144"/>
      <c r="UT235" s="144"/>
      <c r="UU235" s="144"/>
      <c r="UV235" s="144"/>
      <c r="UW235" s="144"/>
      <c r="UX235" s="144"/>
      <c r="UY235" s="144"/>
      <c r="UZ235" s="144"/>
      <c r="VA235" s="144"/>
      <c r="VB235" s="144"/>
      <c r="VC235" s="144"/>
      <c r="VD235" s="144"/>
      <c r="VE235" s="144"/>
      <c r="VF235" s="144"/>
      <c r="VG235" s="144"/>
      <c r="VH235" s="144"/>
      <c r="VI235" s="144"/>
      <c r="VJ235" s="144"/>
      <c r="VK235" s="144"/>
      <c r="VL235" s="144"/>
      <c r="VM235" s="144"/>
      <c r="VN235" s="144"/>
      <c r="VO235" s="144"/>
      <c r="VP235" s="144"/>
      <c r="VQ235" s="144"/>
      <c r="VR235" s="144"/>
      <c r="VS235" s="144"/>
      <c r="VT235" s="144"/>
      <c r="VU235" s="144"/>
      <c r="VV235" s="144"/>
      <c r="VW235" s="144"/>
      <c r="VX235" s="144"/>
      <c r="VY235" s="144"/>
      <c r="VZ235" s="144"/>
      <c r="WA235" s="144"/>
      <c r="WB235" s="144"/>
      <c r="WC235" s="144"/>
      <c r="WD235" s="144"/>
      <c r="WE235" s="144"/>
      <c r="WF235" s="144"/>
      <c r="WG235" s="144"/>
      <c r="WH235" s="144"/>
      <c r="WI235" s="144"/>
      <c r="WJ235" s="144"/>
      <c r="WK235" s="144"/>
      <c r="WL235" s="144"/>
      <c r="WM235" s="144"/>
      <c r="WN235" s="144"/>
      <c r="WO235" s="144"/>
      <c r="WP235" s="144"/>
      <c r="WQ235" s="144"/>
      <c r="WR235" s="144"/>
      <c r="WS235" s="144"/>
      <c r="WT235" s="144"/>
      <c r="WU235" s="144"/>
      <c r="WV235" s="144"/>
      <c r="WW235" s="144"/>
      <c r="WX235" s="144"/>
      <c r="WY235" s="144"/>
      <c r="WZ235" s="144"/>
      <c r="XA235" s="144"/>
      <c r="XB235" s="144"/>
      <c r="XC235" s="144"/>
      <c r="XD235" s="144"/>
      <c r="XE235" s="144"/>
      <c r="XF235" s="144"/>
      <c r="XG235" s="144"/>
      <c r="XH235" s="144"/>
      <c r="XI235" s="144"/>
      <c r="XJ235" s="144"/>
      <c r="XK235" s="144"/>
      <c r="XL235" s="144"/>
      <c r="XM235" s="144"/>
      <c r="XN235" s="144"/>
      <c r="XO235" s="144"/>
      <c r="XP235" s="144"/>
      <c r="XQ235" s="144"/>
      <c r="XR235" s="144"/>
      <c r="XS235" s="144"/>
      <c r="XT235" s="144"/>
      <c r="XU235" s="144"/>
      <c r="XV235" s="144"/>
      <c r="XW235" s="144"/>
      <c r="XX235" s="144"/>
      <c r="XY235" s="144"/>
      <c r="XZ235" s="144"/>
      <c r="YA235" s="144"/>
      <c r="YB235" s="144"/>
      <c r="YC235" s="144"/>
      <c r="YD235" s="144"/>
      <c r="YE235" s="144"/>
      <c r="YF235" s="144"/>
      <c r="YG235" s="144"/>
      <c r="YH235" s="144"/>
      <c r="YI235" s="144"/>
      <c r="YJ235" s="144"/>
      <c r="YK235" s="144"/>
      <c r="YL235" s="144"/>
      <c r="YM235" s="144"/>
      <c r="YN235" s="144"/>
      <c r="YO235" s="144"/>
      <c r="YP235" s="144"/>
      <c r="YQ235" s="144"/>
      <c r="YR235" s="144"/>
      <c r="YS235" s="144"/>
      <c r="YT235" s="144"/>
      <c r="YU235" s="144"/>
      <c r="YV235" s="144"/>
      <c r="YW235" s="144"/>
      <c r="YX235" s="144"/>
      <c r="YY235" s="144"/>
      <c r="YZ235" s="144"/>
      <c r="ZA235" s="144"/>
      <c r="ZB235" s="144"/>
      <c r="ZC235" s="144"/>
      <c r="ZD235" s="144"/>
      <c r="ZE235" s="144"/>
      <c r="ZF235" s="144"/>
      <c r="ZG235" s="144"/>
      <c r="ZH235" s="144"/>
      <c r="ZI235" s="144"/>
      <c r="ZJ235" s="144"/>
      <c r="ZK235" s="144"/>
      <c r="ZL235" s="144"/>
      <c r="ZM235" s="144"/>
      <c r="ZN235" s="144"/>
      <c r="ZO235" s="144"/>
      <c r="ZP235" s="144"/>
      <c r="ZQ235" s="144"/>
      <c r="ZR235" s="144"/>
      <c r="ZS235" s="144"/>
      <c r="ZT235" s="144"/>
      <c r="ZU235" s="144"/>
      <c r="ZV235" s="144"/>
      <c r="ZW235" s="144"/>
      <c r="ZX235" s="144"/>
      <c r="ZY235" s="144"/>
      <c r="ZZ235" s="144"/>
      <c r="AAA235" s="144"/>
      <c r="AAB235" s="144"/>
      <c r="AAC235" s="144"/>
      <c r="AAD235" s="144"/>
      <c r="AAE235" s="144"/>
      <c r="AAF235" s="144"/>
      <c r="AAG235" s="144"/>
      <c r="AAH235" s="144"/>
      <c r="AAI235" s="144"/>
      <c r="AAJ235" s="144"/>
      <c r="AAK235" s="144"/>
      <c r="AAL235" s="144"/>
      <c r="AAM235" s="144"/>
      <c r="AAN235" s="144"/>
      <c r="AAO235" s="144"/>
      <c r="AAP235" s="144"/>
      <c r="AAQ235" s="144"/>
      <c r="AAR235" s="144"/>
      <c r="AAS235" s="144"/>
      <c r="AAT235" s="144"/>
      <c r="AAU235" s="144"/>
      <c r="AAV235" s="144"/>
      <c r="AAW235" s="144"/>
      <c r="AAX235" s="144"/>
      <c r="AAY235" s="144"/>
      <c r="AAZ235" s="144"/>
      <c r="ABA235" s="144"/>
      <c r="ABB235" s="144"/>
      <c r="ABC235" s="144"/>
      <c r="ABD235" s="144"/>
      <c r="ABE235" s="144"/>
      <c r="ABF235" s="144"/>
      <c r="ABG235" s="144"/>
      <c r="ABH235" s="144"/>
      <c r="ABI235" s="144"/>
      <c r="ABJ235" s="144"/>
      <c r="ABK235" s="144"/>
      <c r="ABL235" s="144"/>
      <c r="ABM235" s="144"/>
      <c r="ABN235" s="144"/>
      <c r="ABO235" s="144"/>
      <c r="ABP235" s="144"/>
      <c r="ABQ235" s="144"/>
      <c r="ABR235" s="144"/>
      <c r="ABS235" s="144"/>
      <c r="ABT235" s="144"/>
      <c r="ABU235" s="144"/>
      <c r="ABV235" s="144"/>
      <c r="ABW235" s="144"/>
      <c r="ABX235" s="144"/>
      <c r="ABY235" s="144"/>
      <c r="ABZ235" s="144"/>
      <c r="ACA235" s="144"/>
      <c r="ACB235" s="144"/>
      <c r="ACC235" s="144"/>
      <c r="ACD235" s="144"/>
      <c r="ACE235" s="144"/>
      <c r="ACF235" s="144"/>
      <c r="ACG235" s="144"/>
      <c r="ACH235" s="144"/>
      <c r="ACI235" s="144"/>
      <c r="ACJ235" s="144"/>
      <c r="ACK235" s="144"/>
      <c r="ACL235" s="144"/>
      <c r="ACM235" s="144"/>
      <c r="ACN235" s="144"/>
      <c r="ACO235" s="144"/>
      <c r="ACP235" s="144"/>
      <c r="ACQ235" s="144"/>
      <c r="ACR235" s="144"/>
      <c r="ACS235" s="144"/>
      <c r="ACT235" s="144"/>
      <c r="ACU235" s="144"/>
      <c r="ACV235" s="144"/>
      <c r="ACW235" s="144"/>
      <c r="ACX235" s="144"/>
      <c r="ACY235" s="144"/>
      <c r="ACZ235" s="144"/>
      <c r="ADA235" s="144"/>
      <c r="ADB235" s="144"/>
      <c r="ADC235" s="144"/>
      <c r="ADD235" s="144"/>
      <c r="ADE235" s="144"/>
      <c r="ADF235" s="144"/>
      <c r="ADG235" s="144"/>
      <c r="ADH235" s="144"/>
      <c r="ADI235" s="144"/>
      <c r="ADJ235" s="144"/>
      <c r="ADK235" s="144"/>
      <c r="ADL235" s="144"/>
      <c r="ADM235" s="144"/>
      <c r="ADN235" s="144"/>
      <c r="ADO235" s="144"/>
      <c r="ADP235" s="144"/>
      <c r="ADQ235" s="144"/>
      <c r="ADR235" s="144"/>
      <c r="ADS235" s="144"/>
      <c r="ADT235" s="144"/>
      <c r="ADU235" s="144"/>
      <c r="ADV235" s="144"/>
      <c r="ADW235" s="144"/>
      <c r="ADX235" s="144"/>
      <c r="ADY235" s="144"/>
      <c r="ADZ235" s="144"/>
      <c r="AEA235" s="144"/>
      <c r="AEB235" s="144"/>
      <c r="AEC235" s="144"/>
      <c r="AED235" s="144"/>
      <c r="AEE235" s="144"/>
      <c r="AEF235" s="144"/>
      <c r="AEG235" s="144"/>
      <c r="AEH235" s="144"/>
      <c r="AEI235" s="144"/>
      <c r="AEJ235" s="144"/>
      <c r="AEK235" s="144"/>
      <c r="AEL235" s="144"/>
      <c r="AEM235" s="144"/>
      <c r="AEN235" s="144"/>
      <c r="AEO235" s="144"/>
      <c r="AEP235" s="144"/>
      <c r="AEQ235" s="144"/>
      <c r="AER235" s="144"/>
      <c r="AES235" s="144"/>
      <c r="AET235" s="144"/>
      <c r="AEU235" s="144"/>
      <c r="AEV235" s="144"/>
      <c r="AEW235" s="144"/>
      <c r="AEX235" s="144"/>
      <c r="AEY235" s="144"/>
      <c r="AEZ235" s="144"/>
      <c r="AFA235" s="144"/>
      <c r="AFB235" s="144"/>
      <c r="AFC235" s="144"/>
      <c r="AFD235" s="144"/>
      <c r="AFE235" s="144"/>
      <c r="AFF235" s="144"/>
      <c r="AFG235" s="144"/>
      <c r="AFH235" s="144"/>
      <c r="AFI235" s="144"/>
      <c r="AFJ235" s="144"/>
      <c r="AFK235" s="144"/>
      <c r="AFL235" s="144"/>
      <c r="AFM235" s="144"/>
      <c r="AFN235" s="144"/>
      <c r="AFO235" s="144"/>
      <c r="AFP235" s="144"/>
      <c r="AFQ235" s="144"/>
      <c r="AFR235" s="144"/>
      <c r="AFS235" s="144"/>
      <c r="AFT235" s="144"/>
      <c r="AFU235" s="144"/>
      <c r="AFV235" s="144"/>
      <c r="AFW235" s="144"/>
      <c r="AFX235" s="144"/>
      <c r="AFY235" s="144"/>
      <c r="AFZ235" s="144"/>
      <c r="AGA235" s="144"/>
      <c r="AGB235" s="144"/>
      <c r="AGC235" s="144"/>
      <c r="AGD235" s="144"/>
      <c r="AGE235" s="144"/>
      <c r="AGF235" s="144"/>
      <c r="AGG235" s="144"/>
      <c r="AGH235" s="144"/>
      <c r="AGI235" s="144"/>
      <c r="AGJ235" s="144"/>
      <c r="AGK235" s="144"/>
      <c r="AGL235" s="144"/>
      <c r="AGM235" s="144"/>
      <c r="AGN235" s="144"/>
      <c r="AGO235" s="144"/>
      <c r="AGP235" s="144"/>
      <c r="AGQ235" s="144"/>
      <c r="AGR235" s="144"/>
      <c r="AGS235" s="144"/>
      <c r="AGT235" s="144"/>
      <c r="AGU235" s="144"/>
      <c r="AGV235" s="144"/>
      <c r="AGW235" s="144"/>
      <c r="AGX235" s="144"/>
      <c r="AGY235" s="144"/>
      <c r="AGZ235" s="144"/>
      <c r="AHA235" s="144"/>
      <c r="AHB235" s="144"/>
      <c r="AHC235" s="144"/>
      <c r="AHD235" s="144"/>
      <c r="AHE235" s="144"/>
      <c r="AHF235" s="144"/>
      <c r="AHG235" s="144"/>
      <c r="AHH235" s="144"/>
      <c r="AHI235" s="144"/>
      <c r="AHJ235" s="144"/>
      <c r="AHK235" s="144"/>
      <c r="AHL235" s="144"/>
      <c r="AHM235" s="144"/>
      <c r="AHN235" s="144"/>
      <c r="AHO235" s="144"/>
      <c r="AHP235" s="144"/>
      <c r="AHQ235" s="144"/>
      <c r="AHR235" s="144"/>
      <c r="AHS235" s="144"/>
      <c r="AHT235" s="144"/>
      <c r="AHU235" s="144"/>
      <c r="AHV235" s="144"/>
      <c r="AHW235" s="144"/>
      <c r="AHX235" s="144"/>
      <c r="AHY235" s="144"/>
      <c r="AHZ235" s="144"/>
      <c r="AIA235" s="144"/>
      <c r="AIB235" s="144"/>
      <c r="AIC235" s="144"/>
      <c r="AID235" s="144"/>
      <c r="AIE235" s="144"/>
      <c r="AIF235" s="144"/>
      <c r="AIG235" s="144"/>
      <c r="AIH235" s="144"/>
      <c r="AII235" s="144"/>
      <c r="AIJ235" s="144"/>
      <c r="AIK235" s="144"/>
      <c r="AIL235" s="144"/>
      <c r="AIM235" s="144"/>
      <c r="AIN235" s="144"/>
      <c r="AIO235" s="144"/>
      <c r="AIP235" s="144"/>
      <c r="AIQ235" s="144"/>
      <c r="AIR235" s="144"/>
      <c r="AIS235" s="144"/>
      <c r="AIT235" s="144"/>
      <c r="AIU235" s="144"/>
      <c r="AIV235" s="144"/>
      <c r="AIW235" s="144"/>
      <c r="AIX235" s="144"/>
      <c r="AIY235" s="144"/>
      <c r="AIZ235" s="144"/>
      <c r="AJA235" s="144"/>
      <c r="AJB235" s="144"/>
      <c r="AJC235" s="144"/>
      <c r="AJD235" s="144"/>
      <c r="AJE235" s="144"/>
      <c r="AJF235" s="144"/>
      <c r="AJG235" s="144"/>
      <c r="AJH235" s="144"/>
      <c r="AJI235" s="144"/>
      <c r="AJJ235" s="144"/>
      <c r="AJK235" s="144"/>
      <c r="AJL235" s="144"/>
      <c r="AJM235" s="144"/>
      <c r="AJN235" s="144"/>
      <c r="AJO235" s="144"/>
      <c r="AJP235" s="144"/>
      <c r="AJQ235" s="144"/>
      <c r="AJR235" s="144"/>
      <c r="AJS235" s="144"/>
      <c r="AJT235" s="144"/>
      <c r="AJU235" s="144"/>
      <c r="AJV235" s="144"/>
      <c r="AJW235" s="144"/>
      <c r="AJX235" s="144"/>
      <c r="AJY235" s="144"/>
      <c r="AJZ235" s="144"/>
      <c r="AKA235" s="144"/>
      <c r="AKB235" s="144"/>
      <c r="AKC235" s="144"/>
      <c r="AKD235" s="144"/>
      <c r="AKE235" s="144"/>
      <c r="AKF235" s="144"/>
      <c r="AKG235" s="144"/>
      <c r="AKH235" s="144"/>
      <c r="AKI235" s="144"/>
      <c r="AKJ235" s="144"/>
      <c r="AKK235" s="144"/>
      <c r="AKL235" s="144"/>
      <c r="AKM235" s="144"/>
      <c r="AKN235" s="144"/>
      <c r="AKO235" s="144"/>
      <c r="AKP235" s="144"/>
      <c r="AKQ235" s="144"/>
      <c r="AKR235" s="144"/>
      <c r="AKS235" s="144"/>
      <c r="AKT235" s="144"/>
      <c r="AKU235" s="144"/>
      <c r="AKV235" s="144"/>
      <c r="AKW235" s="144"/>
      <c r="AKX235" s="144"/>
      <c r="AKY235" s="144"/>
      <c r="AKZ235" s="144"/>
      <c r="ALA235" s="144"/>
      <c r="ALB235" s="144"/>
      <c r="ALC235" s="144"/>
      <c r="ALD235" s="144"/>
      <c r="ALE235" s="144"/>
      <c r="ALF235" s="144"/>
      <c r="ALG235" s="144"/>
      <c r="ALH235" s="144"/>
      <c r="ALI235" s="144"/>
      <c r="ALJ235" s="144"/>
      <c r="ALK235" s="144"/>
      <c r="ALL235" s="144"/>
      <c r="ALM235" s="144"/>
      <c r="ALN235" s="144"/>
      <c r="ALO235" s="144"/>
      <c r="ALP235" s="144"/>
      <c r="ALQ235" s="144"/>
      <c r="ALR235" s="144"/>
      <c r="ALS235" s="144"/>
      <c r="ALT235" s="144"/>
      <c r="ALU235" s="144"/>
      <c r="ALV235" s="144"/>
      <c r="ALW235" s="144"/>
      <c r="ALX235" s="144"/>
      <c r="ALY235" s="144"/>
      <c r="ALZ235" s="144"/>
      <c r="AMA235" s="144"/>
      <c r="AMB235" s="144"/>
      <c r="AMC235" s="144"/>
      <c r="AMD235" s="144"/>
      <c r="AME235" s="144"/>
      <c r="AMF235" s="144"/>
      <c r="AMG235" s="144"/>
      <c r="AMH235" s="144"/>
      <c r="AMI235" s="144"/>
      <c r="AMJ235" s="144"/>
      <c r="AMK235" s="144"/>
      <c r="AML235" s="144"/>
      <c r="AMM235" s="144"/>
      <c r="AMN235" s="144"/>
      <c r="AMO235" s="144"/>
      <c r="AMP235" s="144"/>
      <c r="AMQ235" s="144"/>
      <c r="AMR235" s="144"/>
      <c r="AMS235" s="144"/>
      <c r="AMT235" s="144"/>
      <c r="AMU235" s="144"/>
      <c r="AMV235" s="144"/>
      <c r="AMW235" s="144"/>
      <c r="AMX235" s="144"/>
      <c r="AMY235" s="144"/>
      <c r="AMZ235" s="144"/>
      <c r="ANA235" s="144"/>
      <c r="ANB235" s="144"/>
      <c r="ANC235" s="144"/>
      <c r="AND235" s="144"/>
      <c r="ANE235" s="144"/>
      <c r="ANF235" s="144"/>
      <c r="ANG235" s="144"/>
      <c r="ANH235" s="144"/>
      <c r="ANI235" s="144"/>
      <c r="ANJ235" s="144"/>
      <c r="ANK235" s="144"/>
      <c r="ANL235" s="144"/>
      <c r="ANM235" s="144"/>
      <c r="ANN235" s="144"/>
      <c r="ANO235" s="144"/>
      <c r="ANP235" s="144"/>
      <c r="ANQ235" s="144"/>
      <c r="ANR235" s="144"/>
      <c r="ANS235" s="144"/>
      <c r="ANT235" s="144"/>
      <c r="ANU235" s="144"/>
      <c r="ANV235" s="144"/>
      <c r="ANW235" s="144"/>
      <c r="ANX235" s="144"/>
      <c r="ANY235" s="144"/>
      <c r="ANZ235" s="144"/>
      <c r="AOA235" s="144"/>
      <c r="AOB235" s="144"/>
      <c r="AOC235" s="144"/>
      <c r="AOD235" s="144"/>
      <c r="AOE235" s="144"/>
      <c r="AOF235" s="144"/>
      <c r="AOG235" s="144"/>
      <c r="AOH235" s="144"/>
      <c r="AOI235" s="144"/>
      <c r="AOJ235" s="144"/>
      <c r="AOK235" s="144"/>
      <c r="AOL235" s="144"/>
      <c r="AOM235" s="144"/>
      <c r="AON235" s="144"/>
      <c r="AOO235" s="144"/>
      <c r="AOP235" s="144"/>
      <c r="AOQ235" s="144"/>
      <c r="AOR235" s="144"/>
      <c r="AOS235" s="144"/>
      <c r="AOT235" s="144"/>
      <c r="AOU235" s="144"/>
      <c r="AOV235" s="144"/>
      <c r="AOW235" s="144"/>
      <c r="AOX235" s="144"/>
      <c r="AOY235" s="144"/>
      <c r="AOZ235" s="144"/>
      <c r="APA235" s="144"/>
      <c r="APB235" s="144"/>
      <c r="APC235" s="144"/>
      <c r="APD235" s="144"/>
      <c r="APE235" s="144"/>
      <c r="APF235" s="144"/>
      <c r="APG235" s="144"/>
      <c r="APH235" s="144"/>
      <c r="API235" s="144"/>
      <c r="APJ235" s="144"/>
      <c r="APK235" s="144"/>
      <c r="APL235" s="144"/>
      <c r="APM235" s="144"/>
      <c r="APN235" s="144"/>
      <c r="APO235" s="144"/>
      <c r="APP235" s="144"/>
      <c r="APQ235" s="144"/>
      <c r="APR235" s="144"/>
      <c r="APS235" s="144"/>
      <c r="APT235" s="144"/>
      <c r="APU235" s="144"/>
      <c r="APV235" s="144"/>
      <c r="APW235" s="144"/>
      <c r="APX235" s="144"/>
      <c r="APY235" s="144"/>
      <c r="APZ235" s="144"/>
      <c r="AQA235" s="144"/>
      <c r="AQB235" s="144"/>
      <c r="AQC235" s="144"/>
      <c r="AQD235" s="144"/>
      <c r="AQE235" s="144"/>
      <c r="AQF235" s="144"/>
      <c r="AQG235" s="144"/>
      <c r="AQH235" s="144"/>
      <c r="AQI235" s="144"/>
      <c r="AQJ235" s="144"/>
      <c r="AQK235" s="144"/>
      <c r="AQL235" s="144"/>
      <c r="AQM235" s="144"/>
      <c r="AQN235" s="144"/>
      <c r="AQO235" s="144"/>
      <c r="AQP235" s="144"/>
      <c r="AQQ235" s="144"/>
      <c r="AQR235" s="144"/>
      <c r="AQS235" s="144"/>
      <c r="AQT235" s="144"/>
      <c r="AQU235" s="144"/>
      <c r="AQV235" s="144"/>
      <c r="AQW235" s="144"/>
      <c r="AQX235" s="144"/>
      <c r="AQY235" s="144"/>
      <c r="AQZ235" s="144"/>
      <c r="ARA235" s="144"/>
      <c r="ARB235" s="144"/>
      <c r="ARC235" s="144"/>
      <c r="ARD235" s="144"/>
      <c r="ARE235" s="144"/>
      <c r="ARF235" s="144"/>
      <c r="ARG235" s="144"/>
      <c r="ARH235" s="144"/>
      <c r="ARI235" s="144"/>
      <c r="ARJ235" s="144"/>
      <c r="ARK235" s="144"/>
      <c r="ARL235" s="144"/>
      <c r="ARM235" s="144"/>
      <c r="ARN235" s="144"/>
      <c r="ARO235" s="144"/>
      <c r="ARP235" s="144"/>
      <c r="ARQ235" s="144"/>
      <c r="ARR235" s="144"/>
      <c r="ARS235" s="144"/>
      <c r="ART235" s="144"/>
      <c r="ARU235" s="144"/>
      <c r="ARV235" s="144"/>
      <c r="ARW235" s="144"/>
      <c r="ARX235" s="144"/>
      <c r="ARY235" s="144"/>
      <c r="ARZ235" s="144"/>
      <c r="ASA235" s="144"/>
      <c r="ASB235" s="144"/>
      <c r="ASC235" s="144"/>
      <c r="ASD235" s="144"/>
      <c r="ASE235" s="144"/>
      <c r="ASF235" s="144"/>
      <c r="ASG235" s="144"/>
      <c r="ASH235" s="144"/>
      <c r="ASI235" s="144"/>
      <c r="ASJ235" s="144"/>
      <c r="ASK235" s="144"/>
      <c r="ASL235" s="144"/>
      <c r="ASM235" s="144"/>
      <c r="ASN235" s="144"/>
      <c r="ASO235" s="144"/>
      <c r="ASP235" s="144"/>
      <c r="ASQ235" s="144"/>
      <c r="ASR235" s="144"/>
      <c r="ASS235" s="144"/>
      <c r="AST235" s="144"/>
      <c r="ASU235" s="144"/>
      <c r="ASV235" s="144"/>
      <c r="ASW235" s="144"/>
      <c r="ASX235" s="144"/>
      <c r="ASY235" s="144"/>
      <c r="ASZ235" s="144"/>
      <c r="ATA235" s="144"/>
      <c r="ATB235" s="144"/>
      <c r="ATC235" s="144"/>
      <c r="ATD235" s="144"/>
      <c r="ATE235" s="144"/>
      <c r="ATF235" s="144"/>
      <c r="ATG235" s="144"/>
      <c r="ATH235" s="144"/>
      <c r="ATI235" s="144"/>
      <c r="ATJ235" s="144"/>
      <c r="ATK235" s="144"/>
      <c r="ATL235" s="144"/>
      <c r="ATM235" s="144"/>
      <c r="ATN235" s="144"/>
      <c r="ATO235" s="144"/>
      <c r="ATP235" s="144"/>
      <c r="ATQ235" s="144"/>
      <c r="ATR235" s="144"/>
      <c r="ATS235" s="144"/>
      <c r="ATT235" s="144"/>
      <c r="ATU235" s="144"/>
      <c r="ATV235" s="144"/>
      <c r="ATW235" s="144"/>
      <c r="ATX235" s="144"/>
      <c r="ATY235" s="144"/>
      <c r="ATZ235" s="144"/>
      <c r="AUA235" s="144"/>
      <c r="AUB235" s="144"/>
      <c r="AUC235" s="144"/>
      <c r="AUD235" s="144"/>
      <c r="AUE235" s="144"/>
      <c r="AUF235" s="144"/>
      <c r="AUG235" s="144"/>
      <c r="AUH235" s="144"/>
      <c r="AUI235" s="144"/>
      <c r="AUJ235" s="144"/>
      <c r="AUK235" s="144"/>
      <c r="AUL235" s="144"/>
      <c r="AUM235" s="144"/>
      <c r="AUN235" s="144"/>
      <c r="AUO235" s="144"/>
      <c r="AUP235" s="144"/>
      <c r="AUQ235" s="144"/>
      <c r="AUR235" s="144"/>
      <c r="AUS235" s="144"/>
      <c r="AUT235" s="144"/>
      <c r="AUU235" s="144"/>
      <c r="AUV235" s="144"/>
      <c r="AUW235" s="144"/>
      <c r="AUX235" s="144"/>
      <c r="AUY235" s="144"/>
      <c r="AUZ235" s="144"/>
      <c r="AVA235" s="144"/>
      <c r="AVB235" s="144"/>
      <c r="AVC235" s="144"/>
      <c r="AVD235" s="144"/>
      <c r="AVE235" s="144"/>
      <c r="AVF235" s="144"/>
      <c r="AVG235" s="144"/>
      <c r="AVH235" s="144"/>
      <c r="AVI235" s="144"/>
      <c r="AVJ235" s="144"/>
      <c r="AVK235" s="144"/>
      <c r="AVL235" s="144"/>
      <c r="AVM235" s="144"/>
      <c r="AVN235" s="144"/>
      <c r="AVO235" s="144"/>
      <c r="AVP235" s="144"/>
      <c r="AVQ235" s="144"/>
      <c r="AVR235" s="144"/>
      <c r="AVS235" s="144"/>
      <c r="AVT235" s="144"/>
      <c r="AVU235" s="144"/>
      <c r="AVV235" s="144"/>
      <c r="AVW235" s="144"/>
      <c r="AVX235" s="144"/>
      <c r="AVY235" s="144"/>
      <c r="AVZ235" s="144"/>
      <c r="AWA235" s="144"/>
      <c r="AWB235" s="144"/>
      <c r="AWC235" s="144"/>
      <c r="AWD235" s="144"/>
      <c r="AWE235" s="144"/>
      <c r="AWF235" s="144"/>
      <c r="AWG235" s="144"/>
      <c r="AWH235" s="144"/>
      <c r="AWI235" s="144"/>
      <c r="AWJ235" s="144"/>
      <c r="AWK235" s="144"/>
      <c r="AWL235" s="144"/>
      <c r="AWM235" s="144"/>
      <c r="AWN235" s="144"/>
      <c r="AWO235" s="144"/>
      <c r="AWP235" s="144"/>
      <c r="AWQ235" s="144"/>
      <c r="AWR235" s="144"/>
      <c r="AWS235" s="144"/>
      <c r="AWT235" s="144"/>
      <c r="AWU235" s="144"/>
      <c r="AWV235" s="144"/>
      <c r="AWW235" s="144"/>
      <c r="AWX235" s="144"/>
      <c r="AWY235" s="144"/>
      <c r="AWZ235" s="144"/>
      <c r="AXA235" s="144"/>
      <c r="AXB235" s="144"/>
      <c r="AXC235" s="144"/>
      <c r="AXD235" s="144"/>
      <c r="AXE235" s="144"/>
      <c r="AXF235" s="144"/>
      <c r="AXG235" s="144"/>
      <c r="AXH235" s="144"/>
      <c r="AXI235" s="144"/>
      <c r="AXJ235" s="144"/>
      <c r="AXK235" s="144"/>
      <c r="AXL235" s="144"/>
      <c r="AXM235" s="144"/>
      <c r="AXN235" s="144"/>
      <c r="AXO235" s="144"/>
      <c r="AXP235" s="144"/>
      <c r="AXQ235" s="144"/>
      <c r="AXR235" s="144"/>
      <c r="AXS235" s="144"/>
      <c r="AXT235" s="144"/>
      <c r="AXU235" s="144"/>
      <c r="AXV235" s="144"/>
      <c r="AXW235" s="144"/>
      <c r="AXX235" s="144"/>
      <c r="AXY235" s="144"/>
      <c r="AXZ235" s="144"/>
      <c r="AYA235" s="144"/>
      <c r="AYB235" s="144"/>
      <c r="AYC235" s="144"/>
      <c r="AYD235" s="144"/>
      <c r="AYE235" s="144"/>
      <c r="AYF235" s="144"/>
      <c r="AYG235" s="144"/>
      <c r="AYH235" s="144"/>
      <c r="AYI235" s="144"/>
      <c r="AYJ235" s="144"/>
      <c r="AYK235" s="144"/>
      <c r="AYL235" s="144"/>
      <c r="AYM235" s="144"/>
      <c r="AYN235" s="144"/>
      <c r="AYO235" s="144"/>
      <c r="AYP235" s="144"/>
      <c r="AYQ235" s="144"/>
      <c r="AYR235" s="144"/>
      <c r="AYS235" s="144"/>
      <c r="AYT235" s="144"/>
      <c r="AYU235" s="144"/>
      <c r="AYV235" s="144"/>
      <c r="AYW235" s="144"/>
      <c r="AYX235" s="144"/>
      <c r="AYY235" s="144"/>
      <c r="AYZ235" s="144"/>
      <c r="AZA235" s="144"/>
      <c r="AZB235" s="144"/>
      <c r="AZC235" s="144"/>
      <c r="AZD235" s="144"/>
      <c r="AZE235" s="144"/>
      <c r="AZF235" s="144"/>
      <c r="AZG235" s="144"/>
      <c r="AZH235" s="144"/>
      <c r="AZI235" s="144"/>
      <c r="AZJ235" s="144"/>
      <c r="AZK235" s="144"/>
      <c r="AZL235" s="144"/>
      <c r="AZM235" s="144"/>
      <c r="AZN235" s="144"/>
      <c r="AZO235" s="144"/>
      <c r="AZP235" s="144"/>
      <c r="AZQ235" s="144"/>
      <c r="AZR235" s="144"/>
      <c r="AZS235" s="144"/>
      <c r="AZT235" s="144"/>
      <c r="AZU235" s="144"/>
      <c r="AZV235" s="144"/>
      <c r="AZW235" s="144"/>
      <c r="AZX235" s="144"/>
      <c r="AZY235" s="144"/>
      <c r="AZZ235" s="144"/>
      <c r="BAA235" s="144"/>
      <c r="BAB235" s="144"/>
      <c r="BAC235" s="144"/>
      <c r="BAD235" s="144"/>
      <c r="BAE235" s="144"/>
      <c r="BAF235" s="144"/>
      <c r="BAG235" s="144"/>
      <c r="BAH235" s="144"/>
      <c r="BAI235" s="144"/>
      <c r="BAJ235" s="144"/>
      <c r="BAK235" s="144"/>
      <c r="BAL235" s="144"/>
      <c r="BAM235" s="144"/>
      <c r="BAN235" s="144"/>
      <c r="BAO235" s="144"/>
      <c r="BAP235" s="144"/>
      <c r="BAQ235" s="144"/>
      <c r="BAR235" s="144"/>
      <c r="BAS235" s="144"/>
      <c r="BAT235" s="144"/>
      <c r="BAU235" s="144"/>
      <c r="BAV235" s="144"/>
      <c r="BAW235" s="144"/>
      <c r="BAX235" s="144"/>
      <c r="BAY235" s="144"/>
      <c r="BAZ235" s="144"/>
      <c r="BBA235" s="144"/>
      <c r="BBB235" s="144"/>
      <c r="BBC235" s="144"/>
      <c r="BBD235" s="144"/>
      <c r="BBE235" s="144"/>
      <c r="BBF235" s="144"/>
      <c r="BBG235" s="144"/>
      <c r="BBH235" s="144"/>
      <c r="BBI235" s="144"/>
      <c r="BBJ235" s="144"/>
      <c r="BBK235" s="144"/>
      <c r="BBL235" s="144"/>
      <c r="BBM235" s="144"/>
      <c r="BBN235" s="144"/>
      <c r="BBO235" s="144"/>
      <c r="BBP235" s="144"/>
      <c r="BBQ235" s="144"/>
      <c r="BBR235" s="144"/>
      <c r="BBS235" s="144"/>
      <c r="BBT235" s="144"/>
      <c r="BBU235" s="144"/>
      <c r="BBV235" s="144"/>
      <c r="BBW235" s="144"/>
      <c r="BBX235" s="144"/>
      <c r="BBY235" s="144"/>
      <c r="BBZ235" s="144"/>
      <c r="BCA235" s="144"/>
      <c r="BCB235" s="144"/>
      <c r="BCC235" s="144"/>
      <c r="BCD235" s="144"/>
      <c r="BCE235" s="144"/>
      <c r="BCF235" s="144"/>
      <c r="BCG235" s="144"/>
      <c r="BCH235" s="144"/>
      <c r="BCI235" s="144"/>
      <c r="BCJ235" s="144"/>
      <c r="BCK235" s="144"/>
      <c r="BCL235" s="144"/>
      <c r="BCM235" s="144"/>
      <c r="BCN235" s="144"/>
      <c r="BCO235" s="144"/>
      <c r="BCP235" s="144"/>
      <c r="BCQ235" s="144"/>
      <c r="BCR235" s="144"/>
      <c r="BCS235" s="144"/>
      <c r="BCT235" s="144"/>
      <c r="BCU235" s="144"/>
      <c r="BCV235" s="144"/>
      <c r="BCW235" s="144"/>
      <c r="BCX235" s="144"/>
      <c r="BCY235" s="144"/>
      <c r="BCZ235" s="144"/>
      <c r="BDA235" s="144"/>
      <c r="BDB235" s="144"/>
      <c r="BDC235" s="144"/>
      <c r="BDD235" s="144"/>
      <c r="BDE235" s="144"/>
      <c r="BDF235" s="144"/>
      <c r="BDG235" s="144"/>
      <c r="BDH235" s="144"/>
      <c r="BDI235" s="144"/>
      <c r="BDJ235" s="144"/>
      <c r="BDK235" s="144"/>
      <c r="BDL235" s="144"/>
      <c r="BDM235" s="144"/>
      <c r="BDN235" s="144"/>
      <c r="BDO235" s="144"/>
      <c r="BDP235" s="144"/>
      <c r="BDQ235" s="144"/>
      <c r="BDR235" s="144"/>
      <c r="BDS235" s="144"/>
      <c r="BDT235" s="144"/>
      <c r="BDU235" s="144"/>
      <c r="BDV235" s="144"/>
      <c r="BDW235" s="144"/>
      <c r="BDX235" s="144"/>
      <c r="BDY235" s="144"/>
      <c r="BDZ235" s="144"/>
      <c r="BEA235" s="144"/>
      <c r="BEB235" s="144"/>
      <c r="BEC235" s="144"/>
      <c r="BED235" s="144"/>
      <c r="BEE235" s="144"/>
      <c r="BEF235" s="144"/>
      <c r="BEG235" s="144"/>
      <c r="BEH235" s="144"/>
      <c r="BEI235" s="144"/>
      <c r="BEJ235" s="144"/>
      <c r="BEK235" s="144"/>
      <c r="BEL235" s="144"/>
      <c r="BEM235" s="144"/>
      <c r="BEN235" s="144"/>
      <c r="BEO235" s="144"/>
      <c r="BEP235" s="144"/>
      <c r="BEQ235" s="144"/>
      <c r="BER235" s="144"/>
      <c r="BES235" s="144"/>
      <c r="BET235" s="144"/>
      <c r="BEU235" s="144"/>
      <c r="BEV235" s="144"/>
      <c r="BEW235" s="144"/>
      <c r="BEX235" s="144"/>
      <c r="BEY235" s="144"/>
      <c r="BEZ235" s="144"/>
      <c r="BFA235" s="144"/>
      <c r="BFB235" s="144"/>
      <c r="BFC235" s="144"/>
      <c r="BFD235" s="144"/>
      <c r="BFE235" s="144"/>
      <c r="BFF235" s="144"/>
      <c r="BFG235" s="144"/>
      <c r="BFH235" s="144"/>
      <c r="BFI235" s="144"/>
      <c r="BFJ235" s="144"/>
      <c r="BFK235" s="144"/>
      <c r="BFL235" s="144"/>
      <c r="BFM235" s="144"/>
      <c r="BFN235" s="144"/>
      <c r="BFO235" s="144"/>
      <c r="BFP235" s="144"/>
      <c r="BFQ235" s="144"/>
      <c r="BFR235" s="144"/>
      <c r="BFS235" s="144"/>
      <c r="BFT235" s="144"/>
      <c r="BFU235" s="144"/>
      <c r="BFV235" s="144"/>
      <c r="BFW235" s="144"/>
      <c r="BFX235" s="144"/>
      <c r="BFY235" s="144"/>
      <c r="BFZ235" s="144"/>
    </row>
    <row r="236" spans="1:1534" ht="15" customHeight="1">
      <c r="A236" s="173" t="s">
        <v>439</v>
      </c>
      <c r="B236" s="143" t="s">
        <v>149</v>
      </c>
      <c r="C236" s="143"/>
      <c r="D236" s="65" t="s">
        <v>73</v>
      </c>
      <c r="E236" s="118"/>
      <c r="F236" s="139"/>
      <c r="G236" s="198"/>
      <c r="H236" s="65" t="s">
        <v>621</v>
      </c>
      <c r="I236" s="65"/>
      <c r="J236" s="65"/>
      <c r="K236" s="293"/>
      <c r="L236" s="123"/>
      <c r="M236" s="289"/>
      <c r="N236" s="65"/>
      <c r="O236" s="179"/>
      <c r="P236" s="140"/>
      <c r="Q236" s="64" t="s">
        <v>93</v>
      </c>
      <c r="R236" s="64" t="s">
        <v>150</v>
      </c>
      <c r="S236" s="64" t="str">
        <f t="shared" si="38"/>
        <v>andtvvvgsieftegiivanmvaemieahtdlkvvrklnlggenvnfeaikrgganngidiyveytghglvdilg</v>
      </c>
      <c r="T236" s="64" t="str">
        <f t="shared" si="39"/>
        <v>fpep</v>
      </c>
      <c r="U236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36" s="64" t="str">
        <f t="shared" si="41"/>
        <v>tyg</v>
      </c>
      <c r="W236" s="64" t="str">
        <f t="shared" si="42"/>
        <v>ppps</v>
      </c>
      <c r="X236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236" s="64"/>
      <c r="Z236" s="64"/>
      <c r="AA236" s="64"/>
      <c r="AB236" s="64"/>
      <c r="AC236" s="186" t="str">
        <f t="shared" si="47"/>
        <v>i</v>
      </c>
      <c r="AD236" s="186" t="str">
        <f t="shared" si="47"/>
        <v>e</v>
      </c>
      <c r="AE236" s="186" t="str">
        <f t="shared" si="47"/>
        <v>h</v>
      </c>
      <c r="AF236" s="186" t="str">
        <f t="shared" si="47"/>
        <v>l</v>
      </c>
      <c r="AG236" s="186" t="str">
        <f t="shared" si="47"/>
        <v>t</v>
      </c>
      <c r="AH236" s="193" t="str">
        <f t="shared" si="47"/>
        <v>y</v>
      </c>
      <c r="AI236" s="66"/>
      <c r="AJ236" s="66"/>
      <c r="AK236" s="205"/>
      <c r="AL236" s="205"/>
      <c r="AM236" s="205"/>
      <c r="AN236" s="205"/>
      <c r="AO236" s="205"/>
      <c r="AP236" s="205"/>
      <c r="AQ236" s="205"/>
      <c r="AR236" s="205"/>
      <c r="AS236" s="205"/>
      <c r="AT236" s="205"/>
      <c r="AU236" s="205"/>
      <c r="AV236" s="205"/>
      <c r="AW236" s="205"/>
      <c r="AX236" s="205"/>
      <c r="AY236" s="205"/>
      <c r="AZ236" s="205"/>
      <c r="BA236" s="205"/>
      <c r="BB236" s="205"/>
      <c r="BC236" s="205"/>
      <c r="BD236" s="205"/>
      <c r="BE236" s="205"/>
      <c r="BF236" s="205"/>
      <c r="BG236" s="205"/>
      <c r="BH236" s="205"/>
      <c r="BI236" s="205"/>
      <c r="BJ236" s="205"/>
      <c r="BK236" s="205"/>
      <c r="BL236" s="205"/>
      <c r="BM236" s="205"/>
      <c r="BN236" s="205"/>
      <c r="BO236" s="205"/>
      <c r="BP236" s="205"/>
      <c r="BQ236" s="205"/>
      <c r="BR236" s="205"/>
      <c r="BS236" s="205"/>
      <c r="BT236" s="205"/>
      <c r="BU236" s="205"/>
      <c r="BV236" s="205"/>
      <c r="BW236" s="205"/>
      <c r="BX236" s="205"/>
      <c r="BY236" s="205"/>
      <c r="BZ236" s="205"/>
      <c r="CA236" s="205"/>
      <c r="CB236" s="205"/>
      <c r="CC236" s="205"/>
      <c r="CD236" s="205"/>
      <c r="CE236" s="205"/>
      <c r="CF236" s="205"/>
      <c r="CG236" s="205"/>
      <c r="CH236" s="205"/>
      <c r="CI236" s="205"/>
      <c r="CJ236" s="205"/>
      <c r="CK236" s="66"/>
      <c r="CL236" s="66"/>
      <c r="CM236" s="66"/>
      <c r="CN236" s="66"/>
      <c r="CO236" s="66"/>
      <c r="CP236" s="66"/>
      <c r="CQ236" s="66"/>
      <c r="CR236" s="66"/>
      <c r="CS236" s="66"/>
      <c r="CT236" s="66"/>
      <c r="CU236" s="66"/>
      <c r="CV236" s="66"/>
      <c r="CW236" s="66"/>
      <c r="CX236" s="66"/>
      <c r="CY236" s="66"/>
      <c r="CZ236" s="66"/>
      <c r="DA236" s="66"/>
      <c r="DB236" s="66"/>
      <c r="DC236" s="66"/>
      <c r="DD236" s="66"/>
      <c r="DE236" s="66"/>
      <c r="DF236" s="66"/>
      <c r="DG236" s="66"/>
      <c r="DH236" s="66"/>
      <c r="DI236" s="66"/>
      <c r="DJ236" s="66"/>
      <c r="DK236" s="66"/>
      <c r="DL236" s="66"/>
      <c r="DM236" s="66"/>
      <c r="DN236" s="66"/>
      <c r="DO236" s="66"/>
      <c r="DP236" s="66"/>
      <c r="DQ236" s="66"/>
      <c r="DR236" s="66"/>
      <c r="DS236" s="66"/>
      <c r="DT236" s="66"/>
      <c r="DU236" s="66"/>
      <c r="DV236" s="66"/>
      <c r="DW236" s="66"/>
      <c r="DX236" s="66"/>
      <c r="DY236" s="66"/>
      <c r="DZ236" s="66"/>
      <c r="EA236" s="66"/>
      <c r="EB236" s="66"/>
      <c r="EC236" s="66"/>
      <c r="ED236" s="66"/>
      <c r="EE236" s="66"/>
      <c r="EF236" s="66"/>
      <c r="EG236" s="66"/>
      <c r="EH236" s="66"/>
      <c r="EI236" s="66"/>
      <c r="EJ236" s="66"/>
      <c r="EK236" s="66"/>
      <c r="EL236" s="66"/>
      <c r="EM236" s="66"/>
      <c r="EN236" s="66"/>
      <c r="EO236" s="66"/>
      <c r="EP236" s="66"/>
      <c r="EQ236" s="66"/>
      <c r="ER236" s="66"/>
      <c r="ES236" s="66"/>
      <c r="ET236" s="66"/>
      <c r="EU236" s="66"/>
      <c r="EV236" s="66"/>
      <c r="EW236" s="66"/>
      <c r="EX236" s="66"/>
      <c r="EY236" s="66"/>
      <c r="EZ236" s="66"/>
      <c r="FA236" s="66"/>
      <c r="FB236" s="66"/>
      <c r="FC236" s="66"/>
      <c r="FD236" s="66"/>
      <c r="FE236" s="66"/>
      <c r="FF236" s="66"/>
      <c r="FG236" s="66"/>
      <c r="FH236" s="66"/>
      <c r="FI236" s="66"/>
      <c r="FJ236" s="66"/>
      <c r="FK236" s="66"/>
      <c r="FL236" s="66"/>
      <c r="FM236" s="66"/>
      <c r="FN236" s="66"/>
      <c r="FO236" s="66"/>
      <c r="FP236" s="66"/>
      <c r="FQ236" s="66"/>
      <c r="FR236" s="66"/>
      <c r="FS236" s="66"/>
      <c r="FT236" s="66"/>
      <c r="FU236" s="66"/>
      <c r="FV236" s="66"/>
      <c r="FW236" s="66"/>
      <c r="FX236" s="66"/>
      <c r="FY236" s="66"/>
      <c r="FZ236" s="66"/>
      <c r="GA236" s="66"/>
      <c r="GB236" s="66"/>
      <c r="GC236" s="66"/>
      <c r="GD236" s="66"/>
      <c r="GE236" s="66"/>
      <c r="GF236" s="66"/>
      <c r="GG236" s="66"/>
      <c r="GH236" s="66"/>
      <c r="GI236" s="66"/>
      <c r="GJ236" s="66"/>
      <c r="GK236" s="66"/>
      <c r="GL236" s="66"/>
      <c r="GM236" s="66"/>
      <c r="GN236" s="66"/>
      <c r="GO236" s="66"/>
      <c r="GP236" s="66"/>
      <c r="GQ236" s="66"/>
      <c r="GR236" s="66"/>
      <c r="GS236" s="66"/>
      <c r="GT236" s="66"/>
      <c r="GU236" s="66"/>
      <c r="GV236" s="66"/>
      <c r="GW236" s="66"/>
      <c r="GX236" s="66"/>
      <c r="GY236" s="66"/>
      <c r="GZ236" s="66"/>
      <c r="HA236" s="66"/>
      <c r="HB236" s="66"/>
      <c r="HC236" s="66"/>
      <c r="HD236" s="66"/>
      <c r="HE236" s="66"/>
      <c r="HF236" s="66"/>
      <c r="HG236" s="66"/>
      <c r="HH236" s="66"/>
      <c r="HI236" s="66"/>
      <c r="HJ236" s="66"/>
      <c r="HK236" s="66"/>
      <c r="HL236" s="66"/>
      <c r="HM236" s="66"/>
      <c r="HN236" s="66"/>
      <c r="HO236" s="66"/>
      <c r="HP236" s="66"/>
      <c r="HQ236" s="66"/>
      <c r="HR236" s="66"/>
      <c r="HS236" s="66"/>
      <c r="HT236" s="66"/>
      <c r="HU236" s="66"/>
      <c r="HV236" s="66"/>
      <c r="HW236" s="66"/>
      <c r="HX236" s="66"/>
      <c r="HY236" s="66"/>
      <c r="HZ236" s="66"/>
      <c r="IA236" s="66"/>
      <c r="IB236" s="66"/>
      <c r="IC236" s="66"/>
      <c r="ID236" s="66"/>
      <c r="IE236" s="66"/>
      <c r="IF236" s="66"/>
      <c r="IG236" s="66"/>
      <c r="IH236" s="66"/>
      <c r="II236" s="66"/>
      <c r="IJ236" s="66"/>
      <c r="IK236" s="66"/>
      <c r="IL236" s="66"/>
      <c r="IM236" s="66"/>
      <c r="IN236" s="66"/>
      <c r="IO236" s="66"/>
      <c r="IP236" s="66"/>
      <c r="IQ236" s="66"/>
      <c r="IR236" s="66"/>
      <c r="IS236" s="66"/>
      <c r="IT236" s="66"/>
      <c r="IU236" s="66"/>
      <c r="IV236" s="66"/>
      <c r="IW236" s="66"/>
      <c r="IX236" s="66"/>
      <c r="IY236" s="66"/>
      <c r="IZ236" s="66"/>
      <c r="JA236" s="66"/>
      <c r="JB236" s="66"/>
      <c r="JC236" s="66"/>
      <c r="JD236" s="66"/>
      <c r="JE236" s="66"/>
      <c r="JF236" s="66"/>
      <c r="JG236" s="66"/>
      <c r="JH236" s="66"/>
      <c r="JI236" s="66"/>
      <c r="JJ236" s="66"/>
      <c r="JK236" s="66"/>
      <c r="JL236" s="66"/>
      <c r="JM236" s="66"/>
      <c r="JN236" s="66"/>
      <c r="JO236" s="66"/>
      <c r="JP236" s="66"/>
      <c r="JQ236" s="66"/>
      <c r="JR236" s="66"/>
      <c r="JS236" s="66"/>
      <c r="JT236" s="66"/>
      <c r="JU236" s="66"/>
      <c r="JV236" s="66"/>
      <c r="JW236" s="66"/>
      <c r="JX236" s="66"/>
      <c r="JY236" s="66"/>
      <c r="JZ236" s="66"/>
      <c r="KA236" s="66"/>
      <c r="KB236" s="66"/>
      <c r="KC236" s="66"/>
      <c r="KD236" s="66"/>
      <c r="KE236" s="66"/>
      <c r="KF236" s="66"/>
      <c r="KG236" s="66"/>
      <c r="KH236" s="66"/>
      <c r="KI236" s="66"/>
      <c r="KJ236" s="66"/>
      <c r="KK236" s="66"/>
      <c r="KL236" s="66"/>
      <c r="KM236" s="66"/>
      <c r="KN236" s="66"/>
      <c r="KO236" s="66"/>
      <c r="KP236" s="66"/>
      <c r="KQ236" s="66"/>
      <c r="KR236" s="66"/>
      <c r="KS236" s="66"/>
      <c r="KT236" s="66"/>
      <c r="KU236" s="66"/>
      <c r="KV236" s="66"/>
      <c r="KW236" s="66"/>
      <c r="KX236" s="66"/>
      <c r="KY236" s="66"/>
      <c r="KZ236" s="66"/>
      <c r="LA236" s="66"/>
      <c r="LB236" s="66"/>
      <c r="LC236" s="66"/>
      <c r="LD236" s="66"/>
      <c r="LE236" s="66"/>
      <c r="LF236" s="66"/>
      <c r="LG236" s="66"/>
      <c r="LH236" s="66"/>
      <c r="LI236" s="66"/>
      <c r="LJ236" s="66"/>
      <c r="LK236" s="66"/>
      <c r="LL236" s="66"/>
      <c r="LM236" s="66"/>
      <c r="LN236" s="66"/>
      <c r="LO236" s="66"/>
      <c r="LP236" s="66"/>
      <c r="LQ236" s="66"/>
      <c r="LR236" s="66"/>
      <c r="LS236" s="66"/>
      <c r="LT236" s="66"/>
      <c r="LU236" s="66"/>
      <c r="LV236" s="66"/>
      <c r="LW236" s="66"/>
      <c r="LX236" s="66"/>
      <c r="LY236" s="66"/>
      <c r="LZ236" s="66"/>
      <c r="MA236" s="66"/>
      <c r="MB236" s="66"/>
      <c r="MC236" s="66"/>
      <c r="MD236" s="66"/>
      <c r="ME236" s="66"/>
      <c r="MF236" s="66"/>
      <c r="MG236" s="66"/>
      <c r="MH236" s="66"/>
      <c r="MI236" s="66"/>
      <c r="MJ236" s="66"/>
      <c r="MK236" s="66"/>
      <c r="ML236" s="66"/>
      <c r="MM236" s="66"/>
      <c r="MN236" s="66"/>
      <c r="MO236" s="66"/>
      <c r="MP236" s="66"/>
      <c r="MQ236" s="66"/>
      <c r="MR236" s="66"/>
      <c r="MS236" s="66"/>
      <c r="MT236" s="66"/>
      <c r="MU236" s="66"/>
      <c r="MV236" s="66"/>
      <c r="MW236" s="66"/>
      <c r="MX236" s="66"/>
      <c r="MY236" s="66"/>
      <c r="MZ236" s="66"/>
      <c r="NA236" s="66"/>
      <c r="NB236" s="66"/>
      <c r="NC236" s="66"/>
      <c r="ND236" s="66"/>
      <c r="NE236" s="66"/>
      <c r="NF236" s="66"/>
      <c r="NG236" s="66"/>
      <c r="NH236" s="66"/>
      <c r="NI236" s="66"/>
      <c r="NJ236" s="66"/>
      <c r="NK236" s="66"/>
      <c r="NL236" s="66"/>
      <c r="NM236" s="66"/>
      <c r="NN236" s="66"/>
      <c r="NO236" s="66"/>
      <c r="NP236" s="66"/>
      <c r="NQ236" s="66"/>
      <c r="NR236" s="66"/>
      <c r="NS236" s="66"/>
      <c r="NT236" s="66"/>
      <c r="NU236" s="66"/>
      <c r="NV236" s="66"/>
      <c r="NW236" s="66"/>
      <c r="NX236" s="66"/>
      <c r="NY236" s="66"/>
      <c r="NZ236" s="66"/>
      <c r="OA236" s="66"/>
      <c r="OB236" s="66"/>
      <c r="OC236" s="66"/>
      <c r="OD236" s="66"/>
      <c r="OE236" s="66"/>
      <c r="OF236" s="66"/>
      <c r="OG236" s="66"/>
      <c r="OH236" s="66"/>
      <c r="OI236" s="66"/>
      <c r="OJ236" s="66"/>
      <c r="OK236" s="66"/>
      <c r="OL236" s="66"/>
      <c r="OM236" s="66"/>
      <c r="ON236" s="66"/>
      <c r="OO236" s="66"/>
      <c r="OP236" s="66"/>
      <c r="OQ236" s="66"/>
      <c r="OR236" s="66"/>
      <c r="OS236" s="66"/>
      <c r="OT236" s="66"/>
      <c r="OU236" s="66"/>
      <c r="OV236" s="66"/>
      <c r="OW236" s="66"/>
      <c r="OX236" s="66"/>
      <c r="OY236" s="66"/>
      <c r="OZ236" s="66"/>
      <c r="PA236" s="66"/>
      <c r="PB236" s="66"/>
      <c r="PC236" s="66"/>
      <c r="PD236" s="66"/>
      <c r="PE236" s="66"/>
      <c r="PF236" s="66"/>
      <c r="PG236" s="66"/>
      <c r="PH236" s="66"/>
      <c r="PI236" s="66"/>
      <c r="PJ236" s="66"/>
      <c r="PK236" s="66"/>
      <c r="PL236" s="66"/>
      <c r="PM236" s="66"/>
      <c r="PN236" s="144"/>
      <c r="PO236" s="144"/>
      <c r="PP236" s="144"/>
      <c r="PQ236" s="144"/>
      <c r="PR236" s="144"/>
      <c r="PS236" s="144"/>
      <c r="PT236" s="144"/>
      <c r="PU236" s="144"/>
      <c r="PV236" s="144"/>
      <c r="PW236" s="144"/>
      <c r="PX236" s="144"/>
      <c r="PY236" s="144"/>
      <c r="PZ236" s="144"/>
      <c r="QA236" s="144"/>
      <c r="QB236" s="144"/>
      <c r="QC236" s="144"/>
      <c r="QD236" s="144"/>
      <c r="QE236" s="144"/>
      <c r="QF236" s="144"/>
      <c r="QG236" s="144"/>
      <c r="QH236" s="144"/>
      <c r="QI236" s="144"/>
      <c r="QJ236" s="144"/>
      <c r="QK236" s="144"/>
      <c r="QL236" s="144"/>
      <c r="QM236" s="144"/>
      <c r="QN236" s="144"/>
      <c r="QO236" s="144"/>
      <c r="QP236" s="144"/>
      <c r="QQ236" s="144"/>
      <c r="QR236" s="144"/>
      <c r="QS236" s="144"/>
      <c r="QT236" s="144"/>
      <c r="QU236" s="144"/>
      <c r="QV236" s="144"/>
      <c r="QW236" s="144"/>
      <c r="QX236" s="144"/>
      <c r="QY236" s="144"/>
      <c r="QZ236" s="144"/>
      <c r="RA236" s="144"/>
      <c r="RB236" s="144"/>
      <c r="RC236" s="144"/>
      <c r="RD236" s="144"/>
      <c r="RE236" s="144"/>
      <c r="RF236" s="144"/>
      <c r="RG236" s="144"/>
      <c r="RH236" s="144"/>
      <c r="RI236" s="144"/>
      <c r="RJ236" s="144"/>
      <c r="RK236" s="144"/>
      <c r="RL236" s="144"/>
      <c r="RM236" s="144"/>
      <c r="RN236" s="144"/>
      <c r="RO236" s="144"/>
      <c r="RP236" s="144"/>
      <c r="RQ236" s="144"/>
      <c r="RR236" s="144"/>
      <c r="RS236" s="144"/>
      <c r="RT236" s="144"/>
      <c r="RU236" s="144"/>
      <c r="RV236" s="144"/>
      <c r="RW236" s="144"/>
      <c r="RX236" s="144"/>
      <c r="RY236" s="144"/>
      <c r="RZ236" s="144"/>
      <c r="SA236" s="144"/>
      <c r="SB236" s="144"/>
      <c r="SC236" s="144"/>
      <c r="SD236" s="144"/>
      <c r="SE236" s="144"/>
      <c r="SF236" s="144"/>
      <c r="SG236" s="144"/>
      <c r="SH236" s="144"/>
      <c r="SI236" s="144"/>
      <c r="SJ236" s="144"/>
      <c r="SK236" s="144"/>
      <c r="SL236" s="144"/>
      <c r="SM236" s="144"/>
      <c r="SN236" s="144"/>
      <c r="SO236" s="144"/>
      <c r="SP236" s="144"/>
      <c r="SQ236" s="144"/>
      <c r="SR236" s="144"/>
      <c r="SS236" s="144"/>
      <c r="ST236" s="144"/>
      <c r="SU236" s="144"/>
      <c r="SV236" s="144"/>
      <c r="SW236" s="144"/>
      <c r="SX236" s="144"/>
      <c r="SY236" s="144"/>
      <c r="SZ236" s="144"/>
      <c r="TA236" s="144"/>
      <c r="TB236" s="144"/>
      <c r="TC236" s="144"/>
      <c r="TD236" s="144"/>
      <c r="TE236" s="144"/>
      <c r="TF236" s="144"/>
      <c r="TG236" s="144"/>
      <c r="TH236" s="144"/>
      <c r="TI236" s="144"/>
      <c r="TJ236" s="144"/>
      <c r="TK236" s="144"/>
      <c r="TL236" s="144"/>
      <c r="TM236" s="144"/>
      <c r="TN236" s="144"/>
      <c r="TO236" s="144"/>
      <c r="TP236" s="144"/>
      <c r="TQ236" s="144"/>
      <c r="TR236" s="144"/>
      <c r="TS236" s="144"/>
      <c r="TT236" s="144"/>
      <c r="TU236" s="144"/>
      <c r="TV236" s="144"/>
      <c r="TW236" s="144"/>
      <c r="TX236" s="144"/>
      <c r="TY236" s="144"/>
      <c r="TZ236" s="144"/>
      <c r="UA236" s="144"/>
      <c r="UB236" s="144"/>
      <c r="UC236" s="144"/>
      <c r="UD236" s="144"/>
      <c r="UE236" s="144"/>
      <c r="UF236" s="144"/>
      <c r="UG236" s="144"/>
      <c r="UH236" s="144"/>
      <c r="UI236" s="144"/>
      <c r="UJ236" s="144"/>
      <c r="UK236" s="144"/>
      <c r="UL236" s="144"/>
      <c r="UM236" s="144"/>
      <c r="UN236" s="144"/>
      <c r="UO236" s="144"/>
      <c r="UP236" s="144"/>
      <c r="UQ236" s="144"/>
      <c r="UR236" s="144"/>
      <c r="US236" s="144"/>
      <c r="UT236" s="144"/>
      <c r="UU236" s="144"/>
      <c r="UV236" s="144"/>
      <c r="UW236" s="144"/>
      <c r="UX236" s="144"/>
      <c r="UY236" s="144"/>
      <c r="UZ236" s="144"/>
      <c r="VA236" s="144"/>
      <c r="VB236" s="144"/>
      <c r="VC236" s="144"/>
      <c r="VD236" s="144"/>
      <c r="VE236" s="144"/>
      <c r="VF236" s="144"/>
      <c r="VG236" s="144"/>
      <c r="VH236" s="144"/>
      <c r="VI236" s="144"/>
      <c r="VJ236" s="144"/>
      <c r="VK236" s="144"/>
      <c r="VL236" s="144"/>
      <c r="VM236" s="144"/>
      <c r="VN236" s="144"/>
      <c r="VO236" s="144"/>
      <c r="VP236" s="144"/>
      <c r="VQ236" s="144"/>
      <c r="VR236" s="144"/>
      <c r="VS236" s="144"/>
      <c r="VT236" s="144"/>
      <c r="VU236" s="144"/>
      <c r="VV236" s="144"/>
      <c r="VW236" s="144"/>
      <c r="VX236" s="144"/>
      <c r="VY236" s="144"/>
      <c r="VZ236" s="144"/>
      <c r="WA236" s="144"/>
      <c r="WB236" s="144"/>
      <c r="WC236" s="144"/>
      <c r="WD236" s="144"/>
      <c r="WE236" s="144"/>
      <c r="WF236" s="144"/>
      <c r="WG236" s="144"/>
      <c r="WH236" s="144"/>
      <c r="WI236" s="144"/>
      <c r="WJ236" s="144"/>
      <c r="WK236" s="144"/>
      <c r="WL236" s="144"/>
      <c r="WM236" s="144"/>
      <c r="WN236" s="144"/>
      <c r="WO236" s="144"/>
      <c r="WP236" s="144"/>
      <c r="WQ236" s="144"/>
      <c r="WR236" s="144"/>
      <c r="WS236" s="144"/>
      <c r="WT236" s="144"/>
      <c r="WU236" s="144"/>
      <c r="WV236" s="144"/>
      <c r="WW236" s="144"/>
      <c r="WX236" s="144"/>
      <c r="WY236" s="144"/>
      <c r="WZ236" s="144"/>
      <c r="XA236" s="144"/>
      <c r="XB236" s="144"/>
      <c r="XC236" s="144"/>
      <c r="XD236" s="144"/>
      <c r="XE236" s="144"/>
      <c r="XF236" s="144"/>
      <c r="XG236" s="144"/>
      <c r="XH236" s="144"/>
      <c r="XI236" s="144"/>
      <c r="XJ236" s="144"/>
      <c r="XK236" s="144"/>
      <c r="XL236" s="144"/>
      <c r="XM236" s="144"/>
      <c r="XN236" s="144"/>
      <c r="XO236" s="144"/>
      <c r="XP236" s="144"/>
      <c r="XQ236" s="144"/>
      <c r="XR236" s="144"/>
      <c r="XS236" s="144"/>
      <c r="XT236" s="144"/>
      <c r="XU236" s="144"/>
      <c r="XV236" s="144"/>
      <c r="XW236" s="144"/>
      <c r="XX236" s="144"/>
      <c r="XY236" s="144"/>
      <c r="XZ236" s="144"/>
      <c r="YA236" s="144"/>
      <c r="YB236" s="144"/>
      <c r="YC236" s="144"/>
      <c r="YD236" s="144"/>
      <c r="YE236" s="144"/>
      <c r="YF236" s="144"/>
      <c r="YG236" s="144"/>
      <c r="YH236" s="144"/>
      <c r="YI236" s="144"/>
      <c r="YJ236" s="144"/>
      <c r="YK236" s="144"/>
      <c r="YL236" s="144"/>
      <c r="YM236" s="144"/>
      <c r="YN236" s="144"/>
      <c r="YO236" s="144"/>
      <c r="YP236" s="144"/>
      <c r="YQ236" s="144"/>
      <c r="YR236" s="144"/>
      <c r="YS236" s="144"/>
      <c r="YT236" s="144"/>
      <c r="YU236" s="144"/>
      <c r="YV236" s="144"/>
      <c r="YW236" s="144"/>
      <c r="YX236" s="144"/>
      <c r="YY236" s="144"/>
      <c r="YZ236" s="144"/>
      <c r="ZA236" s="144"/>
      <c r="ZB236" s="144"/>
      <c r="ZC236" s="144"/>
      <c r="ZD236" s="144"/>
      <c r="ZE236" s="144"/>
      <c r="ZF236" s="144"/>
      <c r="ZG236" s="144"/>
      <c r="ZH236" s="144"/>
      <c r="ZI236" s="144"/>
      <c r="ZJ236" s="144"/>
      <c r="ZK236" s="144"/>
      <c r="ZL236" s="144"/>
      <c r="ZM236" s="144"/>
      <c r="ZN236" s="144"/>
      <c r="ZO236" s="144"/>
      <c r="ZP236" s="144"/>
      <c r="ZQ236" s="144"/>
      <c r="ZR236" s="144"/>
      <c r="ZS236" s="144"/>
      <c r="ZT236" s="144"/>
      <c r="ZU236" s="144"/>
      <c r="ZV236" s="144"/>
      <c r="ZW236" s="144"/>
      <c r="ZX236" s="144"/>
      <c r="ZY236" s="144"/>
      <c r="ZZ236" s="144"/>
      <c r="AAA236" s="144"/>
      <c r="AAB236" s="144"/>
      <c r="AAC236" s="144"/>
      <c r="AAD236" s="144"/>
      <c r="AAE236" s="144"/>
      <c r="AAF236" s="144"/>
      <c r="AAG236" s="144"/>
      <c r="AAH236" s="144"/>
      <c r="AAI236" s="144"/>
      <c r="AAJ236" s="144"/>
      <c r="AAK236" s="144"/>
      <c r="AAL236" s="144"/>
      <c r="AAM236" s="144"/>
      <c r="AAN236" s="144"/>
      <c r="AAO236" s="144"/>
      <c r="AAP236" s="144"/>
      <c r="AAQ236" s="144"/>
      <c r="AAR236" s="144"/>
      <c r="AAS236" s="144"/>
      <c r="AAT236" s="144"/>
      <c r="AAU236" s="144"/>
      <c r="AAV236" s="144"/>
      <c r="AAW236" s="144"/>
      <c r="AAX236" s="144"/>
      <c r="AAY236" s="144"/>
      <c r="AAZ236" s="144"/>
      <c r="ABA236" s="144"/>
      <c r="ABB236" s="144"/>
      <c r="ABC236" s="144"/>
      <c r="ABD236" s="144"/>
      <c r="ABE236" s="144"/>
      <c r="ABF236" s="144"/>
      <c r="ABG236" s="144"/>
      <c r="ABH236" s="144"/>
      <c r="ABI236" s="144"/>
      <c r="ABJ236" s="144"/>
      <c r="ABK236" s="144"/>
      <c r="ABL236" s="144"/>
      <c r="ABM236" s="144"/>
      <c r="ABN236" s="144"/>
      <c r="ABO236" s="144"/>
      <c r="ABP236" s="144"/>
      <c r="ABQ236" s="144"/>
      <c r="ABR236" s="144"/>
      <c r="ABS236" s="144"/>
      <c r="ABT236" s="144"/>
      <c r="ABU236" s="144"/>
      <c r="ABV236" s="144"/>
      <c r="ABW236" s="144"/>
      <c r="ABX236" s="144"/>
      <c r="ABY236" s="144"/>
      <c r="ABZ236" s="144"/>
      <c r="ACA236" s="144"/>
      <c r="ACB236" s="144"/>
      <c r="ACC236" s="144"/>
      <c r="ACD236" s="144"/>
      <c r="ACE236" s="144"/>
      <c r="ACF236" s="144"/>
      <c r="ACG236" s="144"/>
      <c r="ACH236" s="144"/>
      <c r="ACI236" s="144"/>
      <c r="ACJ236" s="144"/>
      <c r="ACK236" s="144"/>
      <c r="ACL236" s="144"/>
      <c r="ACM236" s="144"/>
      <c r="ACN236" s="144"/>
      <c r="ACO236" s="144"/>
      <c r="ACP236" s="144"/>
      <c r="ACQ236" s="144"/>
      <c r="ACR236" s="144"/>
      <c r="ACS236" s="144"/>
      <c r="ACT236" s="144"/>
      <c r="ACU236" s="144"/>
      <c r="ACV236" s="144"/>
      <c r="ACW236" s="144"/>
      <c r="ACX236" s="144"/>
      <c r="ACY236" s="144"/>
      <c r="ACZ236" s="144"/>
      <c r="ADA236" s="144"/>
      <c r="ADB236" s="144"/>
      <c r="ADC236" s="144"/>
      <c r="ADD236" s="144"/>
      <c r="ADE236" s="144"/>
      <c r="ADF236" s="144"/>
      <c r="ADG236" s="144"/>
      <c r="ADH236" s="144"/>
      <c r="ADI236" s="144"/>
      <c r="ADJ236" s="144"/>
      <c r="ADK236" s="144"/>
      <c r="ADL236" s="144"/>
      <c r="ADM236" s="144"/>
      <c r="ADN236" s="144"/>
      <c r="ADO236" s="144"/>
      <c r="ADP236" s="144"/>
      <c r="ADQ236" s="144"/>
      <c r="ADR236" s="144"/>
      <c r="ADS236" s="144"/>
      <c r="ADT236" s="144"/>
      <c r="ADU236" s="144"/>
      <c r="ADV236" s="144"/>
      <c r="ADW236" s="144"/>
      <c r="ADX236" s="144"/>
      <c r="ADY236" s="144"/>
      <c r="ADZ236" s="144"/>
      <c r="AEA236" s="144"/>
      <c r="AEB236" s="144"/>
      <c r="AEC236" s="144"/>
      <c r="AED236" s="144"/>
      <c r="AEE236" s="144"/>
      <c r="AEF236" s="144"/>
      <c r="AEG236" s="144"/>
      <c r="AEH236" s="144"/>
      <c r="AEI236" s="144"/>
      <c r="AEJ236" s="144"/>
      <c r="AEK236" s="144"/>
      <c r="AEL236" s="144"/>
      <c r="AEM236" s="144"/>
      <c r="AEN236" s="144"/>
      <c r="AEO236" s="144"/>
      <c r="AEP236" s="144"/>
      <c r="AEQ236" s="144"/>
      <c r="AER236" s="144"/>
      <c r="AES236" s="144"/>
      <c r="AET236" s="144"/>
      <c r="AEU236" s="144"/>
      <c r="AEV236" s="144"/>
      <c r="AEW236" s="144"/>
      <c r="AEX236" s="144"/>
      <c r="AEY236" s="144"/>
      <c r="AEZ236" s="144"/>
      <c r="AFA236" s="144"/>
      <c r="AFB236" s="144"/>
      <c r="AFC236" s="144"/>
      <c r="AFD236" s="144"/>
      <c r="AFE236" s="144"/>
      <c r="AFF236" s="144"/>
      <c r="AFG236" s="144"/>
      <c r="AFH236" s="144"/>
      <c r="AFI236" s="144"/>
      <c r="AFJ236" s="144"/>
      <c r="AFK236" s="144"/>
      <c r="AFL236" s="144"/>
      <c r="AFM236" s="144"/>
      <c r="AFN236" s="144"/>
      <c r="AFO236" s="144"/>
      <c r="AFP236" s="144"/>
      <c r="AFQ236" s="144"/>
      <c r="AFR236" s="144"/>
      <c r="AFS236" s="144"/>
      <c r="AFT236" s="144"/>
      <c r="AFU236" s="144"/>
      <c r="AFV236" s="144"/>
      <c r="AFW236" s="144"/>
      <c r="AFX236" s="144"/>
      <c r="AFY236" s="144"/>
      <c r="AFZ236" s="144"/>
      <c r="AGA236" s="144"/>
      <c r="AGB236" s="144"/>
      <c r="AGC236" s="144"/>
      <c r="AGD236" s="144"/>
      <c r="AGE236" s="144"/>
      <c r="AGF236" s="144"/>
      <c r="AGG236" s="144"/>
      <c r="AGH236" s="144"/>
      <c r="AGI236" s="144"/>
      <c r="AGJ236" s="144"/>
      <c r="AGK236" s="144"/>
      <c r="AGL236" s="144"/>
      <c r="AGM236" s="144"/>
      <c r="AGN236" s="144"/>
      <c r="AGO236" s="144"/>
      <c r="AGP236" s="144"/>
      <c r="AGQ236" s="144"/>
      <c r="AGR236" s="144"/>
      <c r="AGS236" s="144"/>
      <c r="AGT236" s="144"/>
      <c r="AGU236" s="144"/>
      <c r="AGV236" s="144"/>
      <c r="AGW236" s="144"/>
      <c r="AGX236" s="144"/>
      <c r="AGY236" s="144"/>
      <c r="AGZ236" s="144"/>
      <c r="AHA236" s="144"/>
      <c r="AHB236" s="144"/>
      <c r="AHC236" s="144"/>
      <c r="AHD236" s="144"/>
      <c r="AHE236" s="144"/>
      <c r="AHF236" s="144"/>
      <c r="AHG236" s="144"/>
      <c r="AHH236" s="144"/>
      <c r="AHI236" s="144"/>
      <c r="AHJ236" s="144"/>
      <c r="AHK236" s="144"/>
      <c r="AHL236" s="144"/>
      <c r="AHM236" s="144"/>
      <c r="AHN236" s="144"/>
      <c r="AHO236" s="144"/>
      <c r="AHP236" s="144"/>
      <c r="AHQ236" s="144"/>
      <c r="AHR236" s="144"/>
      <c r="AHS236" s="144"/>
      <c r="AHT236" s="144"/>
      <c r="AHU236" s="144"/>
      <c r="AHV236" s="144"/>
      <c r="AHW236" s="144"/>
      <c r="AHX236" s="144"/>
      <c r="AHY236" s="144"/>
      <c r="AHZ236" s="144"/>
      <c r="AIA236" s="144"/>
      <c r="AIB236" s="144"/>
      <c r="AIC236" s="144"/>
      <c r="AID236" s="144"/>
      <c r="AIE236" s="144"/>
      <c r="AIF236" s="144"/>
      <c r="AIG236" s="144"/>
      <c r="AIH236" s="144"/>
      <c r="AII236" s="144"/>
      <c r="AIJ236" s="144"/>
      <c r="AIK236" s="144"/>
      <c r="AIL236" s="144"/>
      <c r="AIM236" s="144"/>
      <c r="AIN236" s="144"/>
      <c r="AIO236" s="144"/>
      <c r="AIP236" s="144"/>
      <c r="AIQ236" s="144"/>
      <c r="AIR236" s="144"/>
      <c r="AIS236" s="144"/>
      <c r="AIT236" s="144"/>
      <c r="AIU236" s="144"/>
      <c r="AIV236" s="144"/>
      <c r="AIW236" s="144"/>
      <c r="AIX236" s="144"/>
      <c r="AIY236" s="144"/>
      <c r="AIZ236" s="144"/>
      <c r="AJA236" s="144"/>
      <c r="AJB236" s="144"/>
      <c r="AJC236" s="144"/>
      <c r="AJD236" s="144"/>
      <c r="AJE236" s="144"/>
      <c r="AJF236" s="144"/>
      <c r="AJG236" s="144"/>
      <c r="AJH236" s="144"/>
      <c r="AJI236" s="144"/>
      <c r="AJJ236" s="144"/>
      <c r="AJK236" s="144"/>
      <c r="AJL236" s="144"/>
      <c r="AJM236" s="144"/>
      <c r="AJN236" s="144"/>
      <c r="AJO236" s="144"/>
      <c r="AJP236" s="144"/>
      <c r="AJQ236" s="144"/>
      <c r="AJR236" s="144"/>
      <c r="AJS236" s="144"/>
      <c r="AJT236" s="144"/>
      <c r="AJU236" s="144"/>
      <c r="AJV236" s="144"/>
      <c r="AJW236" s="144"/>
      <c r="AJX236" s="144"/>
      <c r="AJY236" s="144"/>
      <c r="AJZ236" s="144"/>
      <c r="AKA236" s="144"/>
      <c r="AKB236" s="144"/>
      <c r="AKC236" s="144"/>
      <c r="AKD236" s="144"/>
      <c r="AKE236" s="144"/>
      <c r="AKF236" s="144"/>
      <c r="AKG236" s="144"/>
      <c r="AKH236" s="144"/>
      <c r="AKI236" s="144"/>
      <c r="AKJ236" s="144"/>
      <c r="AKK236" s="144"/>
      <c r="AKL236" s="144"/>
      <c r="AKM236" s="144"/>
      <c r="AKN236" s="144"/>
      <c r="AKO236" s="144"/>
      <c r="AKP236" s="144"/>
      <c r="AKQ236" s="144"/>
      <c r="AKR236" s="144"/>
      <c r="AKS236" s="144"/>
      <c r="AKT236" s="144"/>
      <c r="AKU236" s="144"/>
      <c r="AKV236" s="144"/>
      <c r="AKW236" s="144"/>
      <c r="AKX236" s="144"/>
      <c r="AKY236" s="144"/>
      <c r="AKZ236" s="144"/>
      <c r="ALA236" s="144"/>
      <c r="ALB236" s="144"/>
      <c r="ALC236" s="144"/>
      <c r="ALD236" s="144"/>
      <c r="ALE236" s="144"/>
      <c r="ALF236" s="144"/>
      <c r="ALG236" s="144"/>
      <c r="ALH236" s="144"/>
      <c r="ALI236" s="144"/>
      <c r="ALJ236" s="144"/>
      <c r="ALK236" s="144"/>
      <c r="ALL236" s="144"/>
      <c r="ALM236" s="144"/>
      <c r="ALN236" s="144"/>
      <c r="ALO236" s="144"/>
      <c r="ALP236" s="144"/>
      <c r="ALQ236" s="144"/>
      <c r="ALR236" s="144"/>
      <c r="ALS236" s="144"/>
      <c r="ALT236" s="144"/>
      <c r="ALU236" s="144"/>
      <c r="ALV236" s="144"/>
      <c r="ALW236" s="144"/>
      <c r="ALX236" s="144"/>
      <c r="ALY236" s="144"/>
      <c r="ALZ236" s="144"/>
      <c r="AMA236" s="144"/>
      <c r="AMB236" s="144"/>
      <c r="AMC236" s="144"/>
      <c r="AMD236" s="144"/>
      <c r="AME236" s="144"/>
      <c r="AMF236" s="144"/>
      <c r="AMG236" s="144"/>
      <c r="AMH236" s="144"/>
      <c r="AMI236" s="144"/>
      <c r="AMJ236" s="144"/>
      <c r="AMK236" s="144"/>
      <c r="AML236" s="144"/>
      <c r="AMM236" s="144"/>
      <c r="AMN236" s="144"/>
      <c r="AMO236" s="144"/>
      <c r="AMP236" s="144"/>
      <c r="AMQ236" s="144"/>
      <c r="AMR236" s="144"/>
      <c r="AMS236" s="144"/>
      <c r="AMT236" s="144"/>
      <c r="AMU236" s="144"/>
      <c r="AMV236" s="144"/>
      <c r="AMW236" s="144"/>
      <c r="AMX236" s="144"/>
      <c r="AMY236" s="144"/>
      <c r="AMZ236" s="144"/>
      <c r="ANA236" s="144"/>
      <c r="ANB236" s="144"/>
      <c r="ANC236" s="144"/>
      <c r="AND236" s="144"/>
      <c r="ANE236" s="144"/>
      <c r="ANF236" s="144"/>
      <c r="ANG236" s="144"/>
      <c r="ANH236" s="144"/>
      <c r="ANI236" s="144"/>
      <c r="ANJ236" s="144"/>
      <c r="ANK236" s="144"/>
      <c r="ANL236" s="144"/>
      <c r="ANM236" s="144"/>
      <c r="ANN236" s="144"/>
      <c r="ANO236" s="144"/>
      <c r="ANP236" s="144"/>
      <c r="ANQ236" s="144"/>
      <c r="ANR236" s="144"/>
      <c r="ANS236" s="144"/>
      <c r="ANT236" s="144"/>
      <c r="ANU236" s="144"/>
      <c r="ANV236" s="144"/>
      <c r="ANW236" s="144"/>
      <c r="ANX236" s="144"/>
      <c r="ANY236" s="144"/>
      <c r="ANZ236" s="144"/>
      <c r="AOA236" s="144"/>
      <c r="AOB236" s="144"/>
      <c r="AOC236" s="144"/>
      <c r="AOD236" s="144"/>
      <c r="AOE236" s="144"/>
      <c r="AOF236" s="144"/>
      <c r="AOG236" s="144"/>
      <c r="AOH236" s="144"/>
      <c r="AOI236" s="144"/>
      <c r="AOJ236" s="144"/>
      <c r="AOK236" s="144"/>
      <c r="AOL236" s="144"/>
      <c r="AOM236" s="144"/>
      <c r="AON236" s="144"/>
      <c r="AOO236" s="144"/>
      <c r="AOP236" s="144"/>
      <c r="AOQ236" s="144"/>
      <c r="AOR236" s="144"/>
      <c r="AOS236" s="144"/>
      <c r="AOT236" s="144"/>
      <c r="AOU236" s="144"/>
      <c r="AOV236" s="144"/>
      <c r="AOW236" s="144"/>
      <c r="AOX236" s="144"/>
      <c r="AOY236" s="144"/>
      <c r="AOZ236" s="144"/>
      <c r="APA236" s="144"/>
      <c r="APB236" s="144"/>
      <c r="APC236" s="144"/>
      <c r="APD236" s="144"/>
      <c r="APE236" s="144"/>
      <c r="APF236" s="144"/>
      <c r="APG236" s="144"/>
      <c r="APH236" s="144"/>
      <c r="API236" s="144"/>
      <c r="APJ236" s="144"/>
      <c r="APK236" s="144"/>
      <c r="APL236" s="144"/>
      <c r="APM236" s="144"/>
      <c r="APN236" s="144"/>
      <c r="APO236" s="144"/>
      <c r="APP236" s="144"/>
      <c r="APQ236" s="144"/>
      <c r="APR236" s="144"/>
      <c r="APS236" s="144"/>
      <c r="APT236" s="144"/>
      <c r="APU236" s="144"/>
      <c r="APV236" s="144"/>
      <c r="APW236" s="144"/>
      <c r="APX236" s="144"/>
      <c r="APY236" s="144"/>
      <c r="APZ236" s="144"/>
      <c r="AQA236" s="144"/>
      <c r="AQB236" s="144"/>
      <c r="AQC236" s="144"/>
      <c r="AQD236" s="144"/>
      <c r="AQE236" s="144"/>
      <c r="AQF236" s="144"/>
      <c r="AQG236" s="144"/>
      <c r="AQH236" s="144"/>
      <c r="AQI236" s="144"/>
      <c r="AQJ236" s="144"/>
      <c r="AQK236" s="144"/>
      <c r="AQL236" s="144"/>
      <c r="AQM236" s="144"/>
      <c r="AQN236" s="144"/>
      <c r="AQO236" s="144"/>
      <c r="AQP236" s="144"/>
      <c r="AQQ236" s="144"/>
      <c r="AQR236" s="144"/>
      <c r="AQS236" s="144"/>
      <c r="AQT236" s="144"/>
      <c r="AQU236" s="144"/>
      <c r="AQV236" s="144"/>
      <c r="AQW236" s="144"/>
      <c r="AQX236" s="144"/>
      <c r="AQY236" s="144"/>
      <c r="AQZ236" s="144"/>
      <c r="ARA236" s="144"/>
      <c r="ARB236" s="144"/>
      <c r="ARC236" s="144"/>
      <c r="ARD236" s="144"/>
      <c r="ARE236" s="144"/>
      <c r="ARF236" s="144"/>
      <c r="ARG236" s="144"/>
      <c r="ARH236" s="144"/>
      <c r="ARI236" s="144"/>
      <c r="ARJ236" s="144"/>
      <c r="ARK236" s="144"/>
      <c r="ARL236" s="144"/>
      <c r="ARM236" s="144"/>
      <c r="ARN236" s="144"/>
      <c r="ARO236" s="144"/>
      <c r="ARP236" s="144"/>
      <c r="ARQ236" s="144"/>
      <c r="ARR236" s="144"/>
      <c r="ARS236" s="144"/>
      <c r="ART236" s="144"/>
      <c r="ARU236" s="144"/>
      <c r="ARV236" s="144"/>
      <c r="ARW236" s="144"/>
      <c r="ARX236" s="144"/>
      <c r="ARY236" s="144"/>
      <c r="ARZ236" s="144"/>
      <c r="ASA236" s="144"/>
      <c r="ASB236" s="144"/>
      <c r="ASC236" s="144"/>
      <c r="ASD236" s="144"/>
      <c r="ASE236" s="144"/>
      <c r="ASF236" s="144"/>
      <c r="ASG236" s="144"/>
      <c r="ASH236" s="144"/>
      <c r="ASI236" s="144"/>
      <c r="ASJ236" s="144"/>
      <c r="ASK236" s="144"/>
      <c r="ASL236" s="144"/>
      <c r="ASM236" s="144"/>
      <c r="ASN236" s="144"/>
      <c r="ASO236" s="144"/>
      <c r="ASP236" s="144"/>
      <c r="ASQ236" s="144"/>
      <c r="ASR236" s="144"/>
      <c r="ASS236" s="144"/>
      <c r="AST236" s="144"/>
      <c r="ASU236" s="144"/>
      <c r="ASV236" s="144"/>
      <c r="ASW236" s="144"/>
      <c r="ASX236" s="144"/>
      <c r="ASY236" s="144"/>
      <c r="ASZ236" s="144"/>
      <c r="ATA236" s="144"/>
      <c r="ATB236" s="144"/>
      <c r="ATC236" s="144"/>
      <c r="ATD236" s="144"/>
      <c r="ATE236" s="144"/>
      <c r="ATF236" s="144"/>
      <c r="ATG236" s="144"/>
      <c r="ATH236" s="144"/>
      <c r="ATI236" s="144"/>
      <c r="ATJ236" s="144"/>
      <c r="ATK236" s="144"/>
      <c r="ATL236" s="144"/>
      <c r="ATM236" s="144"/>
      <c r="ATN236" s="144"/>
      <c r="ATO236" s="144"/>
      <c r="ATP236" s="144"/>
      <c r="ATQ236" s="144"/>
      <c r="ATR236" s="144"/>
      <c r="ATS236" s="144"/>
      <c r="ATT236" s="144"/>
      <c r="ATU236" s="144"/>
      <c r="ATV236" s="144"/>
      <c r="ATW236" s="144"/>
      <c r="ATX236" s="144"/>
      <c r="ATY236" s="144"/>
      <c r="ATZ236" s="144"/>
      <c r="AUA236" s="144"/>
      <c r="AUB236" s="144"/>
      <c r="AUC236" s="144"/>
      <c r="AUD236" s="144"/>
      <c r="AUE236" s="144"/>
      <c r="AUF236" s="144"/>
      <c r="AUG236" s="144"/>
      <c r="AUH236" s="144"/>
      <c r="AUI236" s="144"/>
      <c r="AUJ236" s="144"/>
      <c r="AUK236" s="144"/>
      <c r="AUL236" s="144"/>
      <c r="AUM236" s="144"/>
      <c r="AUN236" s="144"/>
      <c r="AUO236" s="144"/>
      <c r="AUP236" s="144"/>
      <c r="AUQ236" s="144"/>
      <c r="AUR236" s="144"/>
      <c r="AUS236" s="144"/>
      <c r="AUT236" s="144"/>
      <c r="AUU236" s="144"/>
      <c r="AUV236" s="144"/>
      <c r="AUW236" s="144"/>
      <c r="AUX236" s="144"/>
      <c r="AUY236" s="144"/>
      <c r="AUZ236" s="144"/>
      <c r="AVA236" s="144"/>
      <c r="AVB236" s="144"/>
      <c r="AVC236" s="144"/>
      <c r="AVD236" s="144"/>
      <c r="AVE236" s="144"/>
      <c r="AVF236" s="144"/>
      <c r="AVG236" s="144"/>
      <c r="AVH236" s="144"/>
      <c r="AVI236" s="144"/>
      <c r="AVJ236" s="144"/>
      <c r="AVK236" s="144"/>
      <c r="AVL236" s="144"/>
      <c r="AVM236" s="144"/>
      <c r="AVN236" s="144"/>
      <c r="AVO236" s="144"/>
      <c r="AVP236" s="144"/>
      <c r="AVQ236" s="144"/>
      <c r="AVR236" s="144"/>
      <c r="AVS236" s="144"/>
      <c r="AVT236" s="144"/>
      <c r="AVU236" s="144"/>
      <c r="AVV236" s="144"/>
      <c r="AVW236" s="144"/>
      <c r="AVX236" s="144"/>
      <c r="AVY236" s="144"/>
      <c r="AVZ236" s="144"/>
      <c r="AWA236" s="144"/>
      <c r="AWB236" s="144"/>
      <c r="AWC236" s="144"/>
      <c r="AWD236" s="144"/>
      <c r="AWE236" s="144"/>
      <c r="AWF236" s="144"/>
      <c r="AWG236" s="144"/>
      <c r="AWH236" s="144"/>
      <c r="AWI236" s="144"/>
      <c r="AWJ236" s="144"/>
      <c r="AWK236" s="144"/>
      <c r="AWL236" s="144"/>
      <c r="AWM236" s="144"/>
      <c r="AWN236" s="144"/>
      <c r="AWO236" s="144"/>
      <c r="AWP236" s="144"/>
      <c r="AWQ236" s="144"/>
      <c r="AWR236" s="144"/>
      <c r="AWS236" s="144"/>
      <c r="AWT236" s="144"/>
      <c r="AWU236" s="144"/>
      <c r="AWV236" s="144"/>
      <c r="AWW236" s="144"/>
      <c r="AWX236" s="144"/>
      <c r="AWY236" s="144"/>
      <c r="AWZ236" s="144"/>
      <c r="AXA236" s="144"/>
      <c r="AXB236" s="144"/>
      <c r="AXC236" s="144"/>
      <c r="AXD236" s="144"/>
      <c r="AXE236" s="144"/>
      <c r="AXF236" s="144"/>
      <c r="AXG236" s="144"/>
      <c r="AXH236" s="144"/>
      <c r="AXI236" s="144"/>
      <c r="AXJ236" s="144"/>
      <c r="AXK236" s="144"/>
      <c r="AXL236" s="144"/>
      <c r="AXM236" s="144"/>
      <c r="AXN236" s="144"/>
      <c r="AXO236" s="144"/>
      <c r="AXP236" s="144"/>
      <c r="AXQ236" s="144"/>
      <c r="AXR236" s="144"/>
      <c r="AXS236" s="144"/>
      <c r="AXT236" s="144"/>
      <c r="AXU236" s="144"/>
      <c r="AXV236" s="144"/>
      <c r="AXW236" s="144"/>
      <c r="AXX236" s="144"/>
      <c r="AXY236" s="144"/>
      <c r="AXZ236" s="144"/>
      <c r="AYA236" s="144"/>
      <c r="AYB236" s="144"/>
      <c r="AYC236" s="144"/>
      <c r="AYD236" s="144"/>
      <c r="AYE236" s="144"/>
      <c r="AYF236" s="144"/>
      <c r="AYG236" s="144"/>
      <c r="AYH236" s="144"/>
      <c r="AYI236" s="144"/>
      <c r="AYJ236" s="144"/>
      <c r="AYK236" s="144"/>
      <c r="AYL236" s="144"/>
      <c r="AYM236" s="144"/>
      <c r="AYN236" s="144"/>
      <c r="AYO236" s="144"/>
      <c r="AYP236" s="144"/>
      <c r="AYQ236" s="144"/>
      <c r="AYR236" s="144"/>
      <c r="AYS236" s="144"/>
      <c r="AYT236" s="144"/>
      <c r="AYU236" s="144"/>
      <c r="AYV236" s="144"/>
      <c r="AYW236" s="144"/>
      <c r="AYX236" s="144"/>
      <c r="AYY236" s="144"/>
      <c r="AYZ236" s="144"/>
      <c r="AZA236" s="144"/>
      <c r="AZB236" s="144"/>
      <c r="AZC236" s="144"/>
      <c r="AZD236" s="144"/>
      <c r="AZE236" s="144"/>
      <c r="AZF236" s="144"/>
      <c r="AZG236" s="144"/>
      <c r="AZH236" s="144"/>
      <c r="AZI236" s="144"/>
      <c r="AZJ236" s="144"/>
      <c r="AZK236" s="144"/>
      <c r="AZL236" s="144"/>
      <c r="AZM236" s="144"/>
      <c r="AZN236" s="144"/>
      <c r="AZO236" s="144"/>
      <c r="AZP236" s="144"/>
      <c r="AZQ236" s="144"/>
      <c r="AZR236" s="144"/>
      <c r="AZS236" s="144"/>
      <c r="AZT236" s="144"/>
      <c r="AZU236" s="144"/>
      <c r="AZV236" s="144"/>
      <c r="AZW236" s="144"/>
      <c r="AZX236" s="144"/>
      <c r="AZY236" s="144"/>
      <c r="AZZ236" s="144"/>
      <c r="BAA236" s="144"/>
      <c r="BAB236" s="144"/>
      <c r="BAC236" s="144"/>
      <c r="BAD236" s="144"/>
      <c r="BAE236" s="144"/>
      <c r="BAF236" s="144"/>
      <c r="BAG236" s="144"/>
      <c r="BAH236" s="144"/>
      <c r="BAI236" s="144"/>
      <c r="BAJ236" s="144"/>
      <c r="BAK236" s="144"/>
      <c r="BAL236" s="144"/>
      <c r="BAM236" s="144"/>
      <c r="BAN236" s="144"/>
      <c r="BAO236" s="144"/>
      <c r="BAP236" s="144"/>
      <c r="BAQ236" s="144"/>
      <c r="BAR236" s="144"/>
      <c r="BAS236" s="144"/>
      <c r="BAT236" s="144"/>
      <c r="BAU236" s="144"/>
      <c r="BAV236" s="144"/>
      <c r="BAW236" s="144"/>
      <c r="BAX236" s="144"/>
      <c r="BAY236" s="144"/>
      <c r="BAZ236" s="144"/>
      <c r="BBA236" s="144"/>
      <c r="BBB236" s="144"/>
      <c r="BBC236" s="144"/>
      <c r="BBD236" s="144"/>
      <c r="BBE236" s="144"/>
      <c r="BBF236" s="144"/>
      <c r="BBG236" s="144"/>
      <c r="BBH236" s="144"/>
      <c r="BBI236" s="144"/>
      <c r="BBJ236" s="144"/>
      <c r="BBK236" s="144"/>
      <c r="BBL236" s="144"/>
      <c r="BBM236" s="144"/>
      <c r="BBN236" s="144"/>
      <c r="BBO236" s="144"/>
      <c r="BBP236" s="144"/>
      <c r="BBQ236" s="144"/>
      <c r="BBR236" s="144"/>
      <c r="BBS236" s="144"/>
      <c r="BBT236" s="144"/>
      <c r="BBU236" s="144"/>
      <c r="BBV236" s="144"/>
      <c r="BBW236" s="144"/>
      <c r="BBX236" s="144"/>
      <c r="BBY236" s="144"/>
      <c r="BBZ236" s="144"/>
      <c r="BCA236" s="144"/>
      <c r="BCB236" s="144"/>
      <c r="BCC236" s="144"/>
      <c r="BCD236" s="144"/>
      <c r="BCE236" s="144"/>
      <c r="BCF236" s="144"/>
      <c r="BCG236" s="144"/>
      <c r="BCH236" s="144"/>
      <c r="BCI236" s="144"/>
      <c r="BCJ236" s="144"/>
      <c r="BCK236" s="144"/>
      <c r="BCL236" s="144"/>
      <c r="BCM236" s="144"/>
      <c r="BCN236" s="144"/>
      <c r="BCO236" s="144"/>
      <c r="BCP236" s="144"/>
      <c r="BCQ236" s="144"/>
      <c r="BCR236" s="144"/>
      <c r="BCS236" s="144"/>
      <c r="BCT236" s="144"/>
      <c r="BCU236" s="144"/>
      <c r="BCV236" s="144"/>
      <c r="BCW236" s="144"/>
      <c r="BCX236" s="144"/>
      <c r="BCY236" s="144"/>
      <c r="BCZ236" s="144"/>
      <c r="BDA236" s="144"/>
      <c r="BDB236" s="144"/>
      <c r="BDC236" s="144"/>
      <c r="BDD236" s="144"/>
      <c r="BDE236" s="144"/>
      <c r="BDF236" s="144"/>
      <c r="BDG236" s="144"/>
      <c r="BDH236" s="144"/>
      <c r="BDI236" s="144"/>
      <c r="BDJ236" s="144"/>
      <c r="BDK236" s="144"/>
      <c r="BDL236" s="144"/>
      <c r="BDM236" s="144"/>
      <c r="BDN236" s="144"/>
      <c r="BDO236" s="144"/>
      <c r="BDP236" s="144"/>
      <c r="BDQ236" s="144"/>
      <c r="BDR236" s="144"/>
      <c r="BDS236" s="144"/>
      <c r="BDT236" s="144"/>
      <c r="BDU236" s="144"/>
      <c r="BDV236" s="144"/>
      <c r="BDW236" s="144"/>
      <c r="BDX236" s="144"/>
      <c r="BDY236" s="144"/>
      <c r="BDZ236" s="144"/>
      <c r="BEA236" s="144"/>
      <c r="BEB236" s="144"/>
      <c r="BEC236" s="144"/>
      <c r="BED236" s="144"/>
      <c r="BEE236" s="144"/>
      <c r="BEF236" s="144"/>
      <c r="BEG236" s="144"/>
      <c r="BEH236" s="144"/>
      <c r="BEI236" s="144"/>
      <c r="BEJ236" s="144"/>
      <c r="BEK236" s="144"/>
      <c r="BEL236" s="144"/>
      <c r="BEM236" s="144"/>
      <c r="BEN236" s="144"/>
      <c r="BEO236" s="144"/>
      <c r="BEP236" s="144"/>
      <c r="BEQ236" s="144"/>
      <c r="BER236" s="144"/>
      <c r="BES236" s="144"/>
      <c r="BET236" s="144"/>
      <c r="BEU236" s="144"/>
      <c r="BEV236" s="144"/>
      <c r="BEW236" s="144"/>
      <c r="BEX236" s="144"/>
      <c r="BEY236" s="144"/>
      <c r="BEZ236" s="144"/>
      <c r="BFA236" s="144"/>
      <c r="BFB236" s="144"/>
      <c r="BFC236" s="144"/>
      <c r="BFD236" s="144"/>
      <c r="BFE236" s="144"/>
      <c r="BFF236" s="144"/>
      <c r="BFG236" s="144"/>
      <c r="BFH236" s="144"/>
      <c r="BFI236" s="144"/>
      <c r="BFJ236" s="144"/>
      <c r="BFK236" s="144"/>
      <c r="BFL236" s="144"/>
      <c r="BFM236" s="144"/>
      <c r="BFN236" s="144"/>
      <c r="BFO236" s="144"/>
      <c r="BFP236" s="144"/>
      <c r="BFQ236" s="144"/>
      <c r="BFR236" s="144"/>
      <c r="BFS236" s="144"/>
      <c r="BFT236" s="144"/>
      <c r="BFU236" s="144"/>
      <c r="BFV236" s="144"/>
      <c r="BFW236" s="144"/>
      <c r="BFX236" s="144"/>
      <c r="BFY236" s="144"/>
      <c r="BFZ236" s="144"/>
    </row>
    <row r="237" spans="1:1534" ht="15" customHeight="1">
      <c r="A237" s="173" t="s">
        <v>442</v>
      </c>
      <c r="B237" s="143" t="s">
        <v>149</v>
      </c>
      <c r="C237" s="143"/>
      <c r="D237" s="65" t="s">
        <v>73</v>
      </c>
      <c r="E237" s="118"/>
      <c r="F237" s="139"/>
      <c r="G237" s="198"/>
      <c r="H237" s="65" t="s">
        <v>622</v>
      </c>
      <c r="I237" s="65"/>
      <c r="J237" s="65"/>
      <c r="K237" s="293"/>
      <c r="L237" s="123"/>
      <c r="M237" s="289"/>
      <c r="N237" s="65"/>
      <c r="O237" s="179"/>
      <c r="P237" s="140"/>
      <c r="Q237" s="64" t="s">
        <v>93</v>
      </c>
      <c r="R237" s="64" t="s">
        <v>304</v>
      </c>
      <c r="S237" s="64" t="str">
        <f t="shared" si="38"/>
        <v>andtvvvgsieftegiivanmvaemieahtdlkvvrklnlggvnvnfeaikrgganngidiyveytghglvdilg</v>
      </c>
      <c r="T237" s="64" t="str">
        <f t="shared" si="39"/>
        <v>fpep</v>
      </c>
      <c r="U237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37" s="64" t="str">
        <f t="shared" si="41"/>
        <v>tyg</v>
      </c>
      <c r="W237" s="64" t="str">
        <f t="shared" si="42"/>
        <v>ppps</v>
      </c>
      <c r="X237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237" s="64"/>
      <c r="Z237" s="64"/>
      <c r="AA237" s="64"/>
      <c r="AB237" s="64"/>
      <c r="AC237" s="186" t="str">
        <f t="shared" si="47"/>
        <v>i</v>
      </c>
      <c r="AD237" s="186" t="str">
        <f t="shared" si="47"/>
        <v>v</v>
      </c>
      <c r="AE237" s="186" t="str">
        <f t="shared" si="47"/>
        <v>h</v>
      </c>
      <c r="AF237" s="186" t="str">
        <f t="shared" si="47"/>
        <v>l</v>
      </c>
      <c r="AG237" s="186" t="str">
        <f t="shared" si="47"/>
        <v>t</v>
      </c>
      <c r="AH237" s="193" t="str">
        <f t="shared" si="47"/>
        <v>y</v>
      </c>
      <c r="AI237" s="66"/>
      <c r="AJ237" s="66"/>
      <c r="AK237" s="205"/>
      <c r="AL237" s="205"/>
      <c r="AM237" s="205"/>
      <c r="AN237" s="205"/>
      <c r="AO237" s="205"/>
      <c r="AP237" s="205"/>
      <c r="AQ237" s="205"/>
      <c r="AR237" s="205"/>
      <c r="AS237" s="205"/>
      <c r="AT237" s="205"/>
      <c r="AU237" s="205"/>
      <c r="AV237" s="205"/>
      <c r="AW237" s="205"/>
      <c r="AX237" s="205"/>
      <c r="AY237" s="205"/>
      <c r="AZ237" s="205"/>
      <c r="BA237" s="205"/>
      <c r="BB237" s="205"/>
      <c r="BC237" s="205"/>
      <c r="BD237" s="205"/>
      <c r="BE237" s="205"/>
      <c r="BF237" s="205"/>
      <c r="BG237" s="205"/>
      <c r="BH237" s="205"/>
      <c r="BI237" s="205"/>
      <c r="BJ237" s="205"/>
      <c r="BK237" s="205"/>
      <c r="BL237" s="205"/>
      <c r="BM237" s="205"/>
      <c r="BN237" s="205"/>
      <c r="BO237" s="205"/>
      <c r="BP237" s="205"/>
      <c r="BQ237" s="205"/>
      <c r="BR237" s="205"/>
      <c r="BS237" s="205"/>
      <c r="BT237" s="205"/>
      <c r="BU237" s="205"/>
      <c r="BV237" s="205"/>
      <c r="BW237" s="205"/>
      <c r="BX237" s="205"/>
      <c r="BY237" s="205"/>
      <c r="BZ237" s="205"/>
      <c r="CA237" s="205"/>
      <c r="CB237" s="205"/>
      <c r="CC237" s="205"/>
      <c r="CD237" s="205"/>
      <c r="CE237" s="205"/>
      <c r="CF237" s="205"/>
      <c r="CG237" s="205"/>
      <c r="CH237" s="205"/>
      <c r="CI237" s="205"/>
      <c r="CJ237" s="205"/>
      <c r="CK237" s="66"/>
      <c r="CL237" s="66"/>
      <c r="CM237" s="66"/>
      <c r="CN237" s="66"/>
      <c r="CO237" s="66"/>
      <c r="CP237" s="66"/>
      <c r="CQ237" s="66"/>
      <c r="CR237" s="66"/>
      <c r="CS237" s="66"/>
      <c r="CT237" s="66"/>
      <c r="CU237" s="66"/>
      <c r="CV237" s="66"/>
      <c r="CW237" s="66"/>
      <c r="CX237" s="66"/>
      <c r="CY237" s="66"/>
      <c r="CZ237" s="66"/>
      <c r="DA237" s="66"/>
      <c r="DB237" s="66"/>
      <c r="DC237" s="66"/>
      <c r="DD237" s="66"/>
      <c r="DE237" s="66"/>
      <c r="DF237" s="66"/>
      <c r="DG237" s="66"/>
      <c r="DH237" s="66"/>
      <c r="DI237" s="66"/>
      <c r="DJ237" s="66"/>
      <c r="DK237" s="66"/>
      <c r="DL237" s="66"/>
      <c r="DM237" s="66"/>
      <c r="DN237" s="66"/>
      <c r="DO237" s="66"/>
      <c r="DP237" s="66"/>
      <c r="DQ237" s="66"/>
      <c r="DR237" s="66"/>
      <c r="DS237" s="66"/>
      <c r="DT237" s="66"/>
      <c r="DU237" s="66"/>
      <c r="DV237" s="66"/>
      <c r="DW237" s="66"/>
      <c r="DX237" s="66"/>
      <c r="DY237" s="66"/>
      <c r="DZ237" s="66"/>
      <c r="EA237" s="66"/>
      <c r="EB237" s="66"/>
      <c r="EC237" s="66"/>
      <c r="ED237" s="66"/>
      <c r="EE237" s="66"/>
      <c r="EF237" s="66"/>
      <c r="EG237" s="66"/>
      <c r="EH237" s="66"/>
      <c r="EI237" s="66"/>
      <c r="EJ237" s="66"/>
      <c r="EK237" s="66"/>
      <c r="EL237" s="66"/>
      <c r="EM237" s="66"/>
      <c r="EN237" s="66"/>
      <c r="EO237" s="66"/>
      <c r="EP237" s="66"/>
      <c r="EQ237" s="66"/>
      <c r="ER237" s="66"/>
      <c r="ES237" s="66"/>
      <c r="ET237" s="66"/>
      <c r="EU237" s="66"/>
      <c r="EV237" s="66"/>
      <c r="EW237" s="66"/>
      <c r="EX237" s="66"/>
      <c r="EY237" s="66"/>
      <c r="EZ237" s="66"/>
      <c r="FA237" s="66"/>
      <c r="FB237" s="66"/>
      <c r="FC237" s="66"/>
      <c r="FD237" s="66"/>
      <c r="FE237" s="66"/>
      <c r="FF237" s="66"/>
      <c r="FG237" s="66"/>
      <c r="FH237" s="66"/>
      <c r="FI237" s="66"/>
      <c r="FJ237" s="66"/>
      <c r="FK237" s="66"/>
      <c r="FL237" s="66"/>
      <c r="FM237" s="66"/>
      <c r="FN237" s="66"/>
      <c r="FO237" s="66"/>
      <c r="FP237" s="66"/>
      <c r="FQ237" s="66"/>
      <c r="FR237" s="66"/>
      <c r="FS237" s="66"/>
      <c r="FT237" s="66"/>
      <c r="FU237" s="66"/>
      <c r="FV237" s="66"/>
      <c r="FW237" s="66"/>
      <c r="FX237" s="66"/>
      <c r="FY237" s="66"/>
      <c r="FZ237" s="66"/>
      <c r="GA237" s="66"/>
      <c r="GB237" s="66"/>
      <c r="GC237" s="66"/>
      <c r="GD237" s="66"/>
      <c r="GE237" s="66"/>
      <c r="GF237" s="66"/>
      <c r="GG237" s="66"/>
      <c r="GH237" s="66"/>
      <c r="GI237" s="66"/>
      <c r="GJ237" s="66"/>
      <c r="GK237" s="66"/>
      <c r="GL237" s="66"/>
      <c r="GM237" s="66"/>
      <c r="GN237" s="66"/>
      <c r="GO237" s="66"/>
      <c r="GP237" s="66"/>
      <c r="GQ237" s="66"/>
      <c r="GR237" s="66"/>
      <c r="GS237" s="66"/>
      <c r="GT237" s="66"/>
      <c r="GU237" s="66"/>
      <c r="GV237" s="66"/>
      <c r="GW237" s="66"/>
      <c r="GX237" s="66"/>
      <c r="GY237" s="66"/>
      <c r="GZ237" s="66"/>
      <c r="HA237" s="66"/>
      <c r="HB237" s="66"/>
      <c r="HC237" s="66"/>
      <c r="HD237" s="66"/>
      <c r="HE237" s="66"/>
      <c r="HF237" s="66"/>
      <c r="HG237" s="66"/>
      <c r="HH237" s="66"/>
      <c r="HI237" s="66"/>
      <c r="HJ237" s="66"/>
      <c r="HK237" s="66"/>
      <c r="HL237" s="66"/>
      <c r="HM237" s="66"/>
      <c r="HN237" s="66"/>
      <c r="HO237" s="66"/>
      <c r="HP237" s="66"/>
      <c r="HQ237" s="66"/>
      <c r="HR237" s="66"/>
      <c r="HS237" s="66"/>
      <c r="HT237" s="66"/>
      <c r="HU237" s="66"/>
      <c r="HV237" s="66"/>
      <c r="HW237" s="66"/>
      <c r="HX237" s="66"/>
      <c r="HY237" s="66"/>
      <c r="HZ237" s="66"/>
      <c r="IA237" s="66"/>
      <c r="IB237" s="66"/>
      <c r="IC237" s="66"/>
      <c r="ID237" s="66"/>
      <c r="IE237" s="66"/>
      <c r="IF237" s="66"/>
      <c r="IG237" s="66"/>
      <c r="IH237" s="66"/>
      <c r="II237" s="66"/>
      <c r="IJ237" s="66"/>
      <c r="IK237" s="66"/>
      <c r="IL237" s="66"/>
      <c r="IM237" s="66"/>
      <c r="IN237" s="66"/>
      <c r="IO237" s="66"/>
      <c r="IP237" s="66"/>
      <c r="IQ237" s="66"/>
      <c r="IR237" s="66"/>
      <c r="IS237" s="66"/>
      <c r="IT237" s="66"/>
      <c r="IU237" s="66"/>
      <c r="IV237" s="66"/>
      <c r="IW237" s="66"/>
      <c r="IX237" s="66"/>
      <c r="IY237" s="66"/>
      <c r="IZ237" s="66"/>
      <c r="JA237" s="66"/>
      <c r="JB237" s="66"/>
      <c r="JC237" s="66"/>
      <c r="JD237" s="66"/>
      <c r="JE237" s="66"/>
      <c r="JF237" s="66"/>
      <c r="JG237" s="66"/>
      <c r="JH237" s="66"/>
      <c r="JI237" s="66"/>
      <c r="JJ237" s="66"/>
      <c r="JK237" s="66"/>
      <c r="JL237" s="66"/>
      <c r="JM237" s="66"/>
      <c r="JN237" s="66"/>
      <c r="JO237" s="66"/>
      <c r="JP237" s="66"/>
      <c r="JQ237" s="66"/>
      <c r="JR237" s="66"/>
      <c r="JS237" s="66"/>
      <c r="JT237" s="66"/>
      <c r="JU237" s="66"/>
      <c r="JV237" s="66"/>
      <c r="JW237" s="66"/>
      <c r="JX237" s="66"/>
      <c r="JY237" s="66"/>
      <c r="JZ237" s="66"/>
      <c r="KA237" s="66"/>
      <c r="KB237" s="66"/>
      <c r="KC237" s="66"/>
      <c r="KD237" s="66"/>
      <c r="KE237" s="66"/>
      <c r="KF237" s="66"/>
      <c r="KG237" s="66"/>
      <c r="KH237" s="66"/>
      <c r="KI237" s="66"/>
      <c r="KJ237" s="66"/>
      <c r="KK237" s="66"/>
      <c r="KL237" s="66"/>
      <c r="KM237" s="66"/>
      <c r="KN237" s="66"/>
      <c r="KO237" s="66"/>
      <c r="KP237" s="66"/>
      <c r="KQ237" s="66"/>
      <c r="KR237" s="66"/>
      <c r="KS237" s="66"/>
      <c r="KT237" s="66"/>
      <c r="KU237" s="66"/>
      <c r="KV237" s="66"/>
      <c r="KW237" s="66"/>
      <c r="KX237" s="66"/>
      <c r="KY237" s="66"/>
      <c r="KZ237" s="66"/>
      <c r="LA237" s="66"/>
      <c r="LB237" s="66"/>
      <c r="LC237" s="66"/>
      <c r="LD237" s="66"/>
      <c r="LE237" s="66"/>
      <c r="LF237" s="66"/>
      <c r="LG237" s="66"/>
      <c r="LH237" s="66"/>
      <c r="LI237" s="66"/>
      <c r="LJ237" s="66"/>
      <c r="LK237" s="66"/>
      <c r="LL237" s="66"/>
      <c r="LM237" s="66"/>
      <c r="LN237" s="66"/>
      <c r="LO237" s="66"/>
      <c r="LP237" s="66"/>
      <c r="LQ237" s="66"/>
      <c r="LR237" s="66"/>
      <c r="LS237" s="66"/>
      <c r="LT237" s="66"/>
      <c r="LU237" s="66"/>
      <c r="LV237" s="66"/>
      <c r="LW237" s="66"/>
      <c r="LX237" s="66"/>
      <c r="LY237" s="66"/>
      <c r="LZ237" s="66"/>
      <c r="MA237" s="66"/>
      <c r="MB237" s="66"/>
      <c r="MC237" s="66"/>
      <c r="MD237" s="66"/>
      <c r="ME237" s="66"/>
      <c r="MF237" s="66"/>
      <c r="MG237" s="66"/>
      <c r="MH237" s="66"/>
      <c r="MI237" s="66"/>
      <c r="MJ237" s="66"/>
      <c r="MK237" s="66"/>
      <c r="ML237" s="66"/>
      <c r="MM237" s="66"/>
      <c r="MN237" s="66"/>
      <c r="MO237" s="66"/>
      <c r="MP237" s="66"/>
      <c r="MQ237" s="66"/>
      <c r="MR237" s="66"/>
      <c r="MS237" s="66"/>
      <c r="MT237" s="66"/>
      <c r="MU237" s="66"/>
      <c r="MV237" s="66"/>
      <c r="MW237" s="66"/>
      <c r="MX237" s="66"/>
      <c r="MY237" s="66"/>
      <c r="MZ237" s="66"/>
      <c r="NA237" s="66"/>
      <c r="NB237" s="66"/>
      <c r="NC237" s="66"/>
      <c r="ND237" s="66"/>
      <c r="NE237" s="66"/>
      <c r="NF237" s="66"/>
      <c r="NG237" s="66"/>
      <c r="NH237" s="66"/>
      <c r="NI237" s="66"/>
      <c r="NJ237" s="66"/>
      <c r="NK237" s="66"/>
      <c r="NL237" s="66"/>
      <c r="NM237" s="66"/>
      <c r="NN237" s="66"/>
      <c r="NO237" s="66"/>
      <c r="NP237" s="66"/>
      <c r="NQ237" s="66"/>
      <c r="NR237" s="66"/>
      <c r="NS237" s="66"/>
      <c r="NT237" s="66"/>
      <c r="NU237" s="66"/>
      <c r="NV237" s="66"/>
      <c r="NW237" s="66"/>
      <c r="NX237" s="66"/>
      <c r="NY237" s="66"/>
      <c r="NZ237" s="66"/>
      <c r="OA237" s="66"/>
      <c r="OB237" s="66"/>
      <c r="OC237" s="66"/>
      <c r="OD237" s="66"/>
      <c r="OE237" s="66"/>
      <c r="OF237" s="66"/>
      <c r="OG237" s="66"/>
      <c r="OH237" s="66"/>
      <c r="OI237" s="66"/>
      <c r="OJ237" s="66"/>
      <c r="OK237" s="66"/>
      <c r="OL237" s="66"/>
      <c r="OM237" s="66"/>
      <c r="ON237" s="66"/>
      <c r="OO237" s="66"/>
      <c r="OP237" s="66"/>
      <c r="OQ237" s="66"/>
      <c r="OR237" s="66"/>
      <c r="OS237" s="66"/>
      <c r="OT237" s="66"/>
      <c r="OU237" s="66"/>
      <c r="OV237" s="66"/>
      <c r="OW237" s="66"/>
      <c r="OX237" s="66"/>
      <c r="OY237" s="66"/>
      <c r="OZ237" s="66"/>
      <c r="PA237" s="66"/>
      <c r="PB237" s="66"/>
      <c r="PC237" s="66"/>
      <c r="PD237" s="66"/>
      <c r="PE237" s="66"/>
      <c r="PF237" s="66"/>
      <c r="PG237" s="66"/>
      <c r="PH237" s="66"/>
      <c r="PI237" s="66"/>
      <c r="PJ237" s="66"/>
      <c r="PK237" s="66"/>
      <c r="PL237" s="66"/>
      <c r="PM237" s="66"/>
      <c r="PN237" s="144"/>
      <c r="PO237" s="144"/>
      <c r="PP237" s="144"/>
      <c r="PQ237" s="144"/>
      <c r="PR237" s="144"/>
      <c r="PS237" s="144"/>
      <c r="PT237" s="144"/>
      <c r="PU237" s="144"/>
      <c r="PV237" s="144"/>
      <c r="PW237" s="144"/>
      <c r="PX237" s="144"/>
      <c r="PY237" s="144"/>
      <c r="PZ237" s="144"/>
      <c r="QA237" s="144"/>
      <c r="QB237" s="144"/>
      <c r="QC237" s="144"/>
      <c r="QD237" s="144"/>
      <c r="QE237" s="144"/>
      <c r="QF237" s="144"/>
      <c r="QG237" s="144"/>
      <c r="QH237" s="144"/>
      <c r="QI237" s="144"/>
      <c r="QJ237" s="144"/>
      <c r="QK237" s="144"/>
      <c r="QL237" s="144"/>
      <c r="QM237" s="144"/>
      <c r="QN237" s="144"/>
      <c r="QO237" s="144"/>
      <c r="QP237" s="144"/>
      <c r="QQ237" s="144"/>
      <c r="QR237" s="144"/>
      <c r="QS237" s="144"/>
      <c r="QT237" s="144"/>
      <c r="QU237" s="144"/>
      <c r="QV237" s="144"/>
      <c r="QW237" s="144"/>
      <c r="QX237" s="144"/>
      <c r="QY237" s="144"/>
      <c r="QZ237" s="144"/>
      <c r="RA237" s="144"/>
      <c r="RB237" s="144"/>
      <c r="RC237" s="144"/>
      <c r="RD237" s="144"/>
      <c r="RE237" s="144"/>
      <c r="RF237" s="144"/>
      <c r="RG237" s="144"/>
      <c r="RH237" s="144"/>
      <c r="RI237" s="144"/>
      <c r="RJ237" s="144"/>
      <c r="RK237" s="144"/>
      <c r="RL237" s="144"/>
      <c r="RM237" s="144"/>
      <c r="RN237" s="144"/>
      <c r="RO237" s="144"/>
      <c r="RP237" s="144"/>
      <c r="RQ237" s="144"/>
      <c r="RR237" s="144"/>
      <c r="RS237" s="144"/>
      <c r="RT237" s="144"/>
      <c r="RU237" s="144"/>
      <c r="RV237" s="144"/>
      <c r="RW237" s="144"/>
      <c r="RX237" s="144"/>
      <c r="RY237" s="144"/>
      <c r="RZ237" s="144"/>
      <c r="SA237" s="144"/>
      <c r="SB237" s="144"/>
      <c r="SC237" s="144"/>
      <c r="SD237" s="144"/>
      <c r="SE237" s="144"/>
      <c r="SF237" s="144"/>
      <c r="SG237" s="144"/>
      <c r="SH237" s="144"/>
      <c r="SI237" s="144"/>
      <c r="SJ237" s="144"/>
      <c r="SK237" s="144"/>
      <c r="SL237" s="144"/>
      <c r="SM237" s="144"/>
      <c r="SN237" s="144"/>
      <c r="SO237" s="144"/>
      <c r="SP237" s="144"/>
      <c r="SQ237" s="144"/>
      <c r="SR237" s="144"/>
      <c r="SS237" s="144"/>
      <c r="ST237" s="144"/>
      <c r="SU237" s="144"/>
      <c r="SV237" s="144"/>
      <c r="SW237" s="144"/>
      <c r="SX237" s="144"/>
      <c r="SY237" s="144"/>
      <c r="SZ237" s="144"/>
      <c r="TA237" s="144"/>
      <c r="TB237" s="144"/>
      <c r="TC237" s="144"/>
      <c r="TD237" s="144"/>
      <c r="TE237" s="144"/>
      <c r="TF237" s="144"/>
      <c r="TG237" s="144"/>
      <c r="TH237" s="144"/>
      <c r="TI237" s="144"/>
      <c r="TJ237" s="144"/>
      <c r="TK237" s="144"/>
      <c r="TL237" s="144"/>
      <c r="TM237" s="144"/>
      <c r="TN237" s="144"/>
      <c r="TO237" s="144"/>
      <c r="TP237" s="144"/>
      <c r="TQ237" s="144"/>
      <c r="TR237" s="144"/>
      <c r="TS237" s="144"/>
      <c r="TT237" s="144"/>
      <c r="TU237" s="144"/>
      <c r="TV237" s="144"/>
      <c r="TW237" s="144"/>
      <c r="TX237" s="144"/>
      <c r="TY237" s="144"/>
      <c r="TZ237" s="144"/>
      <c r="UA237" s="144"/>
      <c r="UB237" s="144"/>
      <c r="UC237" s="144"/>
      <c r="UD237" s="144"/>
      <c r="UE237" s="144"/>
      <c r="UF237" s="144"/>
      <c r="UG237" s="144"/>
      <c r="UH237" s="144"/>
      <c r="UI237" s="144"/>
      <c r="UJ237" s="144"/>
      <c r="UK237" s="144"/>
      <c r="UL237" s="144"/>
      <c r="UM237" s="144"/>
      <c r="UN237" s="144"/>
      <c r="UO237" s="144"/>
      <c r="UP237" s="144"/>
      <c r="UQ237" s="144"/>
      <c r="UR237" s="144"/>
      <c r="US237" s="144"/>
      <c r="UT237" s="144"/>
      <c r="UU237" s="144"/>
      <c r="UV237" s="144"/>
      <c r="UW237" s="144"/>
      <c r="UX237" s="144"/>
      <c r="UY237" s="144"/>
      <c r="UZ237" s="144"/>
      <c r="VA237" s="144"/>
      <c r="VB237" s="144"/>
      <c r="VC237" s="144"/>
      <c r="VD237" s="144"/>
      <c r="VE237" s="144"/>
      <c r="VF237" s="144"/>
      <c r="VG237" s="144"/>
      <c r="VH237" s="144"/>
      <c r="VI237" s="144"/>
      <c r="VJ237" s="144"/>
      <c r="VK237" s="144"/>
      <c r="VL237" s="144"/>
      <c r="VM237" s="144"/>
      <c r="VN237" s="144"/>
      <c r="VO237" s="144"/>
      <c r="VP237" s="144"/>
      <c r="VQ237" s="144"/>
      <c r="VR237" s="144"/>
      <c r="VS237" s="144"/>
      <c r="VT237" s="144"/>
      <c r="VU237" s="144"/>
      <c r="VV237" s="144"/>
      <c r="VW237" s="144"/>
      <c r="VX237" s="144"/>
      <c r="VY237" s="144"/>
      <c r="VZ237" s="144"/>
      <c r="WA237" s="144"/>
      <c r="WB237" s="144"/>
      <c r="WC237" s="144"/>
      <c r="WD237" s="144"/>
      <c r="WE237" s="144"/>
      <c r="WF237" s="144"/>
      <c r="WG237" s="144"/>
      <c r="WH237" s="144"/>
      <c r="WI237" s="144"/>
      <c r="WJ237" s="144"/>
      <c r="WK237" s="144"/>
      <c r="WL237" s="144"/>
      <c r="WM237" s="144"/>
      <c r="WN237" s="144"/>
      <c r="WO237" s="144"/>
      <c r="WP237" s="144"/>
      <c r="WQ237" s="144"/>
      <c r="WR237" s="144"/>
      <c r="WS237" s="144"/>
      <c r="WT237" s="144"/>
      <c r="WU237" s="144"/>
      <c r="WV237" s="144"/>
      <c r="WW237" s="144"/>
      <c r="WX237" s="144"/>
      <c r="WY237" s="144"/>
      <c r="WZ237" s="144"/>
      <c r="XA237" s="144"/>
      <c r="XB237" s="144"/>
      <c r="XC237" s="144"/>
      <c r="XD237" s="144"/>
      <c r="XE237" s="144"/>
      <c r="XF237" s="144"/>
      <c r="XG237" s="144"/>
      <c r="XH237" s="144"/>
      <c r="XI237" s="144"/>
      <c r="XJ237" s="144"/>
      <c r="XK237" s="144"/>
      <c r="XL237" s="144"/>
      <c r="XM237" s="144"/>
      <c r="XN237" s="144"/>
      <c r="XO237" s="144"/>
      <c r="XP237" s="144"/>
      <c r="XQ237" s="144"/>
      <c r="XR237" s="144"/>
      <c r="XS237" s="144"/>
      <c r="XT237" s="144"/>
      <c r="XU237" s="144"/>
      <c r="XV237" s="144"/>
      <c r="XW237" s="144"/>
      <c r="XX237" s="144"/>
      <c r="XY237" s="144"/>
      <c r="XZ237" s="144"/>
      <c r="YA237" s="144"/>
      <c r="YB237" s="144"/>
      <c r="YC237" s="144"/>
      <c r="YD237" s="144"/>
      <c r="YE237" s="144"/>
      <c r="YF237" s="144"/>
      <c r="YG237" s="144"/>
      <c r="YH237" s="144"/>
      <c r="YI237" s="144"/>
      <c r="YJ237" s="144"/>
      <c r="YK237" s="144"/>
      <c r="YL237" s="144"/>
      <c r="YM237" s="144"/>
      <c r="YN237" s="144"/>
      <c r="YO237" s="144"/>
      <c r="YP237" s="144"/>
      <c r="YQ237" s="144"/>
      <c r="YR237" s="144"/>
      <c r="YS237" s="144"/>
      <c r="YT237" s="144"/>
      <c r="YU237" s="144"/>
      <c r="YV237" s="144"/>
      <c r="YW237" s="144"/>
      <c r="YX237" s="144"/>
      <c r="YY237" s="144"/>
      <c r="YZ237" s="144"/>
      <c r="ZA237" s="144"/>
      <c r="ZB237" s="144"/>
      <c r="ZC237" s="144"/>
      <c r="ZD237" s="144"/>
      <c r="ZE237" s="144"/>
      <c r="ZF237" s="144"/>
      <c r="ZG237" s="144"/>
      <c r="ZH237" s="144"/>
      <c r="ZI237" s="144"/>
      <c r="ZJ237" s="144"/>
      <c r="ZK237" s="144"/>
      <c r="ZL237" s="144"/>
      <c r="ZM237" s="144"/>
      <c r="ZN237" s="144"/>
      <c r="ZO237" s="144"/>
      <c r="ZP237" s="144"/>
      <c r="ZQ237" s="144"/>
      <c r="ZR237" s="144"/>
      <c r="ZS237" s="144"/>
      <c r="ZT237" s="144"/>
      <c r="ZU237" s="144"/>
      <c r="ZV237" s="144"/>
      <c r="ZW237" s="144"/>
      <c r="ZX237" s="144"/>
      <c r="ZY237" s="144"/>
      <c r="ZZ237" s="144"/>
      <c r="AAA237" s="144"/>
      <c r="AAB237" s="144"/>
      <c r="AAC237" s="144"/>
      <c r="AAD237" s="144"/>
      <c r="AAE237" s="144"/>
      <c r="AAF237" s="144"/>
      <c r="AAG237" s="144"/>
      <c r="AAH237" s="144"/>
      <c r="AAI237" s="144"/>
      <c r="AAJ237" s="144"/>
      <c r="AAK237" s="144"/>
      <c r="AAL237" s="144"/>
      <c r="AAM237" s="144"/>
      <c r="AAN237" s="144"/>
      <c r="AAO237" s="144"/>
      <c r="AAP237" s="144"/>
      <c r="AAQ237" s="144"/>
      <c r="AAR237" s="144"/>
      <c r="AAS237" s="144"/>
      <c r="AAT237" s="144"/>
      <c r="AAU237" s="144"/>
      <c r="AAV237" s="144"/>
      <c r="AAW237" s="144"/>
      <c r="AAX237" s="144"/>
      <c r="AAY237" s="144"/>
      <c r="AAZ237" s="144"/>
      <c r="ABA237" s="144"/>
      <c r="ABB237" s="144"/>
      <c r="ABC237" s="144"/>
      <c r="ABD237" s="144"/>
      <c r="ABE237" s="144"/>
      <c r="ABF237" s="144"/>
      <c r="ABG237" s="144"/>
      <c r="ABH237" s="144"/>
      <c r="ABI237" s="144"/>
      <c r="ABJ237" s="144"/>
      <c r="ABK237" s="144"/>
      <c r="ABL237" s="144"/>
      <c r="ABM237" s="144"/>
      <c r="ABN237" s="144"/>
      <c r="ABO237" s="144"/>
      <c r="ABP237" s="144"/>
      <c r="ABQ237" s="144"/>
      <c r="ABR237" s="144"/>
      <c r="ABS237" s="144"/>
      <c r="ABT237" s="144"/>
      <c r="ABU237" s="144"/>
      <c r="ABV237" s="144"/>
      <c r="ABW237" s="144"/>
      <c r="ABX237" s="144"/>
      <c r="ABY237" s="144"/>
      <c r="ABZ237" s="144"/>
      <c r="ACA237" s="144"/>
      <c r="ACB237" s="144"/>
      <c r="ACC237" s="144"/>
      <c r="ACD237" s="144"/>
      <c r="ACE237" s="144"/>
      <c r="ACF237" s="144"/>
      <c r="ACG237" s="144"/>
      <c r="ACH237" s="144"/>
      <c r="ACI237" s="144"/>
      <c r="ACJ237" s="144"/>
      <c r="ACK237" s="144"/>
      <c r="ACL237" s="144"/>
      <c r="ACM237" s="144"/>
      <c r="ACN237" s="144"/>
      <c r="ACO237" s="144"/>
      <c r="ACP237" s="144"/>
      <c r="ACQ237" s="144"/>
      <c r="ACR237" s="144"/>
      <c r="ACS237" s="144"/>
      <c r="ACT237" s="144"/>
      <c r="ACU237" s="144"/>
      <c r="ACV237" s="144"/>
      <c r="ACW237" s="144"/>
      <c r="ACX237" s="144"/>
      <c r="ACY237" s="144"/>
      <c r="ACZ237" s="144"/>
      <c r="ADA237" s="144"/>
      <c r="ADB237" s="144"/>
      <c r="ADC237" s="144"/>
      <c r="ADD237" s="144"/>
      <c r="ADE237" s="144"/>
      <c r="ADF237" s="144"/>
      <c r="ADG237" s="144"/>
      <c r="ADH237" s="144"/>
      <c r="ADI237" s="144"/>
      <c r="ADJ237" s="144"/>
      <c r="ADK237" s="144"/>
      <c r="ADL237" s="144"/>
      <c r="ADM237" s="144"/>
      <c r="ADN237" s="144"/>
      <c r="ADO237" s="144"/>
      <c r="ADP237" s="144"/>
      <c r="ADQ237" s="144"/>
      <c r="ADR237" s="144"/>
      <c r="ADS237" s="144"/>
      <c r="ADT237" s="144"/>
      <c r="ADU237" s="144"/>
      <c r="ADV237" s="144"/>
      <c r="ADW237" s="144"/>
      <c r="ADX237" s="144"/>
      <c r="ADY237" s="144"/>
      <c r="ADZ237" s="144"/>
      <c r="AEA237" s="144"/>
      <c r="AEB237" s="144"/>
      <c r="AEC237" s="144"/>
      <c r="AED237" s="144"/>
      <c r="AEE237" s="144"/>
      <c r="AEF237" s="144"/>
      <c r="AEG237" s="144"/>
      <c r="AEH237" s="144"/>
      <c r="AEI237" s="144"/>
      <c r="AEJ237" s="144"/>
      <c r="AEK237" s="144"/>
      <c r="AEL237" s="144"/>
      <c r="AEM237" s="144"/>
      <c r="AEN237" s="144"/>
      <c r="AEO237" s="144"/>
      <c r="AEP237" s="144"/>
      <c r="AEQ237" s="144"/>
      <c r="AER237" s="144"/>
      <c r="AES237" s="144"/>
      <c r="AET237" s="144"/>
      <c r="AEU237" s="144"/>
      <c r="AEV237" s="144"/>
      <c r="AEW237" s="144"/>
      <c r="AEX237" s="144"/>
      <c r="AEY237" s="144"/>
      <c r="AEZ237" s="144"/>
      <c r="AFA237" s="144"/>
      <c r="AFB237" s="144"/>
      <c r="AFC237" s="144"/>
      <c r="AFD237" s="144"/>
      <c r="AFE237" s="144"/>
      <c r="AFF237" s="144"/>
      <c r="AFG237" s="144"/>
      <c r="AFH237" s="144"/>
      <c r="AFI237" s="144"/>
      <c r="AFJ237" s="144"/>
      <c r="AFK237" s="144"/>
      <c r="AFL237" s="144"/>
      <c r="AFM237" s="144"/>
      <c r="AFN237" s="144"/>
      <c r="AFO237" s="144"/>
      <c r="AFP237" s="144"/>
      <c r="AFQ237" s="144"/>
      <c r="AFR237" s="144"/>
      <c r="AFS237" s="144"/>
      <c r="AFT237" s="144"/>
      <c r="AFU237" s="144"/>
      <c r="AFV237" s="144"/>
      <c r="AFW237" s="144"/>
      <c r="AFX237" s="144"/>
      <c r="AFY237" s="144"/>
      <c r="AFZ237" s="144"/>
      <c r="AGA237" s="144"/>
      <c r="AGB237" s="144"/>
      <c r="AGC237" s="144"/>
      <c r="AGD237" s="144"/>
      <c r="AGE237" s="144"/>
      <c r="AGF237" s="144"/>
      <c r="AGG237" s="144"/>
      <c r="AGH237" s="144"/>
      <c r="AGI237" s="144"/>
      <c r="AGJ237" s="144"/>
      <c r="AGK237" s="144"/>
      <c r="AGL237" s="144"/>
      <c r="AGM237" s="144"/>
      <c r="AGN237" s="144"/>
      <c r="AGO237" s="144"/>
      <c r="AGP237" s="144"/>
      <c r="AGQ237" s="144"/>
      <c r="AGR237" s="144"/>
      <c r="AGS237" s="144"/>
      <c r="AGT237" s="144"/>
      <c r="AGU237" s="144"/>
      <c r="AGV237" s="144"/>
      <c r="AGW237" s="144"/>
      <c r="AGX237" s="144"/>
      <c r="AGY237" s="144"/>
      <c r="AGZ237" s="144"/>
      <c r="AHA237" s="144"/>
      <c r="AHB237" s="144"/>
      <c r="AHC237" s="144"/>
      <c r="AHD237" s="144"/>
      <c r="AHE237" s="144"/>
      <c r="AHF237" s="144"/>
      <c r="AHG237" s="144"/>
      <c r="AHH237" s="144"/>
      <c r="AHI237" s="144"/>
      <c r="AHJ237" s="144"/>
      <c r="AHK237" s="144"/>
      <c r="AHL237" s="144"/>
      <c r="AHM237" s="144"/>
      <c r="AHN237" s="144"/>
      <c r="AHO237" s="144"/>
      <c r="AHP237" s="144"/>
      <c r="AHQ237" s="144"/>
      <c r="AHR237" s="144"/>
      <c r="AHS237" s="144"/>
      <c r="AHT237" s="144"/>
      <c r="AHU237" s="144"/>
      <c r="AHV237" s="144"/>
      <c r="AHW237" s="144"/>
      <c r="AHX237" s="144"/>
      <c r="AHY237" s="144"/>
      <c r="AHZ237" s="144"/>
      <c r="AIA237" s="144"/>
      <c r="AIB237" s="144"/>
      <c r="AIC237" s="144"/>
      <c r="AID237" s="144"/>
      <c r="AIE237" s="144"/>
      <c r="AIF237" s="144"/>
      <c r="AIG237" s="144"/>
      <c r="AIH237" s="144"/>
      <c r="AII237" s="144"/>
      <c r="AIJ237" s="144"/>
      <c r="AIK237" s="144"/>
      <c r="AIL237" s="144"/>
      <c r="AIM237" s="144"/>
      <c r="AIN237" s="144"/>
      <c r="AIO237" s="144"/>
      <c r="AIP237" s="144"/>
      <c r="AIQ237" s="144"/>
      <c r="AIR237" s="144"/>
      <c r="AIS237" s="144"/>
      <c r="AIT237" s="144"/>
      <c r="AIU237" s="144"/>
      <c r="AIV237" s="144"/>
      <c r="AIW237" s="144"/>
      <c r="AIX237" s="144"/>
      <c r="AIY237" s="144"/>
      <c r="AIZ237" s="144"/>
      <c r="AJA237" s="144"/>
      <c r="AJB237" s="144"/>
      <c r="AJC237" s="144"/>
      <c r="AJD237" s="144"/>
      <c r="AJE237" s="144"/>
      <c r="AJF237" s="144"/>
      <c r="AJG237" s="144"/>
      <c r="AJH237" s="144"/>
      <c r="AJI237" s="144"/>
      <c r="AJJ237" s="144"/>
      <c r="AJK237" s="144"/>
      <c r="AJL237" s="144"/>
      <c r="AJM237" s="144"/>
      <c r="AJN237" s="144"/>
      <c r="AJO237" s="144"/>
      <c r="AJP237" s="144"/>
      <c r="AJQ237" s="144"/>
      <c r="AJR237" s="144"/>
      <c r="AJS237" s="144"/>
      <c r="AJT237" s="144"/>
      <c r="AJU237" s="144"/>
      <c r="AJV237" s="144"/>
      <c r="AJW237" s="144"/>
      <c r="AJX237" s="144"/>
      <c r="AJY237" s="144"/>
      <c r="AJZ237" s="144"/>
      <c r="AKA237" s="144"/>
      <c r="AKB237" s="144"/>
      <c r="AKC237" s="144"/>
      <c r="AKD237" s="144"/>
      <c r="AKE237" s="144"/>
      <c r="AKF237" s="144"/>
      <c r="AKG237" s="144"/>
      <c r="AKH237" s="144"/>
      <c r="AKI237" s="144"/>
      <c r="AKJ237" s="144"/>
      <c r="AKK237" s="144"/>
      <c r="AKL237" s="144"/>
      <c r="AKM237" s="144"/>
      <c r="AKN237" s="144"/>
      <c r="AKO237" s="144"/>
      <c r="AKP237" s="144"/>
      <c r="AKQ237" s="144"/>
      <c r="AKR237" s="144"/>
      <c r="AKS237" s="144"/>
      <c r="AKT237" s="144"/>
      <c r="AKU237" s="144"/>
      <c r="AKV237" s="144"/>
      <c r="AKW237" s="144"/>
      <c r="AKX237" s="144"/>
      <c r="AKY237" s="144"/>
      <c r="AKZ237" s="144"/>
      <c r="ALA237" s="144"/>
      <c r="ALB237" s="144"/>
      <c r="ALC237" s="144"/>
      <c r="ALD237" s="144"/>
      <c r="ALE237" s="144"/>
      <c r="ALF237" s="144"/>
      <c r="ALG237" s="144"/>
      <c r="ALH237" s="144"/>
      <c r="ALI237" s="144"/>
      <c r="ALJ237" s="144"/>
      <c r="ALK237" s="144"/>
      <c r="ALL237" s="144"/>
      <c r="ALM237" s="144"/>
      <c r="ALN237" s="144"/>
      <c r="ALO237" s="144"/>
      <c r="ALP237" s="144"/>
      <c r="ALQ237" s="144"/>
      <c r="ALR237" s="144"/>
      <c r="ALS237" s="144"/>
      <c r="ALT237" s="144"/>
      <c r="ALU237" s="144"/>
      <c r="ALV237" s="144"/>
      <c r="ALW237" s="144"/>
      <c r="ALX237" s="144"/>
      <c r="ALY237" s="144"/>
      <c r="ALZ237" s="144"/>
      <c r="AMA237" s="144"/>
      <c r="AMB237" s="144"/>
      <c r="AMC237" s="144"/>
      <c r="AMD237" s="144"/>
      <c r="AME237" s="144"/>
      <c r="AMF237" s="144"/>
      <c r="AMG237" s="144"/>
      <c r="AMH237" s="144"/>
      <c r="AMI237" s="144"/>
      <c r="AMJ237" s="144"/>
      <c r="AMK237" s="144"/>
      <c r="AML237" s="144"/>
      <c r="AMM237" s="144"/>
      <c r="AMN237" s="144"/>
      <c r="AMO237" s="144"/>
      <c r="AMP237" s="144"/>
      <c r="AMQ237" s="144"/>
      <c r="AMR237" s="144"/>
      <c r="AMS237" s="144"/>
      <c r="AMT237" s="144"/>
      <c r="AMU237" s="144"/>
      <c r="AMV237" s="144"/>
      <c r="AMW237" s="144"/>
      <c r="AMX237" s="144"/>
      <c r="AMY237" s="144"/>
      <c r="AMZ237" s="144"/>
      <c r="ANA237" s="144"/>
      <c r="ANB237" s="144"/>
      <c r="ANC237" s="144"/>
      <c r="AND237" s="144"/>
      <c r="ANE237" s="144"/>
      <c r="ANF237" s="144"/>
      <c r="ANG237" s="144"/>
      <c r="ANH237" s="144"/>
      <c r="ANI237" s="144"/>
      <c r="ANJ237" s="144"/>
      <c r="ANK237" s="144"/>
      <c r="ANL237" s="144"/>
      <c r="ANM237" s="144"/>
      <c r="ANN237" s="144"/>
      <c r="ANO237" s="144"/>
      <c r="ANP237" s="144"/>
      <c r="ANQ237" s="144"/>
      <c r="ANR237" s="144"/>
      <c r="ANS237" s="144"/>
      <c r="ANT237" s="144"/>
      <c r="ANU237" s="144"/>
      <c r="ANV237" s="144"/>
      <c r="ANW237" s="144"/>
      <c r="ANX237" s="144"/>
      <c r="ANY237" s="144"/>
      <c r="ANZ237" s="144"/>
      <c r="AOA237" s="144"/>
      <c r="AOB237" s="144"/>
      <c r="AOC237" s="144"/>
      <c r="AOD237" s="144"/>
      <c r="AOE237" s="144"/>
      <c r="AOF237" s="144"/>
      <c r="AOG237" s="144"/>
      <c r="AOH237" s="144"/>
      <c r="AOI237" s="144"/>
      <c r="AOJ237" s="144"/>
      <c r="AOK237" s="144"/>
      <c r="AOL237" s="144"/>
      <c r="AOM237" s="144"/>
      <c r="AON237" s="144"/>
      <c r="AOO237" s="144"/>
      <c r="AOP237" s="144"/>
      <c r="AOQ237" s="144"/>
      <c r="AOR237" s="144"/>
      <c r="AOS237" s="144"/>
      <c r="AOT237" s="144"/>
      <c r="AOU237" s="144"/>
      <c r="AOV237" s="144"/>
      <c r="AOW237" s="144"/>
      <c r="AOX237" s="144"/>
      <c r="AOY237" s="144"/>
      <c r="AOZ237" s="144"/>
      <c r="APA237" s="144"/>
      <c r="APB237" s="144"/>
      <c r="APC237" s="144"/>
      <c r="APD237" s="144"/>
      <c r="APE237" s="144"/>
      <c r="APF237" s="144"/>
      <c r="APG237" s="144"/>
      <c r="APH237" s="144"/>
      <c r="API237" s="144"/>
      <c r="APJ237" s="144"/>
      <c r="APK237" s="144"/>
      <c r="APL237" s="144"/>
      <c r="APM237" s="144"/>
      <c r="APN237" s="144"/>
      <c r="APO237" s="144"/>
      <c r="APP237" s="144"/>
      <c r="APQ237" s="144"/>
      <c r="APR237" s="144"/>
      <c r="APS237" s="144"/>
      <c r="APT237" s="144"/>
      <c r="APU237" s="144"/>
      <c r="APV237" s="144"/>
      <c r="APW237" s="144"/>
      <c r="APX237" s="144"/>
      <c r="APY237" s="144"/>
      <c r="APZ237" s="144"/>
      <c r="AQA237" s="144"/>
      <c r="AQB237" s="144"/>
      <c r="AQC237" s="144"/>
      <c r="AQD237" s="144"/>
      <c r="AQE237" s="144"/>
      <c r="AQF237" s="144"/>
      <c r="AQG237" s="144"/>
      <c r="AQH237" s="144"/>
      <c r="AQI237" s="144"/>
      <c r="AQJ237" s="144"/>
      <c r="AQK237" s="144"/>
      <c r="AQL237" s="144"/>
      <c r="AQM237" s="144"/>
      <c r="AQN237" s="144"/>
      <c r="AQO237" s="144"/>
      <c r="AQP237" s="144"/>
      <c r="AQQ237" s="144"/>
      <c r="AQR237" s="144"/>
      <c r="AQS237" s="144"/>
      <c r="AQT237" s="144"/>
      <c r="AQU237" s="144"/>
      <c r="AQV237" s="144"/>
      <c r="AQW237" s="144"/>
      <c r="AQX237" s="144"/>
      <c r="AQY237" s="144"/>
      <c r="AQZ237" s="144"/>
      <c r="ARA237" s="144"/>
      <c r="ARB237" s="144"/>
      <c r="ARC237" s="144"/>
      <c r="ARD237" s="144"/>
      <c r="ARE237" s="144"/>
      <c r="ARF237" s="144"/>
      <c r="ARG237" s="144"/>
      <c r="ARH237" s="144"/>
      <c r="ARI237" s="144"/>
      <c r="ARJ237" s="144"/>
      <c r="ARK237" s="144"/>
      <c r="ARL237" s="144"/>
      <c r="ARM237" s="144"/>
      <c r="ARN237" s="144"/>
      <c r="ARO237" s="144"/>
      <c r="ARP237" s="144"/>
      <c r="ARQ237" s="144"/>
      <c r="ARR237" s="144"/>
      <c r="ARS237" s="144"/>
      <c r="ART237" s="144"/>
      <c r="ARU237" s="144"/>
      <c r="ARV237" s="144"/>
      <c r="ARW237" s="144"/>
      <c r="ARX237" s="144"/>
      <c r="ARY237" s="144"/>
      <c r="ARZ237" s="144"/>
      <c r="ASA237" s="144"/>
      <c r="ASB237" s="144"/>
      <c r="ASC237" s="144"/>
      <c r="ASD237" s="144"/>
      <c r="ASE237" s="144"/>
      <c r="ASF237" s="144"/>
      <c r="ASG237" s="144"/>
      <c r="ASH237" s="144"/>
      <c r="ASI237" s="144"/>
      <c r="ASJ237" s="144"/>
      <c r="ASK237" s="144"/>
      <c r="ASL237" s="144"/>
      <c r="ASM237" s="144"/>
      <c r="ASN237" s="144"/>
      <c r="ASO237" s="144"/>
      <c r="ASP237" s="144"/>
      <c r="ASQ237" s="144"/>
      <c r="ASR237" s="144"/>
      <c r="ASS237" s="144"/>
      <c r="AST237" s="144"/>
      <c r="ASU237" s="144"/>
      <c r="ASV237" s="144"/>
      <c r="ASW237" s="144"/>
      <c r="ASX237" s="144"/>
      <c r="ASY237" s="144"/>
      <c r="ASZ237" s="144"/>
      <c r="ATA237" s="144"/>
      <c r="ATB237" s="144"/>
      <c r="ATC237" s="144"/>
      <c r="ATD237" s="144"/>
      <c r="ATE237" s="144"/>
      <c r="ATF237" s="144"/>
      <c r="ATG237" s="144"/>
      <c r="ATH237" s="144"/>
      <c r="ATI237" s="144"/>
      <c r="ATJ237" s="144"/>
      <c r="ATK237" s="144"/>
      <c r="ATL237" s="144"/>
      <c r="ATM237" s="144"/>
      <c r="ATN237" s="144"/>
      <c r="ATO237" s="144"/>
      <c r="ATP237" s="144"/>
      <c r="ATQ237" s="144"/>
      <c r="ATR237" s="144"/>
      <c r="ATS237" s="144"/>
      <c r="ATT237" s="144"/>
      <c r="ATU237" s="144"/>
      <c r="ATV237" s="144"/>
      <c r="ATW237" s="144"/>
      <c r="ATX237" s="144"/>
      <c r="ATY237" s="144"/>
      <c r="ATZ237" s="144"/>
      <c r="AUA237" s="144"/>
      <c r="AUB237" s="144"/>
      <c r="AUC237" s="144"/>
      <c r="AUD237" s="144"/>
      <c r="AUE237" s="144"/>
      <c r="AUF237" s="144"/>
      <c r="AUG237" s="144"/>
      <c r="AUH237" s="144"/>
      <c r="AUI237" s="144"/>
      <c r="AUJ237" s="144"/>
      <c r="AUK237" s="144"/>
      <c r="AUL237" s="144"/>
      <c r="AUM237" s="144"/>
      <c r="AUN237" s="144"/>
      <c r="AUO237" s="144"/>
      <c r="AUP237" s="144"/>
      <c r="AUQ237" s="144"/>
      <c r="AUR237" s="144"/>
      <c r="AUS237" s="144"/>
      <c r="AUT237" s="144"/>
      <c r="AUU237" s="144"/>
      <c r="AUV237" s="144"/>
      <c r="AUW237" s="144"/>
      <c r="AUX237" s="144"/>
      <c r="AUY237" s="144"/>
      <c r="AUZ237" s="144"/>
      <c r="AVA237" s="144"/>
      <c r="AVB237" s="144"/>
      <c r="AVC237" s="144"/>
      <c r="AVD237" s="144"/>
      <c r="AVE237" s="144"/>
      <c r="AVF237" s="144"/>
      <c r="AVG237" s="144"/>
      <c r="AVH237" s="144"/>
      <c r="AVI237" s="144"/>
      <c r="AVJ237" s="144"/>
      <c r="AVK237" s="144"/>
      <c r="AVL237" s="144"/>
      <c r="AVM237" s="144"/>
      <c r="AVN237" s="144"/>
      <c r="AVO237" s="144"/>
      <c r="AVP237" s="144"/>
      <c r="AVQ237" s="144"/>
      <c r="AVR237" s="144"/>
      <c r="AVS237" s="144"/>
      <c r="AVT237" s="144"/>
      <c r="AVU237" s="144"/>
      <c r="AVV237" s="144"/>
      <c r="AVW237" s="144"/>
      <c r="AVX237" s="144"/>
      <c r="AVY237" s="144"/>
      <c r="AVZ237" s="144"/>
      <c r="AWA237" s="144"/>
      <c r="AWB237" s="144"/>
      <c r="AWC237" s="144"/>
      <c r="AWD237" s="144"/>
      <c r="AWE237" s="144"/>
      <c r="AWF237" s="144"/>
      <c r="AWG237" s="144"/>
      <c r="AWH237" s="144"/>
      <c r="AWI237" s="144"/>
      <c r="AWJ237" s="144"/>
      <c r="AWK237" s="144"/>
      <c r="AWL237" s="144"/>
      <c r="AWM237" s="144"/>
      <c r="AWN237" s="144"/>
      <c r="AWO237" s="144"/>
      <c r="AWP237" s="144"/>
      <c r="AWQ237" s="144"/>
      <c r="AWR237" s="144"/>
      <c r="AWS237" s="144"/>
      <c r="AWT237" s="144"/>
      <c r="AWU237" s="144"/>
      <c r="AWV237" s="144"/>
      <c r="AWW237" s="144"/>
      <c r="AWX237" s="144"/>
      <c r="AWY237" s="144"/>
      <c r="AWZ237" s="144"/>
      <c r="AXA237" s="144"/>
      <c r="AXB237" s="144"/>
      <c r="AXC237" s="144"/>
      <c r="AXD237" s="144"/>
      <c r="AXE237" s="144"/>
      <c r="AXF237" s="144"/>
      <c r="AXG237" s="144"/>
      <c r="AXH237" s="144"/>
      <c r="AXI237" s="144"/>
      <c r="AXJ237" s="144"/>
      <c r="AXK237" s="144"/>
      <c r="AXL237" s="144"/>
      <c r="AXM237" s="144"/>
      <c r="AXN237" s="144"/>
      <c r="AXO237" s="144"/>
      <c r="AXP237" s="144"/>
      <c r="AXQ237" s="144"/>
      <c r="AXR237" s="144"/>
      <c r="AXS237" s="144"/>
      <c r="AXT237" s="144"/>
      <c r="AXU237" s="144"/>
      <c r="AXV237" s="144"/>
      <c r="AXW237" s="144"/>
      <c r="AXX237" s="144"/>
      <c r="AXY237" s="144"/>
      <c r="AXZ237" s="144"/>
      <c r="AYA237" s="144"/>
      <c r="AYB237" s="144"/>
      <c r="AYC237" s="144"/>
      <c r="AYD237" s="144"/>
      <c r="AYE237" s="144"/>
      <c r="AYF237" s="144"/>
      <c r="AYG237" s="144"/>
      <c r="AYH237" s="144"/>
      <c r="AYI237" s="144"/>
      <c r="AYJ237" s="144"/>
      <c r="AYK237" s="144"/>
      <c r="AYL237" s="144"/>
      <c r="AYM237" s="144"/>
      <c r="AYN237" s="144"/>
      <c r="AYO237" s="144"/>
      <c r="AYP237" s="144"/>
      <c r="AYQ237" s="144"/>
      <c r="AYR237" s="144"/>
      <c r="AYS237" s="144"/>
      <c r="AYT237" s="144"/>
      <c r="AYU237" s="144"/>
      <c r="AYV237" s="144"/>
      <c r="AYW237" s="144"/>
      <c r="AYX237" s="144"/>
      <c r="AYY237" s="144"/>
      <c r="AYZ237" s="144"/>
      <c r="AZA237" s="144"/>
      <c r="AZB237" s="144"/>
      <c r="AZC237" s="144"/>
      <c r="AZD237" s="144"/>
      <c r="AZE237" s="144"/>
      <c r="AZF237" s="144"/>
      <c r="AZG237" s="144"/>
      <c r="AZH237" s="144"/>
      <c r="AZI237" s="144"/>
      <c r="AZJ237" s="144"/>
      <c r="AZK237" s="144"/>
      <c r="AZL237" s="144"/>
      <c r="AZM237" s="144"/>
      <c r="AZN237" s="144"/>
      <c r="AZO237" s="144"/>
      <c r="AZP237" s="144"/>
      <c r="AZQ237" s="144"/>
      <c r="AZR237" s="144"/>
      <c r="AZS237" s="144"/>
      <c r="AZT237" s="144"/>
      <c r="AZU237" s="144"/>
      <c r="AZV237" s="144"/>
      <c r="AZW237" s="144"/>
      <c r="AZX237" s="144"/>
      <c r="AZY237" s="144"/>
      <c r="AZZ237" s="144"/>
      <c r="BAA237" s="144"/>
      <c r="BAB237" s="144"/>
      <c r="BAC237" s="144"/>
      <c r="BAD237" s="144"/>
      <c r="BAE237" s="144"/>
      <c r="BAF237" s="144"/>
      <c r="BAG237" s="144"/>
      <c r="BAH237" s="144"/>
      <c r="BAI237" s="144"/>
      <c r="BAJ237" s="144"/>
      <c r="BAK237" s="144"/>
      <c r="BAL237" s="144"/>
      <c r="BAM237" s="144"/>
      <c r="BAN237" s="144"/>
      <c r="BAO237" s="144"/>
      <c r="BAP237" s="144"/>
      <c r="BAQ237" s="144"/>
      <c r="BAR237" s="144"/>
      <c r="BAS237" s="144"/>
      <c r="BAT237" s="144"/>
      <c r="BAU237" s="144"/>
      <c r="BAV237" s="144"/>
      <c r="BAW237" s="144"/>
      <c r="BAX237" s="144"/>
      <c r="BAY237" s="144"/>
      <c r="BAZ237" s="144"/>
      <c r="BBA237" s="144"/>
      <c r="BBB237" s="144"/>
      <c r="BBC237" s="144"/>
      <c r="BBD237" s="144"/>
      <c r="BBE237" s="144"/>
      <c r="BBF237" s="144"/>
      <c r="BBG237" s="144"/>
      <c r="BBH237" s="144"/>
      <c r="BBI237" s="144"/>
      <c r="BBJ237" s="144"/>
      <c r="BBK237" s="144"/>
      <c r="BBL237" s="144"/>
      <c r="BBM237" s="144"/>
      <c r="BBN237" s="144"/>
      <c r="BBO237" s="144"/>
      <c r="BBP237" s="144"/>
      <c r="BBQ237" s="144"/>
      <c r="BBR237" s="144"/>
      <c r="BBS237" s="144"/>
      <c r="BBT237" s="144"/>
      <c r="BBU237" s="144"/>
      <c r="BBV237" s="144"/>
      <c r="BBW237" s="144"/>
      <c r="BBX237" s="144"/>
      <c r="BBY237" s="144"/>
      <c r="BBZ237" s="144"/>
      <c r="BCA237" s="144"/>
      <c r="BCB237" s="144"/>
      <c r="BCC237" s="144"/>
      <c r="BCD237" s="144"/>
      <c r="BCE237" s="144"/>
      <c r="BCF237" s="144"/>
      <c r="BCG237" s="144"/>
      <c r="BCH237" s="144"/>
      <c r="BCI237" s="144"/>
      <c r="BCJ237" s="144"/>
      <c r="BCK237" s="144"/>
      <c r="BCL237" s="144"/>
      <c r="BCM237" s="144"/>
      <c r="BCN237" s="144"/>
      <c r="BCO237" s="144"/>
      <c r="BCP237" s="144"/>
      <c r="BCQ237" s="144"/>
      <c r="BCR237" s="144"/>
      <c r="BCS237" s="144"/>
      <c r="BCT237" s="144"/>
      <c r="BCU237" s="144"/>
      <c r="BCV237" s="144"/>
      <c r="BCW237" s="144"/>
      <c r="BCX237" s="144"/>
      <c r="BCY237" s="144"/>
      <c r="BCZ237" s="144"/>
      <c r="BDA237" s="144"/>
      <c r="BDB237" s="144"/>
      <c r="BDC237" s="144"/>
      <c r="BDD237" s="144"/>
      <c r="BDE237" s="144"/>
      <c r="BDF237" s="144"/>
      <c r="BDG237" s="144"/>
      <c r="BDH237" s="144"/>
      <c r="BDI237" s="144"/>
      <c r="BDJ237" s="144"/>
      <c r="BDK237" s="144"/>
      <c r="BDL237" s="144"/>
      <c r="BDM237" s="144"/>
      <c r="BDN237" s="144"/>
      <c r="BDO237" s="144"/>
      <c r="BDP237" s="144"/>
      <c r="BDQ237" s="144"/>
      <c r="BDR237" s="144"/>
      <c r="BDS237" s="144"/>
      <c r="BDT237" s="144"/>
      <c r="BDU237" s="144"/>
      <c r="BDV237" s="144"/>
      <c r="BDW237" s="144"/>
      <c r="BDX237" s="144"/>
      <c r="BDY237" s="144"/>
      <c r="BDZ237" s="144"/>
      <c r="BEA237" s="144"/>
      <c r="BEB237" s="144"/>
      <c r="BEC237" s="144"/>
      <c r="BED237" s="144"/>
      <c r="BEE237" s="144"/>
      <c r="BEF237" s="144"/>
      <c r="BEG237" s="144"/>
      <c r="BEH237" s="144"/>
      <c r="BEI237" s="144"/>
      <c r="BEJ237" s="144"/>
      <c r="BEK237" s="144"/>
      <c r="BEL237" s="144"/>
      <c r="BEM237" s="144"/>
      <c r="BEN237" s="144"/>
      <c r="BEO237" s="144"/>
      <c r="BEP237" s="144"/>
      <c r="BEQ237" s="144"/>
      <c r="BER237" s="144"/>
      <c r="BES237" s="144"/>
      <c r="BET237" s="144"/>
      <c r="BEU237" s="144"/>
      <c r="BEV237" s="144"/>
      <c r="BEW237" s="144"/>
      <c r="BEX237" s="144"/>
      <c r="BEY237" s="144"/>
      <c r="BEZ237" s="144"/>
      <c r="BFA237" s="144"/>
      <c r="BFB237" s="144"/>
      <c r="BFC237" s="144"/>
      <c r="BFD237" s="144"/>
      <c r="BFE237" s="144"/>
      <c r="BFF237" s="144"/>
      <c r="BFG237" s="144"/>
      <c r="BFH237" s="144"/>
      <c r="BFI237" s="144"/>
      <c r="BFJ237" s="144"/>
      <c r="BFK237" s="144"/>
      <c r="BFL237" s="144"/>
      <c r="BFM237" s="144"/>
      <c r="BFN237" s="144"/>
      <c r="BFO237" s="144"/>
      <c r="BFP237" s="144"/>
      <c r="BFQ237" s="144"/>
      <c r="BFR237" s="144"/>
      <c r="BFS237" s="144"/>
      <c r="BFT237" s="144"/>
      <c r="BFU237" s="144"/>
      <c r="BFV237" s="144"/>
      <c r="BFW237" s="144"/>
      <c r="BFX237" s="144"/>
      <c r="BFY237" s="144"/>
      <c r="BFZ237" s="144"/>
    </row>
    <row r="238" spans="1:1534" ht="15" customHeight="1">
      <c r="A238" s="173" t="s">
        <v>445</v>
      </c>
      <c r="B238" s="143" t="s">
        <v>149</v>
      </c>
      <c r="C238" s="143"/>
      <c r="D238" s="65" t="s">
        <v>73</v>
      </c>
      <c r="E238" s="118"/>
      <c r="F238" s="139"/>
      <c r="G238" s="198"/>
      <c r="H238" s="65" t="s">
        <v>623</v>
      </c>
      <c r="I238" s="65"/>
      <c r="J238" s="65"/>
      <c r="K238" s="293"/>
      <c r="L238" s="123"/>
      <c r="M238" s="289"/>
      <c r="N238" s="65"/>
      <c r="O238" s="179"/>
      <c r="P238" s="140"/>
      <c r="Q238" s="64" t="s">
        <v>93</v>
      </c>
      <c r="R238" s="64" t="s">
        <v>624</v>
      </c>
      <c r="S238" s="64" t="str">
        <f t="shared" si="38"/>
        <v>andtvvvgsinftegiivanmvaemieahtdlkvvrklnlggenvnfeaikrgganngidiyveytghglvdilg</v>
      </c>
      <c r="T238" s="64" t="str">
        <f t="shared" si="39"/>
        <v>fpep</v>
      </c>
      <c r="U238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38" s="64" t="str">
        <f t="shared" si="41"/>
        <v>tyg</v>
      </c>
      <c r="W238" s="64" t="str">
        <f t="shared" si="42"/>
        <v>pppp</v>
      </c>
      <c r="X238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238" s="64"/>
      <c r="Z238" s="64"/>
      <c r="AA238" s="64"/>
      <c r="AB238" s="64"/>
      <c r="AC238" s="186" t="str">
        <f t="shared" si="47"/>
        <v>i</v>
      </c>
      <c r="AD238" s="186" t="str">
        <f t="shared" si="47"/>
        <v>e</v>
      </c>
      <c r="AE238" s="186" t="str">
        <f t="shared" si="47"/>
        <v>h</v>
      </c>
      <c r="AF238" s="186" t="str">
        <f t="shared" si="47"/>
        <v>l</v>
      </c>
      <c r="AG238" s="186" t="str">
        <f t="shared" si="47"/>
        <v>t</v>
      </c>
      <c r="AH238" s="193" t="str">
        <f t="shared" si="47"/>
        <v>y</v>
      </c>
      <c r="AI238" s="66"/>
      <c r="AJ238" s="66"/>
      <c r="AK238" s="205"/>
      <c r="AL238" s="205"/>
      <c r="AM238" s="205"/>
      <c r="AN238" s="205"/>
      <c r="AO238" s="205"/>
      <c r="AP238" s="205"/>
      <c r="AQ238" s="205"/>
      <c r="AR238" s="205"/>
      <c r="AS238" s="205"/>
      <c r="AT238" s="205"/>
      <c r="AU238" s="205"/>
      <c r="AV238" s="205"/>
      <c r="AW238" s="205"/>
      <c r="AX238" s="205"/>
      <c r="AY238" s="205"/>
      <c r="AZ238" s="205"/>
      <c r="BA238" s="205"/>
      <c r="BB238" s="205"/>
      <c r="BC238" s="205"/>
      <c r="BD238" s="205"/>
      <c r="BE238" s="205"/>
      <c r="BF238" s="205"/>
      <c r="BG238" s="205"/>
      <c r="BH238" s="205"/>
      <c r="BI238" s="205"/>
      <c r="BJ238" s="205"/>
      <c r="BK238" s="205"/>
      <c r="BL238" s="205"/>
      <c r="BM238" s="205"/>
      <c r="BN238" s="205"/>
      <c r="BO238" s="205"/>
      <c r="BP238" s="205"/>
      <c r="BQ238" s="205"/>
      <c r="BR238" s="205"/>
      <c r="BS238" s="205"/>
      <c r="BT238" s="205"/>
      <c r="BU238" s="205"/>
      <c r="BV238" s="205"/>
      <c r="BW238" s="205"/>
      <c r="BX238" s="205"/>
      <c r="BY238" s="205"/>
      <c r="BZ238" s="205"/>
      <c r="CA238" s="205"/>
      <c r="CB238" s="205"/>
      <c r="CC238" s="205"/>
      <c r="CD238" s="205"/>
      <c r="CE238" s="205"/>
      <c r="CF238" s="205"/>
      <c r="CG238" s="205"/>
      <c r="CH238" s="205"/>
      <c r="CI238" s="205"/>
      <c r="CJ238" s="205"/>
      <c r="CK238" s="66"/>
      <c r="CL238" s="66"/>
      <c r="CM238" s="66"/>
      <c r="CN238" s="66"/>
      <c r="CO238" s="66"/>
      <c r="CP238" s="66"/>
      <c r="CQ238" s="66"/>
      <c r="CR238" s="66"/>
      <c r="CS238" s="66"/>
      <c r="CT238" s="66"/>
      <c r="CU238" s="66"/>
      <c r="CV238" s="66"/>
      <c r="CW238" s="66"/>
      <c r="CX238" s="66"/>
      <c r="CY238" s="66"/>
      <c r="CZ238" s="66"/>
      <c r="DA238" s="66"/>
      <c r="DB238" s="66"/>
      <c r="DC238" s="66"/>
      <c r="DD238" s="66"/>
      <c r="DE238" s="66"/>
      <c r="DF238" s="66"/>
      <c r="DG238" s="66"/>
      <c r="DH238" s="66"/>
      <c r="DI238" s="66"/>
      <c r="DJ238" s="66"/>
      <c r="DK238" s="66"/>
      <c r="DL238" s="66"/>
      <c r="DM238" s="66"/>
      <c r="DN238" s="66"/>
      <c r="DO238" s="66"/>
      <c r="DP238" s="66"/>
      <c r="DQ238" s="66"/>
      <c r="DR238" s="66"/>
      <c r="DS238" s="66"/>
      <c r="DT238" s="66"/>
      <c r="DU238" s="66"/>
      <c r="DV238" s="66"/>
      <c r="DW238" s="66"/>
      <c r="DX238" s="66"/>
      <c r="DY238" s="66"/>
      <c r="DZ238" s="66"/>
      <c r="EA238" s="66"/>
      <c r="EB238" s="66"/>
      <c r="EC238" s="66"/>
      <c r="ED238" s="66"/>
      <c r="EE238" s="66"/>
      <c r="EF238" s="66"/>
      <c r="EG238" s="66"/>
      <c r="EH238" s="66"/>
      <c r="EI238" s="66"/>
      <c r="EJ238" s="66"/>
      <c r="EK238" s="66"/>
      <c r="EL238" s="66"/>
      <c r="EM238" s="66"/>
      <c r="EN238" s="66"/>
      <c r="EO238" s="66"/>
      <c r="EP238" s="66"/>
      <c r="EQ238" s="66"/>
      <c r="ER238" s="66"/>
      <c r="ES238" s="66"/>
      <c r="ET238" s="66"/>
      <c r="EU238" s="66"/>
      <c r="EV238" s="66"/>
      <c r="EW238" s="66"/>
      <c r="EX238" s="66"/>
      <c r="EY238" s="66"/>
      <c r="EZ238" s="66"/>
      <c r="FA238" s="66"/>
      <c r="FB238" s="66"/>
      <c r="FC238" s="66"/>
      <c r="FD238" s="66"/>
      <c r="FE238" s="66"/>
      <c r="FF238" s="66"/>
      <c r="FG238" s="66"/>
      <c r="FH238" s="66"/>
      <c r="FI238" s="66"/>
      <c r="FJ238" s="66"/>
      <c r="FK238" s="66"/>
      <c r="FL238" s="66"/>
      <c r="FM238" s="66"/>
      <c r="FN238" s="66"/>
      <c r="FO238" s="66"/>
      <c r="FP238" s="66"/>
      <c r="FQ238" s="66"/>
      <c r="FR238" s="66"/>
      <c r="FS238" s="66"/>
      <c r="FT238" s="66"/>
      <c r="FU238" s="66"/>
      <c r="FV238" s="66"/>
      <c r="FW238" s="66"/>
      <c r="FX238" s="66"/>
      <c r="FY238" s="66"/>
      <c r="FZ238" s="66"/>
      <c r="GA238" s="66"/>
      <c r="GB238" s="66"/>
      <c r="GC238" s="66"/>
      <c r="GD238" s="66"/>
      <c r="GE238" s="66"/>
      <c r="GF238" s="66"/>
      <c r="GG238" s="66"/>
      <c r="GH238" s="66"/>
      <c r="GI238" s="66"/>
      <c r="GJ238" s="66"/>
      <c r="GK238" s="66"/>
      <c r="GL238" s="66"/>
      <c r="GM238" s="66"/>
      <c r="GN238" s="66"/>
      <c r="GO238" s="66"/>
      <c r="GP238" s="66"/>
      <c r="GQ238" s="66"/>
      <c r="GR238" s="66"/>
      <c r="GS238" s="66"/>
      <c r="GT238" s="66"/>
      <c r="GU238" s="66"/>
      <c r="GV238" s="66"/>
      <c r="GW238" s="66"/>
      <c r="GX238" s="66"/>
      <c r="GY238" s="66"/>
      <c r="GZ238" s="66"/>
      <c r="HA238" s="66"/>
      <c r="HB238" s="66"/>
      <c r="HC238" s="66"/>
      <c r="HD238" s="66"/>
      <c r="HE238" s="66"/>
      <c r="HF238" s="66"/>
      <c r="HG238" s="66"/>
      <c r="HH238" s="66"/>
      <c r="HI238" s="66"/>
      <c r="HJ238" s="66"/>
      <c r="HK238" s="66"/>
      <c r="HL238" s="66"/>
      <c r="HM238" s="66"/>
      <c r="HN238" s="66"/>
      <c r="HO238" s="66"/>
      <c r="HP238" s="66"/>
      <c r="HQ238" s="66"/>
      <c r="HR238" s="66"/>
      <c r="HS238" s="66"/>
      <c r="HT238" s="66"/>
      <c r="HU238" s="66"/>
      <c r="HV238" s="66"/>
      <c r="HW238" s="66"/>
      <c r="HX238" s="66"/>
      <c r="HY238" s="66"/>
      <c r="HZ238" s="66"/>
      <c r="IA238" s="66"/>
      <c r="IB238" s="66"/>
      <c r="IC238" s="66"/>
      <c r="ID238" s="66"/>
      <c r="IE238" s="66"/>
      <c r="IF238" s="66"/>
      <c r="IG238" s="66"/>
      <c r="IH238" s="66"/>
      <c r="II238" s="66"/>
      <c r="IJ238" s="66"/>
      <c r="IK238" s="66"/>
      <c r="IL238" s="66"/>
      <c r="IM238" s="66"/>
      <c r="IN238" s="66"/>
      <c r="IO238" s="66"/>
      <c r="IP238" s="66"/>
      <c r="IQ238" s="66"/>
      <c r="IR238" s="66"/>
      <c r="IS238" s="66"/>
      <c r="IT238" s="66"/>
      <c r="IU238" s="66"/>
      <c r="IV238" s="66"/>
      <c r="IW238" s="66"/>
      <c r="IX238" s="66"/>
      <c r="IY238" s="66"/>
      <c r="IZ238" s="66"/>
      <c r="JA238" s="66"/>
      <c r="JB238" s="66"/>
      <c r="JC238" s="66"/>
      <c r="JD238" s="66"/>
      <c r="JE238" s="66"/>
      <c r="JF238" s="66"/>
      <c r="JG238" s="66"/>
      <c r="JH238" s="66"/>
      <c r="JI238" s="66"/>
      <c r="JJ238" s="66"/>
      <c r="JK238" s="66"/>
      <c r="JL238" s="66"/>
      <c r="JM238" s="66"/>
      <c r="JN238" s="66"/>
      <c r="JO238" s="66"/>
      <c r="JP238" s="66"/>
      <c r="JQ238" s="66"/>
      <c r="JR238" s="66"/>
      <c r="JS238" s="66"/>
      <c r="JT238" s="66"/>
      <c r="JU238" s="66"/>
      <c r="JV238" s="66"/>
      <c r="JW238" s="66"/>
      <c r="JX238" s="66"/>
      <c r="JY238" s="66"/>
      <c r="JZ238" s="66"/>
      <c r="KA238" s="66"/>
      <c r="KB238" s="66"/>
      <c r="KC238" s="66"/>
      <c r="KD238" s="66"/>
      <c r="KE238" s="66"/>
      <c r="KF238" s="66"/>
      <c r="KG238" s="66"/>
      <c r="KH238" s="66"/>
      <c r="KI238" s="66"/>
      <c r="KJ238" s="66"/>
      <c r="KK238" s="66"/>
      <c r="KL238" s="66"/>
      <c r="KM238" s="66"/>
      <c r="KN238" s="66"/>
      <c r="KO238" s="66"/>
      <c r="KP238" s="66"/>
      <c r="KQ238" s="66"/>
      <c r="KR238" s="66"/>
      <c r="KS238" s="66"/>
      <c r="KT238" s="66"/>
      <c r="KU238" s="66"/>
      <c r="KV238" s="66"/>
      <c r="KW238" s="66"/>
      <c r="KX238" s="66"/>
      <c r="KY238" s="66"/>
      <c r="KZ238" s="66"/>
      <c r="LA238" s="66"/>
      <c r="LB238" s="66"/>
      <c r="LC238" s="66"/>
      <c r="LD238" s="66"/>
      <c r="LE238" s="66"/>
      <c r="LF238" s="66"/>
      <c r="LG238" s="66"/>
      <c r="LH238" s="66"/>
      <c r="LI238" s="66"/>
      <c r="LJ238" s="66"/>
      <c r="LK238" s="66"/>
      <c r="LL238" s="66"/>
      <c r="LM238" s="66"/>
      <c r="LN238" s="66"/>
      <c r="LO238" s="66"/>
      <c r="LP238" s="66"/>
      <c r="LQ238" s="66"/>
      <c r="LR238" s="66"/>
      <c r="LS238" s="66"/>
      <c r="LT238" s="66"/>
      <c r="LU238" s="66"/>
      <c r="LV238" s="66"/>
      <c r="LW238" s="66"/>
      <c r="LX238" s="66"/>
      <c r="LY238" s="66"/>
      <c r="LZ238" s="66"/>
      <c r="MA238" s="66"/>
      <c r="MB238" s="66"/>
      <c r="MC238" s="66"/>
      <c r="MD238" s="66"/>
      <c r="ME238" s="66"/>
      <c r="MF238" s="66"/>
      <c r="MG238" s="66"/>
      <c r="MH238" s="66"/>
      <c r="MI238" s="66"/>
      <c r="MJ238" s="66"/>
      <c r="MK238" s="66"/>
      <c r="ML238" s="66"/>
      <c r="MM238" s="66"/>
      <c r="MN238" s="66"/>
      <c r="MO238" s="66"/>
      <c r="MP238" s="66"/>
      <c r="MQ238" s="66"/>
      <c r="MR238" s="66"/>
      <c r="MS238" s="66"/>
      <c r="MT238" s="66"/>
      <c r="MU238" s="66"/>
      <c r="MV238" s="66"/>
      <c r="MW238" s="66"/>
      <c r="MX238" s="66"/>
      <c r="MY238" s="66"/>
      <c r="MZ238" s="66"/>
      <c r="NA238" s="66"/>
      <c r="NB238" s="66"/>
      <c r="NC238" s="66"/>
      <c r="ND238" s="66"/>
      <c r="NE238" s="66"/>
      <c r="NF238" s="66"/>
      <c r="NG238" s="66"/>
      <c r="NH238" s="66"/>
      <c r="NI238" s="66"/>
      <c r="NJ238" s="66"/>
      <c r="NK238" s="66"/>
      <c r="NL238" s="66"/>
      <c r="NM238" s="66"/>
      <c r="NN238" s="66"/>
      <c r="NO238" s="66"/>
      <c r="NP238" s="66"/>
      <c r="NQ238" s="66"/>
      <c r="NR238" s="66"/>
      <c r="NS238" s="66"/>
      <c r="NT238" s="66"/>
      <c r="NU238" s="66"/>
      <c r="NV238" s="66"/>
      <c r="NW238" s="66"/>
      <c r="NX238" s="66"/>
      <c r="NY238" s="66"/>
      <c r="NZ238" s="66"/>
      <c r="OA238" s="66"/>
      <c r="OB238" s="66"/>
      <c r="OC238" s="66"/>
      <c r="OD238" s="66"/>
      <c r="OE238" s="66"/>
      <c r="OF238" s="66"/>
      <c r="OG238" s="66"/>
      <c r="OH238" s="66"/>
      <c r="OI238" s="66"/>
      <c r="OJ238" s="66"/>
      <c r="OK238" s="66"/>
      <c r="OL238" s="66"/>
      <c r="OM238" s="66"/>
      <c r="ON238" s="66"/>
      <c r="OO238" s="66"/>
      <c r="OP238" s="66"/>
      <c r="OQ238" s="66"/>
      <c r="OR238" s="66"/>
      <c r="OS238" s="66"/>
      <c r="OT238" s="66"/>
      <c r="OU238" s="66"/>
      <c r="OV238" s="66"/>
      <c r="OW238" s="66"/>
      <c r="OX238" s="66"/>
      <c r="OY238" s="66"/>
      <c r="OZ238" s="66"/>
      <c r="PA238" s="66"/>
      <c r="PB238" s="66"/>
      <c r="PC238" s="66"/>
      <c r="PD238" s="66"/>
      <c r="PE238" s="66"/>
      <c r="PF238" s="66"/>
      <c r="PG238" s="66"/>
      <c r="PH238" s="66"/>
      <c r="PI238" s="66"/>
      <c r="PJ238" s="66"/>
      <c r="PK238" s="66"/>
      <c r="PL238" s="66"/>
      <c r="PM238" s="66"/>
      <c r="PN238" s="144"/>
      <c r="PO238" s="144"/>
      <c r="PP238" s="144"/>
      <c r="PQ238" s="144"/>
      <c r="PR238" s="144"/>
      <c r="PS238" s="144"/>
      <c r="PT238" s="144"/>
      <c r="PU238" s="144"/>
      <c r="PV238" s="144"/>
      <c r="PW238" s="144"/>
      <c r="PX238" s="144"/>
      <c r="PY238" s="144"/>
      <c r="PZ238" s="144"/>
      <c r="QA238" s="144"/>
      <c r="QB238" s="144"/>
      <c r="QC238" s="144"/>
      <c r="QD238" s="144"/>
      <c r="QE238" s="144"/>
      <c r="QF238" s="144"/>
      <c r="QG238" s="144"/>
      <c r="QH238" s="144"/>
      <c r="QI238" s="144"/>
      <c r="QJ238" s="144"/>
      <c r="QK238" s="144"/>
      <c r="QL238" s="144"/>
      <c r="QM238" s="144"/>
      <c r="QN238" s="144"/>
      <c r="QO238" s="144"/>
      <c r="QP238" s="144"/>
      <c r="QQ238" s="144"/>
      <c r="QR238" s="144"/>
      <c r="QS238" s="144"/>
      <c r="QT238" s="144"/>
      <c r="QU238" s="144"/>
      <c r="QV238" s="144"/>
      <c r="QW238" s="144"/>
      <c r="QX238" s="144"/>
      <c r="QY238" s="144"/>
      <c r="QZ238" s="144"/>
      <c r="RA238" s="144"/>
      <c r="RB238" s="144"/>
      <c r="RC238" s="144"/>
      <c r="RD238" s="144"/>
      <c r="RE238" s="144"/>
      <c r="RF238" s="144"/>
      <c r="RG238" s="144"/>
      <c r="RH238" s="144"/>
      <c r="RI238" s="144"/>
      <c r="RJ238" s="144"/>
      <c r="RK238" s="144"/>
      <c r="RL238" s="144"/>
      <c r="RM238" s="144"/>
      <c r="RN238" s="144"/>
      <c r="RO238" s="144"/>
      <c r="RP238" s="144"/>
      <c r="RQ238" s="144"/>
      <c r="RR238" s="144"/>
      <c r="RS238" s="144"/>
      <c r="RT238" s="144"/>
      <c r="RU238" s="144"/>
      <c r="RV238" s="144"/>
      <c r="RW238" s="144"/>
      <c r="RX238" s="144"/>
      <c r="RY238" s="144"/>
      <c r="RZ238" s="144"/>
      <c r="SA238" s="144"/>
      <c r="SB238" s="144"/>
      <c r="SC238" s="144"/>
      <c r="SD238" s="144"/>
      <c r="SE238" s="144"/>
      <c r="SF238" s="144"/>
      <c r="SG238" s="144"/>
      <c r="SH238" s="144"/>
      <c r="SI238" s="144"/>
      <c r="SJ238" s="144"/>
      <c r="SK238" s="144"/>
      <c r="SL238" s="144"/>
      <c r="SM238" s="144"/>
      <c r="SN238" s="144"/>
      <c r="SO238" s="144"/>
      <c r="SP238" s="144"/>
      <c r="SQ238" s="144"/>
      <c r="SR238" s="144"/>
      <c r="SS238" s="144"/>
      <c r="ST238" s="144"/>
      <c r="SU238" s="144"/>
      <c r="SV238" s="144"/>
      <c r="SW238" s="144"/>
      <c r="SX238" s="144"/>
      <c r="SY238" s="144"/>
      <c r="SZ238" s="144"/>
      <c r="TA238" s="144"/>
      <c r="TB238" s="144"/>
      <c r="TC238" s="144"/>
      <c r="TD238" s="144"/>
      <c r="TE238" s="144"/>
      <c r="TF238" s="144"/>
      <c r="TG238" s="144"/>
      <c r="TH238" s="144"/>
      <c r="TI238" s="144"/>
      <c r="TJ238" s="144"/>
      <c r="TK238" s="144"/>
      <c r="TL238" s="144"/>
      <c r="TM238" s="144"/>
      <c r="TN238" s="144"/>
      <c r="TO238" s="144"/>
      <c r="TP238" s="144"/>
      <c r="TQ238" s="144"/>
      <c r="TR238" s="144"/>
      <c r="TS238" s="144"/>
      <c r="TT238" s="144"/>
      <c r="TU238" s="144"/>
      <c r="TV238" s="144"/>
      <c r="TW238" s="144"/>
      <c r="TX238" s="144"/>
      <c r="TY238" s="144"/>
      <c r="TZ238" s="144"/>
      <c r="UA238" s="144"/>
      <c r="UB238" s="144"/>
      <c r="UC238" s="144"/>
      <c r="UD238" s="144"/>
      <c r="UE238" s="144"/>
      <c r="UF238" s="144"/>
      <c r="UG238" s="144"/>
      <c r="UH238" s="144"/>
      <c r="UI238" s="144"/>
      <c r="UJ238" s="144"/>
      <c r="UK238" s="144"/>
      <c r="UL238" s="144"/>
      <c r="UM238" s="144"/>
      <c r="UN238" s="144"/>
      <c r="UO238" s="144"/>
      <c r="UP238" s="144"/>
      <c r="UQ238" s="144"/>
      <c r="UR238" s="144"/>
      <c r="US238" s="144"/>
      <c r="UT238" s="144"/>
      <c r="UU238" s="144"/>
      <c r="UV238" s="144"/>
      <c r="UW238" s="144"/>
      <c r="UX238" s="144"/>
      <c r="UY238" s="144"/>
      <c r="UZ238" s="144"/>
      <c r="VA238" s="144"/>
      <c r="VB238" s="144"/>
      <c r="VC238" s="144"/>
      <c r="VD238" s="144"/>
      <c r="VE238" s="144"/>
      <c r="VF238" s="144"/>
      <c r="VG238" s="144"/>
      <c r="VH238" s="144"/>
      <c r="VI238" s="144"/>
      <c r="VJ238" s="144"/>
      <c r="VK238" s="144"/>
      <c r="VL238" s="144"/>
      <c r="VM238" s="144"/>
      <c r="VN238" s="144"/>
      <c r="VO238" s="144"/>
      <c r="VP238" s="144"/>
      <c r="VQ238" s="144"/>
      <c r="VR238" s="144"/>
      <c r="VS238" s="144"/>
      <c r="VT238" s="144"/>
      <c r="VU238" s="144"/>
      <c r="VV238" s="144"/>
      <c r="VW238" s="144"/>
      <c r="VX238" s="144"/>
      <c r="VY238" s="144"/>
      <c r="VZ238" s="144"/>
      <c r="WA238" s="144"/>
      <c r="WB238" s="144"/>
      <c r="WC238" s="144"/>
      <c r="WD238" s="144"/>
      <c r="WE238" s="144"/>
      <c r="WF238" s="144"/>
      <c r="WG238" s="144"/>
      <c r="WH238" s="144"/>
      <c r="WI238" s="144"/>
      <c r="WJ238" s="144"/>
      <c r="WK238" s="144"/>
      <c r="WL238" s="144"/>
      <c r="WM238" s="144"/>
      <c r="WN238" s="144"/>
      <c r="WO238" s="144"/>
      <c r="WP238" s="144"/>
      <c r="WQ238" s="144"/>
      <c r="WR238" s="144"/>
      <c r="WS238" s="144"/>
      <c r="WT238" s="144"/>
      <c r="WU238" s="144"/>
      <c r="WV238" s="144"/>
      <c r="WW238" s="144"/>
      <c r="WX238" s="144"/>
      <c r="WY238" s="144"/>
      <c r="WZ238" s="144"/>
      <c r="XA238" s="144"/>
      <c r="XB238" s="144"/>
      <c r="XC238" s="144"/>
      <c r="XD238" s="144"/>
      <c r="XE238" s="144"/>
      <c r="XF238" s="144"/>
      <c r="XG238" s="144"/>
      <c r="XH238" s="144"/>
      <c r="XI238" s="144"/>
      <c r="XJ238" s="144"/>
      <c r="XK238" s="144"/>
      <c r="XL238" s="144"/>
      <c r="XM238" s="144"/>
      <c r="XN238" s="144"/>
      <c r="XO238" s="144"/>
      <c r="XP238" s="144"/>
      <c r="XQ238" s="144"/>
      <c r="XR238" s="144"/>
      <c r="XS238" s="144"/>
      <c r="XT238" s="144"/>
      <c r="XU238" s="144"/>
      <c r="XV238" s="144"/>
      <c r="XW238" s="144"/>
      <c r="XX238" s="144"/>
      <c r="XY238" s="144"/>
      <c r="XZ238" s="144"/>
      <c r="YA238" s="144"/>
      <c r="YB238" s="144"/>
      <c r="YC238" s="144"/>
      <c r="YD238" s="144"/>
      <c r="YE238" s="144"/>
      <c r="YF238" s="144"/>
      <c r="YG238" s="144"/>
      <c r="YH238" s="144"/>
      <c r="YI238" s="144"/>
      <c r="YJ238" s="144"/>
      <c r="YK238" s="144"/>
      <c r="YL238" s="144"/>
      <c r="YM238" s="144"/>
      <c r="YN238" s="144"/>
      <c r="YO238" s="144"/>
      <c r="YP238" s="144"/>
      <c r="YQ238" s="144"/>
      <c r="YR238" s="144"/>
      <c r="YS238" s="144"/>
      <c r="YT238" s="144"/>
      <c r="YU238" s="144"/>
      <c r="YV238" s="144"/>
      <c r="YW238" s="144"/>
      <c r="YX238" s="144"/>
      <c r="YY238" s="144"/>
      <c r="YZ238" s="144"/>
      <c r="ZA238" s="144"/>
      <c r="ZB238" s="144"/>
      <c r="ZC238" s="144"/>
      <c r="ZD238" s="144"/>
      <c r="ZE238" s="144"/>
      <c r="ZF238" s="144"/>
      <c r="ZG238" s="144"/>
      <c r="ZH238" s="144"/>
      <c r="ZI238" s="144"/>
      <c r="ZJ238" s="144"/>
      <c r="ZK238" s="144"/>
      <c r="ZL238" s="144"/>
      <c r="ZM238" s="144"/>
      <c r="ZN238" s="144"/>
      <c r="ZO238" s="144"/>
      <c r="ZP238" s="144"/>
      <c r="ZQ238" s="144"/>
      <c r="ZR238" s="144"/>
      <c r="ZS238" s="144"/>
      <c r="ZT238" s="144"/>
      <c r="ZU238" s="144"/>
      <c r="ZV238" s="144"/>
      <c r="ZW238" s="144"/>
      <c r="ZX238" s="144"/>
      <c r="ZY238" s="144"/>
      <c r="ZZ238" s="144"/>
      <c r="AAA238" s="144"/>
      <c r="AAB238" s="144"/>
      <c r="AAC238" s="144"/>
      <c r="AAD238" s="144"/>
      <c r="AAE238" s="144"/>
      <c r="AAF238" s="144"/>
      <c r="AAG238" s="144"/>
      <c r="AAH238" s="144"/>
      <c r="AAI238" s="144"/>
      <c r="AAJ238" s="144"/>
      <c r="AAK238" s="144"/>
      <c r="AAL238" s="144"/>
      <c r="AAM238" s="144"/>
      <c r="AAN238" s="144"/>
      <c r="AAO238" s="144"/>
      <c r="AAP238" s="144"/>
      <c r="AAQ238" s="144"/>
      <c r="AAR238" s="144"/>
      <c r="AAS238" s="144"/>
      <c r="AAT238" s="144"/>
      <c r="AAU238" s="144"/>
      <c r="AAV238" s="144"/>
      <c r="AAW238" s="144"/>
      <c r="AAX238" s="144"/>
      <c r="AAY238" s="144"/>
      <c r="AAZ238" s="144"/>
      <c r="ABA238" s="144"/>
      <c r="ABB238" s="144"/>
      <c r="ABC238" s="144"/>
      <c r="ABD238" s="144"/>
      <c r="ABE238" s="144"/>
      <c r="ABF238" s="144"/>
      <c r="ABG238" s="144"/>
      <c r="ABH238" s="144"/>
      <c r="ABI238" s="144"/>
      <c r="ABJ238" s="144"/>
      <c r="ABK238" s="144"/>
      <c r="ABL238" s="144"/>
      <c r="ABM238" s="144"/>
      <c r="ABN238" s="144"/>
      <c r="ABO238" s="144"/>
      <c r="ABP238" s="144"/>
      <c r="ABQ238" s="144"/>
      <c r="ABR238" s="144"/>
      <c r="ABS238" s="144"/>
      <c r="ABT238" s="144"/>
      <c r="ABU238" s="144"/>
      <c r="ABV238" s="144"/>
      <c r="ABW238" s="144"/>
      <c r="ABX238" s="144"/>
      <c r="ABY238" s="144"/>
      <c r="ABZ238" s="144"/>
      <c r="ACA238" s="144"/>
      <c r="ACB238" s="144"/>
      <c r="ACC238" s="144"/>
      <c r="ACD238" s="144"/>
      <c r="ACE238" s="144"/>
      <c r="ACF238" s="144"/>
      <c r="ACG238" s="144"/>
      <c r="ACH238" s="144"/>
      <c r="ACI238" s="144"/>
      <c r="ACJ238" s="144"/>
      <c r="ACK238" s="144"/>
      <c r="ACL238" s="144"/>
      <c r="ACM238" s="144"/>
      <c r="ACN238" s="144"/>
      <c r="ACO238" s="144"/>
      <c r="ACP238" s="144"/>
      <c r="ACQ238" s="144"/>
      <c r="ACR238" s="144"/>
      <c r="ACS238" s="144"/>
      <c r="ACT238" s="144"/>
      <c r="ACU238" s="144"/>
      <c r="ACV238" s="144"/>
      <c r="ACW238" s="144"/>
      <c r="ACX238" s="144"/>
      <c r="ACY238" s="144"/>
      <c r="ACZ238" s="144"/>
      <c r="ADA238" s="144"/>
      <c r="ADB238" s="144"/>
      <c r="ADC238" s="144"/>
      <c r="ADD238" s="144"/>
      <c r="ADE238" s="144"/>
      <c r="ADF238" s="144"/>
      <c r="ADG238" s="144"/>
      <c r="ADH238" s="144"/>
      <c r="ADI238" s="144"/>
      <c r="ADJ238" s="144"/>
      <c r="ADK238" s="144"/>
      <c r="ADL238" s="144"/>
      <c r="ADM238" s="144"/>
      <c r="ADN238" s="144"/>
      <c r="ADO238" s="144"/>
      <c r="ADP238" s="144"/>
      <c r="ADQ238" s="144"/>
      <c r="ADR238" s="144"/>
      <c r="ADS238" s="144"/>
      <c r="ADT238" s="144"/>
      <c r="ADU238" s="144"/>
      <c r="ADV238" s="144"/>
      <c r="ADW238" s="144"/>
      <c r="ADX238" s="144"/>
      <c r="ADY238" s="144"/>
      <c r="ADZ238" s="144"/>
      <c r="AEA238" s="144"/>
      <c r="AEB238" s="144"/>
      <c r="AEC238" s="144"/>
      <c r="AED238" s="144"/>
      <c r="AEE238" s="144"/>
      <c r="AEF238" s="144"/>
      <c r="AEG238" s="144"/>
      <c r="AEH238" s="144"/>
      <c r="AEI238" s="144"/>
      <c r="AEJ238" s="144"/>
      <c r="AEK238" s="144"/>
      <c r="AEL238" s="144"/>
      <c r="AEM238" s="144"/>
      <c r="AEN238" s="144"/>
      <c r="AEO238" s="144"/>
      <c r="AEP238" s="144"/>
      <c r="AEQ238" s="144"/>
      <c r="AER238" s="144"/>
      <c r="AES238" s="144"/>
      <c r="AET238" s="144"/>
      <c r="AEU238" s="144"/>
      <c r="AEV238" s="144"/>
      <c r="AEW238" s="144"/>
      <c r="AEX238" s="144"/>
      <c r="AEY238" s="144"/>
      <c r="AEZ238" s="144"/>
      <c r="AFA238" s="144"/>
      <c r="AFB238" s="144"/>
      <c r="AFC238" s="144"/>
      <c r="AFD238" s="144"/>
      <c r="AFE238" s="144"/>
      <c r="AFF238" s="144"/>
      <c r="AFG238" s="144"/>
      <c r="AFH238" s="144"/>
      <c r="AFI238" s="144"/>
      <c r="AFJ238" s="144"/>
      <c r="AFK238" s="144"/>
      <c r="AFL238" s="144"/>
      <c r="AFM238" s="144"/>
      <c r="AFN238" s="144"/>
      <c r="AFO238" s="144"/>
      <c r="AFP238" s="144"/>
      <c r="AFQ238" s="144"/>
      <c r="AFR238" s="144"/>
      <c r="AFS238" s="144"/>
      <c r="AFT238" s="144"/>
      <c r="AFU238" s="144"/>
      <c r="AFV238" s="144"/>
      <c r="AFW238" s="144"/>
      <c r="AFX238" s="144"/>
      <c r="AFY238" s="144"/>
      <c r="AFZ238" s="144"/>
      <c r="AGA238" s="144"/>
      <c r="AGB238" s="144"/>
      <c r="AGC238" s="144"/>
      <c r="AGD238" s="144"/>
      <c r="AGE238" s="144"/>
      <c r="AGF238" s="144"/>
      <c r="AGG238" s="144"/>
      <c r="AGH238" s="144"/>
      <c r="AGI238" s="144"/>
      <c r="AGJ238" s="144"/>
      <c r="AGK238" s="144"/>
      <c r="AGL238" s="144"/>
      <c r="AGM238" s="144"/>
      <c r="AGN238" s="144"/>
      <c r="AGO238" s="144"/>
      <c r="AGP238" s="144"/>
      <c r="AGQ238" s="144"/>
      <c r="AGR238" s="144"/>
      <c r="AGS238" s="144"/>
      <c r="AGT238" s="144"/>
      <c r="AGU238" s="144"/>
      <c r="AGV238" s="144"/>
      <c r="AGW238" s="144"/>
      <c r="AGX238" s="144"/>
      <c r="AGY238" s="144"/>
      <c r="AGZ238" s="144"/>
      <c r="AHA238" s="144"/>
      <c r="AHB238" s="144"/>
      <c r="AHC238" s="144"/>
      <c r="AHD238" s="144"/>
      <c r="AHE238" s="144"/>
      <c r="AHF238" s="144"/>
      <c r="AHG238" s="144"/>
      <c r="AHH238" s="144"/>
      <c r="AHI238" s="144"/>
      <c r="AHJ238" s="144"/>
      <c r="AHK238" s="144"/>
      <c r="AHL238" s="144"/>
      <c r="AHM238" s="144"/>
      <c r="AHN238" s="144"/>
      <c r="AHO238" s="144"/>
      <c r="AHP238" s="144"/>
      <c r="AHQ238" s="144"/>
      <c r="AHR238" s="144"/>
      <c r="AHS238" s="144"/>
      <c r="AHT238" s="144"/>
      <c r="AHU238" s="144"/>
      <c r="AHV238" s="144"/>
      <c r="AHW238" s="144"/>
      <c r="AHX238" s="144"/>
      <c r="AHY238" s="144"/>
      <c r="AHZ238" s="144"/>
      <c r="AIA238" s="144"/>
      <c r="AIB238" s="144"/>
      <c r="AIC238" s="144"/>
      <c r="AID238" s="144"/>
      <c r="AIE238" s="144"/>
      <c r="AIF238" s="144"/>
      <c r="AIG238" s="144"/>
      <c r="AIH238" s="144"/>
      <c r="AII238" s="144"/>
      <c r="AIJ238" s="144"/>
      <c r="AIK238" s="144"/>
      <c r="AIL238" s="144"/>
      <c r="AIM238" s="144"/>
      <c r="AIN238" s="144"/>
      <c r="AIO238" s="144"/>
      <c r="AIP238" s="144"/>
      <c r="AIQ238" s="144"/>
      <c r="AIR238" s="144"/>
      <c r="AIS238" s="144"/>
      <c r="AIT238" s="144"/>
      <c r="AIU238" s="144"/>
      <c r="AIV238" s="144"/>
      <c r="AIW238" s="144"/>
      <c r="AIX238" s="144"/>
      <c r="AIY238" s="144"/>
      <c r="AIZ238" s="144"/>
      <c r="AJA238" s="144"/>
      <c r="AJB238" s="144"/>
      <c r="AJC238" s="144"/>
      <c r="AJD238" s="144"/>
      <c r="AJE238" s="144"/>
      <c r="AJF238" s="144"/>
      <c r="AJG238" s="144"/>
      <c r="AJH238" s="144"/>
      <c r="AJI238" s="144"/>
      <c r="AJJ238" s="144"/>
      <c r="AJK238" s="144"/>
      <c r="AJL238" s="144"/>
      <c r="AJM238" s="144"/>
      <c r="AJN238" s="144"/>
      <c r="AJO238" s="144"/>
      <c r="AJP238" s="144"/>
      <c r="AJQ238" s="144"/>
      <c r="AJR238" s="144"/>
      <c r="AJS238" s="144"/>
      <c r="AJT238" s="144"/>
      <c r="AJU238" s="144"/>
      <c r="AJV238" s="144"/>
      <c r="AJW238" s="144"/>
      <c r="AJX238" s="144"/>
      <c r="AJY238" s="144"/>
      <c r="AJZ238" s="144"/>
      <c r="AKA238" s="144"/>
      <c r="AKB238" s="144"/>
      <c r="AKC238" s="144"/>
      <c r="AKD238" s="144"/>
      <c r="AKE238" s="144"/>
      <c r="AKF238" s="144"/>
      <c r="AKG238" s="144"/>
      <c r="AKH238" s="144"/>
      <c r="AKI238" s="144"/>
      <c r="AKJ238" s="144"/>
      <c r="AKK238" s="144"/>
      <c r="AKL238" s="144"/>
      <c r="AKM238" s="144"/>
      <c r="AKN238" s="144"/>
      <c r="AKO238" s="144"/>
      <c r="AKP238" s="144"/>
      <c r="AKQ238" s="144"/>
      <c r="AKR238" s="144"/>
      <c r="AKS238" s="144"/>
      <c r="AKT238" s="144"/>
      <c r="AKU238" s="144"/>
      <c r="AKV238" s="144"/>
      <c r="AKW238" s="144"/>
      <c r="AKX238" s="144"/>
      <c r="AKY238" s="144"/>
      <c r="AKZ238" s="144"/>
      <c r="ALA238" s="144"/>
      <c r="ALB238" s="144"/>
      <c r="ALC238" s="144"/>
      <c r="ALD238" s="144"/>
      <c r="ALE238" s="144"/>
      <c r="ALF238" s="144"/>
      <c r="ALG238" s="144"/>
      <c r="ALH238" s="144"/>
      <c r="ALI238" s="144"/>
      <c r="ALJ238" s="144"/>
      <c r="ALK238" s="144"/>
      <c r="ALL238" s="144"/>
      <c r="ALM238" s="144"/>
      <c r="ALN238" s="144"/>
      <c r="ALO238" s="144"/>
      <c r="ALP238" s="144"/>
      <c r="ALQ238" s="144"/>
      <c r="ALR238" s="144"/>
      <c r="ALS238" s="144"/>
      <c r="ALT238" s="144"/>
      <c r="ALU238" s="144"/>
      <c r="ALV238" s="144"/>
      <c r="ALW238" s="144"/>
      <c r="ALX238" s="144"/>
      <c r="ALY238" s="144"/>
      <c r="ALZ238" s="144"/>
      <c r="AMA238" s="144"/>
      <c r="AMB238" s="144"/>
      <c r="AMC238" s="144"/>
      <c r="AMD238" s="144"/>
      <c r="AME238" s="144"/>
      <c r="AMF238" s="144"/>
      <c r="AMG238" s="144"/>
      <c r="AMH238" s="144"/>
      <c r="AMI238" s="144"/>
      <c r="AMJ238" s="144"/>
      <c r="AMK238" s="144"/>
      <c r="AML238" s="144"/>
      <c r="AMM238" s="144"/>
      <c r="AMN238" s="144"/>
      <c r="AMO238" s="144"/>
      <c r="AMP238" s="144"/>
      <c r="AMQ238" s="144"/>
      <c r="AMR238" s="144"/>
      <c r="AMS238" s="144"/>
      <c r="AMT238" s="144"/>
      <c r="AMU238" s="144"/>
      <c r="AMV238" s="144"/>
      <c r="AMW238" s="144"/>
      <c r="AMX238" s="144"/>
      <c r="AMY238" s="144"/>
      <c r="AMZ238" s="144"/>
      <c r="ANA238" s="144"/>
      <c r="ANB238" s="144"/>
      <c r="ANC238" s="144"/>
      <c r="AND238" s="144"/>
      <c r="ANE238" s="144"/>
      <c r="ANF238" s="144"/>
      <c r="ANG238" s="144"/>
      <c r="ANH238" s="144"/>
      <c r="ANI238" s="144"/>
      <c r="ANJ238" s="144"/>
      <c r="ANK238" s="144"/>
      <c r="ANL238" s="144"/>
      <c r="ANM238" s="144"/>
      <c r="ANN238" s="144"/>
      <c r="ANO238" s="144"/>
      <c r="ANP238" s="144"/>
      <c r="ANQ238" s="144"/>
      <c r="ANR238" s="144"/>
      <c r="ANS238" s="144"/>
      <c r="ANT238" s="144"/>
      <c r="ANU238" s="144"/>
      <c r="ANV238" s="144"/>
      <c r="ANW238" s="144"/>
      <c r="ANX238" s="144"/>
      <c r="ANY238" s="144"/>
      <c r="ANZ238" s="144"/>
      <c r="AOA238" s="144"/>
      <c r="AOB238" s="144"/>
      <c r="AOC238" s="144"/>
      <c r="AOD238" s="144"/>
      <c r="AOE238" s="144"/>
      <c r="AOF238" s="144"/>
      <c r="AOG238" s="144"/>
      <c r="AOH238" s="144"/>
      <c r="AOI238" s="144"/>
      <c r="AOJ238" s="144"/>
      <c r="AOK238" s="144"/>
      <c r="AOL238" s="144"/>
      <c r="AOM238" s="144"/>
      <c r="AON238" s="144"/>
      <c r="AOO238" s="144"/>
      <c r="AOP238" s="144"/>
      <c r="AOQ238" s="144"/>
      <c r="AOR238" s="144"/>
      <c r="AOS238" s="144"/>
      <c r="AOT238" s="144"/>
      <c r="AOU238" s="144"/>
      <c r="AOV238" s="144"/>
      <c r="AOW238" s="144"/>
      <c r="AOX238" s="144"/>
      <c r="AOY238" s="144"/>
      <c r="AOZ238" s="144"/>
      <c r="APA238" s="144"/>
      <c r="APB238" s="144"/>
      <c r="APC238" s="144"/>
      <c r="APD238" s="144"/>
      <c r="APE238" s="144"/>
      <c r="APF238" s="144"/>
      <c r="APG238" s="144"/>
      <c r="APH238" s="144"/>
      <c r="API238" s="144"/>
      <c r="APJ238" s="144"/>
      <c r="APK238" s="144"/>
      <c r="APL238" s="144"/>
      <c r="APM238" s="144"/>
      <c r="APN238" s="144"/>
      <c r="APO238" s="144"/>
      <c r="APP238" s="144"/>
      <c r="APQ238" s="144"/>
      <c r="APR238" s="144"/>
      <c r="APS238" s="144"/>
      <c r="APT238" s="144"/>
      <c r="APU238" s="144"/>
      <c r="APV238" s="144"/>
      <c r="APW238" s="144"/>
      <c r="APX238" s="144"/>
      <c r="APY238" s="144"/>
      <c r="APZ238" s="144"/>
      <c r="AQA238" s="144"/>
      <c r="AQB238" s="144"/>
      <c r="AQC238" s="144"/>
      <c r="AQD238" s="144"/>
      <c r="AQE238" s="144"/>
      <c r="AQF238" s="144"/>
      <c r="AQG238" s="144"/>
      <c r="AQH238" s="144"/>
      <c r="AQI238" s="144"/>
      <c r="AQJ238" s="144"/>
      <c r="AQK238" s="144"/>
      <c r="AQL238" s="144"/>
      <c r="AQM238" s="144"/>
      <c r="AQN238" s="144"/>
      <c r="AQO238" s="144"/>
      <c r="AQP238" s="144"/>
      <c r="AQQ238" s="144"/>
      <c r="AQR238" s="144"/>
      <c r="AQS238" s="144"/>
      <c r="AQT238" s="144"/>
      <c r="AQU238" s="144"/>
      <c r="AQV238" s="144"/>
      <c r="AQW238" s="144"/>
      <c r="AQX238" s="144"/>
      <c r="AQY238" s="144"/>
      <c r="AQZ238" s="144"/>
      <c r="ARA238" s="144"/>
      <c r="ARB238" s="144"/>
      <c r="ARC238" s="144"/>
      <c r="ARD238" s="144"/>
      <c r="ARE238" s="144"/>
      <c r="ARF238" s="144"/>
      <c r="ARG238" s="144"/>
      <c r="ARH238" s="144"/>
      <c r="ARI238" s="144"/>
      <c r="ARJ238" s="144"/>
      <c r="ARK238" s="144"/>
      <c r="ARL238" s="144"/>
      <c r="ARM238" s="144"/>
      <c r="ARN238" s="144"/>
      <c r="ARO238" s="144"/>
      <c r="ARP238" s="144"/>
      <c r="ARQ238" s="144"/>
      <c r="ARR238" s="144"/>
      <c r="ARS238" s="144"/>
      <c r="ART238" s="144"/>
      <c r="ARU238" s="144"/>
      <c r="ARV238" s="144"/>
      <c r="ARW238" s="144"/>
      <c r="ARX238" s="144"/>
      <c r="ARY238" s="144"/>
      <c r="ARZ238" s="144"/>
      <c r="ASA238" s="144"/>
      <c r="ASB238" s="144"/>
      <c r="ASC238" s="144"/>
      <c r="ASD238" s="144"/>
      <c r="ASE238" s="144"/>
      <c r="ASF238" s="144"/>
      <c r="ASG238" s="144"/>
      <c r="ASH238" s="144"/>
      <c r="ASI238" s="144"/>
      <c r="ASJ238" s="144"/>
      <c r="ASK238" s="144"/>
      <c r="ASL238" s="144"/>
      <c r="ASM238" s="144"/>
      <c r="ASN238" s="144"/>
      <c r="ASO238" s="144"/>
      <c r="ASP238" s="144"/>
      <c r="ASQ238" s="144"/>
      <c r="ASR238" s="144"/>
      <c r="ASS238" s="144"/>
      <c r="AST238" s="144"/>
      <c r="ASU238" s="144"/>
      <c r="ASV238" s="144"/>
      <c r="ASW238" s="144"/>
      <c r="ASX238" s="144"/>
      <c r="ASY238" s="144"/>
      <c r="ASZ238" s="144"/>
      <c r="ATA238" s="144"/>
      <c r="ATB238" s="144"/>
      <c r="ATC238" s="144"/>
      <c r="ATD238" s="144"/>
      <c r="ATE238" s="144"/>
      <c r="ATF238" s="144"/>
      <c r="ATG238" s="144"/>
      <c r="ATH238" s="144"/>
      <c r="ATI238" s="144"/>
      <c r="ATJ238" s="144"/>
      <c r="ATK238" s="144"/>
      <c r="ATL238" s="144"/>
      <c r="ATM238" s="144"/>
      <c r="ATN238" s="144"/>
      <c r="ATO238" s="144"/>
      <c r="ATP238" s="144"/>
      <c r="ATQ238" s="144"/>
      <c r="ATR238" s="144"/>
      <c r="ATS238" s="144"/>
      <c r="ATT238" s="144"/>
      <c r="ATU238" s="144"/>
      <c r="ATV238" s="144"/>
      <c r="ATW238" s="144"/>
      <c r="ATX238" s="144"/>
      <c r="ATY238" s="144"/>
      <c r="ATZ238" s="144"/>
      <c r="AUA238" s="144"/>
      <c r="AUB238" s="144"/>
      <c r="AUC238" s="144"/>
      <c r="AUD238" s="144"/>
      <c r="AUE238" s="144"/>
      <c r="AUF238" s="144"/>
      <c r="AUG238" s="144"/>
      <c r="AUH238" s="144"/>
      <c r="AUI238" s="144"/>
      <c r="AUJ238" s="144"/>
      <c r="AUK238" s="144"/>
      <c r="AUL238" s="144"/>
      <c r="AUM238" s="144"/>
      <c r="AUN238" s="144"/>
      <c r="AUO238" s="144"/>
      <c r="AUP238" s="144"/>
      <c r="AUQ238" s="144"/>
      <c r="AUR238" s="144"/>
      <c r="AUS238" s="144"/>
      <c r="AUT238" s="144"/>
      <c r="AUU238" s="144"/>
      <c r="AUV238" s="144"/>
      <c r="AUW238" s="144"/>
      <c r="AUX238" s="144"/>
      <c r="AUY238" s="144"/>
      <c r="AUZ238" s="144"/>
      <c r="AVA238" s="144"/>
      <c r="AVB238" s="144"/>
      <c r="AVC238" s="144"/>
      <c r="AVD238" s="144"/>
      <c r="AVE238" s="144"/>
      <c r="AVF238" s="144"/>
      <c r="AVG238" s="144"/>
      <c r="AVH238" s="144"/>
      <c r="AVI238" s="144"/>
      <c r="AVJ238" s="144"/>
      <c r="AVK238" s="144"/>
      <c r="AVL238" s="144"/>
      <c r="AVM238" s="144"/>
      <c r="AVN238" s="144"/>
      <c r="AVO238" s="144"/>
      <c r="AVP238" s="144"/>
      <c r="AVQ238" s="144"/>
      <c r="AVR238" s="144"/>
      <c r="AVS238" s="144"/>
      <c r="AVT238" s="144"/>
      <c r="AVU238" s="144"/>
      <c r="AVV238" s="144"/>
      <c r="AVW238" s="144"/>
      <c r="AVX238" s="144"/>
      <c r="AVY238" s="144"/>
      <c r="AVZ238" s="144"/>
      <c r="AWA238" s="144"/>
      <c r="AWB238" s="144"/>
      <c r="AWC238" s="144"/>
      <c r="AWD238" s="144"/>
      <c r="AWE238" s="144"/>
      <c r="AWF238" s="144"/>
      <c r="AWG238" s="144"/>
      <c r="AWH238" s="144"/>
      <c r="AWI238" s="144"/>
      <c r="AWJ238" s="144"/>
      <c r="AWK238" s="144"/>
      <c r="AWL238" s="144"/>
      <c r="AWM238" s="144"/>
      <c r="AWN238" s="144"/>
      <c r="AWO238" s="144"/>
      <c r="AWP238" s="144"/>
      <c r="AWQ238" s="144"/>
      <c r="AWR238" s="144"/>
      <c r="AWS238" s="144"/>
      <c r="AWT238" s="144"/>
      <c r="AWU238" s="144"/>
      <c r="AWV238" s="144"/>
      <c r="AWW238" s="144"/>
      <c r="AWX238" s="144"/>
      <c r="AWY238" s="144"/>
      <c r="AWZ238" s="144"/>
      <c r="AXA238" s="144"/>
      <c r="AXB238" s="144"/>
      <c r="AXC238" s="144"/>
      <c r="AXD238" s="144"/>
      <c r="AXE238" s="144"/>
      <c r="AXF238" s="144"/>
      <c r="AXG238" s="144"/>
      <c r="AXH238" s="144"/>
      <c r="AXI238" s="144"/>
      <c r="AXJ238" s="144"/>
      <c r="AXK238" s="144"/>
      <c r="AXL238" s="144"/>
      <c r="AXM238" s="144"/>
      <c r="AXN238" s="144"/>
      <c r="AXO238" s="144"/>
      <c r="AXP238" s="144"/>
      <c r="AXQ238" s="144"/>
      <c r="AXR238" s="144"/>
      <c r="AXS238" s="144"/>
      <c r="AXT238" s="144"/>
      <c r="AXU238" s="144"/>
      <c r="AXV238" s="144"/>
      <c r="AXW238" s="144"/>
      <c r="AXX238" s="144"/>
      <c r="AXY238" s="144"/>
      <c r="AXZ238" s="144"/>
      <c r="AYA238" s="144"/>
      <c r="AYB238" s="144"/>
      <c r="AYC238" s="144"/>
      <c r="AYD238" s="144"/>
      <c r="AYE238" s="144"/>
      <c r="AYF238" s="144"/>
      <c r="AYG238" s="144"/>
      <c r="AYH238" s="144"/>
      <c r="AYI238" s="144"/>
      <c r="AYJ238" s="144"/>
      <c r="AYK238" s="144"/>
      <c r="AYL238" s="144"/>
      <c r="AYM238" s="144"/>
      <c r="AYN238" s="144"/>
      <c r="AYO238" s="144"/>
      <c r="AYP238" s="144"/>
      <c r="AYQ238" s="144"/>
      <c r="AYR238" s="144"/>
      <c r="AYS238" s="144"/>
      <c r="AYT238" s="144"/>
      <c r="AYU238" s="144"/>
      <c r="AYV238" s="144"/>
      <c r="AYW238" s="144"/>
      <c r="AYX238" s="144"/>
      <c r="AYY238" s="144"/>
      <c r="AYZ238" s="144"/>
      <c r="AZA238" s="144"/>
      <c r="AZB238" s="144"/>
      <c r="AZC238" s="144"/>
      <c r="AZD238" s="144"/>
      <c r="AZE238" s="144"/>
      <c r="AZF238" s="144"/>
      <c r="AZG238" s="144"/>
      <c r="AZH238" s="144"/>
      <c r="AZI238" s="144"/>
      <c r="AZJ238" s="144"/>
      <c r="AZK238" s="144"/>
      <c r="AZL238" s="144"/>
      <c r="AZM238" s="144"/>
      <c r="AZN238" s="144"/>
      <c r="AZO238" s="144"/>
      <c r="AZP238" s="144"/>
      <c r="AZQ238" s="144"/>
      <c r="AZR238" s="144"/>
      <c r="AZS238" s="144"/>
      <c r="AZT238" s="144"/>
      <c r="AZU238" s="144"/>
      <c r="AZV238" s="144"/>
      <c r="AZW238" s="144"/>
      <c r="AZX238" s="144"/>
      <c r="AZY238" s="144"/>
      <c r="AZZ238" s="144"/>
      <c r="BAA238" s="144"/>
      <c r="BAB238" s="144"/>
      <c r="BAC238" s="144"/>
      <c r="BAD238" s="144"/>
      <c r="BAE238" s="144"/>
      <c r="BAF238" s="144"/>
      <c r="BAG238" s="144"/>
      <c r="BAH238" s="144"/>
      <c r="BAI238" s="144"/>
      <c r="BAJ238" s="144"/>
      <c r="BAK238" s="144"/>
      <c r="BAL238" s="144"/>
      <c r="BAM238" s="144"/>
      <c r="BAN238" s="144"/>
      <c r="BAO238" s="144"/>
      <c r="BAP238" s="144"/>
      <c r="BAQ238" s="144"/>
      <c r="BAR238" s="144"/>
      <c r="BAS238" s="144"/>
      <c r="BAT238" s="144"/>
      <c r="BAU238" s="144"/>
      <c r="BAV238" s="144"/>
      <c r="BAW238" s="144"/>
      <c r="BAX238" s="144"/>
      <c r="BAY238" s="144"/>
      <c r="BAZ238" s="144"/>
      <c r="BBA238" s="144"/>
      <c r="BBB238" s="144"/>
      <c r="BBC238" s="144"/>
      <c r="BBD238" s="144"/>
      <c r="BBE238" s="144"/>
      <c r="BBF238" s="144"/>
      <c r="BBG238" s="144"/>
      <c r="BBH238" s="144"/>
      <c r="BBI238" s="144"/>
      <c r="BBJ238" s="144"/>
      <c r="BBK238" s="144"/>
      <c r="BBL238" s="144"/>
      <c r="BBM238" s="144"/>
      <c r="BBN238" s="144"/>
      <c r="BBO238" s="144"/>
      <c r="BBP238" s="144"/>
      <c r="BBQ238" s="144"/>
      <c r="BBR238" s="144"/>
      <c r="BBS238" s="144"/>
      <c r="BBT238" s="144"/>
      <c r="BBU238" s="144"/>
      <c r="BBV238" s="144"/>
      <c r="BBW238" s="144"/>
      <c r="BBX238" s="144"/>
      <c r="BBY238" s="144"/>
      <c r="BBZ238" s="144"/>
      <c r="BCA238" s="144"/>
      <c r="BCB238" s="144"/>
      <c r="BCC238" s="144"/>
      <c r="BCD238" s="144"/>
      <c r="BCE238" s="144"/>
      <c r="BCF238" s="144"/>
      <c r="BCG238" s="144"/>
      <c r="BCH238" s="144"/>
      <c r="BCI238" s="144"/>
      <c r="BCJ238" s="144"/>
      <c r="BCK238" s="144"/>
      <c r="BCL238" s="144"/>
      <c r="BCM238" s="144"/>
      <c r="BCN238" s="144"/>
      <c r="BCO238" s="144"/>
      <c r="BCP238" s="144"/>
      <c r="BCQ238" s="144"/>
      <c r="BCR238" s="144"/>
      <c r="BCS238" s="144"/>
      <c r="BCT238" s="144"/>
      <c r="BCU238" s="144"/>
      <c r="BCV238" s="144"/>
      <c r="BCW238" s="144"/>
      <c r="BCX238" s="144"/>
      <c r="BCY238" s="144"/>
      <c r="BCZ238" s="144"/>
      <c r="BDA238" s="144"/>
      <c r="BDB238" s="144"/>
      <c r="BDC238" s="144"/>
      <c r="BDD238" s="144"/>
      <c r="BDE238" s="144"/>
      <c r="BDF238" s="144"/>
      <c r="BDG238" s="144"/>
      <c r="BDH238" s="144"/>
      <c r="BDI238" s="144"/>
      <c r="BDJ238" s="144"/>
      <c r="BDK238" s="144"/>
      <c r="BDL238" s="144"/>
      <c r="BDM238" s="144"/>
      <c r="BDN238" s="144"/>
      <c r="BDO238" s="144"/>
      <c r="BDP238" s="144"/>
      <c r="BDQ238" s="144"/>
      <c r="BDR238" s="144"/>
      <c r="BDS238" s="144"/>
      <c r="BDT238" s="144"/>
      <c r="BDU238" s="144"/>
      <c r="BDV238" s="144"/>
      <c r="BDW238" s="144"/>
      <c r="BDX238" s="144"/>
      <c r="BDY238" s="144"/>
      <c r="BDZ238" s="144"/>
      <c r="BEA238" s="144"/>
      <c r="BEB238" s="144"/>
      <c r="BEC238" s="144"/>
      <c r="BED238" s="144"/>
      <c r="BEE238" s="144"/>
      <c r="BEF238" s="144"/>
      <c r="BEG238" s="144"/>
      <c r="BEH238" s="144"/>
      <c r="BEI238" s="144"/>
      <c r="BEJ238" s="144"/>
      <c r="BEK238" s="144"/>
      <c r="BEL238" s="144"/>
      <c r="BEM238" s="144"/>
      <c r="BEN238" s="144"/>
      <c r="BEO238" s="144"/>
      <c r="BEP238" s="144"/>
      <c r="BEQ238" s="144"/>
      <c r="BER238" s="144"/>
      <c r="BES238" s="144"/>
      <c r="BET238" s="144"/>
      <c r="BEU238" s="144"/>
      <c r="BEV238" s="144"/>
      <c r="BEW238" s="144"/>
      <c r="BEX238" s="144"/>
      <c r="BEY238" s="144"/>
      <c r="BEZ238" s="144"/>
      <c r="BFA238" s="144"/>
      <c r="BFB238" s="144"/>
      <c r="BFC238" s="144"/>
      <c r="BFD238" s="144"/>
      <c r="BFE238" s="144"/>
      <c r="BFF238" s="144"/>
      <c r="BFG238" s="144"/>
      <c r="BFH238" s="144"/>
      <c r="BFI238" s="144"/>
      <c r="BFJ238" s="144"/>
      <c r="BFK238" s="144"/>
      <c r="BFL238" s="144"/>
      <c r="BFM238" s="144"/>
      <c r="BFN238" s="144"/>
      <c r="BFO238" s="144"/>
      <c r="BFP238" s="144"/>
      <c r="BFQ238" s="144"/>
      <c r="BFR238" s="144"/>
      <c r="BFS238" s="144"/>
      <c r="BFT238" s="144"/>
      <c r="BFU238" s="144"/>
      <c r="BFV238" s="144"/>
      <c r="BFW238" s="144"/>
      <c r="BFX238" s="144"/>
      <c r="BFY238" s="144"/>
      <c r="BFZ238" s="144"/>
    </row>
    <row r="239" spans="1:1534" ht="27" customHeight="1">
      <c r="A239" s="173" t="s">
        <v>625</v>
      </c>
      <c r="B239" s="143" t="s">
        <v>149</v>
      </c>
      <c r="C239" s="143"/>
      <c r="D239" s="65" t="s">
        <v>73</v>
      </c>
      <c r="E239" s="118"/>
      <c r="F239" s="139"/>
      <c r="G239" s="198"/>
      <c r="H239" s="65" t="s">
        <v>626</v>
      </c>
      <c r="I239" s="65"/>
      <c r="J239" s="65"/>
      <c r="K239" s="293"/>
      <c r="L239" s="123"/>
      <c r="M239" s="289"/>
      <c r="N239" s="65"/>
      <c r="O239" s="179"/>
      <c r="P239" s="140"/>
      <c r="Q239" s="64" t="s">
        <v>93</v>
      </c>
      <c r="R239" s="64" t="s">
        <v>627</v>
      </c>
      <c r="S239" s="64" t="str">
        <f t="shared" si="38"/>
        <v>andtvvvgsinftegiivanmvaemieahtdlkvvrklnlggenvnfeaikrgganngidiyveytghglvdilg</v>
      </c>
      <c r="T239" s="64" t="str">
        <f t="shared" si="39"/>
        <v>fpep</v>
      </c>
      <c r="U239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39" s="64" t="str">
        <f t="shared" si="41"/>
        <v>tyg</v>
      </c>
      <c r="W239" s="64" t="str">
        <f t="shared" si="42"/>
        <v>ppps</v>
      </c>
      <c r="X239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239" s="64"/>
      <c r="Z239" s="64"/>
      <c r="AA239" s="64"/>
      <c r="AB239" s="64"/>
      <c r="AC239" s="186" t="str">
        <f t="shared" si="47"/>
        <v>i</v>
      </c>
      <c r="AD239" s="186" t="str">
        <f t="shared" si="47"/>
        <v>e</v>
      </c>
      <c r="AE239" s="186" t="str">
        <f t="shared" si="47"/>
        <v>h</v>
      </c>
      <c r="AF239" s="186" t="str">
        <f t="shared" si="47"/>
        <v>l</v>
      </c>
      <c r="AG239" s="186" t="str">
        <f t="shared" si="47"/>
        <v>t</v>
      </c>
      <c r="AH239" s="193" t="str">
        <f t="shared" si="47"/>
        <v>y</v>
      </c>
      <c r="AI239" s="66"/>
      <c r="AJ239" s="66"/>
      <c r="AK239" s="205"/>
      <c r="AL239" s="205"/>
      <c r="AM239" s="205"/>
      <c r="AN239" s="205"/>
      <c r="AO239" s="205"/>
      <c r="AP239" s="205"/>
      <c r="AQ239" s="205"/>
      <c r="AR239" s="205"/>
      <c r="AS239" s="205"/>
      <c r="AT239" s="205"/>
      <c r="AU239" s="205"/>
      <c r="AV239" s="205"/>
      <c r="AW239" s="205"/>
      <c r="AX239" s="205"/>
      <c r="AY239" s="205"/>
      <c r="AZ239" s="205"/>
      <c r="BA239" s="205"/>
      <c r="BB239" s="205"/>
      <c r="BC239" s="205"/>
      <c r="BD239" s="205"/>
      <c r="BE239" s="205"/>
      <c r="BF239" s="205"/>
      <c r="BG239" s="205"/>
      <c r="BH239" s="205"/>
      <c r="BI239" s="205"/>
      <c r="BJ239" s="205"/>
      <c r="BK239" s="205"/>
      <c r="BL239" s="205"/>
      <c r="BM239" s="205"/>
      <c r="BN239" s="205"/>
      <c r="BO239" s="205"/>
      <c r="BP239" s="205"/>
      <c r="BQ239" s="205"/>
      <c r="BR239" s="205"/>
      <c r="BS239" s="205"/>
      <c r="BT239" s="205"/>
      <c r="BU239" s="205"/>
      <c r="BV239" s="205"/>
      <c r="BW239" s="205"/>
      <c r="BX239" s="205"/>
      <c r="BY239" s="205"/>
      <c r="BZ239" s="205"/>
      <c r="CA239" s="205"/>
      <c r="CB239" s="205"/>
      <c r="CC239" s="205"/>
      <c r="CD239" s="205"/>
      <c r="CE239" s="205"/>
      <c r="CF239" s="205"/>
      <c r="CG239" s="205"/>
      <c r="CH239" s="205"/>
      <c r="CI239" s="205"/>
      <c r="CJ239" s="205"/>
      <c r="CK239" s="66"/>
      <c r="CL239" s="66"/>
      <c r="CM239" s="66"/>
      <c r="CN239" s="66"/>
      <c r="CO239" s="66"/>
      <c r="CP239" s="66"/>
      <c r="CQ239" s="66"/>
      <c r="CR239" s="66"/>
      <c r="CS239" s="66"/>
      <c r="CT239" s="66"/>
      <c r="CU239" s="66"/>
      <c r="CV239" s="66"/>
      <c r="CW239" s="66"/>
      <c r="CX239" s="66"/>
      <c r="CY239" s="66"/>
      <c r="CZ239" s="66"/>
      <c r="DA239" s="66"/>
      <c r="DB239" s="66"/>
      <c r="DC239" s="66"/>
      <c r="DD239" s="66"/>
      <c r="DE239" s="66"/>
      <c r="DF239" s="66"/>
      <c r="DG239" s="66"/>
      <c r="DH239" s="66"/>
      <c r="DI239" s="66"/>
      <c r="DJ239" s="66"/>
      <c r="DK239" s="66"/>
      <c r="DL239" s="66"/>
      <c r="DM239" s="66"/>
      <c r="DN239" s="66"/>
      <c r="DO239" s="66"/>
      <c r="DP239" s="66"/>
      <c r="DQ239" s="66"/>
      <c r="DR239" s="66"/>
      <c r="DS239" s="66"/>
      <c r="DT239" s="66"/>
      <c r="DU239" s="66"/>
      <c r="DV239" s="66"/>
      <c r="DW239" s="66"/>
      <c r="DX239" s="66"/>
      <c r="DY239" s="66"/>
      <c r="DZ239" s="66"/>
      <c r="EA239" s="66"/>
      <c r="EB239" s="66"/>
      <c r="EC239" s="66"/>
      <c r="ED239" s="66"/>
      <c r="EE239" s="66"/>
      <c r="EF239" s="66"/>
      <c r="EG239" s="66"/>
      <c r="EH239" s="66"/>
      <c r="EI239" s="66"/>
      <c r="EJ239" s="66"/>
      <c r="EK239" s="66"/>
      <c r="EL239" s="66"/>
      <c r="EM239" s="66"/>
      <c r="EN239" s="66"/>
      <c r="EO239" s="66"/>
      <c r="EP239" s="66"/>
      <c r="EQ239" s="66"/>
      <c r="ER239" s="66"/>
      <c r="ES239" s="66"/>
      <c r="ET239" s="66"/>
      <c r="EU239" s="66"/>
      <c r="EV239" s="66"/>
      <c r="EW239" s="66"/>
      <c r="EX239" s="66"/>
      <c r="EY239" s="66"/>
      <c r="EZ239" s="66"/>
      <c r="FA239" s="66"/>
      <c r="FB239" s="66"/>
      <c r="FC239" s="66"/>
      <c r="FD239" s="66"/>
      <c r="FE239" s="66"/>
      <c r="FF239" s="66"/>
      <c r="FG239" s="66"/>
      <c r="FH239" s="66"/>
      <c r="FI239" s="66"/>
      <c r="FJ239" s="66"/>
      <c r="FK239" s="66"/>
      <c r="FL239" s="66"/>
      <c r="FM239" s="66"/>
      <c r="FN239" s="66"/>
      <c r="FO239" s="66"/>
      <c r="FP239" s="66"/>
      <c r="FQ239" s="66"/>
      <c r="FR239" s="66"/>
      <c r="FS239" s="66"/>
      <c r="FT239" s="66"/>
      <c r="FU239" s="66"/>
      <c r="FV239" s="66"/>
      <c r="FW239" s="66"/>
      <c r="FX239" s="66"/>
      <c r="FY239" s="66"/>
      <c r="FZ239" s="66"/>
      <c r="GA239" s="66"/>
      <c r="GB239" s="66"/>
      <c r="GC239" s="66"/>
      <c r="GD239" s="66"/>
      <c r="GE239" s="66"/>
      <c r="GF239" s="66"/>
      <c r="GG239" s="66"/>
      <c r="GH239" s="66"/>
      <c r="GI239" s="66"/>
      <c r="GJ239" s="66"/>
      <c r="GK239" s="66"/>
      <c r="GL239" s="66"/>
      <c r="GM239" s="66"/>
      <c r="GN239" s="66"/>
      <c r="GO239" s="66"/>
      <c r="GP239" s="66"/>
      <c r="GQ239" s="66"/>
      <c r="GR239" s="66"/>
      <c r="GS239" s="66"/>
      <c r="GT239" s="66"/>
      <c r="GU239" s="66"/>
      <c r="GV239" s="66"/>
      <c r="GW239" s="66"/>
      <c r="GX239" s="66"/>
      <c r="GY239" s="66"/>
      <c r="GZ239" s="66"/>
      <c r="HA239" s="66"/>
      <c r="HB239" s="66"/>
      <c r="HC239" s="66"/>
      <c r="HD239" s="66"/>
      <c r="HE239" s="66"/>
      <c r="HF239" s="66"/>
      <c r="HG239" s="66"/>
      <c r="HH239" s="66"/>
      <c r="HI239" s="66"/>
      <c r="HJ239" s="66"/>
      <c r="HK239" s="66"/>
      <c r="HL239" s="66"/>
      <c r="HM239" s="66"/>
      <c r="HN239" s="66"/>
      <c r="HO239" s="66"/>
      <c r="HP239" s="66"/>
      <c r="HQ239" s="66"/>
      <c r="HR239" s="66"/>
      <c r="HS239" s="66"/>
      <c r="HT239" s="66"/>
      <c r="HU239" s="66"/>
      <c r="HV239" s="66"/>
      <c r="HW239" s="66"/>
      <c r="HX239" s="66"/>
      <c r="HY239" s="66"/>
      <c r="HZ239" s="66"/>
      <c r="IA239" s="66"/>
      <c r="IB239" s="66"/>
      <c r="IC239" s="66"/>
      <c r="ID239" s="66"/>
      <c r="IE239" s="66"/>
      <c r="IF239" s="66"/>
      <c r="IG239" s="66"/>
      <c r="IH239" s="66"/>
      <c r="II239" s="66"/>
      <c r="IJ239" s="66"/>
      <c r="IK239" s="66"/>
      <c r="IL239" s="66"/>
      <c r="IM239" s="66"/>
      <c r="IN239" s="66"/>
      <c r="IO239" s="66"/>
      <c r="IP239" s="66"/>
      <c r="IQ239" s="66"/>
      <c r="IR239" s="66"/>
      <c r="IS239" s="66"/>
      <c r="IT239" s="66"/>
      <c r="IU239" s="66"/>
      <c r="IV239" s="66"/>
      <c r="IW239" s="66"/>
      <c r="IX239" s="66"/>
      <c r="IY239" s="66"/>
      <c r="IZ239" s="66"/>
      <c r="JA239" s="66"/>
      <c r="JB239" s="66"/>
      <c r="JC239" s="66"/>
      <c r="JD239" s="66"/>
      <c r="JE239" s="66"/>
      <c r="JF239" s="66"/>
      <c r="JG239" s="66"/>
      <c r="JH239" s="66"/>
      <c r="JI239" s="66"/>
      <c r="JJ239" s="66"/>
      <c r="JK239" s="66"/>
      <c r="JL239" s="66"/>
      <c r="JM239" s="66"/>
      <c r="JN239" s="66"/>
      <c r="JO239" s="66"/>
      <c r="JP239" s="66"/>
      <c r="JQ239" s="66"/>
      <c r="JR239" s="66"/>
      <c r="JS239" s="66"/>
      <c r="JT239" s="66"/>
      <c r="JU239" s="66"/>
      <c r="JV239" s="66"/>
      <c r="JW239" s="66"/>
      <c r="JX239" s="66"/>
      <c r="JY239" s="66"/>
      <c r="JZ239" s="66"/>
      <c r="KA239" s="66"/>
      <c r="KB239" s="66"/>
      <c r="KC239" s="66"/>
      <c r="KD239" s="66"/>
      <c r="KE239" s="66"/>
      <c r="KF239" s="66"/>
      <c r="KG239" s="66"/>
      <c r="KH239" s="66"/>
      <c r="KI239" s="66"/>
      <c r="KJ239" s="66"/>
      <c r="KK239" s="66"/>
      <c r="KL239" s="66"/>
      <c r="KM239" s="66"/>
      <c r="KN239" s="66"/>
      <c r="KO239" s="66"/>
      <c r="KP239" s="66"/>
      <c r="KQ239" s="66"/>
      <c r="KR239" s="66"/>
      <c r="KS239" s="66"/>
      <c r="KT239" s="66"/>
      <c r="KU239" s="66"/>
      <c r="KV239" s="66"/>
      <c r="KW239" s="66"/>
      <c r="KX239" s="66"/>
      <c r="KY239" s="66"/>
      <c r="KZ239" s="66"/>
      <c r="LA239" s="66"/>
      <c r="LB239" s="66"/>
      <c r="LC239" s="66"/>
      <c r="LD239" s="66"/>
      <c r="LE239" s="66"/>
      <c r="LF239" s="66"/>
      <c r="LG239" s="66"/>
      <c r="LH239" s="66"/>
      <c r="LI239" s="66"/>
      <c r="LJ239" s="66"/>
      <c r="LK239" s="66"/>
      <c r="LL239" s="66"/>
      <c r="LM239" s="66"/>
      <c r="LN239" s="66"/>
      <c r="LO239" s="66"/>
      <c r="LP239" s="66"/>
      <c r="LQ239" s="66"/>
      <c r="LR239" s="66"/>
      <c r="LS239" s="66"/>
      <c r="LT239" s="66"/>
      <c r="LU239" s="66"/>
      <c r="LV239" s="66"/>
      <c r="LW239" s="66"/>
      <c r="LX239" s="66"/>
      <c r="LY239" s="66"/>
      <c r="LZ239" s="66"/>
      <c r="MA239" s="66"/>
      <c r="MB239" s="66"/>
      <c r="MC239" s="66"/>
      <c r="MD239" s="66"/>
      <c r="ME239" s="66"/>
      <c r="MF239" s="66"/>
      <c r="MG239" s="66"/>
      <c r="MH239" s="66"/>
      <c r="MI239" s="66"/>
      <c r="MJ239" s="66"/>
      <c r="MK239" s="66"/>
      <c r="ML239" s="66"/>
      <c r="MM239" s="66"/>
      <c r="MN239" s="66"/>
      <c r="MO239" s="66"/>
      <c r="MP239" s="66"/>
      <c r="MQ239" s="66"/>
      <c r="MR239" s="66"/>
      <c r="MS239" s="66"/>
      <c r="MT239" s="66"/>
      <c r="MU239" s="66"/>
      <c r="MV239" s="66"/>
      <c r="MW239" s="66"/>
      <c r="MX239" s="66"/>
      <c r="MY239" s="66"/>
      <c r="MZ239" s="66"/>
      <c r="NA239" s="66"/>
      <c r="NB239" s="66"/>
      <c r="NC239" s="66"/>
      <c r="ND239" s="66"/>
      <c r="NE239" s="66"/>
      <c r="NF239" s="66"/>
      <c r="NG239" s="66"/>
      <c r="NH239" s="66"/>
      <c r="NI239" s="66"/>
      <c r="NJ239" s="66"/>
      <c r="NK239" s="66"/>
      <c r="NL239" s="66"/>
      <c r="NM239" s="66"/>
      <c r="NN239" s="66"/>
      <c r="NO239" s="66"/>
      <c r="NP239" s="66"/>
      <c r="NQ239" s="66"/>
      <c r="NR239" s="66"/>
      <c r="NS239" s="66"/>
      <c r="NT239" s="66"/>
      <c r="NU239" s="66"/>
      <c r="NV239" s="66"/>
      <c r="NW239" s="66"/>
      <c r="NX239" s="66"/>
      <c r="NY239" s="66"/>
      <c r="NZ239" s="66"/>
      <c r="OA239" s="66"/>
      <c r="OB239" s="66"/>
      <c r="OC239" s="66"/>
      <c r="OD239" s="66"/>
      <c r="OE239" s="66"/>
      <c r="OF239" s="66"/>
      <c r="OG239" s="66"/>
      <c r="OH239" s="66"/>
      <c r="OI239" s="66"/>
      <c r="OJ239" s="66"/>
      <c r="OK239" s="66"/>
      <c r="OL239" s="66"/>
      <c r="OM239" s="66"/>
      <c r="ON239" s="66"/>
      <c r="OO239" s="66"/>
      <c r="OP239" s="66"/>
      <c r="OQ239" s="66"/>
      <c r="OR239" s="66"/>
      <c r="OS239" s="66"/>
      <c r="OT239" s="66"/>
      <c r="OU239" s="66"/>
      <c r="OV239" s="66"/>
      <c r="OW239" s="66"/>
      <c r="OX239" s="66"/>
      <c r="OY239" s="66"/>
      <c r="OZ239" s="66"/>
      <c r="PA239" s="66"/>
      <c r="PB239" s="66"/>
      <c r="PC239" s="66"/>
      <c r="PD239" s="66"/>
      <c r="PE239" s="66"/>
      <c r="PF239" s="66"/>
      <c r="PG239" s="66"/>
      <c r="PH239" s="66"/>
      <c r="PI239" s="66"/>
      <c r="PJ239" s="66"/>
      <c r="PK239" s="66"/>
      <c r="PL239" s="66"/>
      <c r="PM239" s="66"/>
      <c r="PN239" s="144"/>
      <c r="PO239" s="144"/>
      <c r="PP239" s="144"/>
      <c r="PQ239" s="144"/>
      <c r="PR239" s="144"/>
      <c r="PS239" s="144"/>
      <c r="PT239" s="144"/>
      <c r="PU239" s="144"/>
      <c r="PV239" s="144"/>
      <c r="PW239" s="144"/>
      <c r="PX239" s="144"/>
      <c r="PY239" s="144"/>
      <c r="PZ239" s="144"/>
      <c r="QA239" s="144"/>
      <c r="QB239" s="144"/>
      <c r="QC239" s="144"/>
      <c r="QD239" s="144"/>
      <c r="QE239" s="144"/>
      <c r="QF239" s="144"/>
      <c r="QG239" s="144"/>
      <c r="QH239" s="144"/>
      <c r="QI239" s="144"/>
      <c r="QJ239" s="144"/>
      <c r="QK239" s="144"/>
      <c r="QL239" s="144"/>
      <c r="QM239" s="144"/>
      <c r="QN239" s="144"/>
      <c r="QO239" s="144"/>
      <c r="QP239" s="144"/>
      <c r="QQ239" s="144"/>
      <c r="QR239" s="144"/>
      <c r="QS239" s="144"/>
      <c r="QT239" s="144"/>
      <c r="QU239" s="144"/>
      <c r="QV239" s="144"/>
      <c r="QW239" s="144"/>
      <c r="QX239" s="144"/>
      <c r="QY239" s="144"/>
      <c r="QZ239" s="144"/>
      <c r="RA239" s="144"/>
      <c r="RB239" s="144"/>
      <c r="RC239" s="144"/>
      <c r="RD239" s="144"/>
      <c r="RE239" s="144"/>
      <c r="RF239" s="144"/>
      <c r="RG239" s="144"/>
      <c r="RH239" s="144"/>
      <c r="RI239" s="144"/>
      <c r="RJ239" s="144"/>
      <c r="RK239" s="144"/>
      <c r="RL239" s="144"/>
      <c r="RM239" s="144"/>
      <c r="RN239" s="144"/>
      <c r="RO239" s="144"/>
      <c r="RP239" s="144"/>
      <c r="RQ239" s="144"/>
      <c r="RR239" s="144"/>
      <c r="RS239" s="144"/>
      <c r="RT239" s="144"/>
      <c r="RU239" s="144"/>
      <c r="RV239" s="144"/>
      <c r="RW239" s="144"/>
      <c r="RX239" s="144"/>
      <c r="RY239" s="144"/>
      <c r="RZ239" s="144"/>
      <c r="SA239" s="144"/>
      <c r="SB239" s="144"/>
      <c r="SC239" s="144"/>
      <c r="SD239" s="144"/>
      <c r="SE239" s="144"/>
      <c r="SF239" s="144"/>
      <c r="SG239" s="144"/>
      <c r="SH239" s="144"/>
      <c r="SI239" s="144"/>
      <c r="SJ239" s="144"/>
      <c r="SK239" s="144"/>
      <c r="SL239" s="144"/>
      <c r="SM239" s="144"/>
      <c r="SN239" s="144"/>
      <c r="SO239" s="144"/>
      <c r="SP239" s="144"/>
      <c r="SQ239" s="144"/>
      <c r="SR239" s="144"/>
      <c r="SS239" s="144"/>
      <c r="ST239" s="144"/>
      <c r="SU239" s="144"/>
      <c r="SV239" s="144"/>
      <c r="SW239" s="144"/>
      <c r="SX239" s="144"/>
      <c r="SY239" s="144"/>
      <c r="SZ239" s="144"/>
      <c r="TA239" s="144"/>
      <c r="TB239" s="144"/>
      <c r="TC239" s="144"/>
      <c r="TD239" s="144"/>
      <c r="TE239" s="144"/>
      <c r="TF239" s="144"/>
      <c r="TG239" s="144"/>
      <c r="TH239" s="144"/>
      <c r="TI239" s="144"/>
      <c r="TJ239" s="144"/>
      <c r="TK239" s="144"/>
      <c r="TL239" s="144"/>
      <c r="TM239" s="144"/>
      <c r="TN239" s="144"/>
      <c r="TO239" s="144"/>
      <c r="TP239" s="144"/>
      <c r="TQ239" s="144"/>
      <c r="TR239" s="144"/>
      <c r="TS239" s="144"/>
      <c r="TT239" s="144"/>
      <c r="TU239" s="144"/>
      <c r="TV239" s="144"/>
      <c r="TW239" s="144"/>
      <c r="TX239" s="144"/>
      <c r="TY239" s="144"/>
      <c r="TZ239" s="144"/>
      <c r="UA239" s="144"/>
      <c r="UB239" s="144"/>
      <c r="UC239" s="144"/>
      <c r="UD239" s="144"/>
      <c r="UE239" s="144"/>
      <c r="UF239" s="144"/>
      <c r="UG239" s="144"/>
      <c r="UH239" s="144"/>
      <c r="UI239" s="144"/>
      <c r="UJ239" s="144"/>
      <c r="UK239" s="144"/>
      <c r="UL239" s="144"/>
      <c r="UM239" s="144"/>
      <c r="UN239" s="144"/>
      <c r="UO239" s="144"/>
      <c r="UP239" s="144"/>
      <c r="UQ239" s="144"/>
      <c r="UR239" s="144"/>
      <c r="US239" s="144"/>
      <c r="UT239" s="144"/>
      <c r="UU239" s="144"/>
      <c r="UV239" s="144"/>
      <c r="UW239" s="144"/>
      <c r="UX239" s="144"/>
      <c r="UY239" s="144"/>
      <c r="UZ239" s="144"/>
      <c r="VA239" s="144"/>
      <c r="VB239" s="144"/>
      <c r="VC239" s="144"/>
      <c r="VD239" s="144"/>
      <c r="VE239" s="144"/>
      <c r="VF239" s="144"/>
      <c r="VG239" s="144"/>
      <c r="VH239" s="144"/>
      <c r="VI239" s="144"/>
      <c r="VJ239" s="144"/>
      <c r="VK239" s="144"/>
      <c r="VL239" s="144"/>
      <c r="VM239" s="144"/>
      <c r="VN239" s="144"/>
      <c r="VO239" s="144"/>
      <c r="VP239" s="144"/>
      <c r="VQ239" s="144"/>
      <c r="VR239" s="144"/>
      <c r="VS239" s="144"/>
      <c r="VT239" s="144"/>
      <c r="VU239" s="144"/>
      <c r="VV239" s="144"/>
      <c r="VW239" s="144"/>
      <c r="VX239" s="144"/>
      <c r="VY239" s="144"/>
      <c r="VZ239" s="144"/>
      <c r="WA239" s="144"/>
      <c r="WB239" s="144"/>
      <c r="WC239" s="144"/>
      <c r="WD239" s="144"/>
      <c r="WE239" s="144"/>
      <c r="WF239" s="144"/>
      <c r="WG239" s="144"/>
      <c r="WH239" s="144"/>
      <c r="WI239" s="144"/>
      <c r="WJ239" s="144"/>
      <c r="WK239" s="144"/>
      <c r="WL239" s="144"/>
      <c r="WM239" s="144"/>
      <c r="WN239" s="144"/>
      <c r="WO239" s="144"/>
      <c r="WP239" s="144"/>
      <c r="WQ239" s="144"/>
      <c r="WR239" s="144"/>
      <c r="WS239" s="144"/>
      <c r="WT239" s="144"/>
      <c r="WU239" s="144"/>
      <c r="WV239" s="144"/>
      <c r="WW239" s="144"/>
      <c r="WX239" s="144"/>
      <c r="WY239" s="144"/>
      <c r="WZ239" s="144"/>
      <c r="XA239" s="144"/>
      <c r="XB239" s="144"/>
      <c r="XC239" s="144"/>
      <c r="XD239" s="144"/>
      <c r="XE239" s="144"/>
      <c r="XF239" s="144"/>
      <c r="XG239" s="144"/>
      <c r="XH239" s="144"/>
      <c r="XI239" s="144"/>
      <c r="XJ239" s="144"/>
      <c r="XK239" s="144"/>
      <c r="XL239" s="144"/>
      <c r="XM239" s="144"/>
      <c r="XN239" s="144"/>
      <c r="XO239" s="144"/>
      <c r="XP239" s="144"/>
      <c r="XQ239" s="144"/>
      <c r="XR239" s="144"/>
      <c r="XS239" s="144"/>
      <c r="XT239" s="144"/>
      <c r="XU239" s="144"/>
      <c r="XV239" s="144"/>
      <c r="XW239" s="144"/>
      <c r="XX239" s="144"/>
      <c r="XY239" s="144"/>
      <c r="XZ239" s="144"/>
      <c r="YA239" s="144"/>
      <c r="YB239" s="144"/>
      <c r="YC239" s="144"/>
      <c r="YD239" s="144"/>
      <c r="YE239" s="144"/>
      <c r="YF239" s="144"/>
      <c r="YG239" s="144"/>
      <c r="YH239" s="144"/>
      <c r="YI239" s="144"/>
      <c r="YJ239" s="144"/>
      <c r="YK239" s="144"/>
      <c r="YL239" s="144"/>
      <c r="YM239" s="144"/>
      <c r="YN239" s="144"/>
      <c r="YO239" s="144"/>
      <c r="YP239" s="144"/>
      <c r="YQ239" s="144"/>
      <c r="YR239" s="144"/>
      <c r="YS239" s="144"/>
      <c r="YT239" s="144"/>
      <c r="YU239" s="144"/>
      <c r="YV239" s="144"/>
      <c r="YW239" s="144"/>
      <c r="YX239" s="144"/>
      <c r="YY239" s="144"/>
      <c r="YZ239" s="144"/>
      <c r="ZA239" s="144"/>
      <c r="ZB239" s="144"/>
      <c r="ZC239" s="144"/>
      <c r="ZD239" s="144"/>
      <c r="ZE239" s="144"/>
      <c r="ZF239" s="144"/>
      <c r="ZG239" s="144"/>
      <c r="ZH239" s="144"/>
      <c r="ZI239" s="144"/>
      <c r="ZJ239" s="144"/>
      <c r="ZK239" s="144"/>
      <c r="ZL239" s="144"/>
      <c r="ZM239" s="144"/>
      <c r="ZN239" s="144"/>
      <c r="ZO239" s="144"/>
      <c r="ZP239" s="144"/>
      <c r="ZQ239" s="144"/>
      <c r="ZR239" s="144"/>
      <c r="ZS239" s="144"/>
      <c r="ZT239" s="144"/>
      <c r="ZU239" s="144"/>
      <c r="ZV239" s="144"/>
      <c r="ZW239" s="144"/>
      <c r="ZX239" s="144"/>
      <c r="ZY239" s="144"/>
      <c r="ZZ239" s="144"/>
      <c r="AAA239" s="144"/>
      <c r="AAB239" s="144"/>
      <c r="AAC239" s="144"/>
      <c r="AAD239" s="144"/>
      <c r="AAE239" s="144"/>
      <c r="AAF239" s="144"/>
      <c r="AAG239" s="144"/>
      <c r="AAH239" s="144"/>
      <c r="AAI239" s="144"/>
      <c r="AAJ239" s="144"/>
      <c r="AAK239" s="144"/>
      <c r="AAL239" s="144"/>
      <c r="AAM239" s="144"/>
      <c r="AAN239" s="144"/>
      <c r="AAO239" s="144"/>
      <c r="AAP239" s="144"/>
      <c r="AAQ239" s="144"/>
      <c r="AAR239" s="144"/>
      <c r="AAS239" s="144"/>
      <c r="AAT239" s="144"/>
      <c r="AAU239" s="144"/>
      <c r="AAV239" s="144"/>
      <c r="AAW239" s="144"/>
      <c r="AAX239" s="144"/>
      <c r="AAY239" s="144"/>
      <c r="AAZ239" s="144"/>
      <c r="ABA239" s="144"/>
      <c r="ABB239" s="144"/>
      <c r="ABC239" s="144"/>
      <c r="ABD239" s="144"/>
      <c r="ABE239" s="144"/>
      <c r="ABF239" s="144"/>
      <c r="ABG239" s="144"/>
      <c r="ABH239" s="144"/>
      <c r="ABI239" s="144"/>
      <c r="ABJ239" s="144"/>
      <c r="ABK239" s="144"/>
      <c r="ABL239" s="144"/>
      <c r="ABM239" s="144"/>
      <c r="ABN239" s="144"/>
      <c r="ABO239" s="144"/>
      <c r="ABP239" s="144"/>
      <c r="ABQ239" s="144"/>
      <c r="ABR239" s="144"/>
      <c r="ABS239" s="144"/>
      <c r="ABT239" s="144"/>
      <c r="ABU239" s="144"/>
      <c r="ABV239" s="144"/>
      <c r="ABW239" s="144"/>
      <c r="ABX239" s="144"/>
      <c r="ABY239" s="144"/>
      <c r="ABZ239" s="144"/>
      <c r="ACA239" s="144"/>
      <c r="ACB239" s="144"/>
      <c r="ACC239" s="144"/>
      <c r="ACD239" s="144"/>
      <c r="ACE239" s="144"/>
      <c r="ACF239" s="144"/>
      <c r="ACG239" s="144"/>
      <c r="ACH239" s="144"/>
      <c r="ACI239" s="144"/>
      <c r="ACJ239" s="144"/>
      <c r="ACK239" s="144"/>
      <c r="ACL239" s="144"/>
      <c r="ACM239" s="144"/>
      <c r="ACN239" s="144"/>
      <c r="ACO239" s="144"/>
      <c r="ACP239" s="144"/>
      <c r="ACQ239" s="144"/>
      <c r="ACR239" s="144"/>
      <c r="ACS239" s="144"/>
      <c r="ACT239" s="144"/>
      <c r="ACU239" s="144"/>
      <c r="ACV239" s="144"/>
      <c r="ACW239" s="144"/>
      <c r="ACX239" s="144"/>
      <c r="ACY239" s="144"/>
      <c r="ACZ239" s="144"/>
      <c r="ADA239" s="144"/>
      <c r="ADB239" s="144"/>
      <c r="ADC239" s="144"/>
      <c r="ADD239" s="144"/>
      <c r="ADE239" s="144"/>
      <c r="ADF239" s="144"/>
      <c r="ADG239" s="144"/>
      <c r="ADH239" s="144"/>
      <c r="ADI239" s="144"/>
      <c r="ADJ239" s="144"/>
      <c r="ADK239" s="144"/>
      <c r="ADL239" s="144"/>
      <c r="ADM239" s="144"/>
      <c r="ADN239" s="144"/>
      <c r="ADO239" s="144"/>
      <c r="ADP239" s="144"/>
      <c r="ADQ239" s="144"/>
      <c r="ADR239" s="144"/>
      <c r="ADS239" s="144"/>
      <c r="ADT239" s="144"/>
      <c r="ADU239" s="144"/>
      <c r="ADV239" s="144"/>
      <c r="ADW239" s="144"/>
      <c r="ADX239" s="144"/>
      <c r="ADY239" s="144"/>
      <c r="ADZ239" s="144"/>
      <c r="AEA239" s="144"/>
      <c r="AEB239" s="144"/>
      <c r="AEC239" s="144"/>
      <c r="AED239" s="144"/>
      <c r="AEE239" s="144"/>
      <c r="AEF239" s="144"/>
      <c r="AEG239" s="144"/>
      <c r="AEH239" s="144"/>
      <c r="AEI239" s="144"/>
      <c r="AEJ239" s="144"/>
      <c r="AEK239" s="144"/>
      <c r="AEL239" s="144"/>
      <c r="AEM239" s="144"/>
      <c r="AEN239" s="144"/>
      <c r="AEO239" s="144"/>
      <c r="AEP239" s="144"/>
      <c r="AEQ239" s="144"/>
      <c r="AER239" s="144"/>
      <c r="AES239" s="144"/>
      <c r="AET239" s="144"/>
      <c r="AEU239" s="144"/>
      <c r="AEV239" s="144"/>
      <c r="AEW239" s="144"/>
      <c r="AEX239" s="144"/>
      <c r="AEY239" s="144"/>
      <c r="AEZ239" s="144"/>
      <c r="AFA239" s="144"/>
      <c r="AFB239" s="144"/>
      <c r="AFC239" s="144"/>
      <c r="AFD239" s="144"/>
      <c r="AFE239" s="144"/>
      <c r="AFF239" s="144"/>
      <c r="AFG239" s="144"/>
      <c r="AFH239" s="144"/>
      <c r="AFI239" s="144"/>
      <c r="AFJ239" s="144"/>
      <c r="AFK239" s="144"/>
      <c r="AFL239" s="144"/>
      <c r="AFM239" s="144"/>
      <c r="AFN239" s="144"/>
      <c r="AFO239" s="144"/>
      <c r="AFP239" s="144"/>
      <c r="AFQ239" s="144"/>
      <c r="AFR239" s="144"/>
      <c r="AFS239" s="144"/>
      <c r="AFT239" s="144"/>
      <c r="AFU239" s="144"/>
      <c r="AFV239" s="144"/>
      <c r="AFW239" s="144"/>
      <c r="AFX239" s="144"/>
      <c r="AFY239" s="144"/>
      <c r="AFZ239" s="144"/>
      <c r="AGA239" s="144"/>
      <c r="AGB239" s="144"/>
      <c r="AGC239" s="144"/>
      <c r="AGD239" s="144"/>
      <c r="AGE239" s="144"/>
      <c r="AGF239" s="144"/>
      <c r="AGG239" s="144"/>
      <c r="AGH239" s="144"/>
      <c r="AGI239" s="144"/>
      <c r="AGJ239" s="144"/>
      <c r="AGK239" s="144"/>
      <c r="AGL239" s="144"/>
      <c r="AGM239" s="144"/>
      <c r="AGN239" s="144"/>
      <c r="AGO239" s="144"/>
      <c r="AGP239" s="144"/>
      <c r="AGQ239" s="144"/>
      <c r="AGR239" s="144"/>
      <c r="AGS239" s="144"/>
      <c r="AGT239" s="144"/>
      <c r="AGU239" s="144"/>
      <c r="AGV239" s="144"/>
      <c r="AGW239" s="144"/>
      <c r="AGX239" s="144"/>
      <c r="AGY239" s="144"/>
      <c r="AGZ239" s="144"/>
      <c r="AHA239" s="144"/>
      <c r="AHB239" s="144"/>
      <c r="AHC239" s="144"/>
      <c r="AHD239" s="144"/>
      <c r="AHE239" s="144"/>
      <c r="AHF239" s="144"/>
      <c r="AHG239" s="144"/>
      <c r="AHH239" s="144"/>
      <c r="AHI239" s="144"/>
      <c r="AHJ239" s="144"/>
      <c r="AHK239" s="144"/>
      <c r="AHL239" s="144"/>
      <c r="AHM239" s="144"/>
      <c r="AHN239" s="144"/>
      <c r="AHO239" s="144"/>
      <c r="AHP239" s="144"/>
      <c r="AHQ239" s="144"/>
      <c r="AHR239" s="144"/>
      <c r="AHS239" s="144"/>
      <c r="AHT239" s="144"/>
      <c r="AHU239" s="144"/>
      <c r="AHV239" s="144"/>
      <c r="AHW239" s="144"/>
      <c r="AHX239" s="144"/>
      <c r="AHY239" s="144"/>
      <c r="AHZ239" s="144"/>
      <c r="AIA239" s="144"/>
      <c r="AIB239" s="144"/>
      <c r="AIC239" s="144"/>
      <c r="AID239" s="144"/>
      <c r="AIE239" s="144"/>
      <c r="AIF239" s="144"/>
      <c r="AIG239" s="144"/>
      <c r="AIH239" s="144"/>
      <c r="AII239" s="144"/>
      <c r="AIJ239" s="144"/>
      <c r="AIK239" s="144"/>
      <c r="AIL239" s="144"/>
      <c r="AIM239" s="144"/>
      <c r="AIN239" s="144"/>
      <c r="AIO239" s="144"/>
      <c r="AIP239" s="144"/>
      <c r="AIQ239" s="144"/>
      <c r="AIR239" s="144"/>
      <c r="AIS239" s="144"/>
      <c r="AIT239" s="144"/>
      <c r="AIU239" s="144"/>
      <c r="AIV239" s="144"/>
      <c r="AIW239" s="144"/>
      <c r="AIX239" s="144"/>
      <c r="AIY239" s="144"/>
      <c r="AIZ239" s="144"/>
      <c r="AJA239" s="144"/>
      <c r="AJB239" s="144"/>
      <c r="AJC239" s="144"/>
      <c r="AJD239" s="144"/>
      <c r="AJE239" s="144"/>
      <c r="AJF239" s="144"/>
      <c r="AJG239" s="144"/>
      <c r="AJH239" s="144"/>
      <c r="AJI239" s="144"/>
      <c r="AJJ239" s="144"/>
      <c r="AJK239" s="144"/>
      <c r="AJL239" s="144"/>
      <c r="AJM239" s="144"/>
      <c r="AJN239" s="144"/>
      <c r="AJO239" s="144"/>
      <c r="AJP239" s="144"/>
      <c r="AJQ239" s="144"/>
      <c r="AJR239" s="144"/>
      <c r="AJS239" s="144"/>
      <c r="AJT239" s="144"/>
      <c r="AJU239" s="144"/>
      <c r="AJV239" s="144"/>
      <c r="AJW239" s="144"/>
      <c r="AJX239" s="144"/>
      <c r="AJY239" s="144"/>
      <c r="AJZ239" s="144"/>
      <c r="AKA239" s="144"/>
      <c r="AKB239" s="144"/>
      <c r="AKC239" s="144"/>
      <c r="AKD239" s="144"/>
      <c r="AKE239" s="144"/>
      <c r="AKF239" s="144"/>
      <c r="AKG239" s="144"/>
      <c r="AKH239" s="144"/>
      <c r="AKI239" s="144"/>
      <c r="AKJ239" s="144"/>
      <c r="AKK239" s="144"/>
      <c r="AKL239" s="144"/>
      <c r="AKM239" s="144"/>
      <c r="AKN239" s="144"/>
      <c r="AKO239" s="144"/>
      <c r="AKP239" s="144"/>
      <c r="AKQ239" s="144"/>
      <c r="AKR239" s="144"/>
      <c r="AKS239" s="144"/>
      <c r="AKT239" s="144"/>
      <c r="AKU239" s="144"/>
      <c r="AKV239" s="144"/>
      <c r="AKW239" s="144"/>
      <c r="AKX239" s="144"/>
      <c r="AKY239" s="144"/>
      <c r="AKZ239" s="144"/>
      <c r="ALA239" s="144"/>
      <c r="ALB239" s="144"/>
      <c r="ALC239" s="144"/>
      <c r="ALD239" s="144"/>
      <c r="ALE239" s="144"/>
      <c r="ALF239" s="144"/>
      <c r="ALG239" s="144"/>
      <c r="ALH239" s="144"/>
      <c r="ALI239" s="144"/>
      <c r="ALJ239" s="144"/>
      <c r="ALK239" s="144"/>
      <c r="ALL239" s="144"/>
      <c r="ALM239" s="144"/>
      <c r="ALN239" s="144"/>
      <c r="ALO239" s="144"/>
      <c r="ALP239" s="144"/>
      <c r="ALQ239" s="144"/>
      <c r="ALR239" s="144"/>
      <c r="ALS239" s="144"/>
      <c r="ALT239" s="144"/>
      <c r="ALU239" s="144"/>
      <c r="ALV239" s="144"/>
      <c r="ALW239" s="144"/>
      <c r="ALX239" s="144"/>
      <c r="ALY239" s="144"/>
      <c r="ALZ239" s="144"/>
      <c r="AMA239" s="144"/>
      <c r="AMB239" s="144"/>
      <c r="AMC239" s="144"/>
      <c r="AMD239" s="144"/>
      <c r="AME239" s="144"/>
      <c r="AMF239" s="144"/>
      <c r="AMG239" s="144"/>
      <c r="AMH239" s="144"/>
      <c r="AMI239" s="144"/>
      <c r="AMJ239" s="144"/>
      <c r="AMK239" s="144"/>
      <c r="AML239" s="144"/>
      <c r="AMM239" s="144"/>
      <c r="AMN239" s="144"/>
      <c r="AMO239" s="144"/>
      <c r="AMP239" s="144"/>
      <c r="AMQ239" s="144"/>
      <c r="AMR239" s="144"/>
      <c r="AMS239" s="144"/>
      <c r="AMT239" s="144"/>
      <c r="AMU239" s="144"/>
      <c r="AMV239" s="144"/>
      <c r="AMW239" s="144"/>
      <c r="AMX239" s="144"/>
      <c r="AMY239" s="144"/>
      <c r="AMZ239" s="144"/>
      <c r="ANA239" s="144"/>
      <c r="ANB239" s="144"/>
      <c r="ANC239" s="144"/>
      <c r="AND239" s="144"/>
      <c r="ANE239" s="144"/>
      <c r="ANF239" s="144"/>
      <c r="ANG239" s="144"/>
      <c r="ANH239" s="144"/>
      <c r="ANI239" s="144"/>
      <c r="ANJ239" s="144"/>
      <c r="ANK239" s="144"/>
      <c r="ANL239" s="144"/>
      <c r="ANM239" s="144"/>
      <c r="ANN239" s="144"/>
      <c r="ANO239" s="144"/>
      <c r="ANP239" s="144"/>
      <c r="ANQ239" s="144"/>
      <c r="ANR239" s="144"/>
      <c r="ANS239" s="144"/>
      <c r="ANT239" s="144"/>
      <c r="ANU239" s="144"/>
      <c r="ANV239" s="144"/>
      <c r="ANW239" s="144"/>
      <c r="ANX239" s="144"/>
      <c r="ANY239" s="144"/>
      <c r="ANZ239" s="144"/>
      <c r="AOA239" s="144"/>
      <c r="AOB239" s="144"/>
      <c r="AOC239" s="144"/>
      <c r="AOD239" s="144"/>
      <c r="AOE239" s="144"/>
      <c r="AOF239" s="144"/>
      <c r="AOG239" s="144"/>
      <c r="AOH239" s="144"/>
      <c r="AOI239" s="144"/>
      <c r="AOJ239" s="144"/>
      <c r="AOK239" s="144"/>
      <c r="AOL239" s="144"/>
      <c r="AOM239" s="144"/>
      <c r="AON239" s="144"/>
      <c r="AOO239" s="144"/>
      <c r="AOP239" s="144"/>
      <c r="AOQ239" s="144"/>
      <c r="AOR239" s="144"/>
      <c r="AOS239" s="144"/>
      <c r="AOT239" s="144"/>
      <c r="AOU239" s="144"/>
      <c r="AOV239" s="144"/>
      <c r="AOW239" s="144"/>
      <c r="AOX239" s="144"/>
      <c r="AOY239" s="144"/>
      <c r="AOZ239" s="144"/>
      <c r="APA239" s="144"/>
      <c r="APB239" s="144"/>
      <c r="APC239" s="144"/>
      <c r="APD239" s="144"/>
      <c r="APE239" s="144"/>
      <c r="APF239" s="144"/>
      <c r="APG239" s="144"/>
      <c r="APH239" s="144"/>
      <c r="API239" s="144"/>
      <c r="APJ239" s="144"/>
      <c r="APK239" s="144"/>
      <c r="APL239" s="144"/>
      <c r="APM239" s="144"/>
      <c r="APN239" s="144"/>
      <c r="APO239" s="144"/>
      <c r="APP239" s="144"/>
      <c r="APQ239" s="144"/>
      <c r="APR239" s="144"/>
      <c r="APS239" s="144"/>
      <c r="APT239" s="144"/>
      <c r="APU239" s="144"/>
      <c r="APV239" s="144"/>
      <c r="APW239" s="144"/>
      <c r="APX239" s="144"/>
      <c r="APY239" s="144"/>
      <c r="APZ239" s="144"/>
      <c r="AQA239" s="144"/>
      <c r="AQB239" s="144"/>
      <c r="AQC239" s="144"/>
      <c r="AQD239" s="144"/>
      <c r="AQE239" s="144"/>
      <c r="AQF239" s="144"/>
      <c r="AQG239" s="144"/>
      <c r="AQH239" s="144"/>
      <c r="AQI239" s="144"/>
      <c r="AQJ239" s="144"/>
      <c r="AQK239" s="144"/>
      <c r="AQL239" s="144"/>
      <c r="AQM239" s="144"/>
      <c r="AQN239" s="144"/>
      <c r="AQO239" s="144"/>
      <c r="AQP239" s="144"/>
      <c r="AQQ239" s="144"/>
      <c r="AQR239" s="144"/>
      <c r="AQS239" s="144"/>
      <c r="AQT239" s="144"/>
      <c r="AQU239" s="144"/>
      <c r="AQV239" s="144"/>
      <c r="AQW239" s="144"/>
      <c r="AQX239" s="144"/>
      <c r="AQY239" s="144"/>
      <c r="AQZ239" s="144"/>
      <c r="ARA239" s="144"/>
      <c r="ARB239" s="144"/>
      <c r="ARC239" s="144"/>
      <c r="ARD239" s="144"/>
      <c r="ARE239" s="144"/>
      <c r="ARF239" s="144"/>
      <c r="ARG239" s="144"/>
      <c r="ARH239" s="144"/>
      <c r="ARI239" s="144"/>
      <c r="ARJ239" s="144"/>
      <c r="ARK239" s="144"/>
      <c r="ARL239" s="144"/>
      <c r="ARM239" s="144"/>
      <c r="ARN239" s="144"/>
      <c r="ARO239" s="144"/>
      <c r="ARP239" s="144"/>
      <c r="ARQ239" s="144"/>
      <c r="ARR239" s="144"/>
      <c r="ARS239" s="144"/>
      <c r="ART239" s="144"/>
      <c r="ARU239" s="144"/>
      <c r="ARV239" s="144"/>
      <c r="ARW239" s="144"/>
      <c r="ARX239" s="144"/>
      <c r="ARY239" s="144"/>
      <c r="ARZ239" s="144"/>
      <c r="ASA239" s="144"/>
      <c r="ASB239" s="144"/>
      <c r="ASC239" s="144"/>
      <c r="ASD239" s="144"/>
      <c r="ASE239" s="144"/>
      <c r="ASF239" s="144"/>
      <c r="ASG239" s="144"/>
      <c r="ASH239" s="144"/>
      <c r="ASI239" s="144"/>
      <c r="ASJ239" s="144"/>
      <c r="ASK239" s="144"/>
      <c r="ASL239" s="144"/>
      <c r="ASM239" s="144"/>
      <c r="ASN239" s="144"/>
      <c r="ASO239" s="144"/>
      <c r="ASP239" s="144"/>
      <c r="ASQ239" s="144"/>
      <c r="ASR239" s="144"/>
      <c r="ASS239" s="144"/>
      <c r="AST239" s="144"/>
      <c r="ASU239" s="144"/>
      <c r="ASV239" s="144"/>
      <c r="ASW239" s="144"/>
      <c r="ASX239" s="144"/>
      <c r="ASY239" s="144"/>
      <c r="ASZ239" s="144"/>
      <c r="ATA239" s="144"/>
      <c r="ATB239" s="144"/>
      <c r="ATC239" s="144"/>
      <c r="ATD239" s="144"/>
      <c r="ATE239" s="144"/>
      <c r="ATF239" s="144"/>
      <c r="ATG239" s="144"/>
      <c r="ATH239" s="144"/>
      <c r="ATI239" s="144"/>
      <c r="ATJ239" s="144"/>
      <c r="ATK239" s="144"/>
      <c r="ATL239" s="144"/>
      <c r="ATM239" s="144"/>
      <c r="ATN239" s="144"/>
      <c r="ATO239" s="144"/>
      <c r="ATP239" s="144"/>
      <c r="ATQ239" s="144"/>
      <c r="ATR239" s="144"/>
      <c r="ATS239" s="144"/>
      <c r="ATT239" s="144"/>
      <c r="ATU239" s="144"/>
      <c r="ATV239" s="144"/>
      <c r="ATW239" s="144"/>
      <c r="ATX239" s="144"/>
      <c r="ATY239" s="144"/>
      <c r="ATZ239" s="144"/>
      <c r="AUA239" s="144"/>
      <c r="AUB239" s="144"/>
      <c r="AUC239" s="144"/>
      <c r="AUD239" s="144"/>
      <c r="AUE239" s="144"/>
      <c r="AUF239" s="144"/>
      <c r="AUG239" s="144"/>
      <c r="AUH239" s="144"/>
      <c r="AUI239" s="144"/>
      <c r="AUJ239" s="144"/>
      <c r="AUK239" s="144"/>
      <c r="AUL239" s="144"/>
      <c r="AUM239" s="144"/>
      <c r="AUN239" s="144"/>
      <c r="AUO239" s="144"/>
      <c r="AUP239" s="144"/>
      <c r="AUQ239" s="144"/>
      <c r="AUR239" s="144"/>
      <c r="AUS239" s="144"/>
      <c r="AUT239" s="144"/>
      <c r="AUU239" s="144"/>
      <c r="AUV239" s="144"/>
      <c r="AUW239" s="144"/>
      <c r="AUX239" s="144"/>
      <c r="AUY239" s="144"/>
      <c r="AUZ239" s="144"/>
      <c r="AVA239" s="144"/>
      <c r="AVB239" s="144"/>
      <c r="AVC239" s="144"/>
      <c r="AVD239" s="144"/>
      <c r="AVE239" s="144"/>
      <c r="AVF239" s="144"/>
      <c r="AVG239" s="144"/>
      <c r="AVH239" s="144"/>
      <c r="AVI239" s="144"/>
      <c r="AVJ239" s="144"/>
      <c r="AVK239" s="144"/>
      <c r="AVL239" s="144"/>
      <c r="AVM239" s="144"/>
      <c r="AVN239" s="144"/>
      <c r="AVO239" s="144"/>
      <c r="AVP239" s="144"/>
      <c r="AVQ239" s="144"/>
      <c r="AVR239" s="144"/>
      <c r="AVS239" s="144"/>
      <c r="AVT239" s="144"/>
      <c r="AVU239" s="144"/>
      <c r="AVV239" s="144"/>
      <c r="AVW239" s="144"/>
      <c r="AVX239" s="144"/>
      <c r="AVY239" s="144"/>
      <c r="AVZ239" s="144"/>
      <c r="AWA239" s="144"/>
      <c r="AWB239" s="144"/>
      <c r="AWC239" s="144"/>
      <c r="AWD239" s="144"/>
      <c r="AWE239" s="144"/>
      <c r="AWF239" s="144"/>
      <c r="AWG239" s="144"/>
      <c r="AWH239" s="144"/>
      <c r="AWI239" s="144"/>
      <c r="AWJ239" s="144"/>
      <c r="AWK239" s="144"/>
      <c r="AWL239" s="144"/>
      <c r="AWM239" s="144"/>
      <c r="AWN239" s="144"/>
      <c r="AWO239" s="144"/>
      <c r="AWP239" s="144"/>
      <c r="AWQ239" s="144"/>
      <c r="AWR239" s="144"/>
      <c r="AWS239" s="144"/>
      <c r="AWT239" s="144"/>
      <c r="AWU239" s="144"/>
      <c r="AWV239" s="144"/>
      <c r="AWW239" s="144"/>
      <c r="AWX239" s="144"/>
      <c r="AWY239" s="144"/>
      <c r="AWZ239" s="144"/>
      <c r="AXA239" s="144"/>
      <c r="AXB239" s="144"/>
      <c r="AXC239" s="144"/>
      <c r="AXD239" s="144"/>
      <c r="AXE239" s="144"/>
      <c r="AXF239" s="144"/>
      <c r="AXG239" s="144"/>
      <c r="AXH239" s="144"/>
      <c r="AXI239" s="144"/>
      <c r="AXJ239" s="144"/>
      <c r="AXK239" s="144"/>
      <c r="AXL239" s="144"/>
      <c r="AXM239" s="144"/>
      <c r="AXN239" s="144"/>
      <c r="AXO239" s="144"/>
      <c r="AXP239" s="144"/>
      <c r="AXQ239" s="144"/>
      <c r="AXR239" s="144"/>
      <c r="AXS239" s="144"/>
      <c r="AXT239" s="144"/>
      <c r="AXU239" s="144"/>
      <c r="AXV239" s="144"/>
      <c r="AXW239" s="144"/>
      <c r="AXX239" s="144"/>
      <c r="AXY239" s="144"/>
      <c r="AXZ239" s="144"/>
      <c r="AYA239" s="144"/>
      <c r="AYB239" s="144"/>
      <c r="AYC239" s="144"/>
      <c r="AYD239" s="144"/>
      <c r="AYE239" s="144"/>
      <c r="AYF239" s="144"/>
      <c r="AYG239" s="144"/>
      <c r="AYH239" s="144"/>
      <c r="AYI239" s="144"/>
      <c r="AYJ239" s="144"/>
      <c r="AYK239" s="144"/>
      <c r="AYL239" s="144"/>
      <c r="AYM239" s="144"/>
      <c r="AYN239" s="144"/>
      <c r="AYO239" s="144"/>
      <c r="AYP239" s="144"/>
      <c r="AYQ239" s="144"/>
      <c r="AYR239" s="144"/>
      <c r="AYS239" s="144"/>
      <c r="AYT239" s="144"/>
      <c r="AYU239" s="144"/>
      <c r="AYV239" s="144"/>
      <c r="AYW239" s="144"/>
      <c r="AYX239" s="144"/>
      <c r="AYY239" s="144"/>
      <c r="AYZ239" s="144"/>
      <c r="AZA239" s="144"/>
      <c r="AZB239" s="144"/>
      <c r="AZC239" s="144"/>
      <c r="AZD239" s="144"/>
      <c r="AZE239" s="144"/>
      <c r="AZF239" s="144"/>
      <c r="AZG239" s="144"/>
      <c r="AZH239" s="144"/>
      <c r="AZI239" s="144"/>
      <c r="AZJ239" s="144"/>
      <c r="AZK239" s="144"/>
      <c r="AZL239" s="144"/>
      <c r="AZM239" s="144"/>
      <c r="AZN239" s="144"/>
      <c r="AZO239" s="144"/>
      <c r="AZP239" s="144"/>
      <c r="AZQ239" s="144"/>
      <c r="AZR239" s="144"/>
      <c r="AZS239" s="144"/>
      <c r="AZT239" s="144"/>
      <c r="AZU239" s="144"/>
      <c r="AZV239" s="144"/>
      <c r="AZW239" s="144"/>
      <c r="AZX239" s="144"/>
      <c r="AZY239" s="144"/>
      <c r="AZZ239" s="144"/>
      <c r="BAA239" s="144"/>
      <c r="BAB239" s="144"/>
      <c r="BAC239" s="144"/>
      <c r="BAD239" s="144"/>
      <c r="BAE239" s="144"/>
      <c r="BAF239" s="144"/>
      <c r="BAG239" s="144"/>
      <c r="BAH239" s="144"/>
      <c r="BAI239" s="144"/>
      <c r="BAJ239" s="144"/>
      <c r="BAK239" s="144"/>
      <c r="BAL239" s="144"/>
      <c r="BAM239" s="144"/>
      <c r="BAN239" s="144"/>
      <c r="BAO239" s="144"/>
      <c r="BAP239" s="144"/>
      <c r="BAQ239" s="144"/>
      <c r="BAR239" s="144"/>
      <c r="BAS239" s="144"/>
      <c r="BAT239" s="144"/>
      <c r="BAU239" s="144"/>
      <c r="BAV239" s="144"/>
      <c r="BAW239" s="144"/>
      <c r="BAX239" s="144"/>
      <c r="BAY239" s="144"/>
      <c r="BAZ239" s="144"/>
      <c r="BBA239" s="144"/>
      <c r="BBB239" s="144"/>
      <c r="BBC239" s="144"/>
      <c r="BBD239" s="144"/>
      <c r="BBE239" s="144"/>
      <c r="BBF239" s="144"/>
      <c r="BBG239" s="144"/>
      <c r="BBH239" s="144"/>
      <c r="BBI239" s="144"/>
      <c r="BBJ239" s="144"/>
      <c r="BBK239" s="144"/>
      <c r="BBL239" s="144"/>
      <c r="BBM239" s="144"/>
      <c r="BBN239" s="144"/>
      <c r="BBO239" s="144"/>
      <c r="BBP239" s="144"/>
      <c r="BBQ239" s="144"/>
      <c r="BBR239" s="144"/>
      <c r="BBS239" s="144"/>
      <c r="BBT239" s="144"/>
      <c r="BBU239" s="144"/>
      <c r="BBV239" s="144"/>
      <c r="BBW239" s="144"/>
      <c r="BBX239" s="144"/>
      <c r="BBY239" s="144"/>
      <c r="BBZ239" s="144"/>
      <c r="BCA239" s="144"/>
      <c r="BCB239" s="144"/>
      <c r="BCC239" s="144"/>
      <c r="BCD239" s="144"/>
      <c r="BCE239" s="144"/>
      <c r="BCF239" s="144"/>
      <c r="BCG239" s="144"/>
      <c r="BCH239" s="144"/>
      <c r="BCI239" s="144"/>
      <c r="BCJ239" s="144"/>
      <c r="BCK239" s="144"/>
      <c r="BCL239" s="144"/>
      <c r="BCM239" s="144"/>
      <c r="BCN239" s="144"/>
      <c r="BCO239" s="144"/>
      <c r="BCP239" s="144"/>
      <c r="BCQ239" s="144"/>
      <c r="BCR239" s="144"/>
      <c r="BCS239" s="144"/>
      <c r="BCT239" s="144"/>
      <c r="BCU239" s="144"/>
      <c r="BCV239" s="144"/>
      <c r="BCW239" s="144"/>
      <c r="BCX239" s="144"/>
      <c r="BCY239" s="144"/>
      <c r="BCZ239" s="144"/>
      <c r="BDA239" s="144"/>
      <c r="BDB239" s="144"/>
      <c r="BDC239" s="144"/>
      <c r="BDD239" s="144"/>
      <c r="BDE239" s="144"/>
      <c r="BDF239" s="144"/>
      <c r="BDG239" s="144"/>
      <c r="BDH239" s="144"/>
      <c r="BDI239" s="144"/>
      <c r="BDJ239" s="144"/>
      <c r="BDK239" s="144"/>
      <c r="BDL239" s="144"/>
      <c r="BDM239" s="144"/>
      <c r="BDN239" s="144"/>
      <c r="BDO239" s="144"/>
      <c r="BDP239" s="144"/>
      <c r="BDQ239" s="144"/>
      <c r="BDR239" s="144"/>
      <c r="BDS239" s="144"/>
      <c r="BDT239" s="144"/>
      <c r="BDU239" s="144"/>
      <c r="BDV239" s="144"/>
      <c r="BDW239" s="144"/>
      <c r="BDX239" s="144"/>
      <c r="BDY239" s="144"/>
      <c r="BDZ239" s="144"/>
      <c r="BEA239" s="144"/>
      <c r="BEB239" s="144"/>
      <c r="BEC239" s="144"/>
      <c r="BED239" s="144"/>
      <c r="BEE239" s="144"/>
      <c r="BEF239" s="144"/>
      <c r="BEG239" s="144"/>
      <c r="BEH239" s="144"/>
      <c r="BEI239" s="144"/>
      <c r="BEJ239" s="144"/>
      <c r="BEK239" s="144"/>
      <c r="BEL239" s="144"/>
      <c r="BEM239" s="144"/>
      <c r="BEN239" s="144"/>
      <c r="BEO239" s="144"/>
      <c r="BEP239" s="144"/>
      <c r="BEQ239" s="144"/>
      <c r="BER239" s="144"/>
      <c r="BES239" s="144"/>
      <c r="BET239" s="144"/>
      <c r="BEU239" s="144"/>
      <c r="BEV239" s="144"/>
      <c r="BEW239" s="144"/>
      <c r="BEX239" s="144"/>
      <c r="BEY239" s="144"/>
      <c r="BEZ239" s="144"/>
      <c r="BFA239" s="144"/>
      <c r="BFB239" s="144"/>
      <c r="BFC239" s="144"/>
      <c r="BFD239" s="144"/>
      <c r="BFE239" s="144"/>
      <c r="BFF239" s="144"/>
      <c r="BFG239" s="144"/>
      <c r="BFH239" s="144"/>
      <c r="BFI239" s="144"/>
      <c r="BFJ239" s="144"/>
      <c r="BFK239" s="144"/>
      <c r="BFL239" s="144"/>
      <c r="BFM239" s="144"/>
      <c r="BFN239" s="144"/>
      <c r="BFO239" s="144"/>
      <c r="BFP239" s="144"/>
      <c r="BFQ239" s="144"/>
      <c r="BFR239" s="144"/>
      <c r="BFS239" s="144"/>
      <c r="BFT239" s="144"/>
      <c r="BFU239" s="144"/>
      <c r="BFV239" s="144"/>
      <c r="BFW239" s="144"/>
      <c r="BFX239" s="144"/>
      <c r="BFY239" s="144"/>
      <c r="BFZ239" s="144"/>
    </row>
    <row r="240" spans="1:1534" s="71" customFormat="1" ht="15" customHeight="1">
      <c r="A240" s="173" t="s">
        <v>449</v>
      </c>
      <c r="B240" s="143" t="s">
        <v>149</v>
      </c>
      <c r="C240" s="143"/>
      <c r="D240" s="65" t="s">
        <v>73</v>
      </c>
      <c r="E240" s="118"/>
      <c r="F240" s="139"/>
      <c r="G240" s="198"/>
      <c r="H240" s="65" t="s">
        <v>628</v>
      </c>
      <c r="I240" s="65"/>
      <c r="J240" s="65"/>
      <c r="K240" s="293"/>
      <c r="L240" s="123"/>
      <c r="M240" s="289"/>
      <c r="N240" s="65"/>
      <c r="O240" s="179"/>
      <c r="P240" s="140"/>
      <c r="Q240" s="64" t="s">
        <v>93</v>
      </c>
      <c r="R240" s="64" t="s">
        <v>561</v>
      </c>
      <c r="S240" s="64" t="str">
        <f t="shared" si="38"/>
        <v>andtvvvgsiiftegiivanmvaemieahtdlkvvrklnlggvnvnfeaikrgganngidiyveytghglvdilg</v>
      </c>
      <c r="T240" s="64" t="str">
        <f t="shared" si="39"/>
        <v>fpep</v>
      </c>
      <c r="U240" s="64" t="str">
        <f t="shared" si="40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240" s="64" t="str">
        <f t="shared" si="41"/>
        <v>tyg</v>
      </c>
      <c r="W240" s="64" t="str">
        <f t="shared" si="42"/>
        <v>pppa</v>
      </c>
      <c r="X240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240" s="64"/>
      <c r="Z240" s="64"/>
      <c r="AA240" s="64"/>
      <c r="AB240" s="64"/>
      <c r="AC240" s="186" t="str">
        <f t="shared" si="47"/>
        <v>i</v>
      </c>
      <c r="AD240" s="186" t="str">
        <f t="shared" si="47"/>
        <v>v</v>
      </c>
      <c r="AE240" s="186" t="str">
        <f t="shared" si="47"/>
        <v>h</v>
      </c>
      <c r="AF240" s="186" t="str">
        <f t="shared" si="47"/>
        <v>l</v>
      </c>
      <c r="AG240" s="186" t="str">
        <f t="shared" si="47"/>
        <v>t</v>
      </c>
      <c r="AH240" s="193" t="str">
        <f t="shared" si="47"/>
        <v>y</v>
      </c>
      <c r="AI240" s="66"/>
      <c r="AJ240" s="66"/>
      <c r="AK240" s="205"/>
      <c r="AL240" s="205"/>
      <c r="AM240" s="205"/>
      <c r="AN240" s="205"/>
      <c r="AO240" s="205"/>
      <c r="AP240" s="205"/>
      <c r="AQ240" s="205"/>
      <c r="AR240" s="205"/>
      <c r="AS240" s="205"/>
      <c r="AT240" s="205"/>
      <c r="AU240" s="205"/>
      <c r="AV240" s="205"/>
      <c r="AW240" s="205"/>
      <c r="AX240" s="205"/>
      <c r="AY240" s="205"/>
      <c r="AZ240" s="205"/>
      <c r="BA240" s="205"/>
      <c r="BB240" s="205"/>
      <c r="BC240" s="205"/>
      <c r="BD240" s="205"/>
      <c r="BE240" s="205"/>
      <c r="BF240" s="205"/>
      <c r="BG240" s="205"/>
      <c r="BH240" s="205"/>
      <c r="BI240" s="205"/>
      <c r="BJ240" s="205"/>
      <c r="BK240" s="205"/>
      <c r="BL240" s="205"/>
      <c r="BM240" s="205"/>
      <c r="BN240" s="205"/>
      <c r="BO240" s="205"/>
      <c r="BP240" s="205"/>
      <c r="BQ240" s="205"/>
      <c r="BR240" s="205"/>
      <c r="BS240" s="205"/>
      <c r="BT240" s="205"/>
      <c r="BU240" s="205"/>
      <c r="BV240" s="205"/>
      <c r="BW240" s="205"/>
      <c r="BX240" s="205"/>
      <c r="BY240" s="205"/>
      <c r="BZ240" s="205"/>
      <c r="CA240" s="205"/>
      <c r="CB240" s="205"/>
      <c r="CC240" s="205"/>
      <c r="CD240" s="205"/>
      <c r="CE240" s="205"/>
      <c r="CF240" s="205"/>
      <c r="CG240" s="205"/>
      <c r="CH240" s="205"/>
      <c r="CI240" s="205"/>
      <c r="CJ240" s="205"/>
      <c r="CK240" s="66"/>
      <c r="CL240" s="66"/>
      <c r="CM240" s="66"/>
      <c r="CN240" s="66"/>
      <c r="CO240" s="66"/>
      <c r="CP240" s="66"/>
      <c r="CQ240" s="66"/>
      <c r="CR240" s="66"/>
      <c r="CS240" s="66"/>
      <c r="CT240" s="66"/>
      <c r="CU240" s="66"/>
      <c r="CV240" s="66"/>
      <c r="CW240" s="66"/>
      <c r="CX240" s="66"/>
      <c r="CY240" s="66"/>
      <c r="CZ240" s="66"/>
      <c r="DA240" s="66"/>
      <c r="DB240" s="66"/>
      <c r="DC240" s="66"/>
      <c r="DD240" s="66"/>
      <c r="DE240" s="66"/>
      <c r="DF240" s="66"/>
      <c r="DG240" s="66"/>
      <c r="DH240" s="66"/>
      <c r="DI240" s="66"/>
      <c r="DJ240" s="66"/>
      <c r="DK240" s="66"/>
      <c r="DL240" s="66"/>
      <c r="DM240" s="66"/>
      <c r="DN240" s="66"/>
      <c r="DO240" s="66"/>
      <c r="DP240" s="66"/>
      <c r="DQ240" s="66"/>
      <c r="DR240" s="66"/>
      <c r="DS240" s="66"/>
      <c r="DT240" s="66"/>
      <c r="DU240" s="66"/>
      <c r="DV240" s="66"/>
      <c r="DW240" s="66"/>
      <c r="DX240" s="66"/>
      <c r="DY240" s="66"/>
      <c r="DZ240" s="66"/>
      <c r="EA240" s="66"/>
      <c r="EB240" s="66"/>
      <c r="EC240" s="66"/>
      <c r="ED240" s="66"/>
      <c r="EE240" s="66"/>
      <c r="EF240" s="66"/>
      <c r="EG240" s="66"/>
      <c r="EH240" s="66"/>
      <c r="EI240" s="66"/>
      <c r="EJ240" s="66"/>
      <c r="EK240" s="66"/>
      <c r="EL240" s="66"/>
      <c r="EM240" s="66"/>
      <c r="EN240" s="66"/>
      <c r="EO240" s="66"/>
      <c r="EP240" s="66"/>
      <c r="EQ240" s="66"/>
      <c r="ER240" s="66"/>
      <c r="ES240" s="66"/>
      <c r="ET240" s="66"/>
      <c r="EU240" s="66"/>
      <c r="EV240" s="66"/>
      <c r="EW240" s="66"/>
      <c r="EX240" s="66"/>
      <c r="EY240" s="66"/>
      <c r="EZ240" s="66"/>
      <c r="FA240" s="66"/>
      <c r="FB240" s="66"/>
      <c r="FC240" s="66"/>
      <c r="FD240" s="66"/>
      <c r="FE240" s="66"/>
      <c r="FF240" s="66"/>
      <c r="FG240" s="66"/>
      <c r="FH240" s="66"/>
      <c r="FI240" s="66"/>
      <c r="FJ240" s="66"/>
      <c r="FK240" s="66"/>
      <c r="FL240" s="66"/>
      <c r="FM240" s="66"/>
      <c r="FN240" s="66"/>
      <c r="FO240" s="66"/>
      <c r="FP240" s="66"/>
      <c r="FQ240" s="66"/>
      <c r="FR240" s="66"/>
      <c r="FS240" s="66"/>
      <c r="FT240" s="66"/>
      <c r="FU240" s="66"/>
      <c r="FV240" s="66"/>
      <c r="FW240" s="66"/>
      <c r="FX240" s="66"/>
      <c r="FY240" s="66"/>
      <c r="FZ240" s="66"/>
      <c r="GA240" s="66"/>
      <c r="GB240" s="66"/>
      <c r="GC240" s="66"/>
      <c r="GD240" s="66"/>
      <c r="GE240" s="66"/>
      <c r="GF240" s="66"/>
      <c r="GG240" s="66"/>
      <c r="GH240" s="66"/>
      <c r="GI240" s="66"/>
      <c r="GJ240" s="66"/>
      <c r="GK240" s="66"/>
      <c r="GL240" s="66"/>
      <c r="GM240" s="66"/>
      <c r="GN240" s="66"/>
      <c r="GO240" s="66"/>
      <c r="GP240" s="66"/>
      <c r="GQ240" s="66"/>
      <c r="GR240" s="66"/>
      <c r="GS240" s="66"/>
      <c r="GT240" s="66"/>
      <c r="GU240" s="66"/>
      <c r="GV240" s="66"/>
      <c r="GW240" s="66"/>
      <c r="GX240" s="66"/>
      <c r="GY240" s="66"/>
      <c r="GZ240" s="66"/>
      <c r="HA240" s="66"/>
      <c r="HB240" s="66"/>
      <c r="HC240" s="66"/>
      <c r="HD240" s="66"/>
      <c r="HE240" s="66"/>
      <c r="HF240" s="66"/>
      <c r="HG240" s="66"/>
      <c r="HH240" s="66"/>
      <c r="HI240" s="66"/>
      <c r="HJ240" s="66"/>
      <c r="HK240" s="66"/>
      <c r="HL240" s="66"/>
      <c r="HM240" s="66"/>
      <c r="HN240" s="66"/>
      <c r="HO240" s="66"/>
      <c r="HP240" s="66"/>
      <c r="HQ240" s="66"/>
      <c r="HR240" s="66"/>
      <c r="HS240" s="66"/>
      <c r="HT240" s="66"/>
      <c r="HU240" s="66"/>
      <c r="HV240" s="66"/>
      <c r="HW240" s="66"/>
      <c r="HX240" s="66"/>
      <c r="HY240" s="66"/>
      <c r="HZ240" s="66"/>
      <c r="IA240" s="66"/>
      <c r="IB240" s="66"/>
      <c r="IC240" s="66"/>
      <c r="ID240" s="66"/>
      <c r="IE240" s="66"/>
      <c r="IF240" s="66"/>
      <c r="IG240" s="66"/>
      <c r="IH240" s="66"/>
      <c r="II240" s="66"/>
      <c r="IJ240" s="66"/>
      <c r="IK240" s="66"/>
      <c r="IL240" s="66"/>
      <c r="IM240" s="66"/>
      <c r="IN240" s="66"/>
      <c r="IO240" s="66"/>
      <c r="IP240" s="66"/>
      <c r="IQ240" s="66"/>
      <c r="IR240" s="66"/>
      <c r="IS240" s="66"/>
      <c r="IT240" s="66"/>
      <c r="IU240" s="66"/>
      <c r="IV240" s="66"/>
      <c r="IW240" s="66"/>
      <c r="IX240" s="66"/>
      <c r="IY240" s="66"/>
      <c r="IZ240" s="66"/>
      <c r="JA240" s="66"/>
      <c r="JB240" s="66"/>
      <c r="JC240" s="66"/>
      <c r="JD240" s="66"/>
      <c r="JE240" s="66"/>
      <c r="JF240" s="66"/>
      <c r="JG240" s="66"/>
      <c r="JH240" s="66"/>
      <c r="JI240" s="66"/>
      <c r="JJ240" s="66"/>
      <c r="JK240" s="66"/>
      <c r="JL240" s="66"/>
      <c r="JM240" s="66"/>
      <c r="JN240" s="66"/>
      <c r="JO240" s="66"/>
      <c r="JP240" s="66"/>
      <c r="JQ240" s="66"/>
      <c r="JR240" s="66"/>
      <c r="JS240" s="66"/>
      <c r="JT240" s="66"/>
      <c r="JU240" s="66"/>
      <c r="JV240" s="66"/>
      <c r="JW240" s="66"/>
      <c r="JX240" s="66"/>
      <c r="JY240" s="66"/>
      <c r="JZ240" s="66"/>
      <c r="KA240" s="66"/>
      <c r="KB240" s="66"/>
      <c r="KC240" s="66"/>
      <c r="KD240" s="66"/>
      <c r="KE240" s="66"/>
      <c r="KF240" s="66"/>
      <c r="KG240" s="66"/>
      <c r="KH240" s="66"/>
      <c r="KI240" s="66"/>
      <c r="KJ240" s="66"/>
      <c r="KK240" s="66"/>
      <c r="KL240" s="66"/>
      <c r="KM240" s="66"/>
      <c r="KN240" s="66"/>
      <c r="KO240" s="66"/>
      <c r="KP240" s="66"/>
      <c r="KQ240" s="66"/>
      <c r="KR240" s="66"/>
      <c r="KS240" s="66"/>
      <c r="KT240" s="66"/>
      <c r="KU240" s="66"/>
      <c r="KV240" s="66"/>
      <c r="KW240" s="66"/>
      <c r="KX240" s="66"/>
      <c r="KY240" s="66"/>
      <c r="KZ240" s="66"/>
      <c r="LA240" s="66"/>
      <c r="LB240" s="66"/>
      <c r="LC240" s="66"/>
      <c r="LD240" s="66"/>
      <c r="LE240" s="66"/>
      <c r="LF240" s="66"/>
      <c r="LG240" s="66"/>
      <c r="LH240" s="66"/>
      <c r="LI240" s="66"/>
      <c r="LJ240" s="66"/>
      <c r="LK240" s="66"/>
      <c r="LL240" s="66"/>
      <c r="LM240" s="66"/>
      <c r="LN240" s="66"/>
      <c r="LO240" s="66"/>
      <c r="LP240" s="66"/>
      <c r="LQ240" s="66"/>
      <c r="LR240" s="66"/>
      <c r="LS240" s="66"/>
      <c r="LT240" s="66"/>
      <c r="LU240" s="66"/>
      <c r="LV240" s="66"/>
      <c r="LW240" s="66"/>
      <c r="LX240" s="66"/>
      <c r="LY240" s="66"/>
      <c r="LZ240" s="66"/>
      <c r="MA240" s="66"/>
      <c r="MB240" s="66"/>
      <c r="MC240" s="66"/>
      <c r="MD240" s="66"/>
      <c r="ME240" s="66"/>
      <c r="MF240" s="66"/>
      <c r="MG240" s="66"/>
      <c r="MH240" s="66"/>
      <c r="MI240" s="66"/>
      <c r="MJ240" s="66"/>
      <c r="MK240" s="66"/>
      <c r="ML240" s="66"/>
      <c r="MM240" s="66"/>
      <c r="MN240" s="66"/>
      <c r="MO240" s="66"/>
      <c r="MP240" s="66"/>
      <c r="MQ240" s="66"/>
      <c r="MR240" s="66"/>
      <c r="MS240" s="66"/>
      <c r="MT240" s="66"/>
      <c r="MU240" s="66"/>
      <c r="MV240" s="66"/>
      <c r="MW240" s="66"/>
      <c r="MX240" s="66"/>
      <c r="MY240" s="66"/>
      <c r="MZ240" s="66"/>
      <c r="NA240" s="66"/>
      <c r="NB240" s="66"/>
      <c r="NC240" s="66"/>
      <c r="ND240" s="66"/>
      <c r="NE240" s="66"/>
      <c r="NF240" s="66"/>
      <c r="NG240" s="66"/>
      <c r="NH240" s="66"/>
      <c r="NI240" s="66"/>
      <c r="NJ240" s="66"/>
      <c r="NK240" s="66"/>
      <c r="NL240" s="66"/>
      <c r="NM240" s="66"/>
      <c r="NN240" s="66"/>
      <c r="NO240" s="66"/>
      <c r="NP240" s="66"/>
      <c r="NQ240" s="66"/>
      <c r="NR240" s="66"/>
      <c r="NS240" s="66"/>
      <c r="NT240" s="66"/>
      <c r="NU240" s="66"/>
      <c r="NV240" s="66"/>
      <c r="NW240" s="66"/>
      <c r="NX240" s="66"/>
      <c r="NY240" s="66"/>
      <c r="NZ240" s="66"/>
      <c r="OA240" s="66"/>
      <c r="OB240" s="66"/>
      <c r="OC240" s="66"/>
      <c r="OD240" s="66"/>
      <c r="OE240" s="66"/>
      <c r="OF240" s="66"/>
      <c r="OG240" s="66"/>
      <c r="OH240" s="66"/>
      <c r="OI240" s="66"/>
      <c r="OJ240" s="66"/>
      <c r="OK240" s="66"/>
      <c r="OL240" s="66"/>
      <c r="OM240" s="66"/>
      <c r="ON240" s="66"/>
      <c r="OO240" s="66"/>
      <c r="OP240" s="66"/>
      <c r="OQ240" s="66"/>
      <c r="OR240" s="66"/>
      <c r="OS240" s="66"/>
      <c r="OT240" s="66"/>
      <c r="OU240" s="66"/>
      <c r="OV240" s="66"/>
      <c r="OW240" s="66"/>
      <c r="OX240" s="66"/>
      <c r="OY240" s="66"/>
      <c r="OZ240" s="66"/>
      <c r="PA240" s="66"/>
      <c r="PB240" s="66"/>
      <c r="PC240" s="66"/>
      <c r="PD240" s="66"/>
      <c r="PE240" s="66"/>
      <c r="PF240" s="66"/>
      <c r="PG240" s="66"/>
      <c r="PH240" s="66"/>
      <c r="PI240" s="66"/>
      <c r="PJ240" s="66"/>
      <c r="PK240" s="66"/>
      <c r="PL240" s="66"/>
      <c r="PM240" s="66"/>
      <c r="PN240" s="144"/>
      <c r="PO240" s="144"/>
      <c r="PP240" s="144"/>
      <c r="PQ240" s="144"/>
      <c r="PR240" s="144"/>
      <c r="PS240" s="144"/>
      <c r="PT240" s="144"/>
      <c r="PU240" s="144"/>
      <c r="PV240" s="144"/>
      <c r="PW240" s="144"/>
      <c r="PX240" s="144"/>
      <c r="PY240" s="144"/>
      <c r="PZ240" s="144"/>
      <c r="QA240" s="144"/>
      <c r="QB240" s="144"/>
      <c r="QC240" s="144"/>
      <c r="QD240" s="144"/>
      <c r="QE240" s="144"/>
      <c r="QF240" s="144"/>
      <c r="QG240" s="144"/>
      <c r="QH240" s="144"/>
      <c r="QI240" s="144"/>
      <c r="QJ240" s="144"/>
      <c r="QK240" s="144"/>
      <c r="QL240" s="144"/>
      <c r="QM240" s="144"/>
      <c r="QN240" s="144"/>
      <c r="QO240" s="144"/>
      <c r="QP240" s="144"/>
      <c r="QQ240" s="144"/>
      <c r="QR240" s="144"/>
      <c r="QS240" s="144"/>
      <c r="QT240" s="144"/>
      <c r="QU240" s="144"/>
      <c r="QV240" s="144"/>
      <c r="QW240" s="144"/>
      <c r="QX240" s="144"/>
      <c r="QY240" s="144"/>
      <c r="QZ240" s="144"/>
      <c r="RA240" s="144"/>
      <c r="RB240" s="144"/>
      <c r="RC240" s="144"/>
      <c r="RD240" s="144"/>
      <c r="RE240" s="144"/>
      <c r="RF240" s="144"/>
      <c r="RG240" s="144"/>
      <c r="RH240" s="144"/>
      <c r="RI240" s="144"/>
      <c r="RJ240" s="144"/>
      <c r="RK240" s="144"/>
      <c r="RL240" s="144"/>
      <c r="RM240" s="144"/>
      <c r="RN240" s="144"/>
      <c r="RO240" s="144"/>
      <c r="RP240" s="144"/>
      <c r="RQ240" s="144"/>
      <c r="RR240" s="144"/>
      <c r="RS240" s="144"/>
      <c r="RT240" s="144"/>
      <c r="RU240" s="144"/>
      <c r="RV240" s="144"/>
      <c r="RW240" s="144"/>
      <c r="RX240" s="144"/>
      <c r="RY240" s="144"/>
      <c r="RZ240" s="144"/>
      <c r="SA240" s="144"/>
      <c r="SB240" s="144"/>
      <c r="SC240" s="144"/>
      <c r="SD240" s="144"/>
      <c r="SE240" s="144"/>
      <c r="SF240" s="144"/>
      <c r="SG240" s="144"/>
      <c r="SH240" s="144"/>
      <c r="SI240" s="144"/>
      <c r="SJ240" s="144"/>
      <c r="SK240" s="144"/>
      <c r="SL240" s="144"/>
      <c r="SM240" s="144"/>
      <c r="SN240" s="144"/>
      <c r="SO240" s="144"/>
      <c r="SP240" s="144"/>
      <c r="SQ240" s="144"/>
      <c r="SR240" s="144"/>
      <c r="SS240" s="144"/>
      <c r="ST240" s="144"/>
      <c r="SU240" s="144"/>
      <c r="SV240" s="144"/>
      <c r="SW240" s="144"/>
      <c r="SX240" s="144"/>
      <c r="SY240" s="144"/>
      <c r="SZ240" s="144"/>
      <c r="TA240" s="144"/>
      <c r="TB240" s="144"/>
      <c r="TC240" s="144"/>
      <c r="TD240" s="144"/>
      <c r="TE240" s="144"/>
      <c r="TF240" s="144"/>
      <c r="TG240" s="144"/>
      <c r="TH240" s="144"/>
      <c r="TI240" s="144"/>
      <c r="TJ240" s="144"/>
      <c r="TK240" s="144"/>
      <c r="TL240" s="144"/>
      <c r="TM240" s="144"/>
      <c r="TN240" s="144"/>
      <c r="TO240" s="144"/>
      <c r="TP240" s="144"/>
      <c r="TQ240" s="144"/>
      <c r="TR240" s="144"/>
      <c r="TS240" s="144"/>
      <c r="TT240" s="144"/>
      <c r="TU240" s="144"/>
      <c r="TV240" s="144"/>
      <c r="TW240" s="144"/>
      <c r="TX240" s="144"/>
      <c r="TY240" s="144"/>
      <c r="TZ240" s="144"/>
      <c r="UA240" s="144"/>
      <c r="UB240" s="144"/>
      <c r="UC240" s="144"/>
      <c r="UD240" s="144"/>
      <c r="UE240" s="144"/>
      <c r="UF240" s="144"/>
      <c r="UG240" s="144"/>
      <c r="UH240" s="144"/>
      <c r="UI240" s="144"/>
      <c r="UJ240" s="144"/>
      <c r="UK240" s="144"/>
      <c r="UL240" s="144"/>
      <c r="UM240" s="144"/>
      <c r="UN240" s="144"/>
      <c r="UO240" s="144"/>
      <c r="UP240" s="144"/>
      <c r="UQ240" s="144"/>
      <c r="UR240" s="144"/>
      <c r="US240" s="144"/>
      <c r="UT240" s="144"/>
      <c r="UU240" s="144"/>
      <c r="UV240" s="144"/>
      <c r="UW240" s="144"/>
      <c r="UX240" s="144"/>
      <c r="UY240" s="144"/>
      <c r="UZ240" s="144"/>
      <c r="VA240" s="144"/>
      <c r="VB240" s="144"/>
      <c r="VC240" s="144"/>
      <c r="VD240" s="144"/>
      <c r="VE240" s="144"/>
      <c r="VF240" s="144"/>
      <c r="VG240" s="144"/>
      <c r="VH240" s="144"/>
      <c r="VI240" s="144"/>
      <c r="VJ240" s="144"/>
      <c r="VK240" s="144"/>
      <c r="VL240" s="144"/>
      <c r="VM240" s="144"/>
      <c r="VN240" s="144"/>
      <c r="VO240" s="144"/>
      <c r="VP240" s="144"/>
      <c r="VQ240" s="144"/>
      <c r="VR240" s="144"/>
      <c r="VS240" s="144"/>
      <c r="VT240" s="144"/>
      <c r="VU240" s="144"/>
      <c r="VV240" s="144"/>
      <c r="VW240" s="144"/>
      <c r="VX240" s="144"/>
      <c r="VY240" s="144"/>
      <c r="VZ240" s="144"/>
      <c r="WA240" s="144"/>
      <c r="WB240" s="144"/>
      <c r="WC240" s="144"/>
      <c r="WD240" s="144"/>
      <c r="WE240" s="144"/>
      <c r="WF240" s="144"/>
      <c r="WG240" s="144"/>
      <c r="WH240" s="144"/>
      <c r="WI240" s="144"/>
      <c r="WJ240" s="144"/>
      <c r="WK240" s="144"/>
      <c r="WL240" s="144"/>
      <c r="WM240" s="144"/>
      <c r="WN240" s="144"/>
      <c r="WO240" s="144"/>
      <c r="WP240" s="144"/>
      <c r="WQ240" s="144"/>
      <c r="WR240" s="144"/>
      <c r="WS240" s="144"/>
      <c r="WT240" s="144"/>
      <c r="WU240" s="144"/>
      <c r="WV240" s="144"/>
      <c r="WW240" s="144"/>
      <c r="WX240" s="144"/>
      <c r="WY240" s="144"/>
      <c r="WZ240" s="144"/>
      <c r="XA240" s="144"/>
      <c r="XB240" s="144"/>
      <c r="XC240" s="144"/>
      <c r="XD240" s="144"/>
      <c r="XE240" s="144"/>
      <c r="XF240" s="144"/>
      <c r="XG240" s="144"/>
      <c r="XH240" s="144"/>
      <c r="XI240" s="144"/>
      <c r="XJ240" s="144"/>
      <c r="XK240" s="144"/>
      <c r="XL240" s="144"/>
      <c r="XM240" s="144"/>
      <c r="XN240" s="144"/>
      <c r="XO240" s="144"/>
      <c r="XP240" s="144"/>
      <c r="XQ240" s="144"/>
      <c r="XR240" s="144"/>
      <c r="XS240" s="144"/>
      <c r="XT240" s="144"/>
      <c r="XU240" s="144"/>
      <c r="XV240" s="144"/>
      <c r="XW240" s="144"/>
      <c r="XX240" s="144"/>
      <c r="XY240" s="144"/>
      <c r="XZ240" s="144"/>
      <c r="YA240" s="144"/>
      <c r="YB240" s="144"/>
      <c r="YC240" s="144"/>
      <c r="YD240" s="144"/>
      <c r="YE240" s="144"/>
      <c r="YF240" s="144"/>
      <c r="YG240" s="144"/>
      <c r="YH240" s="144"/>
      <c r="YI240" s="144"/>
      <c r="YJ240" s="144"/>
      <c r="YK240" s="144"/>
      <c r="YL240" s="144"/>
      <c r="YM240" s="144"/>
      <c r="YN240" s="144"/>
      <c r="YO240" s="144"/>
      <c r="YP240" s="144"/>
      <c r="YQ240" s="144"/>
      <c r="YR240" s="144"/>
      <c r="YS240" s="144"/>
      <c r="YT240" s="144"/>
      <c r="YU240" s="144"/>
      <c r="YV240" s="144"/>
      <c r="YW240" s="144"/>
      <c r="YX240" s="144"/>
      <c r="YY240" s="144"/>
      <c r="YZ240" s="144"/>
      <c r="ZA240" s="144"/>
      <c r="ZB240" s="144"/>
      <c r="ZC240" s="144"/>
      <c r="ZD240" s="144"/>
      <c r="ZE240" s="144"/>
      <c r="ZF240" s="144"/>
      <c r="ZG240" s="144"/>
      <c r="ZH240" s="144"/>
      <c r="ZI240" s="144"/>
      <c r="ZJ240" s="144"/>
      <c r="ZK240" s="144"/>
      <c r="ZL240" s="144"/>
      <c r="ZM240" s="144"/>
      <c r="ZN240" s="144"/>
      <c r="ZO240" s="144"/>
      <c r="ZP240" s="144"/>
      <c r="ZQ240" s="144"/>
      <c r="ZR240" s="144"/>
      <c r="ZS240" s="144"/>
      <c r="ZT240" s="144"/>
      <c r="ZU240" s="144"/>
      <c r="ZV240" s="144"/>
      <c r="ZW240" s="144"/>
      <c r="ZX240" s="144"/>
      <c r="ZY240" s="144"/>
      <c r="ZZ240" s="144"/>
      <c r="AAA240" s="144"/>
      <c r="AAB240" s="144"/>
      <c r="AAC240" s="144"/>
      <c r="AAD240" s="144"/>
      <c r="AAE240" s="144"/>
      <c r="AAF240" s="144"/>
      <c r="AAG240" s="144"/>
      <c r="AAH240" s="144"/>
      <c r="AAI240" s="144"/>
      <c r="AAJ240" s="144"/>
      <c r="AAK240" s="144"/>
      <c r="AAL240" s="144"/>
      <c r="AAM240" s="144"/>
      <c r="AAN240" s="144"/>
      <c r="AAO240" s="144"/>
      <c r="AAP240" s="144"/>
      <c r="AAQ240" s="144"/>
      <c r="AAR240" s="144"/>
      <c r="AAS240" s="144"/>
      <c r="AAT240" s="144"/>
      <c r="AAU240" s="144"/>
      <c r="AAV240" s="144"/>
      <c r="AAW240" s="144"/>
      <c r="AAX240" s="144"/>
      <c r="AAY240" s="144"/>
      <c r="AAZ240" s="144"/>
      <c r="ABA240" s="144"/>
      <c r="ABB240" s="144"/>
      <c r="ABC240" s="144"/>
      <c r="ABD240" s="144"/>
      <c r="ABE240" s="144"/>
      <c r="ABF240" s="144"/>
      <c r="ABG240" s="144"/>
      <c r="ABH240" s="144"/>
      <c r="ABI240" s="144"/>
      <c r="ABJ240" s="144"/>
      <c r="ABK240" s="144"/>
      <c r="ABL240" s="144"/>
      <c r="ABM240" s="144"/>
      <c r="ABN240" s="144"/>
      <c r="ABO240" s="144"/>
      <c r="ABP240" s="144"/>
      <c r="ABQ240" s="144"/>
      <c r="ABR240" s="144"/>
      <c r="ABS240" s="144"/>
      <c r="ABT240" s="144"/>
      <c r="ABU240" s="144"/>
      <c r="ABV240" s="144"/>
      <c r="ABW240" s="144"/>
      <c r="ABX240" s="144"/>
      <c r="ABY240" s="144"/>
      <c r="ABZ240" s="144"/>
      <c r="ACA240" s="144"/>
      <c r="ACB240" s="144"/>
      <c r="ACC240" s="144"/>
      <c r="ACD240" s="144"/>
      <c r="ACE240" s="144"/>
      <c r="ACF240" s="144"/>
      <c r="ACG240" s="144"/>
      <c r="ACH240" s="144"/>
      <c r="ACI240" s="144"/>
      <c r="ACJ240" s="144"/>
      <c r="ACK240" s="144"/>
      <c r="ACL240" s="144"/>
      <c r="ACM240" s="144"/>
      <c r="ACN240" s="144"/>
      <c r="ACO240" s="144"/>
      <c r="ACP240" s="144"/>
      <c r="ACQ240" s="144"/>
      <c r="ACR240" s="144"/>
      <c r="ACS240" s="144"/>
      <c r="ACT240" s="144"/>
      <c r="ACU240" s="144"/>
      <c r="ACV240" s="144"/>
      <c r="ACW240" s="144"/>
      <c r="ACX240" s="144"/>
      <c r="ACY240" s="144"/>
      <c r="ACZ240" s="144"/>
      <c r="ADA240" s="144"/>
      <c r="ADB240" s="144"/>
      <c r="ADC240" s="144"/>
      <c r="ADD240" s="144"/>
      <c r="ADE240" s="144"/>
      <c r="ADF240" s="144"/>
      <c r="ADG240" s="144"/>
      <c r="ADH240" s="144"/>
      <c r="ADI240" s="144"/>
      <c r="ADJ240" s="144"/>
      <c r="ADK240" s="144"/>
      <c r="ADL240" s="144"/>
      <c r="ADM240" s="144"/>
      <c r="ADN240" s="144"/>
      <c r="ADO240" s="144"/>
      <c r="ADP240" s="144"/>
      <c r="ADQ240" s="144"/>
      <c r="ADR240" s="144"/>
      <c r="ADS240" s="144"/>
      <c r="ADT240" s="144"/>
      <c r="ADU240" s="144"/>
      <c r="ADV240" s="144"/>
      <c r="ADW240" s="144"/>
      <c r="ADX240" s="144"/>
      <c r="ADY240" s="144"/>
      <c r="ADZ240" s="144"/>
      <c r="AEA240" s="144"/>
      <c r="AEB240" s="144"/>
      <c r="AEC240" s="144"/>
      <c r="AED240" s="144"/>
      <c r="AEE240" s="144"/>
      <c r="AEF240" s="144"/>
      <c r="AEG240" s="144"/>
      <c r="AEH240" s="144"/>
      <c r="AEI240" s="144"/>
      <c r="AEJ240" s="144"/>
      <c r="AEK240" s="144"/>
      <c r="AEL240" s="144"/>
      <c r="AEM240" s="144"/>
      <c r="AEN240" s="144"/>
      <c r="AEO240" s="144"/>
      <c r="AEP240" s="144"/>
      <c r="AEQ240" s="144"/>
      <c r="AER240" s="144"/>
      <c r="AES240" s="144"/>
      <c r="AET240" s="144"/>
      <c r="AEU240" s="144"/>
      <c r="AEV240" s="144"/>
      <c r="AEW240" s="144"/>
      <c r="AEX240" s="144"/>
      <c r="AEY240" s="144"/>
      <c r="AEZ240" s="144"/>
      <c r="AFA240" s="144"/>
      <c r="AFB240" s="144"/>
      <c r="AFC240" s="144"/>
      <c r="AFD240" s="144"/>
      <c r="AFE240" s="144"/>
      <c r="AFF240" s="144"/>
      <c r="AFG240" s="144"/>
      <c r="AFH240" s="144"/>
      <c r="AFI240" s="144"/>
      <c r="AFJ240" s="144"/>
      <c r="AFK240" s="144"/>
      <c r="AFL240" s="144"/>
      <c r="AFM240" s="144"/>
      <c r="AFN240" s="144"/>
      <c r="AFO240" s="144"/>
      <c r="AFP240" s="144"/>
      <c r="AFQ240" s="144"/>
      <c r="AFR240" s="144"/>
      <c r="AFS240" s="144"/>
      <c r="AFT240" s="144"/>
      <c r="AFU240" s="144"/>
      <c r="AFV240" s="144"/>
      <c r="AFW240" s="144"/>
      <c r="AFX240" s="144"/>
      <c r="AFY240" s="144"/>
      <c r="AFZ240" s="144"/>
      <c r="AGA240" s="144"/>
      <c r="AGB240" s="144"/>
      <c r="AGC240" s="144"/>
      <c r="AGD240" s="144"/>
      <c r="AGE240" s="144"/>
      <c r="AGF240" s="144"/>
      <c r="AGG240" s="144"/>
      <c r="AGH240" s="144"/>
      <c r="AGI240" s="144"/>
      <c r="AGJ240" s="144"/>
      <c r="AGK240" s="144"/>
      <c r="AGL240" s="144"/>
      <c r="AGM240" s="144"/>
      <c r="AGN240" s="144"/>
      <c r="AGO240" s="144"/>
      <c r="AGP240" s="144"/>
      <c r="AGQ240" s="144"/>
      <c r="AGR240" s="144"/>
      <c r="AGS240" s="144"/>
      <c r="AGT240" s="144"/>
      <c r="AGU240" s="144"/>
      <c r="AGV240" s="144"/>
      <c r="AGW240" s="144"/>
      <c r="AGX240" s="144"/>
      <c r="AGY240" s="144"/>
      <c r="AGZ240" s="144"/>
      <c r="AHA240" s="144"/>
      <c r="AHB240" s="144"/>
      <c r="AHC240" s="144"/>
      <c r="AHD240" s="144"/>
      <c r="AHE240" s="144"/>
      <c r="AHF240" s="144"/>
      <c r="AHG240" s="144"/>
      <c r="AHH240" s="144"/>
      <c r="AHI240" s="144"/>
      <c r="AHJ240" s="144"/>
      <c r="AHK240" s="144"/>
      <c r="AHL240" s="144"/>
      <c r="AHM240" s="144"/>
      <c r="AHN240" s="144"/>
      <c r="AHO240" s="144"/>
      <c r="AHP240" s="144"/>
      <c r="AHQ240" s="144"/>
      <c r="AHR240" s="144"/>
      <c r="AHS240" s="144"/>
      <c r="AHT240" s="144"/>
      <c r="AHU240" s="144"/>
      <c r="AHV240" s="144"/>
      <c r="AHW240" s="144"/>
      <c r="AHX240" s="144"/>
      <c r="AHY240" s="144"/>
      <c r="AHZ240" s="144"/>
      <c r="AIA240" s="144"/>
      <c r="AIB240" s="144"/>
      <c r="AIC240" s="144"/>
      <c r="AID240" s="144"/>
      <c r="AIE240" s="144"/>
      <c r="AIF240" s="144"/>
      <c r="AIG240" s="144"/>
      <c r="AIH240" s="144"/>
      <c r="AII240" s="144"/>
      <c r="AIJ240" s="144"/>
      <c r="AIK240" s="144"/>
      <c r="AIL240" s="144"/>
      <c r="AIM240" s="144"/>
      <c r="AIN240" s="144"/>
      <c r="AIO240" s="144"/>
      <c r="AIP240" s="144"/>
      <c r="AIQ240" s="144"/>
      <c r="AIR240" s="144"/>
      <c r="AIS240" s="144"/>
      <c r="AIT240" s="144"/>
      <c r="AIU240" s="144"/>
      <c r="AIV240" s="144"/>
      <c r="AIW240" s="144"/>
      <c r="AIX240" s="144"/>
      <c r="AIY240" s="144"/>
      <c r="AIZ240" s="144"/>
      <c r="AJA240" s="144"/>
      <c r="AJB240" s="144"/>
      <c r="AJC240" s="144"/>
      <c r="AJD240" s="144"/>
      <c r="AJE240" s="144"/>
      <c r="AJF240" s="144"/>
      <c r="AJG240" s="144"/>
      <c r="AJH240" s="144"/>
      <c r="AJI240" s="144"/>
      <c r="AJJ240" s="144"/>
      <c r="AJK240" s="144"/>
      <c r="AJL240" s="144"/>
      <c r="AJM240" s="144"/>
      <c r="AJN240" s="144"/>
      <c r="AJO240" s="144"/>
      <c r="AJP240" s="144"/>
      <c r="AJQ240" s="144"/>
      <c r="AJR240" s="144"/>
      <c r="AJS240" s="144"/>
      <c r="AJT240" s="144"/>
      <c r="AJU240" s="144"/>
      <c r="AJV240" s="144"/>
      <c r="AJW240" s="144"/>
      <c r="AJX240" s="144"/>
      <c r="AJY240" s="144"/>
      <c r="AJZ240" s="144"/>
      <c r="AKA240" s="144"/>
      <c r="AKB240" s="144"/>
      <c r="AKC240" s="144"/>
      <c r="AKD240" s="144"/>
      <c r="AKE240" s="144"/>
      <c r="AKF240" s="144"/>
      <c r="AKG240" s="144"/>
      <c r="AKH240" s="144"/>
      <c r="AKI240" s="144"/>
      <c r="AKJ240" s="144"/>
      <c r="AKK240" s="144"/>
      <c r="AKL240" s="144"/>
      <c r="AKM240" s="144"/>
      <c r="AKN240" s="144"/>
      <c r="AKO240" s="144"/>
      <c r="AKP240" s="144"/>
      <c r="AKQ240" s="144"/>
      <c r="AKR240" s="144"/>
      <c r="AKS240" s="144"/>
      <c r="AKT240" s="144"/>
      <c r="AKU240" s="144"/>
      <c r="AKV240" s="144"/>
      <c r="AKW240" s="144"/>
      <c r="AKX240" s="144"/>
      <c r="AKY240" s="144"/>
      <c r="AKZ240" s="144"/>
      <c r="ALA240" s="144"/>
      <c r="ALB240" s="144"/>
      <c r="ALC240" s="144"/>
      <c r="ALD240" s="144"/>
      <c r="ALE240" s="144"/>
      <c r="ALF240" s="144"/>
      <c r="ALG240" s="144"/>
      <c r="ALH240" s="144"/>
      <c r="ALI240" s="144"/>
      <c r="ALJ240" s="144"/>
      <c r="ALK240" s="144"/>
      <c r="ALL240" s="144"/>
      <c r="ALM240" s="144"/>
      <c r="ALN240" s="144"/>
      <c r="ALO240" s="144"/>
      <c r="ALP240" s="144"/>
      <c r="ALQ240" s="144"/>
      <c r="ALR240" s="144"/>
      <c r="ALS240" s="144"/>
      <c r="ALT240" s="144"/>
      <c r="ALU240" s="144"/>
      <c r="ALV240" s="144"/>
      <c r="ALW240" s="144"/>
      <c r="ALX240" s="144"/>
      <c r="ALY240" s="144"/>
      <c r="ALZ240" s="144"/>
      <c r="AMA240" s="144"/>
      <c r="AMB240" s="144"/>
      <c r="AMC240" s="144"/>
      <c r="AMD240" s="144"/>
      <c r="AME240" s="144"/>
      <c r="AMF240" s="144"/>
      <c r="AMG240" s="144"/>
      <c r="AMH240" s="144"/>
      <c r="AMI240" s="144"/>
      <c r="AMJ240" s="144"/>
      <c r="AMK240" s="144"/>
      <c r="AML240" s="144"/>
      <c r="AMM240" s="144"/>
      <c r="AMN240" s="144"/>
      <c r="AMO240" s="144"/>
      <c r="AMP240" s="144"/>
      <c r="AMQ240" s="144"/>
      <c r="AMR240" s="144"/>
      <c r="AMS240" s="144"/>
      <c r="AMT240" s="144"/>
      <c r="AMU240" s="144"/>
      <c r="AMV240" s="144"/>
      <c r="AMW240" s="144"/>
      <c r="AMX240" s="144"/>
      <c r="AMY240" s="144"/>
      <c r="AMZ240" s="144"/>
      <c r="ANA240" s="144"/>
      <c r="ANB240" s="144"/>
      <c r="ANC240" s="144"/>
      <c r="AND240" s="144"/>
      <c r="ANE240" s="144"/>
      <c r="ANF240" s="144"/>
      <c r="ANG240" s="144"/>
      <c r="ANH240" s="144"/>
      <c r="ANI240" s="144"/>
      <c r="ANJ240" s="144"/>
      <c r="ANK240" s="144"/>
      <c r="ANL240" s="144"/>
      <c r="ANM240" s="144"/>
      <c r="ANN240" s="144"/>
      <c r="ANO240" s="144"/>
      <c r="ANP240" s="144"/>
      <c r="ANQ240" s="144"/>
      <c r="ANR240" s="144"/>
      <c r="ANS240" s="144"/>
      <c r="ANT240" s="144"/>
      <c r="ANU240" s="144"/>
      <c r="ANV240" s="144"/>
      <c r="ANW240" s="144"/>
      <c r="ANX240" s="144"/>
      <c r="ANY240" s="144"/>
      <c r="ANZ240" s="144"/>
      <c r="AOA240" s="144"/>
      <c r="AOB240" s="144"/>
      <c r="AOC240" s="144"/>
      <c r="AOD240" s="144"/>
      <c r="AOE240" s="144"/>
      <c r="AOF240" s="144"/>
      <c r="AOG240" s="144"/>
      <c r="AOH240" s="144"/>
      <c r="AOI240" s="144"/>
      <c r="AOJ240" s="144"/>
      <c r="AOK240" s="144"/>
      <c r="AOL240" s="144"/>
      <c r="AOM240" s="144"/>
      <c r="AON240" s="144"/>
      <c r="AOO240" s="144"/>
      <c r="AOP240" s="144"/>
      <c r="AOQ240" s="144"/>
      <c r="AOR240" s="144"/>
      <c r="AOS240" s="144"/>
      <c r="AOT240" s="144"/>
      <c r="AOU240" s="144"/>
      <c r="AOV240" s="144"/>
      <c r="AOW240" s="144"/>
      <c r="AOX240" s="144"/>
      <c r="AOY240" s="144"/>
      <c r="AOZ240" s="144"/>
      <c r="APA240" s="144"/>
      <c r="APB240" s="144"/>
      <c r="APC240" s="144"/>
      <c r="APD240" s="144"/>
      <c r="APE240" s="144"/>
      <c r="APF240" s="144"/>
      <c r="APG240" s="144"/>
      <c r="APH240" s="144"/>
      <c r="API240" s="144"/>
      <c r="APJ240" s="144"/>
      <c r="APK240" s="144"/>
      <c r="APL240" s="144"/>
      <c r="APM240" s="144"/>
      <c r="APN240" s="144"/>
      <c r="APO240" s="144"/>
      <c r="APP240" s="144"/>
      <c r="APQ240" s="144"/>
      <c r="APR240" s="144"/>
      <c r="APS240" s="144"/>
      <c r="APT240" s="144"/>
      <c r="APU240" s="144"/>
      <c r="APV240" s="144"/>
      <c r="APW240" s="144"/>
      <c r="APX240" s="144"/>
      <c r="APY240" s="144"/>
      <c r="APZ240" s="144"/>
      <c r="AQA240" s="144"/>
      <c r="AQB240" s="144"/>
      <c r="AQC240" s="144"/>
      <c r="AQD240" s="144"/>
      <c r="AQE240" s="144"/>
      <c r="AQF240" s="144"/>
      <c r="AQG240" s="144"/>
      <c r="AQH240" s="144"/>
      <c r="AQI240" s="144"/>
      <c r="AQJ240" s="144"/>
      <c r="AQK240" s="144"/>
      <c r="AQL240" s="144"/>
      <c r="AQM240" s="144"/>
      <c r="AQN240" s="144"/>
      <c r="AQO240" s="144"/>
      <c r="AQP240" s="144"/>
      <c r="AQQ240" s="144"/>
      <c r="AQR240" s="144"/>
      <c r="AQS240" s="144"/>
      <c r="AQT240" s="144"/>
      <c r="AQU240" s="144"/>
      <c r="AQV240" s="144"/>
      <c r="AQW240" s="144"/>
      <c r="AQX240" s="144"/>
      <c r="AQY240" s="144"/>
      <c r="AQZ240" s="144"/>
      <c r="ARA240" s="144"/>
      <c r="ARB240" s="144"/>
      <c r="ARC240" s="144"/>
      <c r="ARD240" s="144"/>
      <c r="ARE240" s="144"/>
      <c r="ARF240" s="144"/>
      <c r="ARG240" s="144"/>
      <c r="ARH240" s="144"/>
      <c r="ARI240" s="144"/>
      <c r="ARJ240" s="144"/>
      <c r="ARK240" s="144"/>
      <c r="ARL240" s="144"/>
      <c r="ARM240" s="144"/>
      <c r="ARN240" s="144"/>
      <c r="ARO240" s="144"/>
      <c r="ARP240" s="144"/>
      <c r="ARQ240" s="144"/>
      <c r="ARR240" s="144"/>
      <c r="ARS240" s="144"/>
      <c r="ART240" s="144"/>
      <c r="ARU240" s="144"/>
      <c r="ARV240" s="144"/>
      <c r="ARW240" s="144"/>
      <c r="ARX240" s="144"/>
      <c r="ARY240" s="144"/>
      <c r="ARZ240" s="144"/>
      <c r="ASA240" s="144"/>
      <c r="ASB240" s="144"/>
      <c r="ASC240" s="144"/>
      <c r="ASD240" s="144"/>
      <c r="ASE240" s="144"/>
      <c r="ASF240" s="144"/>
      <c r="ASG240" s="144"/>
      <c r="ASH240" s="144"/>
      <c r="ASI240" s="144"/>
      <c r="ASJ240" s="144"/>
      <c r="ASK240" s="144"/>
      <c r="ASL240" s="144"/>
      <c r="ASM240" s="144"/>
      <c r="ASN240" s="144"/>
      <c r="ASO240" s="144"/>
      <c r="ASP240" s="144"/>
      <c r="ASQ240" s="144"/>
      <c r="ASR240" s="144"/>
      <c r="ASS240" s="144"/>
      <c r="AST240" s="144"/>
      <c r="ASU240" s="144"/>
      <c r="ASV240" s="144"/>
      <c r="ASW240" s="144"/>
      <c r="ASX240" s="144"/>
      <c r="ASY240" s="144"/>
      <c r="ASZ240" s="144"/>
      <c r="ATA240" s="144"/>
      <c r="ATB240" s="144"/>
      <c r="ATC240" s="144"/>
      <c r="ATD240" s="144"/>
      <c r="ATE240" s="144"/>
      <c r="ATF240" s="144"/>
      <c r="ATG240" s="144"/>
      <c r="ATH240" s="144"/>
      <c r="ATI240" s="144"/>
      <c r="ATJ240" s="144"/>
      <c r="ATK240" s="144"/>
      <c r="ATL240" s="144"/>
      <c r="ATM240" s="144"/>
      <c r="ATN240" s="144"/>
      <c r="ATO240" s="144"/>
      <c r="ATP240" s="144"/>
      <c r="ATQ240" s="144"/>
      <c r="ATR240" s="144"/>
      <c r="ATS240" s="144"/>
      <c r="ATT240" s="144"/>
      <c r="ATU240" s="144"/>
      <c r="ATV240" s="144"/>
      <c r="ATW240" s="144"/>
      <c r="ATX240" s="144"/>
      <c r="ATY240" s="144"/>
      <c r="ATZ240" s="144"/>
      <c r="AUA240" s="144"/>
      <c r="AUB240" s="144"/>
      <c r="AUC240" s="144"/>
      <c r="AUD240" s="144"/>
      <c r="AUE240" s="144"/>
      <c r="AUF240" s="144"/>
      <c r="AUG240" s="144"/>
      <c r="AUH240" s="144"/>
      <c r="AUI240" s="144"/>
      <c r="AUJ240" s="144"/>
      <c r="AUK240" s="144"/>
      <c r="AUL240" s="144"/>
      <c r="AUM240" s="144"/>
      <c r="AUN240" s="144"/>
      <c r="AUO240" s="144"/>
      <c r="AUP240" s="144"/>
      <c r="AUQ240" s="144"/>
      <c r="AUR240" s="144"/>
      <c r="AUS240" s="144"/>
      <c r="AUT240" s="144"/>
      <c r="AUU240" s="144"/>
      <c r="AUV240" s="144"/>
      <c r="AUW240" s="144"/>
      <c r="AUX240" s="144"/>
      <c r="AUY240" s="144"/>
      <c r="AUZ240" s="144"/>
      <c r="AVA240" s="144"/>
      <c r="AVB240" s="144"/>
      <c r="AVC240" s="144"/>
      <c r="AVD240" s="144"/>
      <c r="AVE240" s="144"/>
      <c r="AVF240" s="144"/>
      <c r="AVG240" s="144"/>
      <c r="AVH240" s="144"/>
      <c r="AVI240" s="144"/>
      <c r="AVJ240" s="144"/>
      <c r="AVK240" s="144"/>
      <c r="AVL240" s="144"/>
      <c r="AVM240" s="144"/>
      <c r="AVN240" s="144"/>
      <c r="AVO240" s="144"/>
      <c r="AVP240" s="144"/>
      <c r="AVQ240" s="144"/>
      <c r="AVR240" s="144"/>
      <c r="AVS240" s="144"/>
      <c r="AVT240" s="144"/>
      <c r="AVU240" s="144"/>
      <c r="AVV240" s="144"/>
      <c r="AVW240" s="144"/>
      <c r="AVX240" s="144"/>
      <c r="AVY240" s="144"/>
      <c r="AVZ240" s="144"/>
      <c r="AWA240" s="144"/>
      <c r="AWB240" s="144"/>
      <c r="AWC240" s="144"/>
      <c r="AWD240" s="144"/>
      <c r="AWE240" s="144"/>
      <c r="AWF240" s="144"/>
      <c r="AWG240" s="144"/>
      <c r="AWH240" s="144"/>
      <c r="AWI240" s="144"/>
      <c r="AWJ240" s="144"/>
      <c r="AWK240" s="144"/>
      <c r="AWL240" s="144"/>
      <c r="AWM240" s="144"/>
      <c r="AWN240" s="144"/>
      <c r="AWO240" s="144"/>
      <c r="AWP240" s="144"/>
      <c r="AWQ240" s="144"/>
      <c r="AWR240" s="144"/>
      <c r="AWS240" s="144"/>
      <c r="AWT240" s="144"/>
      <c r="AWU240" s="144"/>
      <c r="AWV240" s="144"/>
      <c r="AWW240" s="144"/>
      <c r="AWX240" s="144"/>
      <c r="AWY240" s="144"/>
      <c r="AWZ240" s="144"/>
      <c r="AXA240" s="144"/>
      <c r="AXB240" s="144"/>
      <c r="AXC240" s="144"/>
      <c r="AXD240" s="144"/>
      <c r="AXE240" s="144"/>
      <c r="AXF240" s="144"/>
      <c r="AXG240" s="144"/>
      <c r="AXH240" s="144"/>
      <c r="AXI240" s="144"/>
      <c r="AXJ240" s="144"/>
      <c r="AXK240" s="144"/>
      <c r="AXL240" s="144"/>
      <c r="AXM240" s="144"/>
      <c r="AXN240" s="144"/>
      <c r="AXO240" s="144"/>
      <c r="AXP240" s="144"/>
      <c r="AXQ240" s="144"/>
      <c r="AXR240" s="144"/>
      <c r="AXS240" s="144"/>
      <c r="AXT240" s="144"/>
      <c r="AXU240" s="144"/>
      <c r="AXV240" s="144"/>
      <c r="AXW240" s="144"/>
      <c r="AXX240" s="144"/>
      <c r="AXY240" s="144"/>
      <c r="AXZ240" s="144"/>
      <c r="AYA240" s="144"/>
      <c r="AYB240" s="144"/>
      <c r="AYC240" s="144"/>
      <c r="AYD240" s="144"/>
      <c r="AYE240" s="144"/>
      <c r="AYF240" s="144"/>
      <c r="AYG240" s="144"/>
      <c r="AYH240" s="144"/>
      <c r="AYI240" s="144"/>
      <c r="AYJ240" s="144"/>
      <c r="AYK240" s="144"/>
      <c r="AYL240" s="144"/>
      <c r="AYM240" s="144"/>
      <c r="AYN240" s="144"/>
      <c r="AYO240" s="144"/>
      <c r="AYP240" s="144"/>
      <c r="AYQ240" s="144"/>
      <c r="AYR240" s="144"/>
      <c r="AYS240" s="144"/>
      <c r="AYT240" s="144"/>
      <c r="AYU240" s="144"/>
      <c r="AYV240" s="144"/>
      <c r="AYW240" s="144"/>
      <c r="AYX240" s="144"/>
      <c r="AYY240" s="144"/>
      <c r="AYZ240" s="144"/>
      <c r="AZA240" s="144"/>
      <c r="AZB240" s="144"/>
      <c r="AZC240" s="144"/>
      <c r="AZD240" s="144"/>
      <c r="AZE240" s="144"/>
      <c r="AZF240" s="144"/>
      <c r="AZG240" s="144"/>
      <c r="AZH240" s="144"/>
      <c r="AZI240" s="144"/>
      <c r="AZJ240" s="144"/>
      <c r="AZK240" s="144"/>
      <c r="AZL240" s="144"/>
      <c r="AZM240" s="144"/>
      <c r="AZN240" s="144"/>
      <c r="AZO240" s="144"/>
      <c r="AZP240" s="144"/>
      <c r="AZQ240" s="144"/>
      <c r="AZR240" s="144"/>
      <c r="AZS240" s="144"/>
      <c r="AZT240" s="144"/>
      <c r="AZU240" s="144"/>
      <c r="AZV240" s="144"/>
      <c r="AZW240" s="144"/>
      <c r="AZX240" s="144"/>
      <c r="AZY240" s="144"/>
      <c r="AZZ240" s="144"/>
      <c r="BAA240" s="144"/>
      <c r="BAB240" s="144"/>
      <c r="BAC240" s="144"/>
      <c r="BAD240" s="144"/>
      <c r="BAE240" s="144"/>
      <c r="BAF240" s="144"/>
      <c r="BAG240" s="144"/>
      <c r="BAH240" s="144"/>
      <c r="BAI240" s="144"/>
      <c r="BAJ240" s="144"/>
      <c r="BAK240" s="144"/>
      <c r="BAL240" s="144"/>
      <c r="BAM240" s="144"/>
      <c r="BAN240" s="144"/>
      <c r="BAO240" s="144"/>
      <c r="BAP240" s="144"/>
      <c r="BAQ240" s="144"/>
      <c r="BAR240" s="144"/>
      <c r="BAS240" s="144"/>
      <c r="BAT240" s="144"/>
      <c r="BAU240" s="144"/>
      <c r="BAV240" s="144"/>
      <c r="BAW240" s="144"/>
      <c r="BAX240" s="144"/>
      <c r="BAY240" s="144"/>
      <c r="BAZ240" s="144"/>
      <c r="BBA240" s="144"/>
      <c r="BBB240" s="144"/>
      <c r="BBC240" s="144"/>
      <c r="BBD240" s="144"/>
      <c r="BBE240" s="144"/>
      <c r="BBF240" s="144"/>
      <c r="BBG240" s="144"/>
      <c r="BBH240" s="144"/>
      <c r="BBI240" s="144"/>
      <c r="BBJ240" s="144"/>
      <c r="BBK240" s="144"/>
      <c r="BBL240" s="144"/>
      <c r="BBM240" s="144"/>
      <c r="BBN240" s="144"/>
      <c r="BBO240" s="144"/>
      <c r="BBP240" s="144"/>
      <c r="BBQ240" s="144"/>
      <c r="BBR240" s="144"/>
      <c r="BBS240" s="144"/>
      <c r="BBT240" s="144"/>
      <c r="BBU240" s="144"/>
      <c r="BBV240" s="144"/>
      <c r="BBW240" s="144"/>
      <c r="BBX240" s="144"/>
      <c r="BBY240" s="144"/>
      <c r="BBZ240" s="144"/>
      <c r="BCA240" s="144"/>
      <c r="BCB240" s="144"/>
      <c r="BCC240" s="144"/>
      <c r="BCD240" s="144"/>
      <c r="BCE240" s="144"/>
      <c r="BCF240" s="144"/>
      <c r="BCG240" s="144"/>
      <c r="BCH240" s="144"/>
      <c r="BCI240" s="144"/>
      <c r="BCJ240" s="144"/>
      <c r="BCK240" s="144"/>
      <c r="BCL240" s="144"/>
      <c r="BCM240" s="144"/>
      <c r="BCN240" s="144"/>
      <c r="BCO240" s="144"/>
      <c r="BCP240" s="144"/>
      <c r="BCQ240" s="144"/>
      <c r="BCR240" s="144"/>
      <c r="BCS240" s="144"/>
      <c r="BCT240" s="144"/>
      <c r="BCU240" s="144"/>
      <c r="BCV240" s="144"/>
      <c r="BCW240" s="144"/>
      <c r="BCX240" s="144"/>
      <c r="BCY240" s="144"/>
      <c r="BCZ240" s="144"/>
      <c r="BDA240" s="144"/>
      <c r="BDB240" s="144"/>
      <c r="BDC240" s="144"/>
      <c r="BDD240" s="144"/>
      <c r="BDE240" s="144"/>
      <c r="BDF240" s="144"/>
      <c r="BDG240" s="144"/>
      <c r="BDH240" s="144"/>
      <c r="BDI240" s="144"/>
      <c r="BDJ240" s="144"/>
      <c r="BDK240" s="144"/>
      <c r="BDL240" s="144"/>
      <c r="BDM240" s="144"/>
      <c r="BDN240" s="144"/>
      <c r="BDO240" s="144"/>
      <c r="BDP240" s="144"/>
      <c r="BDQ240" s="144"/>
      <c r="BDR240" s="144"/>
      <c r="BDS240" s="144"/>
      <c r="BDT240" s="144"/>
      <c r="BDU240" s="144"/>
      <c r="BDV240" s="144"/>
      <c r="BDW240" s="144"/>
      <c r="BDX240" s="144"/>
      <c r="BDY240" s="144"/>
      <c r="BDZ240" s="144"/>
      <c r="BEA240" s="144"/>
      <c r="BEB240" s="144"/>
      <c r="BEC240" s="144"/>
      <c r="BED240" s="144"/>
      <c r="BEE240" s="144"/>
      <c r="BEF240" s="144"/>
      <c r="BEG240" s="144"/>
      <c r="BEH240" s="144"/>
      <c r="BEI240" s="144"/>
      <c r="BEJ240" s="144"/>
      <c r="BEK240" s="144"/>
      <c r="BEL240" s="144"/>
      <c r="BEM240" s="144"/>
      <c r="BEN240" s="144"/>
      <c r="BEO240" s="144"/>
      <c r="BEP240" s="144"/>
      <c r="BEQ240" s="144"/>
      <c r="BER240" s="144"/>
      <c r="BES240" s="144"/>
      <c r="BET240" s="144"/>
      <c r="BEU240" s="144"/>
      <c r="BEV240" s="144"/>
      <c r="BEW240" s="144"/>
      <c r="BEX240" s="144"/>
      <c r="BEY240" s="144"/>
      <c r="BEZ240" s="144"/>
      <c r="BFA240" s="144"/>
      <c r="BFB240" s="144"/>
      <c r="BFC240" s="144"/>
      <c r="BFD240" s="144"/>
      <c r="BFE240" s="144"/>
      <c r="BFF240" s="144"/>
      <c r="BFG240" s="144"/>
      <c r="BFH240" s="144"/>
      <c r="BFI240" s="144"/>
      <c r="BFJ240" s="144"/>
      <c r="BFK240" s="144"/>
      <c r="BFL240" s="144"/>
      <c r="BFM240" s="144"/>
      <c r="BFN240" s="144"/>
      <c r="BFO240" s="144"/>
      <c r="BFP240" s="144"/>
      <c r="BFQ240" s="144"/>
      <c r="BFR240" s="144"/>
      <c r="BFS240" s="144"/>
      <c r="BFT240" s="144"/>
      <c r="BFU240" s="144"/>
      <c r="BFV240" s="144"/>
      <c r="BFW240" s="144"/>
      <c r="BFX240" s="144"/>
      <c r="BFY240" s="144"/>
      <c r="BFZ240" s="144"/>
    </row>
    <row r="241" spans="1:1534" s="71" customFormat="1" ht="15" customHeight="1">
      <c r="A241" s="173" t="s">
        <v>629</v>
      </c>
      <c r="B241" s="143" t="s">
        <v>149</v>
      </c>
      <c r="C241" s="143"/>
      <c r="D241" s="65" t="s">
        <v>73</v>
      </c>
      <c r="E241" s="118"/>
      <c r="F241" s="139"/>
      <c r="G241" s="198"/>
      <c r="H241" s="65" t="s">
        <v>630</v>
      </c>
      <c r="I241" s="65"/>
      <c r="J241" s="65"/>
      <c r="K241" s="293"/>
      <c r="L241" s="123"/>
      <c r="M241" s="289"/>
      <c r="N241" s="65"/>
      <c r="O241" s="179"/>
      <c r="P241" s="140"/>
      <c r="Q241" s="64" t="s">
        <v>93</v>
      </c>
      <c r="R241" s="64" t="s">
        <v>553</v>
      </c>
      <c r="S241" s="64" t="str">
        <f t="shared" si="38"/>
        <v>andtvvvgsieftegiivanmvaemieahtdlkvvrklnlggenvnfeaikrgganngidiyveytghglvdilg</v>
      </c>
      <c r="T241" s="64" t="str">
        <f t="shared" si="39"/>
        <v>fpep</v>
      </c>
      <c r="U241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41" s="64" t="str">
        <f t="shared" si="41"/>
        <v>tyg</v>
      </c>
      <c r="W241" s="64" t="str">
        <f t="shared" si="42"/>
        <v>ppps</v>
      </c>
      <c r="X241" s="64" t="str">
        <f t="shared" si="43"/>
        <v>tdpegayetvkkeykrkwnivwlkplgfnntytltvkdelakqynlktfsdlakisdklilgatmfflegpdgypglqklynfkfkhtksmdmgirytaidnnevqvidaaatdgllvshklkileddkaffppyyaapiirqdvldkhpelkdvlnklanqisleemqklnykvdgegqdpakvakeflkekglil</v>
      </c>
      <c r="Y241" s="64"/>
      <c r="Z241" s="64"/>
      <c r="AA241" s="64"/>
      <c r="AB241" s="64"/>
      <c r="AC241" s="186" t="str">
        <f t="shared" si="47"/>
        <v>i</v>
      </c>
      <c r="AD241" s="186" t="str">
        <f t="shared" si="47"/>
        <v>e</v>
      </c>
      <c r="AE241" s="186" t="str">
        <f t="shared" si="47"/>
        <v>h</v>
      </c>
      <c r="AF241" s="186" t="str">
        <f t="shared" si="47"/>
        <v>l</v>
      </c>
      <c r="AG241" s="186" t="str">
        <f t="shared" si="47"/>
        <v>t</v>
      </c>
      <c r="AH241" s="193" t="str">
        <f t="shared" si="47"/>
        <v>y</v>
      </c>
      <c r="AI241" s="66"/>
      <c r="AJ241" s="66"/>
      <c r="AK241" s="205"/>
      <c r="AL241" s="205"/>
      <c r="AM241" s="205"/>
      <c r="AN241" s="205"/>
      <c r="AO241" s="205"/>
      <c r="AP241" s="205"/>
      <c r="AQ241" s="205"/>
      <c r="AR241" s="205"/>
      <c r="AS241" s="205"/>
      <c r="AT241" s="205"/>
      <c r="AU241" s="205"/>
      <c r="AV241" s="205"/>
      <c r="AW241" s="205"/>
      <c r="AX241" s="205"/>
      <c r="AY241" s="205"/>
      <c r="AZ241" s="205"/>
      <c r="BA241" s="205"/>
      <c r="BB241" s="205"/>
      <c r="BC241" s="205"/>
      <c r="BD241" s="205"/>
      <c r="BE241" s="205"/>
      <c r="BF241" s="205"/>
      <c r="BG241" s="205"/>
      <c r="BH241" s="205"/>
      <c r="BI241" s="205"/>
      <c r="BJ241" s="205"/>
      <c r="BK241" s="205"/>
      <c r="BL241" s="205"/>
      <c r="BM241" s="205"/>
      <c r="BN241" s="205"/>
      <c r="BO241" s="205"/>
      <c r="BP241" s="205"/>
      <c r="BQ241" s="205"/>
      <c r="BR241" s="205"/>
      <c r="BS241" s="205"/>
      <c r="BT241" s="205"/>
      <c r="BU241" s="205"/>
      <c r="BV241" s="205"/>
      <c r="BW241" s="205"/>
      <c r="BX241" s="205"/>
      <c r="BY241" s="205"/>
      <c r="BZ241" s="205"/>
      <c r="CA241" s="205"/>
      <c r="CB241" s="205"/>
      <c r="CC241" s="205"/>
      <c r="CD241" s="205"/>
      <c r="CE241" s="205"/>
      <c r="CF241" s="205"/>
      <c r="CG241" s="205"/>
      <c r="CH241" s="205"/>
      <c r="CI241" s="205"/>
      <c r="CJ241" s="205"/>
      <c r="CK241" s="66"/>
      <c r="CL241" s="66"/>
      <c r="CM241" s="66"/>
      <c r="CN241" s="66"/>
      <c r="CO241" s="66"/>
      <c r="CP241" s="66"/>
      <c r="CQ241" s="66"/>
      <c r="CR241" s="66"/>
      <c r="CS241" s="66"/>
      <c r="CT241" s="66"/>
      <c r="CU241" s="66"/>
      <c r="CV241" s="66"/>
      <c r="CW241" s="66"/>
      <c r="CX241" s="66"/>
      <c r="CY241" s="66"/>
      <c r="CZ241" s="66"/>
      <c r="DA241" s="66"/>
      <c r="DB241" s="66"/>
      <c r="DC241" s="66"/>
      <c r="DD241" s="66"/>
      <c r="DE241" s="66"/>
      <c r="DF241" s="66"/>
      <c r="DG241" s="66"/>
      <c r="DH241" s="66"/>
      <c r="DI241" s="66"/>
      <c r="DJ241" s="66"/>
      <c r="DK241" s="66"/>
      <c r="DL241" s="66"/>
      <c r="DM241" s="66"/>
      <c r="DN241" s="66"/>
      <c r="DO241" s="66"/>
      <c r="DP241" s="66"/>
      <c r="DQ241" s="66"/>
      <c r="DR241" s="66"/>
      <c r="DS241" s="66"/>
      <c r="DT241" s="66"/>
      <c r="DU241" s="66"/>
      <c r="DV241" s="66"/>
      <c r="DW241" s="66"/>
      <c r="DX241" s="66"/>
      <c r="DY241" s="66"/>
      <c r="DZ241" s="66"/>
      <c r="EA241" s="66"/>
      <c r="EB241" s="66"/>
      <c r="EC241" s="66"/>
      <c r="ED241" s="66"/>
      <c r="EE241" s="66"/>
      <c r="EF241" s="66"/>
      <c r="EG241" s="66"/>
      <c r="EH241" s="66"/>
      <c r="EI241" s="66"/>
      <c r="EJ241" s="66"/>
      <c r="EK241" s="66"/>
      <c r="EL241" s="66"/>
      <c r="EM241" s="66"/>
      <c r="EN241" s="66"/>
      <c r="EO241" s="66"/>
      <c r="EP241" s="66"/>
      <c r="EQ241" s="66"/>
      <c r="ER241" s="66"/>
      <c r="ES241" s="66"/>
      <c r="ET241" s="66"/>
      <c r="EU241" s="66"/>
      <c r="EV241" s="66"/>
      <c r="EW241" s="66"/>
      <c r="EX241" s="66"/>
      <c r="EY241" s="66"/>
      <c r="EZ241" s="66"/>
      <c r="FA241" s="66"/>
      <c r="FB241" s="66"/>
      <c r="FC241" s="66"/>
      <c r="FD241" s="66"/>
      <c r="FE241" s="66"/>
      <c r="FF241" s="66"/>
      <c r="FG241" s="66"/>
      <c r="FH241" s="66"/>
      <c r="FI241" s="66"/>
      <c r="FJ241" s="66"/>
      <c r="FK241" s="66"/>
      <c r="FL241" s="66"/>
      <c r="FM241" s="66"/>
      <c r="FN241" s="66"/>
      <c r="FO241" s="66"/>
      <c r="FP241" s="66"/>
      <c r="FQ241" s="66"/>
      <c r="FR241" s="66"/>
      <c r="FS241" s="66"/>
      <c r="FT241" s="66"/>
      <c r="FU241" s="66"/>
      <c r="FV241" s="66"/>
      <c r="FW241" s="66"/>
      <c r="FX241" s="66"/>
      <c r="FY241" s="66"/>
      <c r="FZ241" s="66"/>
      <c r="GA241" s="66"/>
      <c r="GB241" s="66"/>
      <c r="GC241" s="66"/>
      <c r="GD241" s="66"/>
      <c r="GE241" s="66"/>
      <c r="GF241" s="66"/>
      <c r="GG241" s="66"/>
      <c r="GH241" s="66"/>
      <c r="GI241" s="66"/>
      <c r="GJ241" s="66"/>
      <c r="GK241" s="66"/>
      <c r="GL241" s="66"/>
      <c r="GM241" s="66"/>
      <c r="GN241" s="66"/>
      <c r="GO241" s="66"/>
      <c r="GP241" s="66"/>
      <c r="GQ241" s="66"/>
      <c r="GR241" s="66"/>
      <c r="GS241" s="66"/>
      <c r="GT241" s="66"/>
      <c r="GU241" s="66"/>
      <c r="GV241" s="66"/>
      <c r="GW241" s="66"/>
      <c r="GX241" s="66"/>
      <c r="GY241" s="66"/>
      <c r="GZ241" s="66"/>
      <c r="HA241" s="66"/>
      <c r="HB241" s="66"/>
      <c r="HC241" s="66"/>
      <c r="HD241" s="66"/>
      <c r="HE241" s="66"/>
      <c r="HF241" s="66"/>
      <c r="HG241" s="66"/>
      <c r="HH241" s="66"/>
      <c r="HI241" s="66"/>
      <c r="HJ241" s="66"/>
      <c r="HK241" s="66"/>
      <c r="HL241" s="66"/>
      <c r="HM241" s="66"/>
      <c r="HN241" s="66"/>
      <c r="HO241" s="66"/>
      <c r="HP241" s="66"/>
      <c r="HQ241" s="66"/>
      <c r="HR241" s="66"/>
      <c r="HS241" s="66"/>
      <c r="HT241" s="66"/>
      <c r="HU241" s="66"/>
      <c r="HV241" s="66"/>
      <c r="HW241" s="66"/>
      <c r="HX241" s="66"/>
      <c r="HY241" s="66"/>
      <c r="HZ241" s="66"/>
      <c r="IA241" s="66"/>
      <c r="IB241" s="66"/>
      <c r="IC241" s="66"/>
      <c r="ID241" s="66"/>
      <c r="IE241" s="66"/>
      <c r="IF241" s="66"/>
      <c r="IG241" s="66"/>
      <c r="IH241" s="66"/>
      <c r="II241" s="66"/>
      <c r="IJ241" s="66"/>
      <c r="IK241" s="66"/>
      <c r="IL241" s="66"/>
      <c r="IM241" s="66"/>
      <c r="IN241" s="66"/>
      <c r="IO241" s="66"/>
      <c r="IP241" s="66"/>
      <c r="IQ241" s="66"/>
      <c r="IR241" s="66"/>
      <c r="IS241" s="66"/>
      <c r="IT241" s="66"/>
      <c r="IU241" s="66"/>
      <c r="IV241" s="66"/>
      <c r="IW241" s="66"/>
      <c r="IX241" s="66"/>
      <c r="IY241" s="66"/>
      <c r="IZ241" s="66"/>
      <c r="JA241" s="66"/>
      <c r="JB241" s="66"/>
      <c r="JC241" s="66"/>
      <c r="JD241" s="66"/>
      <c r="JE241" s="66"/>
      <c r="JF241" s="66"/>
      <c r="JG241" s="66"/>
      <c r="JH241" s="66"/>
      <c r="JI241" s="66"/>
      <c r="JJ241" s="66"/>
      <c r="JK241" s="66"/>
      <c r="JL241" s="66"/>
      <c r="JM241" s="66"/>
      <c r="JN241" s="66"/>
      <c r="JO241" s="66"/>
      <c r="JP241" s="66"/>
      <c r="JQ241" s="66"/>
      <c r="JR241" s="66"/>
      <c r="JS241" s="66"/>
      <c r="JT241" s="66"/>
      <c r="JU241" s="66"/>
      <c r="JV241" s="66"/>
      <c r="JW241" s="66"/>
      <c r="JX241" s="66"/>
      <c r="JY241" s="66"/>
      <c r="JZ241" s="66"/>
      <c r="KA241" s="66"/>
      <c r="KB241" s="66"/>
      <c r="KC241" s="66"/>
      <c r="KD241" s="66"/>
      <c r="KE241" s="66"/>
      <c r="KF241" s="66"/>
      <c r="KG241" s="66"/>
      <c r="KH241" s="66"/>
      <c r="KI241" s="66"/>
      <c r="KJ241" s="66"/>
      <c r="KK241" s="66"/>
      <c r="KL241" s="66"/>
      <c r="KM241" s="66"/>
      <c r="KN241" s="66"/>
      <c r="KO241" s="66"/>
      <c r="KP241" s="66"/>
      <c r="KQ241" s="66"/>
      <c r="KR241" s="66"/>
      <c r="KS241" s="66"/>
      <c r="KT241" s="66"/>
      <c r="KU241" s="66"/>
      <c r="KV241" s="66"/>
      <c r="KW241" s="66"/>
      <c r="KX241" s="66"/>
      <c r="KY241" s="66"/>
      <c r="KZ241" s="66"/>
      <c r="LA241" s="66"/>
      <c r="LB241" s="66"/>
      <c r="LC241" s="66"/>
      <c r="LD241" s="66"/>
      <c r="LE241" s="66"/>
      <c r="LF241" s="66"/>
      <c r="LG241" s="66"/>
      <c r="LH241" s="66"/>
      <c r="LI241" s="66"/>
      <c r="LJ241" s="66"/>
      <c r="LK241" s="66"/>
      <c r="LL241" s="66"/>
      <c r="LM241" s="66"/>
      <c r="LN241" s="66"/>
      <c r="LO241" s="66"/>
      <c r="LP241" s="66"/>
      <c r="LQ241" s="66"/>
      <c r="LR241" s="66"/>
      <c r="LS241" s="66"/>
      <c r="LT241" s="66"/>
      <c r="LU241" s="66"/>
      <c r="LV241" s="66"/>
      <c r="LW241" s="66"/>
      <c r="LX241" s="66"/>
      <c r="LY241" s="66"/>
      <c r="LZ241" s="66"/>
      <c r="MA241" s="66"/>
      <c r="MB241" s="66"/>
      <c r="MC241" s="66"/>
      <c r="MD241" s="66"/>
      <c r="ME241" s="66"/>
      <c r="MF241" s="66"/>
      <c r="MG241" s="66"/>
      <c r="MH241" s="66"/>
      <c r="MI241" s="66"/>
      <c r="MJ241" s="66"/>
      <c r="MK241" s="66"/>
      <c r="ML241" s="66"/>
      <c r="MM241" s="66"/>
      <c r="MN241" s="66"/>
      <c r="MO241" s="66"/>
      <c r="MP241" s="66"/>
      <c r="MQ241" s="66"/>
      <c r="MR241" s="66"/>
      <c r="MS241" s="66"/>
      <c r="MT241" s="66"/>
      <c r="MU241" s="66"/>
      <c r="MV241" s="66"/>
      <c r="MW241" s="66"/>
      <c r="MX241" s="66"/>
      <c r="MY241" s="66"/>
      <c r="MZ241" s="66"/>
      <c r="NA241" s="66"/>
      <c r="NB241" s="66"/>
      <c r="NC241" s="66"/>
      <c r="ND241" s="66"/>
      <c r="NE241" s="66"/>
      <c r="NF241" s="66"/>
      <c r="NG241" s="66"/>
      <c r="NH241" s="66"/>
      <c r="NI241" s="66"/>
      <c r="NJ241" s="66"/>
      <c r="NK241" s="66"/>
      <c r="NL241" s="66"/>
      <c r="NM241" s="66"/>
      <c r="NN241" s="66"/>
      <c r="NO241" s="66"/>
      <c r="NP241" s="66"/>
      <c r="NQ241" s="66"/>
      <c r="NR241" s="66"/>
      <c r="NS241" s="66"/>
      <c r="NT241" s="66"/>
      <c r="NU241" s="66"/>
      <c r="NV241" s="66"/>
      <c r="NW241" s="66"/>
      <c r="NX241" s="66"/>
      <c r="NY241" s="66"/>
      <c r="NZ241" s="66"/>
      <c r="OA241" s="66"/>
      <c r="OB241" s="66"/>
      <c r="OC241" s="66"/>
      <c r="OD241" s="66"/>
      <c r="OE241" s="66"/>
      <c r="OF241" s="66"/>
      <c r="OG241" s="66"/>
      <c r="OH241" s="66"/>
      <c r="OI241" s="66"/>
      <c r="OJ241" s="66"/>
      <c r="OK241" s="66"/>
      <c r="OL241" s="66"/>
      <c r="OM241" s="66"/>
      <c r="ON241" s="66"/>
      <c r="OO241" s="66"/>
      <c r="OP241" s="66"/>
      <c r="OQ241" s="66"/>
      <c r="OR241" s="66"/>
      <c r="OS241" s="66"/>
      <c r="OT241" s="66"/>
      <c r="OU241" s="66"/>
      <c r="OV241" s="66"/>
      <c r="OW241" s="66"/>
      <c r="OX241" s="66"/>
      <c r="OY241" s="66"/>
      <c r="OZ241" s="66"/>
      <c r="PA241" s="66"/>
      <c r="PB241" s="66"/>
      <c r="PC241" s="66"/>
      <c r="PD241" s="66"/>
      <c r="PE241" s="66"/>
      <c r="PF241" s="66"/>
      <c r="PG241" s="66"/>
      <c r="PH241" s="66"/>
      <c r="PI241" s="66"/>
      <c r="PJ241" s="66"/>
      <c r="PK241" s="66"/>
      <c r="PL241" s="66"/>
      <c r="PM241" s="66"/>
      <c r="PN241" s="144"/>
      <c r="PO241" s="144"/>
      <c r="PP241" s="144"/>
      <c r="PQ241" s="144"/>
      <c r="PR241" s="144"/>
      <c r="PS241" s="144"/>
      <c r="PT241" s="144"/>
      <c r="PU241" s="144"/>
      <c r="PV241" s="144"/>
      <c r="PW241" s="144"/>
      <c r="PX241" s="144"/>
      <c r="PY241" s="144"/>
      <c r="PZ241" s="144"/>
      <c r="QA241" s="144"/>
      <c r="QB241" s="144"/>
      <c r="QC241" s="144"/>
      <c r="QD241" s="144"/>
      <c r="QE241" s="144"/>
      <c r="QF241" s="144"/>
      <c r="QG241" s="144"/>
      <c r="QH241" s="144"/>
      <c r="QI241" s="144"/>
      <c r="QJ241" s="144"/>
      <c r="QK241" s="144"/>
      <c r="QL241" s="144"/>
      <c r="QM241" s="144"/>
      <c r="QN241" s="144"/>
      <c r="QO241" s="144"/>
      <c r="QP241" s="144"/>
      <c r="QQ241" s="144"/>
      <c r="QR241" s="144"/>
      <c r="QS241" s="144"/>
      <c r="QT241" s="144"/>
      <c r="QU241" s="144"/>
      <c r="QV241" s="144"/>
      <c r="QW241" s="144"/>
      <c r="QX241" s="144"/>
      <c r="QY241" s="144"/>
      <c r="QZ241" s="144"/>
      <c r="RA241" s="144"/>
      <c r="RB241" s="144"/>
      <c r="RC241" s="144"/>
      <c r="RD241" s="144"/>
      <c r="RE241" s="144"/>
      <c r="RF241" s="144"/>
      <c r="RG241" s="144"/>
      <c r="RH241" s="144"/>
      <c r="RI241" s="144"/>
      <c r="RJ241" s="144"/>
      <c r="RK241" s="144"/>
      <c r="RL241" s="144"/>
      <c r="RM241" s="144"/>
      <c r="RN241" s="144"/>
      <c r="RO241" s="144"/>
      <c r="RP241" s="144"/>
      <c r="RQ241" s="144"/>
      <c r="RR241" s="144"/>
      <c r="RS241" s="144"/>
      <c r="RT241" s="144"/>
      <c r="RU241" s="144"/>
      <c r="RV241" s="144"/>
      <c r="RW241" s="144"/>
      <c r="RX241" s="144"/>
      <c r="RY241" s="144"/>
      <c r="RZ241" s="144"/>
      <c r="SA241" s="144"/>
      <c r="SB241" s="144"/>
      <c r="SC241" s="144"/>
      <c r="SD241" s="144"/>
      <c r="SE241" s="144"/>
      <c r="SF241" s="144"/>
      <c r="SG241" s="144"/>
      <c r="SH241" s="144"/>
      <c r="SI241" s="144"/>
      <c r="SJ241" s="144"/>
      <c r="SK241" s="144"/>
      <c r="SL241" s="144"/>
      <c r="SM241" s="144"/>
      <c r="SN241" s="144"/>
      <c r="SO241" s="144"/>
      <c r="SP241" s="144"/>
      <c r="SQ241" s="144"/>
      <c r="SR241" s="144"/>
      <c r="SS241" s="144"/>
      <c r="ST241" s="144"/>
      <c r="SU241" s="144"/>
      <c r="SV241" s="144"/>
      <c r="SW241" s="144"/>
      <c r="SX241" s="144"/>
      <c r="SY241" s="144"/>
      <c r="SZ241" s="144"/>
      <c r="TA241" s="144"/>
      <c r="TB241" s="144"/>
      <c r="TC241" s="144"/>
      <c r="TD241" s="144"/>
      <c r="TE241" s="144"/>
      <c r="TF241" s="144"/>
      <c r="TG241" s="144"/>
      <c r="TH241" s="144"/>
      <c r="TI241" s="144"/>
      <c r="TJ241" s="144"/>
      <c r="TK241" s="144"/>
      <c r="TL241" s="144"/>
      <c r="TM241" s="144"/>
      <c r="TN241" s="144"/>
      <c r="TO241" s="144"/>
      <c r="TP241" s="144"/>
      <c r="TQ241" s="144"/>
      <c r="TR241" s="144"/>
      <c r="TS241" s="144"/>
      <c r="TT241" s="144"/>
      <c r="TU241" s="144"/>
      <c r="TV241" s="144"/>
      <c r="TW241" s="144"/>
      <c r="TX241" s="144"/>
      <c r="TY241" s="144"/>
      <c r="TZ241" s="144"/>
      <c r="UA241" s="144"/>
      <c r="UB241" s="144"/>
      <c r="UC241" s="144"/>
      <c r="UD241" s="144"/>
      <c r="UE241" s="144"/>
      <c r="UF241" s="144"/>
      <c r="UG241" s="144"/>
      <c r="UH241" s="144"/>
      <c r="UI241" s="144"/>
      <c r="UJ241" s="144"/>
      <c r="UK241" s="144"/>
      <c r="UL241" s="144"/>
      <c r="UM241" s="144"/>
      <c r="UN241" s="144"/>
      <c r="UO241" s="144"/>
      <c r="UP241" s="144"/>
      <c r="UQ241" s="144"/>
      <c r="UR241" s="144"/>
      <c r="US241" s="144"/>
      <c r="UT241" s="144"/>
      <c r="UU241" s="144"/>
      <c r="UV241" s="144"/>
      <c r="UW241" s="144"/>
      <c r="UX241" s="144"/>
      <c r="UY241" s="144"/>
      <c r="UZ241" s="144"/>
      <c r="VA241" s="144"/>
      <c r="VB241" s="144"/>
      <c r="VC241" s="144"/>
      <c r="VD241" s="144"/>
      <c r="VE241" s="144"/>
      <c r="VF241" s="144"/>
      <c r="VG241" s="144"/>
      <c r="VH241" s="144"/>
      <c r="VI241" s="144"/>
      <c r="VJ241" s="144"/>
      <c r="VK241" s="144"/>
      <c r="VL241" s="144"/>
      <c r="VM241" s="144"/>
      <c r="VN241" s="144"/>
      <c r="VO241" s="144"/>
      <c r="VP241" s="144"/>
      <c r="VQ241" s="144"/>
      <c r="VR241" s="144"/>
      <c r="VS241" s="144"/>
      <c r="VT241" s="144"/>
      <c r="VU241" s="144"/>
      <c r="VV241" s="144"/>
      <c r="VW241" s="144"/>
      <c r="VX241" s="144"/>
      <c r="VY241" s="144"/>
      <c r="VZ241" s="144"/>
      <c r="WA241" s="144"/>
      <c r="WB241" s="144"/>
      <c r="WC241" s="144"/>
      <c r="WD241" s="144"/>
      <c r="WE241" s="144"/>
      <c r="WF241" s="144"/>
      <c r="WG241" s="144"/>
      <c r="WH241" s="144"/>
      <c r="WI241" s="144"/>
      <c r="WJ241" s="144"/>
      <c r="WK241" s="144"/>
      <c r="WL241" s="144"/>
      <c r="WM241" s="144"/>
      <c r="WN241" s="144"/>
      <c r="WO241" s="144"/>
      <c r="WP241" s="144"/>
      <c r="WQ241" s="144"/>
      <c r="WR241" s="144"/>
      <c r="WS241" s="144"/>
      <c r="WT241" s="144"/>
      <c r="WU241" s="144"/>
      <c r="WV241" s="144"/>
      <c r="WW241" s="144"/>
      <c r="WX241" s="144"/>
      <c r="WY241" s="144"/>
      <c r="WZ241" s="144"/>
      <c r="XA241" s="144"/>
      <c r="XB241" s="144"/>
      <c r="XC241" s="144"/>
      <c r="XD241" s="144"/>
      <c r="XE241" s="144"/>
      <c r="XF241" s="144"/>
      <c r="XG241" s="144"/>
      <c r="XH241" s="144"/>
      <c r="XI241" s="144"/>
      <c r="XJ241" s="144"/>
      <c r="XK241" s="144"/>
      <c r="XL241" s="144"/>
      <c r="XM241" s="144"/>
      <c r="XN241" s="144"/>
      <c r="XO241" s="144"/>
      <c r="XP241" s="144"/>
      <c r="XQ241" s="144"/>
      <c r="XR241" s="144"/>
      <c r="XS241" s="144"/>
      <c r="XT241" s="144"/>
      <c r="XU241" s="144"/>
      <c r="XV241" s="144"/>
      <c r="XW241" s="144"/>
      <c r="XX241" s="144"/>
      <c r="XY241" s="144"/>
      <c r="XZ241" s="144"/>
      <c r="YA241" s="144"/>
      <c r="YB241" s="144"/>
      <c r="YC241" s="144"/>
      <c r="YD241" s="144"/>
      <c r="YE241" s="144"/>
      <c r="YF241" s="144"/>
      <c r="YG241" s="144"/>
      <c r="YH241" s="144"/>
      <c r="YI241" s="144"/>
      <c r="YJ241" s="144"/>
      <c r="YK241" s="144"/>
      <c r="YL241" s="144"/>
      <c r="YM241" s="144"/>
      <c r="YN241" s="144"/>
      <c r="YO241" s="144"/>
      <c r="YP241" s="144"/>
      <c r="YQ241" s="144"/>
      <c r="YR241" s="144"/>
      <c r="YS241" s="144"/>
      <c r="YT241" s="144"/>
      <c r="YU241" s="144"/>
      <c r="YV241" s="144"/>
      <c r="YW241" s="144"/>
      <c r="YX241" s="144"/>
      <c r="YY241" s="144"/>
      <c r="YZ241" s="144"/>
      <c r="ZA241" s="144"/>
      <c r="ZB241" s="144"/>
      <c r="ZC241" s="144"/>
      <c r="ZD241" s="144"/>
      <c r="ZE241" s="144"/>
      <c r="ZF241" s="144"/>
      <c r="ZG241" s="144"/>
      <c r="ZH241" s="144"/>
      <c r="ZI241" s="144"/>
      <c r="ZJ241" s="144"/>
      <c r="ZK241" s="144"/>
      <c r="ZL241" s="144"/>
      <c r="ZM241" s="144"/>
      <c r="ZN241" s="144"/>
      <c r="ZO241" s="144"/>
      <c r="ZP241" s="144"/>
      <c r="ZQ241" s="144"/>
      <c r="ZR241" s="144"/>
      <c r="ZS241" s="144"/>
      <c r="ZT241" s="144"/>
      <c r="ZU241" s="144"/>
      <c r="ZV241" s="144"/>
      <c r="ZW241" s="144"/>
      <c r="ZX241" s="144"/>
      <c r="ZY241" s="144"/>
      <c r="ZZ241" s="144"/>
      <c r="AAA241" s="144"/>
      <c r="AAB241" s="144"/>
      <c r="AAC241" s="144"/>
      <c r="AAD241" s="144"/>
      <c r="AAE241" s="144"/>
      <c r="AAF241" s="144"/>
      <c r="AAG241" s="144"/>
      <c r="AAH241" s="144"/>
      <c r="AAI241" s="144"/>
      <c r="AAJ241" s="144"/>
      <c r="AAK241" s="144"/>
      <c r="AAL241" s="144"/>
      <c r="AAM241" s="144"/>
      <c r="AAN241" s="144"/>
      <c r="AAO241" s="144"/>
      <c r="AAP241" s="144"/>
      <c r="AAQ241" s="144"/>
      <c r="AAR241" s="144"/>
      <c r="AAS241" s="144"/>
      <c r="AAT241" s="144"/>
      <c r="AAU241" s="144"/>
      <c r="AAV241" s="144"/>
      <c r="AAW241" s="144"/>
      <c r="AAX241" s="144"/>
      <c r="AAY241" s="144"/>
      <c r="AAZ241" s="144"/>
      <c r="ABA241" s="144"/>
      <c r="ABB241" s="144"/>
      <c r="ABC241" s="144"/>
      <c r="ABD241" s="144"/>
      <c r="ABE241" s="144"/>
      <c r="ABF241" s="144"/>
      <c r="ABG241" s="144"/>
      <c r="ABH241" s="144"/>
      <c r="ABI241" s="144"/>
      <c r="ABJ241" s="144"/>
      <c r="ABK241" s="144"/>
      <c r="ABL241" s="144"/>
      <c r="ABM241" s="144"/>
      <c r="ABN241" s="144"/>
      <c r="ABO241" s="144"/>
      <c r="ABP241" s="144"/>
      <c r="ABQ241" s="144"/>
      <c r="ABR241" s="144"/>
      <c r="ABS241" s="144"/>
      <c r="ABT241" s="144"/>
      <c r="ABU241" s="144"/>
      <c r="ABV241" s="144"/>
      <c r="ABW241" s="144"/>
      <c r="ABX241" s="144"/>
      <c r="ABY241" s="144"/>
      <c r="ABZ241" s="144"/>
      <c r="ACA241" s="144"/>
      <c r="ACB241" s="144"/>
      <c r="ACC241" s="144"/>
      <c r="ACD241" s="144"/>
      <c r="ACE241" s="144"/>
      <c r="ACF241" s="144"/>
      <c r="ACG241" s="144"/>
      <c r="ACH241" s="144"/>
      <c r="ACI241" s="144"/>
      <c r="ACJ241" s="144"/>
      <c r="ACK241" s="144"/>
      <c r="ACL241" s="144"/>
      <c r="ACM241" s="144"/>
      <c r="ACN241" s="144"/>
      <c r="ACO241" s="144"/>
      <c r="ACP241" s="144"/>
      <c r="ACQ241" s="144"/>
      <c r="ACR241" s="144"/>
      <c r="ACS241" s="144"/>
      <c r="ACT241" s="144"/>
      <c r="ACU241" s="144"/>
      <c r="ACV241" s="144"/>
      <c r="ACW241" s="144"/>
      <c r="ACX241" s="144"/>
      <c r="ACY241" s="144"/>
      <c r="ACZ241" s="144"/>
      <c r="ADA241" s="144"/>
      <c r="ADB241" s="144"/>
      <c r="ADC241" s="144"/>
      <c r="ADD241" s="144"/>
      <c r="ADE241" s="144"/>
      <c r="ADF241" s="144"/>
      <c r="ADG241" s="144"/>
      <c r="ADH241" s="144"/>
      <c r="ADI241" s="144"/>
      <c r="ADJ241" s="144"/>
      <c r="ADK241" s="144"/>
      <c r="ADL241" s="144"/>
      <c r="ADM241" s="144"/>
      <c r="ADN241" s="144"/>
      <c r="ADO241" s="144"/>
      <c r="ADP241" s="144"/>
      <c r="ADQ241" s="144"/>
      <c r="ADR241" s="144"/>
      <c r="ADS241" s="144"/>
      <c r="ADT241" s="144"/>
      <c r="ADU241" s="144"/>
      <c r="ADV241" s="144"/>
      <c r="ADW241" s="144"/>
      <c r="ADX241" s="144"/>
      <c r="ADY241" s="144"/>
      <c r="ADZ241" s="144"/>
      <c r="AEA241" s="144"/>
      <c r="AEB241" s="144"/>
      <c r="AEC241" s="144"/>
      <c r="AED241" s="144"/>
      <c r="AEE241" s="144"/>
      <c r="AEF241" s="144"/>
      <c r="AEG241" s="144"/>
      <c r="AEH241" s="144"/>
      <c r="AEI241" s="144"/>
      <c r="AEJ241" s="144"/>
      <c r="AEK241" s="144"/>
      <c r="AEL241" s="144"/>
      <c r="AEM241" s="144"/>
      <c r="AEN241" s="144"/>
      <c r="AEO241" s="144"/>
      <c r="AEP241" s="144"/>
      <c r="AEQ241" s="144"/>
      <c r="AER241" s="144"/>
      <c r="AES241" s="144"/>
      <c r="AET241" s="144"/>
      <c r="AEU241" s="144"/>
      <c r="AEV241" s="144"/>
      <c r="AEW241" s="144"/>
      <c r="AEX241" s="144"/>
      <c r="AEY241" s="144"/>
      <c r="AEZ241" s="144"/>
      <c r="AFA241" s="144"/>
      <c r="AFB241" s="144"/>
      <c r="AFC241" s="144"/>
      <c r="AFD241" s="144"/>
      <c r="AFE241" s="144"/>
      <c r="AFF241" s="144"/>
      <c r="AFG241" s="144"/>
      <c r="AFH241" s="144"/>
      <c r="AFI241" s="144"/>
      <c r="AFJ241" s="144"/>
      <c r="AFK241" s="144"/>
      <c r="AFL241" s="144"/>
      <c r="AFM241" s="144"/>
      <c r="AFN241" s="144"/>
      <c r="AFO241" s="144"/>
      <c r="AFP241" s="144"/>
      <c r="AFQ241" s="144"/>
      <c r="AFR241" s="144"/>
      <c r="AFS241" s="144"/>
      <c r="AFT241" s="144"/>
      <c r="AFU241" s="144"/>
      <c r="AFV241" s="144"/>
      <c r="AFW241" s="144"/>
      <c r="AFX241" s="144"/>
      <c r="AFY241" s="144"/>
      <c r="AFZ241" s="144"/>
      <c r="AGA241" s="144"/>
      <c r="AGB241" s="144"/>
      <c r="AGC241" s="144"/>
      <c r="AGD241" s="144"/>
      <c r="AGE241" s="144"/>
      <c r="AGF241" s="144"/>
      <c r="AGG241" s="144"/>
      <c r="AGH241" s="144"/>
      <c r="AGI241" s="144"/>
      <c r="AGJ241" s="144"/>
      <c r="AGK241" s="144"/>
      <c r="AGL241" s="144"/>
      <c r="AGM241" s="144"/>
      <c r="AGN241" s="144"/>
      <c r="AGO241" s="144"/>
      <c r="AGP241" s="144"/>
      <c r="AGQ241" s="144"/>
      <c r="AGR241" s="144"/>
      <c r="AGS241" s="144"/>
      <c r="AGT241" s="144"/>
      <c r="AGU241" s="144"/>
      <c r="AGV241" s="144"/>
      <c r="AGW241" s="144"/>
      <c r="AGX241" s="144"/>
      <c r="AGY241" s="144"/>
      <c r="AGZ241" s="144"/>
      <c r="AHA241" s="144"/>
      <c r="AHB241" s="144"/>
      <c r="AHC241" s="144"/>
      <c r="AHD241" s="144"/>
      <c r="AHE241" s="144"/>
      <c r="AHF241" s="144"/>
      <c r="AHG241" s="144"/>
      <c r="AHH241" s="144"/>
      <c r="AHI241" s="144"/>
      <c r="AHJ241" s="144"/>
      <c r="AHK241" s="144"/>
      <c r="AHL241" s="144"/>
      <c r="AHM241" s="144"/>
      <c r="AHN241" s="144"/>
      <c r="AHO241" s="144"/>
      <c r="AHP241" s="144"/>
      <c r="AHQ241" s="144"/>
      <c r="AHR241" s="144"/>
      <c r="AHS241" s="144"/>
      <c r="AHT241" s="144"/>
      <c r="AHU241" s="144"/>
      <c r="AHV241" s="144"/>
      <c r="AHW241" s="144"/>
      <c r="AHX241" s="144"/>
      <c r="AHY241" s="144"/>
      <c r="AHZ241" s="144"/>
      <c r="AIA241" s="144"/>
      <c r="AIB241" s="144"/>
      <c r="AIC241" s="144"/>
      <c r="AID241" s="144"/>
      <c r="AIE241" s="144"/>
      <c r="AIF241" s="144"/>
      <c r="AIG241" s="144"/>
      <c r="AIH241" s="144"/>
      <c r="AII241" s="144"/>
      <c r="AIJ241" s="144"/>
      <c r="AIK241" s="144"/>
      <c r="AIL241" s="144"/>
      <c r="AIM241" s="144"/>
      <c r="AIN241" s="144"/>
      <c r="AIO241" s="144"/>
      <c r="AIP241" s="144"/>
      <c r="AIQ241" s="144"/>
      <c r="AIR241" s="144"/>
      <c r="AIS241" s="144"/>
      <c r="AIT241" s="144"/>
      <c r="AIU241" s="144"/>
      <c r="AIV241" s="144"/>
      <c r="AIW241" s="144"/>
      <c r="AIX241" s="144"/>
      <c r="AIY241" s="144"/>
      <c r="AIZ241" s="144"/>
      <c r="AJA241" s="144"/>
      <c r="AJB241" s="144"/>
      <c r="AJC241" s="144"/>
      <c r="AJD241" s="144"/>
      <c r="AJE241" s="144"/>
      <c r="AJF241" s="144"/>
      <c r="AJG241" s="144"/>
      <c r="AJH241" s="144"/>
      <c r="AJI241" s="144"/>
      <c r="AJJ241" s="144"/>
      <c r="AJK241" s="144"/>
      <c r="AJL241" s="144"/>
      <c r="AJM241" s="144"/>
      <c r="AJN241" s="144"/>
      <c r="AJO241" s="144"/>
      <c r="AJP241" s="144"/>
      <c r="AJQ241" s="144"/>
      <c r="AJR241" s="144"/>
      <c r="AJS241" s="144"/>
      <c r="AJT241" s="144"/>
      <c r="AJU241" s="144"/>
      <c r="AJV241" s="144"/>
      <c r="AJW241" s="144"/>
      <c r="AJX241" s="144"/>
      <c r="AJY241" s="144"/>
      <c r="AJZ241" s="144"/>
      <c r="AKA241" s="144"/>
      <c r="AKB241" s="144"/>
      <c r="AKC241" s="144"/>
      <c r="AKD241" s="144"/>
      <c r="AKE241" s="144"/>
      <c r="AKF241" s="144"/>
      <c r="AKG241" s="144"/>
      <c r="AKH241" s="144"/>
      <c r="AKI241" s="144"/>
      <c r="AKJ241" s="144"/>
      <c r="AKK241" s="144"/>
      <c r="AKL241" s="144"/>
      <c r="AKM241" s="144"/>
      <c r="AKN241" s="144"/>
      <c r="AKO241" s="144"/>
      <c r="AKP241" s="144"/>
      <c r="AKQ241" s="144"/>
      <c r="AKR241" s="144"/>
      <c r="AKS241" s="144"/>
      <c r="AKT241" s="144"/>
      <c r="AKU241" s="144"/>
      <c r="AKV241" s="144"/>
      <c r="AKW241" s="144"/>
      <c r="AKX241" s="144"/>
      <c r="AKY241" s="144"/>
      <c r="AKZ241" s="144"/>
      <c r="ALA241" s="144"/>
      <c r="ALB241" s="144"/>
      <c r="ALC241" s="144"/>
      <c r="ALD241" s="144"/>
      <c r="ALE241" s="144"/>
      <c r="ALF241" s="144"/>
      <c r="ALG241" s="144"/>
      <c r="ALH241" s="144"/>
      <c r="ALI241" s="144"/>
      <c r="ALJ241" s="144"/>
      <c r="ALK241" s="144"/>
      <c r="ALL241" s="144"/>
      <c r="ALM241" s="144"/>
      <c r="ALN241" s="144"/>
      <c r="ALO241" s="144"/>
      <c r="ALP241" s="144"/>
      <c r="ALQ241" s="144"/>
      <c r="ALR241" s="144"/>
      <c r="ALS241" s="144"/>
      <c r="ALT241" s="144"/>
      <c r="ALU241" s="144"/>
      <c r="ALV241" s="144"/>
      <c r="ALW241" s="144"/>
      <c r="ALX241" s="144"/>
      <c r="ALY241" s="144"/>
      <c r="ALZ241" s="144"/>
      <c r="AMA241" s="144"/>
      <c r="AMB241" s="144"/>
      <c r="AMC241" s="144"/>
      <c r="AMD241" s="144"/>
      <c r="AME241" s="144"/>
      <c r="AMF241" s="144"/>
      <c r="AMG241" s="144"/>
      <c r="AMH241" s="144"/>
      <c r="AMI241" s="144"/>
      <c r="AMJ241" s="144"/>
      <c r="AMK241" s="144"/>
      <c r="AML241" s="144"/>
      <c r="AMM241" s="144"/>
      <c r="AMN241" s="144"/>
      <c r="AMO241" s="144"/>
      <c r="AMP241" s="144"/>
      <c r="AMQ241" s="144"/>
      <c r="AMR241" s="144"/>
      <c r="AMS241" s="144"/>
      <c r="AMT241" s="144"/>
      <c r="AMU241" s="144"/>
      <c r="AMV241" s="144"/>
      <c r="AMW241" s="144"/>
      <c r="AMX241" s="144"/>
      <c r="AMY241" s="144"/>
      <c r="AMZ241" s="144"/>
      <c r="ANA241" s="144"/>
      <c r="ANB241" s="144"/>
      <c r="ANC241" s="144"/>
      <c r="AND241" s="144"/>
      <c r="ANE241" s="144"/>
      <c r="ANF241" s="144"/>
      <c r="ANG241" s="144"/>
      <c r="ANH241" s="144"/>
      <c r="ANI241" s="144"/>
      <c r="ANJ241" s="144"/>
      <c r="ANK241" s="144"/>
      <c r="ANL241" s="144"/>
      <c r="ANM241" s="144"/>
      <c r="ANN241" s="144"/>
      <c r="ANO241" s="144"/>
      <c r="ANP241" s="144"/>
      <c r="ANQ241" s="144"/>
      <c r="ANR241" s="144"/>
      <c r="ANS241" s="144"/>
      <c r="ANT241" s="144"/>
      <c r="ANU241" s="144"/>
      <c r="ANV241" s="144"/>
      <c r="ANW241" s="144"/>
      <c r="ANX241" s="144"/>
      <c r="ANY241" s="144"/>
      <c r="ANZ241" s="144"/>
      <c r="AOA241" s="144"/>
      <c r="AOB241" s="144"/>
      <c r="AOC241" s="144"/>
      <c r="AOD241" s="144"/>
      <c r="AOE241" s="144"/>
      <c r="AOF241" s="144"/>
      <c r="AOG241" s="144"/>
      <c r="AOH241" s="144"/>
      <c r="AOI241" s="144"/>
      <c r="AOJ241" s="144"/>
      <c r="AOK241" s="144"/>
      <c r="AOL241" s="144"/>
      <c r="AOM241" s="144"/>
      <c r="AON241" s="144"/>
      <c r="AOO241" s="144"/>
      <c r="AOP241" s="144"/>
      <c r="AOQ241" s="144"/>
      <c r="AOR241" s="144"/>
      <c r="AOS241" s="144"/>
      <c r="AOT241" s="144"/>
      <c r="AOU241" s="144"/>
      <c r="AOV241" s="144"/>
      <c r="AOW241" s="144"/>
      <c r="AOX241" s="144"/>
      <c r="AOY241" s="144"/>
      <c r="AOZ241" s="144"/>
      <c r="APA241" s="144"/>
      <c r="APB241" s="144"/>
      <c r="APC241" s="144"/>
      <c r="APD241" s="144"/>
      <c r="APE241" s="144"/>
      <c r="APF241" s="144"/>
      <c r="APG241" s="144"/>
      <c r="APH241" s="144"/>
      <c r="API241" s="144"/>
      <c r="APJ241" s="144"/>
      <c r="APK241" s="144"/>
      <c r="APL241" s="144"/>
      <c r="APM241" s="144"/>
      <c r="APN241" s="144"/>
      <c r="APO241" s="144"/>
      <c r="APP241" s="144"/>
      <c r="APQ241" s="144"/>
      <c r="APR241" s="144"/>
      <c r="APS241" s="144"/>
      <c r="APT241" s="144"/>
      <c r="APU241" s="144"/>
      <c r="APV241" s="144"/>
      <c r="APW241" s="144"/>
      <c r="APX241" s="144"/>
      <c r="APY241" s="144"/>
      <c r="APZ241" s="144"/>
      <c r="AQA241" s="144"/>
      <c r="AQB241" s="144"/>
      <c r="AQC241" s="144"/>
      <c r="AQD241" s="144"/>
      <c r="AQE241" s="144"/>
      <c r="AQF241" s="144"/>
      <c r="AQG241" s="144"/>
      <c r="AQH241" s="144"/>
      <c r="AQI241" s="144"/>
      <c r="AQJ241" s="144"/>
      <c r="AQK241" s="144"/>
      <c r="AQL241" s="144"/>
      <c r="AQM241" s="144"/>
      <c r="AQN241" s="144"/>
      <c r="AQO241" s="144"/>
      <c r="AQP241" s="144"/>
      <c r="AQQ241" s="144"/>
      <c r="AQR241" s="144"/>
      <c r="AQS241" s="144"/>
      <c r="AQT241" s="144"/>
      <c r="AQU241" s="144"/>
      <c r="AQV241" s="144"/>
      <c r="AQW241" s="144"/>
      <c r="AQX241" s="144"/>
      <c r="AQY241" s="144"/>
      <c r="AQZ241" s="144"/>
      <c r="ARA241" s="144"/>
      <c r="ARB241" s="144"/>
      <c r="ARC241" s="144"/>
      <c r="ARD241" s="144"/>
      <c r="ARE241" s="144"/>
      <c r="ARF241" s="144"/>
      <c r="ARG241" s="144"/>
      <c r="ARH241" s="144"/>
      <c r="ARI241" s="144"/>
      <c r="ARJ241" s="144"/>
      <c r="ARK241" s="144"/>
      <c r="ARL241" s="144"/>
      <c r="ARM241" s="144"/>
      <c r="ARN241" s="144"/>
      <c r="ARO241" s="144"/>
      <c r="ARP241" s="144"/>
      <c r="ARQ241" s="144"/>
      <c r="ARR241" s="144"/>
      <c r="ARS241" s="144"/>
      <c r="ART241" s="144"/>
      <c r="ARU241" s="144"/>
      <c r="ARV241" s="144"/>
      <c r="ARW241" s="144"/>
      <c r="ARX241" s="144"/>
      <c r="ARY241" s="144"/>
      <c r="ARZ241" s="144"/>
      <c r="ASA241" s="144"/>
      <c r="ASB241" s="144"/>
      <c r="ASC241" s="144"/>
      <c r="ASD241" s="144"/>
      <c r="ASE241" s="144"/>
      <c r="ASF241" s="144"/>
      <c r="ASG241" s="144"/>
      <c r="ASH241" s="144"/>
      <c r="ASI241" s="144"/>
      <c r="ASJ241" s="144"/>
      <c r="ASK241" s="144"/>
      <c r="ASL241" s="144"/>
      <c r="ASM241" s="144"/>
      <c r="ASN241" s="144"/>
      <c r="ASO241" s="144"/>
      <c r="ASP241" s="144"/>
      <c r="ASQ241" s="144"/>
      <c r="ASR241" s="144"/>
      <c r="ASS241" s="144"/>
      <c r="AST241" s="144"/>
      <c r="ASU241" s="144"/>
      <c r="ASV241" s="144"/>
      <c r="ASW241" s="144"/>
      <c r="ASX241" s="144"/>
      <c r="ASY241" s="144"/>
      <c r="ASZ241" s="144"/>
      <c r="ATA241" s="144"/>
      <c r="ATB241" s="144"/>
      <c r="ATC241" s="144"/>
      <c r="ATD241" s="144"/>
      <c r="ATE241" s="144"/>
      <c r="ATF241" s="144"/>
      <c r="ATG241" s="144"/>
      <c r="ATH241" s="144"/>
      <c r="ATI241" s="144"/>
      <c r="ATJ241" s="144"/>
      <c r="ATK241" s="144"/>
      <c r="ATL241" s="144"/>
      <c r="ATM241" s="144"/>
      <c r="ATN241" s="144"/>
      <c r="ATO241" s="144"/>
      <c r="ATP241" s="144"/>
      <c r="ATQ241" s="144"/>
      <c r="ATR241" s="144"/>
      <c r="ATS241" s="144"/>
      <c r="ATT241" s="144"/>
      <c r="ATU241" s="144"/>
      <c r="ATV241" s="144"/>
      <c r="ATW241" s="144"/>
      <c r="ATX241" s="144"/>
      <c r="ATY241" s="144"/>
      <c r="ATZ241" s="144"/>
      <c r="AUA241" s="144"/>
      <c r="AUB241" s="144"/>
      <c r="AUC241" s="144"/>
      <c r="AUD241" s="144"/>
      <c r="AUE241" s="144"/>
      <c r="AUF241" s="144"/>
      <c r="AUG241" s="144"/>
      <c r="AUH241" s="144"/>
      <c r="AUI241" s="144"/>
      <c r="AUJ241" s="144"/>
      <c r="AUK241" s="144"/>
      <c r="AUL241" s="144"/>
      <c r="AUM241" s="144"/>
      <c r="AUN241" s="144"/>
      <c r="AUO241" s="144"/>
      <c r="AUP241" s="144"/>
      <c r="AUQ241" s="144"/>
      <c r="AUR241" s="144"/>
      <c r="AUS241" s="144"/>
      <c r="AUT241" s="144"/>
      <c r="AUU241" s="144"/>
      <c r="AUV241" s="144"/>
      <c r="AUW241" s="144"/>
      <c r="AUX241" s="144"/>
      <c r="AUY241" s="144"/>
      <c r="AUZ241" s="144"/>
      <c r="AVA241" s="144"/>
      <c r="AVB241" s="144"/>
      <c r="AVC241" s="144"/>
      <c r="AVD241" s="144"/>
      <c r="AVE241" s="144"/>
      <c r="AVF241" s="144"/>
      <c r="AVG241" s="144"/>
      <c r="AVH241" s="144"/>
      <c r="AVI241" s="144"/>
      <c r="AVJ241" s="144"/>
      <c r="AVK241" s="144"/>
      <c r="AVL241" s="144"/>
      <c r="AVM241" s="144"/>
      <c r="AVN241" s="144"/>
      <c r="AVO241" s="144"/>
      <c r="AVP241" s="144"/>
      <c r="AVQ241" s="144"/>
      <c r="AVR241" s="144"/>
      <c r="AVS241" s="144"/>
      <c r="AVT241" s="144"/>
      <c r="AVU241" s="144"/>
      <c r="AVV241" s="144"/>
      <c r="AVW241" s="144"/>
      <c r="AVX241" s="144"/>
      <c r="AVY241" s="144"/>
      <c r="AVZ241" s="144"/>
      <c r="AWA241" s="144"/>
      <c r="AWB241" s="144"/>
      <c r="AWC241" s="144"/>
      <c r="AWD241" s="144"/>
      <c r="AWE241" s="144"/>
      <c r="AWF241" s="144"/>
      <c r="AWG241" s="144"/>
      <c r="AWH241" s="144"/>
      <c r="AWI241" s="144"/>
      <c r="AWJ241" s="144"/>
      <c r="AWK241" s="144"/>
      <c r="AWL241" s="144"/>
      <c r="AWM241" s="144"/>
      <c r="AWN241" s="144"/>
      <c r="AWO241" s="144"/>
      <c r="AWP241" s="144"/>
      <c r="AWQ241" s="144"/>
      <c r="AWR241" s="144"/>
      <c r="AWS241" s="144"/>
      <c r="AWT241" s="144"/>
      <c r="AWU241" s="144"/>
      <c r="AWV241" s="144"/>
      <c r="AWW241" s="144"/>
      <c r="AWX241" s="144"/>
      <c r="AWY241" s="144"/>
      <c r="AWZ241" s="144"/>
      <c r="AXA241" s="144"/>
      <c r="AXB241" s="144"/>
      <c r="AXC241" s="144"/>
      <c r="AXD241" s="144"/>
      <c r="AXE241" s="144"/>
      <c r="AXF241" s="144"/>
      <c r="AXG241" s="144"/>
      <c r="AXH241" s="144"/>
      <c r="AXI241" s="144"/>
      <c r="AXJ241" s="144"/>
      <c r="AXK241" s="144"/>
      <c r="AXL241" s="144"/>
      <c r="AXM241" s="144"/>
      <c r="AXN241" s="144"/>
      <c r="AXO241" s="144"/>
      <c r="AXP241" s="144"/>
      <c r="AXQ241" s="144"/>
      <c r="AXR241" s="144"/>
      <c r="AXS241" s="144"/>
      <c r="AXT241" s="144"/>
      <c r="AXU241" s="144"/>
      <c r="AXV241" s="144"/>
      <c r="AXW241" s="144"/>
      <c r="AXX241" s="144"/>
      <c r="AXY241" s="144"/>
      <c r="AXZ241" s="144"/>
      <c r="AYA241" s="144"/>
      <c r="AYB241" s="144"/>
      <c r="AYC241" s="144"/>
      <c r="AYD241" s="144"/>
      <c r="AYE241" s="144"/>
      <c r="AYF241" s="144"/>
      <c r="AYG241" s="144"/>
      <c r="AYH241" s="144"/>
      <c r="AYI241" s="144"/>
      <c r="AYJ241" s="144"/>
      <c r="AYK241" s="144"/>
      <c r="AYL241" s="144"/>
      <c r="AYM241" s="144"/>
      <c r="AYN241" s="144"/>
      <c r="AYO241" s="144"/>
      <c r="AYP241" s="144"/>
      <c r="AYQ241" s="144"/>
      <c r="AYR241" s="144"/>
      <c r="AYS241" s="144"/>
      <c r="AYT241" s="144"/>
      <c r="AYU241" s="144"/>
      <c r="AYV241" s="144"/>
      <c r="AYW241" s="144"/>
      <c r="AYX241" s="144"/>
      <c r="AYY241" s="144"/>
      <c r="AYZ241" s="144"/>
      <c r="AZA241" s="144"/>
      <c r="AZB241" s="144"/>
      <c r="AZC241" s="144"/>
      <c r="AZD241" s="144"/>
      <c r="AZE241" s="144"/>
      <c r="AZF241" s="144"/>
      <c r="AZG241" s="144"/>
      <c r="AZH241" s="144"/>
      <c r="AZI241" s="144"/>
      <c r="AZJ241" s="144"/>
      <c r="AZK241" s="144"/>
      <c r="AZL241" s="144"/>
      <c r="AZM241" s="144"/>
      <c r="AZN241" s="144"/>
      <c r="AZO241" s="144"/>
      <c r="AZP241" s="144"/>
      <c r="AZQ241" s="144"/>
      <c r="AZR241" s="144"/>
      <c r="AZS241" s="144"/>
      <c r="AZT241" s="144"/>
      <c r="AZU241" s="144"/>
      <c r="AZV241" s="144"/>
      <c r="AZW241" s="144"/>
      <c r="AZX241" s="144"/>
      <c r="AZY241" s="144"/>
      <c r="AZZ241" s="144"/>
      <c r="BAA241" s="144"/>
      <c r="BAB241" s="144"/>
      <c r="BAC241" s="144"/>
      <c r="BAD241" s="144"/>
      <c r="BAE241" s="144"/>
      <c r="BAF241" s="144"/>
      <c r="BAG241" s="144"/>
      <c r="BAH241" s="144"/>
      <c r="BAI241" s="144"/>
      <c r="BAJ241" s="144"/>
      <c r="BAK241" s="144"/>
      <c r="BAL241" s="144"/>
      <c r="BAM241" s="144"/>
      <c r="BAN241" s="144"/>
      <c r="BAO241" s="144"/>
      <c r="BAP241" s="144"/>
      <c r="BAQ241" s="144"/>
      <c r="BAR241" s="144"/>
      <c r="BAS241" s="144"/>
      <c r="BAT241" s="144"/>
      <c r="BAU241" s="144"/>
      <c r="BAV241" s="144"/>
      <c r="BAW241" s="144"/>
      <c r="BAX241" s="144"/>
      <c r="BAY241" s="144"/>
      <c r="BAZ241" s="144"/>
      <c r="BBA241" s="144"/>
      <c r="BBB241" s="144"/>
      <c r="BBC241" s="144"/>
      <c r="BBD241" s="144"/>
      <c r="BBE241" s="144"/>
      <c r="BBF241" s="144"/>
      <c r="BBG241" s="144"/>
      <c r="BBH241" s="144"/>
      <c r="BBI241" s="144"/>
      <c r="BBJ241" s="144"/>
      <c r="BBK241" s="144"/>
      <c r="BBL241" s="144"/>
      <c r="BBM241" s="144"/>
      <c r="BBN241" s="144"/>
      <c r="BBO241" s="144"/>
      <c r="BBP241" s="144"/>
      <c r="BBQ241" s="144"/>
      <c r="BBR241" s="144"/>
      <c r="BBS241" s="144"/>
      <c r="BBT241" s="144"/>
      <c r="BBU241" s="144"/>
      <c r="BBV241" s="144"/>
      <c r="BBW241" s="144"/>
      <c r="BBX241" s="144"/>
      <c r="BBY241" s="144"/>
      <c r="BBZ241" s="144"/>
      <c r="BCA241" s="144"/>
      <c r="BCB241" s="144"/>
      <c r="BCC241" s="144"/>
      <c r="BCD241" s="144"/>
      <c r="BCE241" s="144"/>
      <c r="BCF241" s="144"/>
      <c r="BCG241" s="144"/>
      <c r="BCH241" s="144"/>
      <c r="BCI241" s="144"/>
      <c r="BCJ241" s="144"/>
      <c r="BCK241" s="144"/>
      <c r="BCL241" s="144"/>
      <c r="BCM241" s="144"/>
      <c r="BCN241" s="144"/>
      <c r="BCO241" s="144"/>
      <c r="BCP241" s="144"/>
      <c r="BCQ241" s="144"/>
      <c r="BCR241" s="144"/>
      <c r="BCS241" s="144"/>
      <c r="BCT241" s="144"/>
      <c r="BCU241" s="144"/>
      <c r="BCV241" s="144"/>
      <c r="BCW241" s="144"/>
      <c r="BCX241" s="144"/>
      <c r="BCY241" s="144"/>
      <c r="BCZ241" s="144"/>
      <c r="BDA241" s="144"/>
      <c r="BDB241" s="144"/>
      <c r="BDC241" s="144"/>
      <c r="BDD241" s="144"/>
      <c r="BDE241" s="144"/>
      <c r="BDF241" s="144"/>
      <c r="BDG241" s="144"/>
      <c r="BDH241" s="144"/>
      <c r="BDI241" s="144"/>
      <c r="BDJ241" s="144"/>
      <c r="BDK241" s="144"/>
      <c r="BDL241" s="144"/>
      <c r="BDM241" s="144"/>
      <c r="BDN241" s="144"/>
      <c r="BDO241" s="144"/>
      <c r="BDP241" s="144"/>
      <c r="BDQ241" s="144"/>
      <c r="BDR241" s="144"/>
      <c r="BDS241" s="144"/>
      <c r="BDT241" s="144"/>
      <c r="BDU241" s="144"/>
      <c r="BDV241" s="144"/>
      <c r="BDW241" s="144"/>
      <c r="BDX241" s="144"/>
      <c r="BDY241" s="144"/>
      <c r="BDZ241" s="144"/>
      <c r="BEA241" s="144"/>
      <c r="BEB241" s="144"/>
      <c r="BEC241" s="144"/>
      <c r="BED241" s="144"/>
      <c r="BEE241" s="144"/>
      <c r="BEF241" s="144"/>
      <c r="BEG241" s="144"/>
      <c r="BEH241" s="144"/>
      <c r="BEI241" s="144"/>
      <c r="BEJ241" s="144"/>
      <c r="BEK241" s="144"/>
      <c r="BEL241" s="144"/>
      <c r="BEM241" s="144"/>
      <c r="BEN241" s="144"/>
      <c r="BEO241" s="144"/>
      <c r="BEP241" s="144"/>
      <c r="BEQ241" s="144"/>
      <c r="BER241" s="144"/>
      <c r="BES241" s="144"/>
      <c r="BET241" s="144"/>
      <c r="BEU241" s="144"/>
      <c r="BEV241" s="144"/>
      <c r="BEW241" s="144"/>
      <c r="BEX241" s="144"/>
      <c r="BEY241" s="144"/>
      <c r="BEZ241" s="144"/>
      <c r="BFA241" s="144"/>
      <c r="BFB241" s="144"/>
      <c r="BFC241" s="144"/>
      <c r="BFD241" s="144"/>
      <c r="BFE241" s="144"/>
      <c r="BFF241" s="144"/>
      <c r="BFG241" s="144"/>
      <c r="BFH241" s="144"/>
      <c r="BFI241" s="144"/>
      <c r="BFJ241" s="144"/>
      <c r="BFK241" s="144"/>
      <c r="BFL241" s="144"/>
      <c r="BFM241" s="144"/>
      <c r="BFN241" s="144"/>
      <c r="BFO241" s="144"/>
      <c r="BFP241" s="144"/>
      <c r="BFQ241" s="144"/>
      <c r="BFR241" s="144"/>
      <c r="BFS241" s="144"/>
      <c r="BFT241" s="144"/>
      <c r="BFU241" s="144"/>
      <c r="BFV241" s="144"/>
      <c r="BFW241" s="144"/>
      <c r="BFX241" s="144"/>
      <c r="BFY241" s="144"/>
      <c r="BFZ241" s="144"/>
    </row>
    <row r="242" spans="1:1534" s="71" customFormat="1" ht="15" customHeight="1">
      <c r="A242" s="173" t="s">
        <v>631</v>
      </c>
      <c r="B242" s="143" t="s">
        <v>149</v>
      </c>
      <c r="C242" s="143"/>
      <c r="D242" s="65" t="s">
        <v>73</v>
      </c>
      <c r="E242" s="118"/>
      <c r="F242" s="139"/>
      <c r="G242" s="198"/>
      <c r="H242" s="65" t="s">
        <v>132</v>
      </c>
      <c r="I242" s="65"/>
      <c r="J242" s="65"/>
      <c r="K242" s="293"/>
      <c r="L242" s="123"/>
      <c r="M242" s="289"/>
      <c r="N242" s="65"/>
      <c r="O242" s="179"/>
      <c r="P242" s="140"/>
      <c r="Q242" s="64" t="s">
        <v>93</v>
      </c>
      <c r="R242" s="64" t="s">
        <v>632</v>
      </c>
      <c r="S242" s="64" t="str">
        <f t="shared" si="38"/>
        <v>andtvvvgsinftegiivanmvaemieahtdlkvvrklnlggenvnfeaikrgganngidiyveytghglvdilg</v>
      </c>
      <c r="T242" s="64" t="str">
        <f t="shared" si="39"/>
        <v>fpep</v>
      </c>
      <c r="U242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42" s="64" t="str">
        <f t="shared" si="41"/>
        <v>tyg</v>
      </c>
      <c r="W242" s="64" t="str">
        <f t="shared" si="42"/>
        <v>pppp</v>
      </c>
      <c r="X242" s="64" t="str">
        <f t="shared" si="43"/>
        <v>tdpegayetvkkeykrkwnivwlkplgfnntgtltvkdelakqynlktfsdlakisdklilgatmfflegpdgypglqklynfkfkhtksmdmgirytaidnnevqvidawatdgllvshklkileddkaffppyyaapiirqdvldkhpelkdvlnklanqisleemqklnykvdgegqdpakvakeflkekglil</v>
      </c>
      <c r="Y242" s="64"/>
      <c r="Z242" s="64"/>
      <c r="AA242" s="64"/>
      <c r="AB242" s="64"/>
      <c r="AC242" s="186" t="str">
        <f t="shared" ref="AC242:AH251" si="48">MID($R242,MID(AC$1,1,3),1)</f>
        <v>i</v>
      </c>
      <c r="AD242" s="186" t="str">
        <f t="shared" si="48"/>
        <v>e</v>
      </c>
      <c r="AE242" s="186" t="str">
        <f t="shared" si="48"/>
        <v>h</v>
      </c>
      <c r="AF242" s="186" t="str">
        <f t="shared" si="48"/>
        <v>l</v>
      </c>
      <c r="AG242" s="186" t="str">
        <f t="shared" si="48"/>
        <v>t</v>
      </c>
      <c r="AH242" s="193" t="str">
        <f t="shared" si="48"/>
        <v>y</v>
      </c>
      <c r="AI242" s="66"/>
      <c r="AJ242" s="66"/>
      <c r="AK242" s="205"/>
      <c r="AL242" s="205"/>
      <c r="AM242" s="205"/>
      <c r="AN242" s="205"/>
      <c r="AO242" s="205"/>
      <c r="AP242" s="205"/>
      <c r="AQ242" s="205"/>
      <c r="AR242" s="205"/>
      <c r="AS242" s="205"/>
      <c r="AT242" s="205"/>
      <c r="AU242" s="205"/>
      <c r="AV242" s="205"/>
      <c r="AW242" s="205"/>
      <c r="AX242" s="205"/>
      <c r="AY242" s="205"/>
      <c r="AZ242" s="205"/>
      <c r="BA242" s="205"/>
      <c r="BB242" s="205"/>
      <c r="BC242" s="205"/>
      <c r="BD242" s="205"/>
      <c r="BE242" s="205"/>
      <c r="BF242" s="205"/>
      <c r="BG242" s="205"/>
      <c r="BH242" s="205"/>
      <c r="BI242" s="205"/>
      <c r="BJ242" s="205"/>
      <c r="BK242" s="205"/>
      <c r="BL242" s="205"/>
      <c r="BM242" s="205"/>
      <c r="BN242" s="205"/>
      <c r="BO242" s="205"/>
      <c r="BP242" s="205"/>
      <c r="BQ242" s="205"/>
      <c r="BR242" s="205"/>
      <c r="BS242" s="205"/>
      <c r="BT242" s="205"/>
      <c r="BU242" s="205"/>
      <c r="BV242" s="205"/>
      <c r="BW242" s="205"/>
      <c r="BX242" s="205"/>
      <c r="BY242" s="205"/>
      <c r="BZ242" s="205"/>
      <c r="CA242" s="205"/>
      <c r="CB242" s="205"/>
      <c r="CC242" s="205"/>
      <c r="CD242" s="205"/>
      <c r="CE242" s="205"/>
      <c r="CF242" s="205"/>
      <c r="CG242" s="205"/>
      <c r="CH242" s="205"/>
      <c r="CI242" s="205"/>
      <c r="CJ242" s="205"/>
      <c r="CK242" s="66"/>
      <c r="CL242" s="66"/>
      <c r="CM242" s="66"/>
      <c r="CN242" s="66"/>
      <c r="CO242" s="66"/>
      <c r="CP242" s="66"/>
      <c r="CQ242" s="66"/>
      <c r="CR242" s="66"/>
      <c r="CS242" s="66"/>
      <c r="CT242" s="66"/>
      <c r="CU242" s="66"/>
      <c r="CV242" s="66"/>
      <c r="CW242" s="66"/>
      <c r="CX242" s="66"/>
      <c r="CY242" s="66"/>
      <c r="CZ242" s="66"/>
      <c r="DA242" s="66"/>
      <c r="DB242" s="66"/>
      <c r="DC242" s="66"/>
      <c r="DD242" s="66"/>
      <c r="DE242" s="66"/>
      <c r="DF242" s="66"/>
      <c r="DG242" s="66"/>
      <c r="DH242" s="66"/>
      <c r="DI242" s="66"/>
      <c r="DJ242" s="66"/>
      <c r="DK242" s="66"/>
      <c r="DL242" s="66"/>
      <c r="DM242" s="66"/>
      <c r="DN242" s="66"/>
      <c r="DO242" s="66"/>
      <c r="DP242" s="66"/>
      <c r="DQ242" s="66"/>
      <c r="DR242" s="66"/>
      <c r="DS242" s="66"/>
      <c r="DT242" s="66"/>
      <c r="DU242" s="66"/>
      <c r="DV242" s="66"/>
      <c r="DW242" s="66"/>
      <c r="DX242" s="66"/>
      <c r="DY242" s="66"/>
      <c r="DZ242" s="66"/>
      <c r="EA242" s="66"/>
      <c r="EB242" s="66"/>
      <c r="EC242" s="66"/>
      <c r="ED242" s="66"/>
      <c r="EE242" s="66"/>
      <c r="EF242" s="66"/>
      <c r="EG242" s="66"/>
      <c r="EH242" s="66"/>
      <c r="EI242" s="66"/>
      <c r="EJ242" s="66"/>
      <c r="EK242" s="66"/>
      <c r="EL242" s="66"/>
      <c r="EM242" s="66"/>
      <c r="EN242" s="66"/>
      <c r="EO242" s="66"/>
      <c r="EP242" s="66"/>
      <c r="EQ242" s="66"/>
      <c r="ER242" s="66"/>
      <c r="ES242" s="66"/>
      <c r="ET242" s="66"/>
      <c r="EU242" s="66"/>
      <c r="EV242" s="66"/>
      <c r="EW242" s="66"/>
      <c r="EX242" s="66"/>
      <c r="EY242" s="66"/>
      <c r="EZ242" s="66"/>
      <c r="FA242" s="66"/>
      <c r="FB242" s="66"/>
      <c r="FC242" s="66"/>
      <c r="FD242" s="66"/>
      <c r="FE242" s="66"/>
      <c r="FF242" s="66"/>
      <c r="FG242" s="66"/>
      <c r="FH242" s="66"/>
      <c r="FI242" s="66"/>
      <c r="FJ242" s="66"/>
      <c r="FK242" s="66"/>
      <c r="FL242" s="66"/>
      <c r="FM242" s="66"/>
      <c r="FN242" s="66"/>
      <c r="FO242" s="66"/>
      <c r="FP242" s="66"/>
      <c r="FQ242" s="66"/>
      <c r="FR242" s="66"/>
      <c r="FS242" s="66"/>
      <c r="FT242" s="66"/>
      <c r="FU242" s="66"/>
      <c r="FV242" s="66"/>
      <c r="FW242" s="66"/>
      <c r="FX242" s="66"/>
      <c r="FY242" s="66"/>
      <c r="FZ242" s="66"/>
      <c r="GA242" s="66"/>
      <c r="GB242" s="66"/>
      <c r="GC242" s="66"/>
      <c r="GD242" s="66"/>
      <c r="GE242" s="66"/>
      <c r="GF242" s="66"/>
      <c r="GG242" s="66"/>
      <c r="GH242" s="66"/>
      <c r="GI242" s="66"/>
      <c r="GJ242" s="66"/>
      <c r="GK242" s="66"/>
      <c r="GL242" s="66"/>
      <c r="GM242" s="66"/>
      <c r="GN242" s="66"/>
      <c r="GO242" s="66"/>
      <c r="GP242" s="66"/>
      <c r="GQ242" s="66"/>
      <c r="GR242" s="66"/>
      <c r="GS242" s="66"/>
      <c r="GT242" s="66"/>
      <c r="GU242" s="66"/>
      <c r="GV242" s="66"/>
      <c r="GW242" s="66"/>
      <c r="GX242" s="66"/>
      <c r="GY242" s="66"/>
      <c r="GZ242" s="66"/>
      <c r="HA242" s="66"/>
      <c r="HB242" s="66"/>
      <c r="HC242" s="66"/>
      <c r="HD242" s="66"/>
      <c r="HE242" s="66"/>
      <c r="HF242" s="66"/>
      <c r="HG242" s="66"/>
      <c r="HH242" s="66"/>
      <c r="HI242" s="66"/>
      <c r="HJ242" s="66"/>
      <c r="HK242" s="66"/>
      <c r="HL242" s="66"/>
      <c r="HM242" s="66"/>
      <c r="HN242" s="66"/>
      <c r="HO242" s="66"/>
      <c r="HP242" s="66"/>
      <c r="HQ242" s="66"/>
      <c r="HR242" s="66"/>
      <c r="HS242" s="66"/>
      <c r="HT242" s="66"/>
      <c r="HU242" s="66"/>
      <c r="HV242" s="66"/>
      <c r="HW242" s="66"/>
      <c r="HX242" s="66"/>
      <c r="HY242" s="66"/>
      <c r="HZ242" s="66"/>
      <c r="IA242" s="66"/>
      <c r="IB242" s="66"/>
      <c r="IC242" s="66"/>
      <c r="ID242" s="66"/>
      <c r="IE242" s="66"/>
      <c r="IF242" s="66"/>
      <c r="IG242" s="66"/>
      <c r="IH242" s="66"/>
      <c r="II242" s="66"/>
      <c r="IJ242" s="66"/>
      <c r="IK242" s="66"/>
      <c r="IL242" s="66"/>
      <c r="IM242" s="66"/>
      <c r="IN242" s="66"/>
      <c r="IO242" s="66"/>
      <c r="IP242" s="66"/>
      <c r="IQ242" s="66"/>
      <c r="IR242" s="66"/>
      <c r="IS242" s="66"/>
      <c r="IT242" s="66"/>
      <c r="IU242" s="66"/>
      <c r="IV242" s="66"/>
      <c r="IW242" s="66"/>
      <c r="IX242" s="66"/>
      <c r="IY242" s="66"/>
      <c r="IZ242" s="66"/>
      <c r="JA242" s="66"/>
      <c r="JB242" s="66"/>
      <c r="JC242" s="66"/>
      <c r="JD242" s="66"/>
      <c r="JE242" s="66"/>
      <c r="JF242" s="66"/>
      <c r="JG242" s="66"/>
      <c r="JH242" s="66"/>
      <c r="JI242" s="66"/>
      <c r="JJ242" s="66"/>
      <c r="JK242" s="66"/>
      <c r="JL242" s="66"/>
      <c r="JM242" s="66"/>
      <c r="JN242" s="66"/>
      <c r="JO242" s="66"/>
      <c r="JP242" s="66"/>
      <c r="JQ242" s="66"/>
      <c r="JR242" s="66"/>
      <c r="JS242" s="66"/>
      <c r="JT242" s="66"/>
      <c r="JU242" s="66"/>
      <c r="JV242" s="66"/>
      <c r="JW242" s="66"/>
      <c r="JX242" s="66"/>
      <c r="JY242" s="66"/>
      <c r="JZ242" s="66"/>
      <c r="KA242" s="66"/>
      <c r="KB242" s="66"/>
      <c r="KC242" s="66"/>
      <c r="KD242" s="66"/>
      <c r="KE242" s="66"/>
      <c r="KF242" s="66"/>
      <c r="KG242" s="66"/>
      <c r="KH242" s="66"/>
      <c r="KI242" s="66"/>
      <c r="KJ242" s="66"/>
      <c r="KK242" s="66"/>
      <c r="KL242" s="66"/>
      <c r="KM242" s="66"/>
      <c r="KN242" s="66"/>
      <c r="KO242" s="66"/>
      <c r="KP242" s="66"/>
      <c r="KQ242" s="66"/>
      <c r="KR242" s="66"/>
      <c r="KS242" s="66"/>
      <c r="KT242" s="66"/>
      <c r="KU242" s="66"/>
      <c r="KV242" s="66"/>
      <c r="KW242" s="66"/>
      <c r="KX242" s="66"/>
      <c r="KY242" s="66"/>
      <c r="KZ242" s="66"/>
      <c r="LA242" s="66"/>
      <c r="LB242" s="66"/>
      <c r="LC242" s="66"/>
      <c r="LD242" s="66"/>
      <c r="LE242" s="66"/>
      <c r="LF242" s="66"/>
      <c r="LG242" s="66"/>
      <c r="LH242" s="66"/>
      <c r="LI242" s="66"/>
      <c r="LJ242" s="66"/>
      <c r="LK242" s="66"/>
      <c r="LL242" s="66"/>
      <c r="LM242" s="66"/>
      <c r="LN242" s="66"/>
      <c r="LO242" s="66"/>
      <c r="LP242" s="66"/>
      <c r="LQ242" s="66"/>
      <c r="LR242" s="66"/>
      <c r="LS242" s="66"/>
      <c r="LT242" s="66"/>
      <c r="LU242" s="66"/>
      <c r="LV242" s="66"/>
      <c r="LW242" s="66"/>
      <c r="LX242" s="66"/>
      <c r="LY242" s="66"/>
      <c r="LZ242" s="66"/>
      <c r="MA242" s="66"/>
      <c r="MB242" s="66"/>
      <c r="MC242" s="66"/>
      <c r="MD242" s="66"/>
      <c r="ME242" s="66"/>
      <c r="MF242" s="66"/>
      <c r="MG242" s="66"/>
      <c r="MH242" s="66"/>
      <c r="MI242" s="66"/>
      <c r="MJ242" s="66"/>
      <c r="MK242" s="66"/>
      <c r="ML242" s="66"/>
      <c r="MM242" s="66"/>
      <c r="MN242" s="66"/>
      <c r="MO242" s="66"/>
      <c r="MP242" s="66"/>
      <c r="MQ242" s="66"/>
      <c r="MR242" s="66"/>
      <c r="MS242" s="66"/>
      <c r="MT242" s="66"/>
      <c r="MU242" s="66"/>
      <c r="MV242" s="66"/>
      <c r="MW242" s="66"/>
      <c r="MX242" s="66"/>
      <c r="MY242" s="66"/>
      <c r="MZ242" s="66"/>
      <c r="NA242" s="66"/>
      <c r="NB242" s="66"/>
      <c r="NC242" s="66"/>
      <c r="ND242" s="66"/>
      <c r="NE242" s="66"/>
      <c r="NF242" s="66"/>
      <c r="NG242" s="66"/>
      <c r="NH242" s="66"/>
      <c r="NI242" s="66"/>
      <c r="NJ242" s="66"/>
      <c r="NK242" s="66"/>
      <c r="NL242" s="66"/>
      <c r="NM242" s="66"/>
      <c r="NN242" s="66"/>
      <c r="NO242" s="66"/>
      <c r="NP242" s="66"/>
      <c r="NQ242" s="66"/>
      <c r="NR242" s="66"/>
      <c r="NS242" s="66"/>
      <c r="NT242" s="66"/>
      <c r="NU242" s="66"/>
      <c r="NV242" s="66"/>
      <c r="NW242" s="66"/>
      <c r="NX242" s="66"/>
      <c r="NY242" s="66"/>
      <c r="NZ242" s="66"/>
      <c r="OA242" s="66"/>
      <c r="OB242" s="66"/>
      <c r="OC242" s="66"/>
      <c r="OD242" s="66"/>
      <c r="OE242" s="66"/>
      <c r="OF242" s="66"/>
      <c r="OG242" s="66"/>
      <c r="OH242" s="66"/>
      <c r="OI242" s="66"/>
      <c r="OJ242" s="66"/>
      <c r="OK242" s="66"/>
      <c r="OL242" s="66"/>
      <c r="OM242" s="66"/>
      <c r="ON242" s="66"/>
      <c r="OO242" s="66"/>
      <c r="OP242" s="66"/>
      <c r="OQ242" s="66"/>
      <c r="OR242" s="66"/>
      <c r="OS242" s="66"/>
      <c r="OT242" s="66"/>
      <c r="OU242" s="66"/>
      <c r="OV242" s="66"/>
      <c r="OW242" s="66"/>
      <c r="OX242" s="66"/>
      <c r="OY242" s="66"/>
      <c r="OZ242" s="66"/>
      <c r="PA242" s="66"/>
      <c r="PB242" s="66"/>
      <c r="PC242" s="66"/>
      <c r="PD242" s="66"/>
      <c r="PE242" s="66"/>
      <c r="PF242" s="66"/>
      <c r="PG242" s="66"/>
      <c r="PH242" s="66"/>
      <c r="PI242" s="66"/>
      <c r="PJ242" s="66"/>
      <c r="PK242" s="66"/>
      <c r="PL242" s="66"/>
      <c r="PM242" s="66"/>
      <c r="PN242" s="144"/>
      <c r="PO242" s="144"/>
      <c r="PP242" s="144"/>
      <c r="PQ242" s="144"/>
      <c r="PR242" s="144"/>
      <c r="PS242" s="144"/>
      <c r="PT242" s="144"/>
      <c r="PU242" s="144"/>
      <c r="PV242" s="144"/>
      <c r="PW242" s="144"/>
      <c r="PX242" s="144"/>
      <c r="PY242" s="144"/>
      <c r="PZ242" s="144"/>
      <c r="QA242" s="144"/>
      <c r="QB242" s="144"/>
      <c r="QC242" s="144"/>
      <c r="QD242" s="144"/>
      <c r="QE242" s="144"/>
      <c r="QF242" s="144"/>
      <c r="QG242" s="144"/>
      <c r="QH242" s="144"/>
      <c r="QI242" s="144"/>
      <c r="QJ242" s="144"/>
      <c r="QK242" s="144"/>
      <c r="QL242" s="144"/>
      <c r="QM242" s="144"/>
      <c r="QN242" s="144"/>
      <c r="QO242" s="144"/>
      <c r="QP242" s="144"/>
      <c r="QQ242" s="144"/>
      <c r="QR242" s="144"/>
      <c r="QS242" s="144"/>
      <c r="QT242" s="144"/>
      <c r="QU242" s="144"/>
      <c r="QV242" s="144"/>
      <c r="QW242" s="144"/>
      <c r="QX242" s="144"/>
      <c r="QY242" s="144"/>
      <c r="QZ242" s="144"/>
      <c r="RA242" s="144"/>
      <c r="RB242" s="144"/>
      <c r="RC242" s="144"/>
      <c r="RD242" s="144"/>
      <c r="RE242" s="144"/>
      <c r="RF242" s="144"/>
      <c r="RG242" s="144"/>
      <c r="RH242" s="144"/>
      <c r="RI242" s="144"/>
      <c r="RJ242" s="144"/>
      <c r="RK242" s="144"/>
      <c r="RL242" s="144"/>
      <c r="RM242" s="144"/>
      <c r="RN242" s="144"/>
      <c r="RO242" s="144"/>
      <c r="RP242" s="144"/>
      <c r="RQ242" s="144"/>
      <c r="RR242" s="144"/>
      <c r="RS242" s="144"/>
      <c r="RT242" s="144"/>
      <c r="RU242" s="144"/>
      <c r="RV242" s="144"/>
      <c r="RW242" s="144"/>
      <c r="RX242" s="144"/>
      <c r="RY242" s="144"/>
      <c r="RZ242" s="144"/>
      <c r="SA242" s="144"/>
      <c r="SB242" s="144"/>
      <c r="SC242" s="144"/>
      <c r="SD242" s="144"/>
      <c r="SE242" s="144"/>
      <c r="SF242" s="144"/>
      <c r="SG242" s="144"/>
      <c r="SH242" s="144"/>
      <c r="SI242" s="144"/>
      <c r="SJ242" s="144"/>
      <c r="SK242" s="144"/>
      <c r="SL242" s="144"/>
      <c r="SM242" s="144"/>
      <c r="SN242" s="144"/>
      <c r="SO242" s="144"/>
      <c r="SP242" s="144"/>
      <c r="SQ242" s="144"/>
      <c r="SR242" s="144"/>
      <c r="SS242" s="144"/>
      <c r="ST242" s="144"/>
      <c r="SU242" s="144"/>
      <c r="SV242" s="144"/>
      <c r="SW242" s="144"/>
      <c r="SX242" s="144"/>
      <c r="SY242" s="144"/>
      <c r="SZ242" s="144"/>
      <c r="TA242" s="144"/>
      <c r="TB242" s="144"/>
      <c r="TC242" s="144"/>
      <c r="TD242" s="144"/>
      <c r="TE242" s="144"/>
      <c r="TF242" s="144"/>
      <c r="TG242" s="144"/>
      <c r="TH242" s="144"/>
      <c r="TI242" s="144"/>
      <c r="TJ242" s="144"/>
      <c r="TK242" s="144"/>
      <c r="TL242" s="144"/>
      <c r="TM242" s="144"/>
      <c r="TN242" s="144"/>
      <c r="TO242" s="144"/>
      <c r="TP242" s="144"/>
      <c r="TQ242" s="144"/>
      <c r="TR242" s="144"/>
      <c r="TS242" s="144"/>
      <c r="TT242" s="144"/>
      <c r="TU242" s="144"/>
      <c r="TV242" s="144"/>
      <c r="TW242" s="144"/>
      <c r="TX242" s="144"/>
      <c r="TY242" s="144"/>
      <c r="TZ242" s="144"/>
      <c r="UA242" s="144"/>
      <c r="UB242" s="144"/>
      <c r="UC242" s="144"/>
      <c r="UD242" s="144"/>
      <c r="UE242" s="144"/>
      <c r="UF242" s="144"/>
      <c r="UG242" s="144"/>
      <c r="UH242" s="144"/>
      <c r="UI242" s="144"/>
      <c r="UJ242" s="144"/>
      <c r="UK242" s="144"/>
      <c r="UL242" s="144"/>
      <c r="UM242" s="144"/>
      <c r="UN242" s="144"/>
      <c r="UO242" s="144"/>
      <c r="UP242" s="144"/>
      <c r="UQ242" s="144"/>
      <c r="UR242" s="144"/>
      <c r="US242" s="144"/>
      <c r="UT242" s="144"/>
      <c r="UU242" s="144"/>
      <c r="UV242" s="144"/>
      <c r="UW242" s="144"/>
      <c r="UX242" s="144"/>
      <c r="UY242" s="144"/>
      <c r="UZ242" s="144"/>
      <c r="VA242" s="144"/>
      <c r="VB242" s="144"/>
      <c r="VC242" s="144"/>
      <c r="VD242" s="144"/>
      <c r="VE242" s="144"/>
      <c r="VF242" s="144"/>
      <c r="VG242" s="144"/>
      <c r="VH242" s="144"/>
      <c r="VI242" s="144"/>
      <c r="VJ242" s="144"/>
      <c r="VK242" s="144"/>
      <c r="VL242" s="144"/>
      <c r="VM242" s="144"/>
      <c r="VN242" s="144"/>
      <c r="VO242" s="144"/>
      <c r="VP242" s="144"/>
      <c r="VQ242" s="144"/>
      <c r="VR242" s="144"/>
      <c r="VS242" s="144"/>
      <c r="VT242" s="144"/>
      <c r="VU242" s="144"/>
      <c r="VV242" s="144"/>
      <c r="VW242" s="144"/>
      <c r="VX242" s="144"/>
      <c r="VY242" s="144"/>
      <c r="VZ242" s="144"/>
      <c r="WA242" s="144"/>
      <c r="WB242" s="144"/>
      <c r="WC242" s="144"/>
      <c r="WD242" s="144"/>
      <c r="WE242" s="144"/>
      <c r="WF242" s="144"/>
      <c r="WG242" s="144"/>
      <c r="WH242" s="144"/>
      <c r="WI242" s="144"/>
      <c r="WJ242" s="144"/>
      <c r="WK242" s="144"/>
      <c r="WL242" s="144"/>
      <c r="WM242" s="144"/>
      <c r="WN242" s="144"/>
      <c r="WO242" s="144"/>
      <c r="WP242" s="144"/>
      <c r="WQ242" s="144"/>
      <c r="WR242" s="144"/>
      <c r="WS242" s="144"/>
      <c r="WT242" s="144"/>
      <c r="WU242" s="144"/>
      <c r="WV242" s="144"/>
      <c r="WW242" s="144"/>
      <c r="WX242" s="144"/>
      <c r="WY242" s="144"/>
      <c r="WZ242" s="144"/>
      <c r="XA242" s="144"/>
      <c r="XB242" s="144"/>
      <c r="XC242" s="144"/>
      <c r="XD242" s="144"/>
      <c r="XE242" s="144"/>
      <c r="XF242" s="144"/>
      <c r="XG242" s="144"/>
      <c r="XH242" s="144"/>
      <c r="XI242" s="144"/>
      <c r="XJ242" s="144"/>
      <c r="XK242" s="144"/>
      <c r="XL242" s="144"/>
      <c r="XM242" s="144"/>
      <c r="XN242" s="144"/>
      <c r="XO242" s="144"/>
      <c r="XP242" s="144"/>
      <c r="XQ242" s="144"/>
      <c r="XR242" s="144"/>
      <c r="XS242" s="144"/>
      <c r="XT242" s="144"/>
      <c r="XU242" s="144"/>
      <c r="XV242" s="144"/>
      <c r="XW242" s="144"/>
      <c r="XX242" s="144"/>
      <c r="XY242" s="144"/>
      <c r="XZ242" s="144"/>
      <c r="YA242" s="144"/>
      <c r="YB242" s="144"/>
      <c r="YC242" s="144"/>
      <c r="YD242" s="144"/>
      <c r="YE242" s="144"/>
      <c r="YF242" s="144"/>
      <c r="YG242" s="144"/>
      <c r="YH242" s="144"/>
      <c r="YI242" s="144"/>
      <c r="YJ242" s="144"/>
      <c r="YK242" s="144"/>
      <c r="YL242" s="144"/>
      <c r="YM242" s="144"/>
      <c r="YN242" s="144"/>
      <c r="YO242" s="144"/>
      <c r="YP242" s="144"/>
      <c r="YQ242" s="144"/>
      <c r="YR242" s="144"/>
      <c r="YS242" s="144"/>
      <c r="YT242" s="144"/>
      <c r="YU242" s="144"/>
      <c r="YV242" s="144"/>
      <c r="YW242" s="144"/>
      <c r="YX242" s="144"/>
      <c r="YY242" s="144"/>
      <c r="YZ242" s="144"/>
      <c r="ZA242" s="144"/>
      <c r="ZB242" s="144"/>
      <c r="ZC242" s="144"/>
      <c r="ZD242" s="144"/>
      <c r="ZE242" s="144"/>
      <c r="ZF242" s="144"/>
      <c r="ZG242" s="144"/>
      <c r="ZH242" s="144"/>
      <c r="ZI242" s="144"/>
      <c r="ZJ242" s="144"/>
      <c r="ZK242" s="144"/>
      <c r="ZL242" s="144"/>
      <c r="ZM242" s="144"/>
      <c r="ZN242" s="144"/>
      <c r="ZO242" s="144"/>
      <c r="ZP242" s="144"/>
      <c r="ZQ242" s="144"/>
      <c r="ZR242" s="144"/>
      <c r="ZS242" s="144"/>
      <c r="ZT242" s="144"/>
      <c r="ZU242" s="144"/>
      <c r="ZV242" s="144"/>
      <c r="ZW242" s="144"/>
      <c r="ZX242" s="144"/>
      <c r="ZY242" s="144"/>
      <c r="ZZ242" s="144"/>
      <c r="AAA242" s="144"/>
      <c r="AAB242" s="144"/>
      <c r="AAC242" s="144"/>
      <c r="AAD242" s="144"/>
      <c r="AAE242" s="144"/>
      <c r="AAF242" s="144"/>
      <c r="AAG242" s="144"/>
      <c r="AAH242" s="144"/>
      <c r="AAI242" s="144"/>
      <c r="AAJ242" s="144"/>
      <c r="AAK242" s="144"/>
      <c r="AAL242" s="144"/>
      <c r="AAM242" s="144"/>
      <c r="AAN242" s="144"/>
      <c r="AAO242" s="144"/>
      <c r="AAP242" s="144"/>
      <c r="AAQ242" s="144"/>
      <c r="AAR242" s="144"/>
      <c r="AAS242" s="144"/>
      <c r="AAT242" s="144"/>
      <c r="AAU242" s="144"/>
      <c r="AAV242" s="144"/>
      <c r="AAW242" s="144"/>
      <c r="AAX242" s="144"/>
      <c r="AAY242" s="144"/>
      <c r="AAZ242" s="144"/>
      <c r="ABA242" s="144"/>
      <c r="ABB242" s="144"/>
      <c r="ABC242" s="144"/>
      <c r="ABD242" s="144"/>
      <c r="ABE242" s="144"/>
      <c r="ABF242" s="144"/>
      <c r="ABG242" s="144"/>
      <c r="ABH242" s="144"/>
      <c r="ABI242" s="144"/>
      <c r="ABJ242" s="144"/>
      <c r="ABK242" s="144"/>
      <c r="ABL242" s="144"/>
      <c r="ABM242" s="144"/>
      <c r="ABN242" s="144"/>
      <c r="ABO242" s="144"/>
      <c r="ABP242" s="144"/>
      <c r="ABQ242" s="144"/>
      <c r="ABR242" s="144"/>
      <c r="ABS242" s="144"/>
      <c r="ABT242" s="144"/>
      <c r="ABU242" s="144"/>
      <c r="ABV242" s="144"/>
      <c r="ABW242" s="144"/>
      <c r="ABX242" s="144"/>
      <c r="ABY242" s="144"/>
      <c r="ABZ242" s="144"/>
      <c r="ACA242" s="144"/>
      <c r="ACB242" s="144"/>
      <c r="ACC242" s="144"/>
      <c r="ACD242" s="144"/>
      <c r="ACE242" s="144"/>
      <c r="ACF242" s="144"/>
      <c r="ACG242" s="144"/>
      <c r="ACH242" s="144"/>
      <c r="ACI242" s="144"/>
      <c r="ACJ242" s="144"/>
      <c r="ACK242" s="144"/>
      <c r="ACL242" s="144"/>
      <c r="ACM242" s="144"/>
      <c r="ACN242" s="144"/>
      <c r="ACO242" s="144"/>
      <c r="ACP242" s="144"/>
      <c r="ACQ242" s="144"/>
      <c r="ACR242" s="144"/>
      <c r="ACS242" s="144"/>
      <c r="ACT242" s="144"/>
      <c r="ACU242" s="144"/>
      <c r="ACV242" s="144"/>
      <c r="ACW242" s="144"/>
      <c r="ACX242" s="144"/>
      <c r="ACY242" s="144"/>
      <c r="ACZ242" s="144"/>
      <c r="ADA242" s="144"/>
      <c r="ADB242" s="144"/>
      <c r="ADC242" s="144"/>
      <c r="ADD242" s="144"/>
      <c r="ADE242" s="144"/>
      <c r="ADF242" s="144"/>
      <c r="ADG242" s="144"/>
      <c r="ADH242" s="144"/>
      <c r="ADI242" s="144"/>
      <c r="ADJ242" s="144"/>
      <c r="ADK242" s="144"/>
      <c r="ADL242" s="144"/>
      <c r="ADM242" s="144"/>
      <c r="ADN242" s="144"/>
      <c r="ADO242" s="144"/>
      <c r="ADP242" s="144"/>
      <c r="ADQ242" s="144"/>
      <c r="ADR242" s="144"/>
      <c r="ADS242" s="144"/>
      <c r="ADT242" s="144"/>
      <c r="ADU242" s="144"/>
      <c r="ADV242" s="144"/>
      <c r="ADW242" s="144"/>
      <c r="ADX242" s="144"/>
      <c r="ADY242" s="144"/>
      <c r="ADZ242" s="144"/>
      <c r="AEA242" s="144"/>
      <c r="AEB242" s="144"/>
      <c r="AEC242" s="144"/>
      <c r="AED242" s="144"/>
      <c r="AEE242" s="144"/>
      <c r="AEF242" s="144"/>
      <c r="AEG242" s="144"/>
      <c r="AEH242" s="144"/>
      <c r="AEI242" s="144"/>
      <c r="AEJ242" s="144"/>
      <c r="AEK242" s="144"/>
      <c r="AEL242" s="144"/>
      <c r="AEM242" s="144"/>
      <c r="AEN242" s="144"/>
      <c r="AEO242" s="144"/>
      <c r="AEP242" s="144"/>
      <c r="AEQ242" s="144"/>
      <c r="AER242" s="144"/>
      <c r="AES242" s="144"/>
      <c r="AET242" s="144"/>
      <c r="AEU242" s="144"/>
      <c r="AEV242" s="144"/>
      <c r="AEW242" s="144"/>
      <c r="AEX242" s="144"/>
      <c r="AEY242" s="144"/>
      <c r="AEZ242" s="144"/>
      <c r="AFA242" s="144"/>
      <c r="AFB242" s="144"/>
      <c r="AFC242" s="144"/>
      <c r="AFD242" s="144"/>
      <c r="AFE242" s="144"/>
      <c r="AFF242" s="144"/>
      <c r="AFG242" s="144"/>
      <c r="AFH242" s="144"/>
      <c r="AFI242" s="144"/>
      <c r="AFJ242" s="144"/>
      <c r="AFK242" s="144"/>
      <c r="AFL242" s="144"/>
      <c r="AFM242" s="144"/>
      <c r="AFN242" s="144"/>
      <c r="AFO242" s="144"/>
      <c r="AFP242" s="144"/>
      <c r="AFQ242" s="144"/>
      <c r="AFR242" s="144"/>
      <c r="AFS242" s="144"/>
      <c r="AFT242" s="144"/>
      <c r="AFU242" s="144"/>
      <c r="AFV242" s="144"/>
      <c r="AFW242" s="144"/>
      <c r="AFX242" s="144"/>
      <c r="AFY242" s="144"/>
      <c r="AFZ242" s="144"/>
      <c r="AGA242" s="144"/>
      <c r="AGB242" s="144"/>
      <c r="AGC242" s="144"/>
      <c r="AGD242" s="144"/>
      <c r="AGE242" s="144"/>
      <c r="AGF242" s="144"/>
      <c r="AGG242" s="144"/>
      <c r="AGH242" s="144"/>
      <c r="AGI242" s="144"/>
      <c r="AGJ242" s="144"/>
      <c r="AGK242" s="144"/>
      <c r="AGL242" s="144"/>
      <c r="AGM242" s="144"/>
      <c r="AGN242" s="144"/>
      <c r="AGO242" s="144"/>
      <c r="AGP242" s="144"/>
      <c r="AGQ242" s="144"/>
      <c r="AGR242" s="144"/>
      <c r="AGS242" s="144"/>
      <c r="AGT242" s="144"/>
      <c r="AGU242" s="144"/>
      <c r="AGV242" s="144"/>
      <c r="AGW242" s="144"/>
      <c r="AGX242" s="144"/>
      <c r="AGY242" s="144"/>
      <c r="AGZ242" s="144"/>
      <c r="AHA242" s="144"/>
      <c r="AHB242" s="144"/>
      <c r="AHC242" s="144"/>
      <c r="AHD242" s="144"/>
      <c r="AHE242" s="144"/>
      <c r="AHF242" s="144"/>
      <c r="AHG242" s="144"/>
      <c r="AHH242" s="144"/>
      <c r="AHI242" s="144"/>
      <c r="AHJ242" s="144"/>
      <c r="AHK242" s="144"/>
      <c r="AHL242" s="144"/>
      <c r="AHM242" s="144"/>
      <c r="AHN242" s="144"/>
      <c r="AHO242" s="144"/>
      <c r="AHP242" s="144"/>
      <c r="AHQ242" s="144"/>
      <c r="AHR242" s="144"/>
      <c r="AHS242" s="144"/>
      <c r="AHT242" s="144"/>
      <c r="AHU242" s="144"/>
      <c r="AHV242" s="144"/>
      <c r="AHW242" s="144"/>
      <c r="AHX242" s="144"/>
      <c r="AHY242" s="144"/>
      <c r="AHZ242" s="144"/>
      <c r="AIA242" s="144"/>
      <c r="AIB242" s="144"/>
      <c r="AIC242" s="144"/>
      <c r="AID242" s="144"/>
      <c r="AIE242" s="144"/>
      <c r="AIF242" s="144"/>
      <c r="AIG242" s="144"/>
      <c r="AIH242" s="144"/>
      <c r="AII242" s="144"/>
      <c r="AIJ242" s="144"/>
      <c r="AIK242" s="144"/>
      <c r="AIL242" s="144"/>
      <c r="AIM242" s="144"/>
      <c r="AIN242" s="144"/>
      <c r="AIO242" s="144"/>
      <c r="AIP242" s="144"/>
      <c r="AIQ242" s="144"/>
      <c r="AIR242" s="144"/>
      <c r="AIS242" s="144"/>
      <c r="AIT242" s="144"/>
      <c r="AIU242" s="144"/>
      <c r="AIV242" s="144"/>
      <c r="AIW242" s="144"/>
      <c r="AIX242" s="144"/>
      <c r="AIY242" s="144"/>
      <c r="AIZ242" s="144"/>
      <c r="AJA242" s="144"/>
      <c r="AJB242" s="144"/>
      <c r="AJC242" s="144"/>
      <c r="AJD242" s="144"/>
      <c r="AJE242" s="144"/>
      <c r="AJF242" s="144"/>
      <c r="AJG242" s="144"/>
      <c r="AJH242" s="144"/>
      <c r="AJI242" s="144"/>
      <c r="AJJ242" s="144"/>
      <c r="AJK242" s="144"/>
      <c r="AJL242" s="144"/>
      <c r="AJM242" s="144"/>
      <c r="AJN242" s="144"/>
      <c r="AJO242" s="144"/>
      <c r="AJP242" s="144"/>
      <c r="AJQ242" s="144"/>
      <c r="AJR242" s="144"/>
      <c r="AJS242" s="144"/>
      <c r="AJT242" s="144"/>
      <c r="AJU242" s="144"/>
      <c r="AJV242" s="144"/>
      <c r="AJW242" s="144"/>
      <c r="AJX242" s="144"/>
      <c r="AJY242" s="144"/>
      <c r="AJZ242" s="144"/>
      <c r="AKA242" s="144"/>
      <c r="AKB242" s="144"/>
      <c r="AKC242" s="144"/>
      <c r="AKD242" s="144"/>
      <c r="AKE242" s="144"/>
      <c r="AKF242" s="144"/>
      <c r="AKG242" s="144"/>
      <c r="AKH242" s="144"/>
      <c r="AKI242" s="144"/>
      <c r="AKJ242" s="144"/>
      <c r="AKK242" s="144"/>
      <c r="AKL242" s="144"/>
      <c r="AKM242" s="144"/>
      <c r="AKN242" s="144"/>
      <c r="AKO242" s="144"/>
      <c r="AKP242" s="144"/>
      <c r="AKQ242" s="144"/>
      <c r="AKR242" s="144"/>
      <c r="AKS242" s="144"/>
      <c r="AKT242" s="144"/>
      <c r="AKU242" s="144"/>
      <c r="AKV242" s="144"/>
      <c r="AKW242" s="144"/>
      <c r="AKX242" s="144"/>
      <c r="AKY242" s="144"/>
      <c r="AKZ242" s="144"/>
      <c r="ALA242" s="144"/>
      <c r="ALB242" s="144"/>
      <c r="ALC242" s="144"/>
      <c r="ALD242" s="144"/>
      <c r="ALE242" s="144"/>
      <c r="ALF242" s="144"/>
      <c r="ALG242" s="144"/>
      <c r="ALH242" s="144"/>
      <c r="ALI242" s="144"/>
      <c r="ALJ242" s="144"/>
      <c r="ALK242" s="144"/>
      <c r="ALL242" s="144"/>
      <c r="ALM242" s="144"/>
      <c r="ALN242" s="144"/>
      <c r="ALO242" s="144"/>
      <c r="ALP242" s="144"/>
      <c r="ALQ242" s="144"/>
      <c r="ALR242" s="144"/>
      <c r="ALS242" s="144"/>
      <c r="ALT242" s="144"/>
      <c r="ALU242" s="144"/>
      <c r="ALV242" s="144"/>
      <c r="ALW242" s="144"/>
      <c r="ALX242" s="144"/>
      <c r="ALY242" s="144"/>
      <c r="ALZ242" s="144"/>
      <c r="AMA242" s="144"/>
      <c r="AMB242" s="144"/>
      <c r="AMC242" s="144"/>
      <c r="AMD242" s="144"/>
      <c r="AME242" s="144"/>
      <c r="AMF242" s="144"/>
      <c r="AMG242" s="144"/>
      <c r="AMH242" s="144"/>
      <c r="AMI242" s="144"/>
      <c r="AMJ242" s="144"/>
      <c r="AMK242" s="144"/>
      <c r="AML242" s="144"/>
      <c r="AMM242" s="144"/>
      <c r="AMN242" s="144"/>
      <c r="AMO242" s="144"/>
      <c r="AMP242" s="144"/>
      <c r="AMQ242" s="144"/>
      <c r="AMR242" s="144"/>
      <c r="AMS242" s="144"/>
      <c r="AMT242" s="144"/>
      <c r="AMU242" s="144"/>
      <c r="AMV242" s="144"/>
      <c r="AMW242" s="144"/>
      <c r="AMX242" s="144"/>
      <c r="AMY242" s="144"/>
      <c r="AMZ242" s="144"/>
      <c r="ANA242" s="144"/>
      <c r="ANB242" s="144"/>
      <c r="ANC242" s="144"/>
      <c r="AND242" s="144"/>
      <c r="ANE242" s="144"/>
      <c r="ANF242" s="144"/>
      <c r="ANG242" s="144"/>
      <c r="ANH242" s="144"/>
      <c r="ANI242" s="144"/>
      <c r="ANJ242" s="144"/>
      <c r="ANK242" s="144"/>
      <c r="ANL242" s="144"/>
      <c r="ANM242" s="144"/>
      <c r="ANN242" s="144"/>
      <c r="ANO242" s="144"/>
      <c r="ANP242" s="144"/>
      <c r="ANQ242" s="144"/>
      <c r="ANR242" s="144"/>
      <c r="ANS242" s="144"/>
      <c r="ANT242" s="144"/>
      <c r="ANU242" s="144"/>
      <c r="ANV242" s="144"/>
      <c r="ANW242" s="144"/>
      <c r="ANX242" s="144"/>
      <c r="ANY242" s="144"/>
      <c r="ANZ242" s="144"/>
      <c r="AOA242" s="144"/>
      <c r="AOB242" s="144"/>
      <c r="AOC242" s="144"/>
      <c r="AOD242" s="144"/>
      <c r="AOE242" s="144"/>
      <c r="AOF242" s="144"/>
      <c r="AOG242" s="144"/>
      <c r="AOH242" s="144"/>
      <c r="AOI242" s="144"/>
      <c r="AOJ242" s="144"/>
      <c r="AOK242" s="144"/>
      <c r="AOL242" s="144"/>
      <c r="AOM242" s="144"/>
      <c r="AON242" s="144"/>
      <c r="AOO242" s="144"/>
      <c r="AOP242" s="144"/>
      <c r="AOQ242" s="144"/>
      <c r="AOR242" s="144"/>
      <c r="AOS242" s="144"/>
      <c r="AOT242" s="144"/>
      <c r="AOU242" s="144"/>
      <c r="AOV242" s="144"/>
      <c r="AOW242" s="144"/>
      <c r="AOX242" s="144"/>
      <c r="AOY242" s="144"/>
      <c r="AOZ242" s="144"/>
      <c r="APA242" s="144"/>
      <c r="APB242" s="144"/>
      <c r="APC242" s="144"/>
      <c r="APD242" s="144"/>
      <c r="APE242" s="144"/>
      <c r="APF242" s="144"/>
      <c r="APG242" s="144"/>
      <c r="APH242" s="144"/>
      <c r="API242" s="144"/>
      <c r="APJ242" s="144"/>
      <c r="APK242" s="144"/>
      <c r="APL242" s="144"/>
      <c r="APM242" s="144"/>
      <c r="APN242" s="144"/>
      <c r="APO242" s="144"/>
      <c r="APP242" s="144"/>
      <c r="APQ242" s="144"/>
      <c r="APR242" s="144"/>
      <c r="APS242" s="144"/>
      <c r="APT242" s="144"/>
      <c r="APU242" s="144"/>
      <c r="APV242" s="144"/>
      <c r="APW242" s="144"/>
      <c r="APX242" s="144"/>
      <c r="APY242" s="144"/>
      <c r="APZ242" s="144"/>
      <c r="AQA242" s="144"/>
      <c r="AQB242" s="144"/>
      <c r="AQC242" s="144"/>
      <c r="AQD242" s="144"/>
      <c r="AQE242" s="144"/>
      <c r="AQF242" s="144"/>
      <c r="AQG242" s="144"/>
      <c r="AQH242" s="144"/>
      <c r="AQI242" s="144"/>
      <c r="AQJ242" s="144"/>
      <c r="AQK242" s="144"/>
      <c r="AQL242" s="144"/>
      <c r="AQM242" s="144"/>
      <c r="AQN242" s="144"/>
      <c r="AQO242" s="144"/>
      <c r="AQP242" s="144"/>
      <c r="AQQ242" s="144"/>
      <c r="AQR242" s="144"/>
      <c r="AQS242" s="144"/>
      <c r="AQT242" s="144"/>
      <c r="AQU242" s="144"/>
      <c r="AQV242" s="144"/>
      <c r="AQW242" s="144"/>
      <c r="AQX242" s="144"/>
      <c r="AQY242" s="144"/>
      <c r="AQZ242" s="144"/>
      <c r="ARA242" s="144"/>
      <c r="ARB242" s="144"/>
      <c r="ARC242" s="144"/>
      <c r="ARD242" s="144"/>
      <c r="ARE242" s="144"/>
      <c r="ARF242" s="144"/>
      <c r="ARG242" s="144"/>
      <c r="ARH242" s="144"/>
      <c r="ARI242" s="144"/>
      <c r="ARJ242" s="144"/>
      <c r="ARK242" s="144"/>
      <c r="ARL242" s="144"/>
      <c r="ARM242" s="144"/>
      <c r="ARN242" s="144"/>
      <c r="ARO242" s="144"/>
      <c r="ARP242" s="144"/>
      <c r="ARQ242" s="144"/>
      <c r="ARR242" s="144"/>
      <c r="ARS242" s="144"/>
      <c r="ART242" s="144"/>
      <c r="ARU242" s="144"/>
      <c r="ARV242" s="144"/>
      <c r="ARW242" s="144"/>
      <c r="ARX242" s="144"/>
      <c r="ARY242" s="144"/>
      <c r="ARZ242" s="144"/>
      <c r="ASA242" s="144"/>
      <c r="ASB242" s="144"/>
      <c r="ASC242" s="144"/>
      <c r="ASD242" s="144"/>
      <c r="ASE242" s="144"/>
      <c r="ASF242" s="144"/>
      <c r="ASG242" s="144"/>
      <c r="ASH242" s="144"/>
      <c r="ASI242" s="144"/>
      <c r="ASJ242" s="144"/>
      <c r="ASK242" s="144"/>
      <c r="ASL242" s="144"/>
      <c r="ASM242" s="144"/>
      <c r="ASN242" s="144"/>
      <c r="ASO242" s="144"/>
      <c r="ASP242" s="144"/>
      <c r="ASQ242" s="144"/>
      <c r="ASR242" s="144"/>
      <c r="ASS242" s="144"/>
      <c r="AST242" s="144"/>
      <c r="ASU242" s="144"/>
      <c r="ASV242" s="144"/>
      <c r="ASW242" s="144"/>
      <c r="ASX242" s="144"/>
      <c r="ASY242" s="144"/>
      <c r="ASZ242" s="144"/>
      <c r="ATA242" s="144"/>
      <c r="ATB242" s="144"/>
      <c r="ATC242" s="144"/>
      <c r="ATD242" s="144"/>
      <c r="ATE242" s="144"/>
      <c r="ATF242" s="144"/>
      <c r="ATG242" s="144"/>
      <c r="ATH242" s="144"/>
      <c r="ATI242" s="144"/>
      <c r="ATJ242" s="144"/>
      <c r="ATK242" s="144"/>
      <c r="ATL242" s="144"/>
      <c r="ATM242" s="144"/>
      <c r="ATN242" s="144"/>
      <c r="ATO242" s="144"/>
      <c r="ATP242" s="144"/>
      <c r="ATQ242" s="144"/>
      <c r="ATR242" s="144"/>
      <c r="ATS242" s="144"/>
      <c r="ATT242" s="144"/>
      <c r="ATU242" s="144"/>
      <c r="ATV242" s="144"/>
      <c r="ATW242" s="144"/>
      <c r="ATX242" s="144"/>
      <c r="ATY242" s="144"/>
      <c r="ATZ242" s="144"/>
      <c r="AUA242" s="144"/>
      <c r="AUB242" s="144"/>
      <c r="AUC242" s="144"/>
      <c r="AUD242" s="144"/>
      <c r="AUE242" s="144"/>
      <c r="AUF242" s="144"/>
      <c r="AUG242" s="144"/>
      <c r="AUH242" s="144"/>
      <c r="AUI242" s="144"/>
      <c r="AUJ242" s="144"/>
      <c r="AUK242" s="144"/>
      <c r="AUL242" s="144"/>
      <c r="AUM242" s="144"/>
      <c r="AUN242" s="144"/>
      <c r="AUO242" s="144"/>
      <c r="AUP242" s="144"/>
      <c r="AUQ242" s="144"/>
      <c r="AUR242" s="144"/>
      <c r="AUS242" s="144"/>
      <c r="AUT242" s="144"/>
      <c r="AUU242" s="144"/>
      <c r="AUV242" s="144"/>
      <c r="AUW242" s="144"/>
      <c r="AUX242" s="144"/>
      <c r="AUY242" s="144"/>
      <c r="AUZ242" s="144"/>
      <c r="AVA242" s="144"/>
      <c r="AVB242" s="144"/>
      <c r="AVC242" s="144"/>
      <c r="AVD242" s="144"/>
      <c r="AVE242" s="144"/>
      <c r="AVF242" s="144"/>
      <c r="AVG242" s="144"/>
      <c r="AVH242" s="144"/>
      <c r="AVI242" s="144"/>
      <c r="AVJ242" s="144"/>
      <c r="AVK242" s="144"/>
      <c r="AVL242" s="144"/>
      <c r="AVM242" s="144"/>
      <c r="AVN242" s="144"/>
      <c r="AVO242" s="144"/>
      <c r="AVP242" s="144"/>
      <c r="AVQ242" s="144"/>
      <c r="AVR242" s="144"/>
      <c r="AVS242" s="144"/>
      <c r="AVT242" s="144"/>
      <c r="AVU242" s="144"/>
      <c r="AVV242" s="144"/>
      <c r="AVW242" s="144"/>
      <c r="AVX242" s="144"/>
      <c r="AVY242" s="144"/>
      <c r="AVZ242" s="144"/>
      <c r="AWA242" s="144"/>
      <c r="AWB242" s="144"/>
      <c r="AWC242" s="144"/>
      <c r="AWD242" s="144"/>
      <c r="AWE242" s="144"/>
      <c r="AWF242" s="144"/>
      <c r="AWG242" s="144"/>
      <c r="AWH242" s="144"/>
      <c r="AWI242" s="144"/>
      <c r="AWJ242" s="144"/>
      <c r="AWK242" s="144"/>
      <c r="AWL242" s="144"/>
      <c r="AWM242" s="144"/>
      <c r="AWN242" s="144"/>
      <c r="AWO242" s="144"/>
      <c r="AWP242" s="144"/>
      <c r="AWQ242" s="144"/>
      <c r="AWR242" s="144"/>
      <c r="AWS242" s="144"/>
      <c r="AWT242" s="144"/>
      <c r="AWU242" s="144"/>
      <c r="AWV242" s="144"/>
      <c r="AWW242" s="144"/>
      <c r="AWX242" s="144"/>
      <c r="AWY242" s="144"/>
      <c r="AWZ242" s="144"/>
      <c r="AXA242" s="144"/>
      <c r="AXB242" s="144"/>
      <c r="AXC242" s="144"/>
      <c r="AXD242" s="144"/>
      <c r="AXE242" s="144"/>
      <c r="AXF242" s="144"/>
      <c r="AXG242" s="144"/>
      <c r="AXH242" s="144"/>
      <c r="AXI242" s="144"/>
      <c r="AXJ242" s="144"/>
      <c r="AXK242" s="144"/>
      <c r="AXL242" s="144"/>
      <c r="AXM242" s="144"/>
      <c r="AXN242" s="144"/>
      <c r="AXO242" s="144"/>
      <c r="AXP242" s="144"/>
      <c r="AXQ242" s="144"/>
      <c r="AXR242" s="144"/>
      <c r="AXS242" s="144"/>
      <c r="AXT242" s="144"/>
      <c r="AXU242" s="144"/>
      <c r="AXV242" s="144"/>
      <c r="AXW242" s="144"/>
      <c r="AXX242" s="144"/>
      <c r="AXY242" s="144"/>
      <c r="AXZ242" s="144"/>
      <c r="AYA242" s="144"/>
      <c r="AYB242" s="144"/>
      <c r="AYC242" s="144"/>
      <c r="AYD242" s="144"/>
      <c r="AYE242" s="144"/>
      <c r="AYF242" s="144"/>
      <c r="AYG242" s="144"/>
      <c r="AYH242" s="144"/>
      <c r="AYI242" s="144"/>
      <c r="AYJ242" s="144"/>
      <c r="AYK242" s="144"/>
      <c r="AYL242" s="144"/>
      <c r="AYM242" s="144"/>
      <c r="AYN242" s="144"/>
      <c r="AYO242" s="144"/>
      <c r="AYP242" s="144"/>
      <c r="AYQ242" s="144"/>
      <c r="AYR242" s="144"/>
      <c r="AYS242" s="144"/>
      <c r="AYT242" s="144"/>
      <c r="AYU242" s="144"/>
      <c r="AYV242" s="144"/>
      <c r="AYW242" s="144"/>
      <c r="AYX242" s="144"/>
      <c r="AYY242" s="144"/>
      <c r="AYZ242" s="144"/>
      <c r="AZA242" s="144"/>
      <c r="AZB242" s="144"/>
      <c r="AZC242" s="144"/>
      <c r="AZD242" s="144"/>
      <c r="AZE242" s="144"/>
      <c r="AZF242" s="144"/>
      <c r="AZG242" s="144"/>
      <c r="AZH242" s="144"/>
      <c r="AZI242" s="144"/>
      <c r="AZJ242" s="144"/>
      <c r="AZK242" s="144"/>
      <c r="AZL242" s="144"/>
      <c r="AZM242" s="144"/>
      <c r="AZN242" s="144"/>
      <c r="AZO242" s="144"/>
      <c r="AZP242" s="144"/>
      <c r="AZQ242" s="144"/>
      <c r="AZR242" s="144"/>
      <c r="AZS242" s="144"/>
      <c r="AZT242" s="144"/>
      <c r="AZU242" s="144"/>
      <c r="AZV242" s="144"/>
      <c r="AZW242" s="144"/>
      <c r="AZX242" s="144"/>
      <c r="AZY242" s="144"/>
      <c r="AZZ242" s="144"/>
      <c r="BAA242" s="144"/>
      <c r="BAB242" s="144"/>
      <c r="BAC242" s="144"/>
      <c r="BAD242" s="144"/>
      <c r="BAE242" s="144"/>
      <c r="BAF242" s="144"/>
      <c r="BAG242" s="144"/>
      <c r="BAH242" s="144"/>
      <c r="BAI242" s="144"/>
      <c r="BAJ242" s="144"/>
      <c r="BAK242" s="144"/>
      <c r="BAL242" s="144"/>
      <c r="BAM242" s="144"/>
      <c r="BAN242" s="144"/>
      <c r="BAO242" s="144"/>
      <c r="BAP242" s="144"/>
      <c r="BAQ242" s="144"/>
      <c r="BAR242" s="144"/>
      <c r="BAS242" s="144"/>
      <c r="BAT242" s="144"/>
      <c r="BAU242" s="144"/>
      <c r="BAV242" s="144"/>
      <c r="BAW242" s="144"/>
      <c r="BAX242" s="144"/>
      <c r="BAY242" s="144"/>
      <c r="BAZ242" s="144"/>
      <c r="BBA242" s="144"/>
      <c r="BBB242" s="144"/>
      <c r="BBC242" s="144"/>
      <c r="BBD242" s="144"/>
      <c r="BBE242" s="144"/>
      <c r="BBF242" s="144"/>
      <c r="BBG242" s="144"/>
      <c r="BBH242" s="144"/>
      <c r="BBI242" s="144"/>
      <c r="BBJ242" s="144"/>
      <c r="BBK242" s="144"/>
      <c r="BBL242" s="144"/>
      <c r="BBM242" s="144"/>
      <c r="BBN242" s="144"/>
      <c r="BBO242" s="144"/>
      <c r="BBP242" s="144"/>
      <c r="BBQ242" s="144"/>
      <c r="BBR242" s="144"/>
      <c r="BBS242" s="144"/>
      <c r="BBT242" s="144"/>
      <c r="BBU242" s="144"/>
      <c r="BBV242" s="144"/>
      <c r="BBW242" s="144"/>
      <c r="BBX242" s="144"/>
      <c r="BBY242" s="144"/>
      <c r="BBZ242" s="144"/>
      <c r="BCA242" s="144"/>
      <c r="BCB242" s="144"/>
      <c r="BCC242" s="144"/>
      <c r="BCD242" s="144"/>
      <c r="BCE242" s="144"/>
      <c r="BCF242" s="144"/>
      <c r="BCG242" s="144"/>
      <c r="BCH242" s="144"/>
      <c r="BCI242" s="144"/>
      <c r="BCJ242" s="144"/>
      <c r="BCK242" s="144"/>
      <c r="BCL242" s="144"/>
      <c r="BCM242" s="144"/>
      <c r="BCN242" s="144"/>
      <c r="BCO242" s="144"/>
      <c r="BCP242" s="144"/>
      <c r="BCQ242" s="144"/>
      <c r="BCR242" s="144"/>
      <c r="BCS242" s="144"/>
      <c r="BCT242" s="144"/>
      <c r="BCU242" s="144"/>
      <c r="BCV242" s="144"/>
      <c r="BCW242" s="144"/>
      <c r="BCX242" s="144"/>
      <c r="BCY242" s="144"/>
      <c r="BCZ242" s="144"/>
      <c r="BDA242" s="144"/>
      <c r="BDB242" s="144"/>
      <c r="BDC242" s="144"/>
      <c r="BDD242" s="144"/>
      <c r="BDE242" s="144"/>
      <c r="BDF242" s="144"/>
      <c r="BDG242" s="144"/>
      <c r="BDH242" s="144"/>
      <c r="BDI242" s="144"/>
      <c r="BDJ242" s="144"/>
      <c r="BDK242" s="144"/>
      <c r="BDL242" s="144"/>
      <c r="BDM242" s="144"/>
      <c r="BDN242" s="144"/>
      <c r="BDO242" s="144"/>
      <c r="BDP242" s="144"/>
      <c r="BDQ242" s="144"/>
      <c r="BDR242" s="144"/>
      <c r="BDS242" s="144"/>
      <c r="BDT242" s="144"/>
      <c r="BDU242" s="144"/>
      <c r="BDV242" s="144"/>
      <c r="BDW242" s="144"/>
      <c r="BDX242" s="144"/>
      <c r="BDY242" s="144"/>
      <c r="BDZ242" s="144"/>
      <c r="BEA242" s="144"/>
      <c r="BEB242" s="144"/>
      <c r="BEC242" s="144"/>
      <c r="BED242" s="144"/>
      <c r="BEE242" s="144"/>
      <c r="BEF242" s="144"/>
      <c r="BEG242" s="144"/>
      <c r="BEH242" s="144"/>
      <c r="BEI242" s="144"/>
      <c r="BEJ242" s="144"/>
      <c r="BEK242" s="144"/>
      <c r="BEL242" s="144"/>
      <c r="BEM242" s="144"/>
      <c r="BEN242" s="144"/>
      <c r="BEO242" s="144"/>
      <c r="BEP242" s="144"/>
      <c r="BEQ242" s="144"/>
      <c r="BER242" s="144"/>
      <c r="BES242" s="144"/>
      <c r="BET242" s="144"/>
      <c r="BEU242" s="144"/>
      <c r="BEV242" s="144"/>
      <c r="BEW242" s="144"/>
      <c r="BEX242" s="144"/>
      <c r="BEY242" s="144"/>
      <c r="BEZ242" s="144"/>
      <c r="BFA242" s="144"/>
      <c r="BFB242" s="144"/>
      <c r="BFC242" s="144"/>
      <c r="BFD242" s="144"/>
      <c r="BFE242" s="144"/>
      <c r="BFF242" s="144"/>
      <c r="BFG242" s="144"/>
      <c r="BFH242" s="144"/>
      <c r="BFI242" s="144"/>
      <c r="BFJ242" s="144"/>
      <c r="BFK242" s="144"/>
      <c r="BFL242" s="144"/>
      <c r="BFM242" s="144"/>
      <c r="BFN242" s="144"/>
      <c r="BFO242" s="144"/>
      <c r="BFP242" s="144"/>
      <c r="BFQ242" s="144"/>
      <c r="BFR242" s="144"/>
      <c r="BFS242" s="144"/>
      <c r="BFT242" s="144"/>
      <c r="BFU242" s="144"/>
      <c r="BFV242" s="144"/>
      <c r="BFW242" s="144"/>
      <c r="BFX242" s="144"/>
      <c r="BFY242" s="144"/>
      <c r="BFZ242" s="144"/>
    </row>
    <row r="243" spans="1:1534" ht="15" customHeight="1">
      <c r="A243" s="173" t="s">
        <v>633</v>
      </c>
      <c r="B243" s="143" t="s">
        <v>149</v>
      </c>
      <c r="C243" s="143"/>
      <c r="D243" s="65" t="s">
        <v>73</v>
      </c>
      <c r="E243" s="118"/>
      <c r="F243" s="139"/>
      <c r="G243" s="198"/>
      <c r="H243" s="65" t="s">
        <v>634</v>
      </c>
      <c r="I243" s="65"/>
      <c r="J243" s="65"/>
      <c r="K243" s="293"/>
      <c r="L243" s="123"/>
      <c r="M243" s="289"/>
      <c r="N243" s="65"/>
      <c r="O243" s="179"/>
      <c r="P243" s="140"/>
      <c r="Q243" s="64" t="s">
        <v>93</v>
      </c>
      <c r="R243" s="64" t="s">
        <v>347</v>
      </c>
      <c r="S243" s="64" t="str">
        <f t="shared" si="38"/>
        <v>andtvvvgsinftegiivanmvaemieahtdlkvvrklnlggenvnfeaikrgganngidiyveytghglvdilg</v>
      </c>
      <c r="T243" s="64" t="str">
        <f t="shared" si="39"/>
        <v>fpep</v>
      </c>
      <c r="U243" s="64" t="str">
        <f t="shared" si="40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243" s="64" t="str">
        <f t="shared" si="41"/>
        <v>tyg</v>
      </c>
      <c r="W243" s="64" t="str">
        <f t="shared" si="42"/>
        <v>pppp</v>
      </c>
      <c r="X243" s="64" t="str">
        <f t="shared" si="43"/>
        <v>tdpegayetvkkeykrkwnivwlkplgfnntgtltvkdelakqynlktfsdlakisdklilgatmfflegpdgypglqklynfkfkhtksmdmgirytaidnnevqvidawatdgllvshklkileddkafrppyyaapiirqdvldkhpelkdvlnklanqisleemqklnykvdgegqdpakvakeflkekglil</v>
      </c>
      <c r="Y243" s="64"/>
      <c r="Z243" s="64"/>
      <c r="AA243" s="64"/>
      <c r="AB243" s="64"/>
      <c r="AC243" s="186" t="str">
        <f t="shared" si="48"/>
        <v>i</v>
      </c>
      <c r="AD243" s="186" t="str">
        <f t="shared" si="48"/>
        <v>e</v>
      </c>
      <c r="AE243" s="186" t="str">
        <f t="shared" si="48"/>
        <v>h</v>
      </c>
      <c r="AF243" s="186" t="str">
        <f t="shared" si="48"/>
        <v>l</v>
      </c>
      <c r="AG243" s="186" t="str">
        <f t="shared" si="48"/>
        <v>t</v>
      </c>
      <c r="AH243" s="193" t="str">
        <f t="shared" si="48"/>
        <v>y</v>
      </c>
      <c r="AI243" s="66"/>
      <c r="AJ243" s="66"/>
      <c r="AK243" s="205"/>
      <c r="AL243" s="205"/>
      <c r="AM243" s="205"/>
      <c r="AN243" s="205"/>
      <c r="AO243" s="205"/>
      <c r="AP243" s="205"/>
      <c r="AQ243" s="205"/>
      <c r="AR243" s="205"/>
      <c r="AS243" s="205"/>
      <c r="AT243" s="205"/>
      <c r="AU243" s="205"/>
      <c r="AV243" s="205"/>
      <c r="AW243" s="205"/>
      <c r="AX243" s="205"/>
      <c r="AY243" s="205"/>
      <c r="AZ243" s="205"/>
      <c r="BA243" s="205"/>
      <c r="BB243" s="205"/>
      <c r="BC243" s="205"/>
      <c r="BD243" s="205"/>
      <c r="BE243" s="205"/>
      <c r="BF243" s="205"/>
      <c r="BG243" s="205"/>
      <c r="BH243" s="205"/>
      <c r="BI243" s="205"/>
      <c r="BJ243" s="205"/>
      <c r="BK243" s="205"/>
      <c r="BL243" s="205"/>
      <c r="BM243" s="205"/>
      <c r="BN243" s="205"/>
      <c r="BO243" s="205"/>
      <c r="BP243" s="205"/>
      <c r="BQ243" s="205"/>
      <c r="BR243" s="205"/>
      <c r="BS243" s="205"/>
      <c r="BT243" s="205"/>
      <c r="BU243" s="205"/>
      <c r="BV243" s="205"/>
      <c r="BW243" s="205"/>
      <c r="BX243" s="205"/>
      <c r="BY243" s="205"/>
      <c r="BZ243" s="205"/>
      <c r="CA243" s="205"/>
      <c r="CB243" s="205"/>
      <c r="CC243" s="205"/>
      <c r="CD243" s="205"/>
      <c r="CE243" s="205"/>
      <c r="CF243" s="205"/>
      <c r="CG243" s="205"/>
      <c r="CH243" s="205"/>
      <c r="CI243" s="205"/>
      <c r="CJ243" s="205"/>
      <c r="CK243" s="66"/>
      <c r="CL243" s="66"/>
      <c r="CM243" s="66"/>
      <c r="CN243" s="66"/>
      <c r="CO243" s="66"/>
      <c r="CP243" s="66"/>
      <c r="CQ243" s="66"/>
      <c r="CR243" s="66"/>
      <c r="CS243" s="66"/>
      <c r="CT243" s="66"/>
      <c r="CU243" s="66"/>
      <c r="CV243" s="66"/>
      <c r="CW243" s="66"/>
      <c r="CX243" s="66"/>
      <c r="CY243" s="66"/>
      <c r="CZ243" s="66"/>
      <c r="DA243" s="66"/>
      <c r="DB243" s="66"/>
      <c r="DC243" s="66"/>
      <c r="DD243" s="66"/>
      <c r="DE243" s="66"/>
      <c r="DF243" s="66"/>
      <c r="DG243" s="66"/>
      <c r="DH243" s="66"/>
      <c r="DI243" s="66"/>
      <c r="DJ243" s="66"/>
      <c r="DK243" s="66"/>
      <c r="DL243" s="66"/>
      <c r="DM243" s="66"/>
      <c r="DN243" s="66"/>
      <c r="DO243" s="66"/>
      <c r="DP243" s="66"/>
      <c r="DQ243" s="66"/>
      <c r="DR243" s="66"/>
      <c r="DS243" s="66"/>
      <c r="DT243" s="66"/>
      <c r="DU243" s="66"/>
      <c r="DV243" s="66"/>
      <c r="DW243" s="66"/>
      <c r="DX243" s="66"/>
      <c r="DY243" s="66"/>
      <c r="DZ243" s="66"/>
      <c r="EA243" s="66"/>
      <c r="EB243" s="66"/>
      <c r="EC243" s="66"/>
      <c r="ED243" s="66"/>
      <c r="EE243" s="66"/>
      <c r="EF243" s="66"/>
      <c r="EG243" s="66"/>
      <c r="EH243" s="66"/>
      <c r="EI243" s="66"/>
      <c r="EJ243" s="66"/>
      <c r="EK243" s="66"/>
      <c r="EL243" s="66"/>
      <c r="EM243" s="66"/>
      <c r="EN243" s="66"/>
      <c r="EO243" s="66"/>
      <c r="EP243" s="66"/>
      <c r="EQ243" s="66"/>
      <c r="ER243" s="66"/>
      <c r="ES243" s="66"/>
      <c r="ET243" s="66"/>
      <c r="EU243" s="66"/>
      <c r="EV243" s="66"/>
      <c r="EW243" s="66"/>
      <c r="EX243" s="66"/>
      <c r="EY243" s="66"/>
      <c r="EZ243" s="66"/>
      <c r="FA243" s="66"/>
      <c r="FB243" s="66"/>
      <c r="FC243" s="66"/>
      <c r="FD243" s="66"/>
      <c r="FE243" s="66"/>
      <c r="FF243" s="66"/>
      <c r="FG243" s="66"/>
      <c r="FH243" s="66"/>
      <c r="FI243" s="66"/>
      <c r="FJ243" s="66"/>
      <c r="FK243" s="66"/>
      <c r="FL243" s="66"/>
      <c r="FM243" s="66"/>
      <c r="FN243" s="66"/>
      <c r="FO243" s="66"/>
      <c r="FP243" s="66"/>
      <c r="FQ243" s="66"/>
      <c r="FR243" s="66"/>
      <c r="FS243" s="66"/>
      <c r="FT243" s="66"/>
      <c r="FU243" s="66"/>
      <c r="FV243" s="66"/>
      <c r="FW243" s="66"/>
      <c r="FX243" s="66"/>
      <c r="FY243" s="66"/>
      <c r="FZ243" s="66"/>
      <c r="GA243" s="66"/>
      <c r="GB243" s="66"/>
      <c r="GC243" s="66"/>
      <c r="GD243" s="66"/>
      <c r="GE243" s="66"/>
      <c r="GF243" s="66"/>
      <c r="GG243" s="66"/>
      <c r="GH243" s="66"/>
      <c r="GI243" s="66"/>
      <c r="GJ243" s="66"/>
      <c r="GK243" s="66"/>
      <c r="GL243" s="66"/>
      <c r="GM243" s="66"/>
      <c r="GN243" s="66"/>
      <c r="GO243" s="66"/>
      <c r="GP243" s="66"/>
      <c r="GQ243" s="66"/>
      <c r="GR243" s="66"/>
      <c r="GS243" s="66"/>
      <c r="GT243" s="66"/>
      <c r="GU243" s="66"/>
      <c r="GV243" s="66"/>
      <c r="GW243" s="66"/>
      <c r="GX243" s="66"/>
      <c r="GY243" s="66"/>
      <c r="GZ243" s="66"/>
      <c r="HA243" s="66"/>
      <c r="HB243" s="66"/>
      <c r="HC243" s="66"/>
      <c r="HD243" s="66"/>
      <c r="HE243" s="66"/>
      <c r="HF243" s="66"/>
      <c r="HG243" s="66"/>
      <c r="HH243" s="66"/>
      <c r="HI243" s="66"/>
      <c r="HJ243" s="66"/>
      <c r="HK243" s="66"/>
      <c r="HL243" s="66"/>
      <c r="HM243" s="66"/>
      <c r="HN243" s="66"/>
      <c r="HO243" s="66"/>
      <c r="HP243" s="66"/>
      <c r="HQ243" s="66"/>
      <c r="HR243" s="66"/>
      <c r="HS243" s="66"/>
      <c r="HT243" s="66"/>
      <c r="HU243" s="66"/>
      <c r="HV243" s="66"/>
      <c r="HW243" s="66"/>
      <c r="HX243" s="66"/>
      <c r="HY243" s="66"/>
      <c r="HZ243" s="66"/>
      <c r="IA243" s="66"/>
      <c r="IB243" s="66"/>
      <c r="IC243" s="66"/>
      <c r="ID243" s="66"/>
      <c r="IE243" s="66"/>
      <c r="IF243" s="66"/>
      <c r="IG243" s="66"/>
      <c r="IH243" s="66"/>
      <c r="II243" s="66"/>
      <c r="IJ243" s="66"/>
      <c r="IK243" s="66"/>
      <c r="IL243" s="66"/>
      <c r="IM243" s="66"/>
      <c r="IN243" s="66"/>
      <c r="IO243" s="66"/>
      <c r="IP243" s="66"/>
      <c r="IQ243" s="66"/>
      <c r="IR243" s="66"/>
      <c r="IS243" s="66"/>
      <c r="IT243" s="66"/>
      <c r="IU243" s="66"/>
      <c r="IV243" s="66"/>
      <c r="IW243" s="66"/>
      <c r="IX243" s="66"/>
      <c r="IY243" s="66"/>
      <c r="IZ243" s="66"/>
      <c r="JA243" s="66"/>
      <c r="JB243" s="66"/>
      <c r="JC243" s="66"/>
      <c r="JD243" s="66"/>
      <c r="JE243" s="66"/>
      <c r="JF243" s="66"/>
      <c r="JG243" s="66"/>
      <c r="JH243" s="66"/>
      <c r="JI243" s="66"/>
      <c r="JJ243" s="66"/>
      <c r="JK243" s="66"/>
      <c r="JL243" s="66"/>
      <c r="JM243" s="66"/>
      <c r="JN243" s="66"/>
      <c r="JO243" s="66"/>
      <c r="JP243" s="66"/>
      <c r="JQ243" s="66"/>
      <c r="JR243" s="66"/>
      <c r="JS243" s="66"/>
      <c r="JT243" s="66"/>
      <c r="JU243" s="66"/>
      <c r="JV243" s="66"/>
      <c r="JW243" s="66"/>
      <c r="JX243" s="66"/>
      <c r="JY243" s="66"/>
      <c r="JZ243" s="66"/>
      <c r="KA243" s="66"/>
      <c r="KB243" s="66"/>
      <c r="KC243" s="66"/>
      <c r="KD243" s="66"/>
      <c r="KE243" s="66"/>
      <c r="KF243" s="66"/>
      <c r="KG243" s="66"/>
      <c r="KH243" s="66"/>
      <c r="KI243" s="66"/>
      <c r="KJ243" s="66"/>
      <c r="KK243" s="66"/>
      <c r="KL243" s="66"/>
      <c r="KM243" s="66"/>
      <c r="KN243" s="66"/>
      <c r="KO243" s="66"/>
      <c r="KP243" s="66"/>
      <c r="KQ243" s="66"/>
      <c r="KR243" s="66"/>
      <c r="KS243" s="66"/>
      <c r="KT243" s="66"/>
      <c r="KU243" s="66"/>
      <c r="KV243" s="66"/>
      <c r="KW243" s="66"/>
      <c r="KX243" s="66"/>
      <c r="KY243" s="66"/>
      <c r="KZ243" s="66"/>
      <c r="LA243" s="66"/>
      <c r="LB243" s="66"/>
      <c r="LC243" s="66"/>
      <c r="LD243" s="66"/>
      <c r="LE243" s="66"/>
      <c r="LF243" s="66"/>
      <c r="LG243" s="66"/>
      <c r="LH243" s="66"/>
      <c r="LI243" s="66"/>
      <c r="LJ243" s="66"/>
      <c r="LK243" s="66"/>
      <c r="LL243" s="66"/>
      <c r="LM243" s="66"/>
      <c r="LN243" s="66"/>
      <c r="LO243" s="66"/>
      <c r="LP243" s="66"/>
      <c r="LQ243" s="66"/>
      <c r="LR243" s="66"/>
      <c r="LS243" s="66"/>
      <c r="LT243" s="66"/>
      <c r="LU243" s="66"/>
      <c r="LV243" s="66"/>
      <c r="LW243" s="66"/>
      <c r="LX243" s="66"/>
      <c r="LY243" s="66"/>
      <c r="LZ243" s="66"/>
      <c r="MA243" s="66"/>
      <c r="MB243" s="66"/>
      <c r="MC243" s="66"/>
      <c r="MD243" s="66"/>
      <c r="ME243" s="66"/>
      <c r="MF243" s="66"/>
      <c r="MG243" s="66"/>
      <c r="MH243" s="66"/>
      <c r="MI243" s="66"/>
      <c r="MJ243" s="66"/>
      <c r="MK243" s="66"/>
      <c r="ML243" s="66"/>
      <c r="MM243" s="66"/>
      <c r="MN243" s="66"/>
      <c r="MO243" s="66"/>
      <c r="MP243" s="66"/>
      <c r="MQ243" s="66"/>
      <c r="MR243" s="66"/>
      <c r="MS243" s="66"/>
      <c r="MT243" s="66"/>
      <c r="MU243" s="66"/>
      <c r="MV243" s="66"/>
      <c r="MW243" s="66"/>
      <c r="MX243" s="66"/>
      <c r="MY243" s="66"/>
      <c r="MZ243" s="66"/>
      <c r="NA243" s="66"/>
      <c r="NB243" s="66"/>
      <c r="NC243" s="66"/>
      <c r="ND243" s="66"/>
      <c r="NE243" s="66"/>
      <c r="NF243" s="66"/>
      <c r="NG243" s="66"/>
      <c r="NH243" s="66"/>
      <c r="NI243" s="66"/>
      <c r="NJ243" s="66"/>
      <c r="NK243" s="66"/>
      <c r="NL243" s="66"/>
      <c r="NM243" s="66"/>
      <c r="NN243" s="66"/>
      <c r="NO243" s="66"/>
      <c r="NP243" s="66"/>
      <c r="NQ243" s="66"/>
      <c r="NR243" s="66"/>
      <c r="NS243" s="66"/>
      <c r="NT243" s="66"/>
      <c r="NU243" s="66"/>
      <c r="NV243" s="66"/>
      <c r="NW243" s="66"/>
      <c r="NX243" s="66"/>
      <c r="NY243" s="66"/>
      <c r="NZ243" s="66"/>
      <c r="OA243" s="66"/>
      <c r="OB243" s="66"/>
      <c r="OC243" s="66"/>
      <c r="OD243" s="66"/>
      <c r="OE243" s="66"/>
      <c r="OF243" s="66"/>
      <c r="OG243" s="66"/>
      <c r="OH243" s="66"/>
      <c r="OI243" s="66"/>
      <c r="OJ243" s="66"/>
      <c r="OK243" s="66"/>
      <c r="OL243" s="66"/>
      <c r="OM243" s="66"/>
      <c r="ON243" s="66"/>
      <c r="OO243" s="66"/>
      <c r="OP243" s="66"/>
      <c r="OQ243" s="66"/>
      <c r="OR243" s="66"/>
      <c r="OS243" s="66"/>
      <c r="OT243" s="66"/>
      <c r="OU243" s="66"/>
      <c r="OV243" s="66"/>
      <c r="OW243" s="66"/>
      <c r="OX243" s="66"/>
      <c r="OY243" s="66"/>
      <c r="OZ243" s="66"/>
      <c r="PA243" s="66"/>
      <c r="PB243" s="66"/>
      <c r="PC243" s="66"/>
      <c r="PD243" s="66"/>
      <c r="PE243" s="66"/>
      <c r="PF243" s="66"/>
      <c r="PG243" s="66"/>
      <c r="PH243" s="66"/>
      <c r="PI243" s="66"/>
      <c r="PJ243" s="66"/>
      <c r="PK243" s="66"/>
      <c r="PL243" s="66"/>
      <c r="PM243" s="66"/>
      <c r="PN243" s="144"/>
      <c r="PO243" s="144"/>
      <c r="PP243" s="144"/>
      <c r="PQ243" s="144"/>
      <c r="PR243" s="144"/>
      <c r="PS243" s="144"/>
      <c r="PT243" s="144"/>
      <c r="PU243" s="144"/>
      <c r="PV243" s="144"/>
      <c r="PW243" s="144"/>
      <c r="PX243" s="144"/>
      <c r="PY243" s="144"/>
      <c r="PZ243" s="144"/>
      <c r="QA243" s="144"/>
      <c r="QB243" s="144"/>
      <c r="QC243" s="144"/>
      <c r="QD243" s="144"/>
      <c r="QE243" s="144"/>
      <c r="QF243" s="144"/>
      <c r="QG243" s="144"/>
      <c r="QH243" s="144"/>
      <c r="QI243" s="144"/>
      <c r="QJ243" s="144"/>
      <c r="QK243" s="144"/>
      <c r="QL243" s="144"/>
      <c r="QM243" s="144"/>
      <c r="QN243" s="144"/>
      <c r="QO243" s="144"/>
      <c r="QP243" s="144"/>
      <c r="QQ243" s="144"/>
      <c r="QR243" s="144"/>
      <c r="QS243" s="144"/>
      <c r="QT243" s="144"/>
      <c r="QU243" s="144"/>
      <c r="QV243" s="144"/>
      <c r="QW243" s="144"/>
      <c r="QX243" s="144"/>
      <c r="QY243" s="144"/>
      <c r="QZ243" s="144"/>
      <c r="RA243" s="144"/>
      <c r="RB243" s="144"/>
      <c r="RC243" s="144"/>
      <c r="RD243" s="144"/>
      <c r="RE243" s="144"/>
      <c r="RF243" s="144"/>
      <c r="RG243" s="144"/>
      <c r="RH243" s="144"/>
      <c r="RI243" s="144"/>
      <c r="RJ243" s="144"/>
      <c r="RK243" s="144"/>
      <c r="RL243" s="144"/>
      <c r="RM243" s="144"/>
      <c r="RN243" s="144"/>
      <c r="RO243" s="144"/>
      <c r="RP243" s="144"/>
      <c r="RQ243" s="144"/>
      <c r="RR243" s="144"/>
      <c r="RS243" s="144"/>
      <c r="RT243" s="144"/>
      <c r="RU243" s="144"/>
      <c r="RV243" s="144"/>
      <c r="RW243" s="144"/>
      <c r="RX243" s="144"/>
      <c r="RY243" s="144"/>
      <c r="RZ243" s="144"/>
      <c r="SA243" s="144"/>
      <c r="SB243" s="144"/>
      <c r="SC243" s="144"/>
      <c r="SD243" s="144"/>
      <c r="SE243" s="144"/>
      <c r="SF243" s="144"/>
      <c r="SG243" s="144"/>
      <c r="SH243" s="144"/>
      <c r="SI243" s="144"/>
      <c r="SJ243" s="144"/>
      <c r="SK243" s="144"/>
      <c r="SL243" s="144"/>
      <c r="SM243" s="144"/>
      <c r="SN243" s="144"/>
      <c r="SO243" s="144"/>
      <c r="SP243" s="144"/>
      <c r="SQ243" s="144"/>
      <c r="SR243" s="144"/>
      <c r="SS243" s="144"/>
      <c r="ST243" s="144"/>
      <c r="SU243" s="144"/>
      <c r="SV243" s="144"/>
      <c r="SW243" s="144"/>
      <c r="SX243" s="144"/>
      <c r="SY243" s="144"/>
      <c r="SZ243" s="144"/>
      <c r="TA243" s="144"/>
      <c r="TB243" s="144"/>
      <c r="TC243" s="144"/>
      <c r="TD243" s="144"/>
      <c r="TE243" s="144"/>
      <c r="TF243" s="144"/>
      <c r="TG243" s="144"/>
      <c r="TH243" s="144"/>
      <c r="TI243" s="144"/>
      <c r="TJ243" s="144"/>
      <c r="TK243" s="144"/>
      <c r="TL243" s="144"/>
      <c r="TM243" s="144"/>
      <c r="TN243" s="144"/>
      <c r="TO243" s="144"/>
      <c r="TP243" s="144"/>
      <c r="TQ243" s="144"/>
      <c r="TR243" s="144"/>
      <c r="TS243" s="144"/>
      <c r="TT243" s="144"/>
      <c r="TU243" s="144"/>
      <c r="TV243" s="144"/>
      <c r="TW243" s="144"/>
      <c r="TX243" s="144"/>
      <c r="TY243" s="144"/>
      <c r="TZ243" s="144"/>
      <c r="UA243" s="144"/>
      <c r="UB243" s="144"/>
      <c r="UC243" s="144"/>
      <c r="UD243" s="144"/>
      <c r="UE243" s="144"/>
      <c r="UF243" s="144"/>
      <c r="UG243" s="144"/>
      <c r="UH243" s="144"/>
      <c r="UI243" s="144"/>
      <c r="UJ243" s="144"/>
      <c r="UK243" s="144"/>
      <c r="UL243" s="144"/>
      <c r="UM243" s="144"/>
      <c r="UN243" s="144"/>
      <c r="UO243" s="144"/>
      <c r="UP243" s="144"/>
      <c r="UQ243" s="144"/>
      <c r="UR243" s="144"/>
      <c r="US243" s="144"/>
      <c r="UT243" s="144"/>
      <c r="UU243" s="144"/>
      <c r="UV243" s="144"/>
      <c r="UW243" s="144"/>
      <c r="UX243" s="144"/>
      <c r="UY243" s="144"/>
      <c r="UZ243" s="144"/>
      <c r="VA243" s="144"/>
      <c r="VB243" s="144"/>
      <c r="VC243" s="144"/>
      <c r="VD243" s="144"/>
      <c r="VE243" s="144"/>
      <c r="VF243" s="144"/>
      <c r="VG243" s="144"/>
      <c r="VH243" s="144"/>
      <c r="VI243" s="144"/>
      <c r="VJ243" s="144"/>
      <c r="VK243" s="144"/>
      <c r="VL243" s="144"/>
      <c r="VM243" s="144"/>
      <c r="VN243" s="144"/>
      <c r="VO243" s="144"/>
      <c r="VP243" s="144"/>
      <c r="VQ243" s="144"/>
      <c r="VR243" s="144"/>
      <c r="VS243" s="144"/>
      <c r="VT243" s="144"/>
      <c r="VU243" s="144"/>
      <c r="VV243" s="144"/>
      <c r="VW243" s="144"/>
      <c r="VX243" s="144"/>
      <c r="VY243" s="144"/>
      <c r="VZ243" s="144"/>
      <c r="WA243" s="144"/>
      <c r="WB243" s="144"/>
      <c r="WC243" s="144"/>
      <c r="WD243" s="144"/>
      <c r="WE243" s="144"/>
      <c r="WF243" s="144"/>
      <c r="WG243" s="144"/>
      <c r="WH243" s="144"/>
      <c r="WI243" s="144"/>
      <c r="WJ243" s="144"/>
      <c r="WK243" s="144"/>
      <c r="WL243" s="144"/>
      <c r="WM243" s="144"/>
      <c r="WN243" s="144"/>
      <c r="WO243" s="144"/>
      <c r="WP243" s="144"/>
      <c r="WQ243" s="144"/>
      <c r="WR243" s="144"/>
      <c r="WS243" s="144"/>
      <c r="WT243" s="144"/>
      <c r="WU243" s="144"/>
      <c r="WV243" s="144"/>
      <c r="WW243" s="144"/>
      <c r="WX243" s="144"/>
      <c r="WY243" s="144"/>
      <c r="WZ243" s="144"/>
      <c r="XA243" s="144"/>
      <c r="XB243" s="144"/>
      <c r="XC243" s="144"/>
      <c r="XD243" s="144"/>
      <c r="XE243" s="144"/>
      <c r="XF243" s="144"/>
      <c r="XG243" s="144"/>
      <c r="XH243" s="144"/>
      <c r="XI243" s="144"/>
      <c r="XJ243" s="144"/>
      <c r="XK243" s="144"/>
      <c r="XL243" s="144"/>
      <c r="XM243" s="144"/>
      <c r="XN243" s="144"/>
      <c r="XO243" s="144"/>
      <c r="XP243" s="144"/>
      <c r="XQ243" s="144"/>
      <c r="XR243" s="144"/>
      <c r="XS243" s="144"/>
      <c r="XT243" s="144"/>
      <c r="XU243" s="144"/>
      <c r="XV243" s="144"/>
      <c r="XW243" s="144"/>
      <c r="XX243" s="144"/>
      <c r="XY243" s="144"/>
      <c r="XZ243" s="144"/>
      <c r="YA243" s="144"/>
      <c r="YB243" s="144"/>
      <c r="YC243" s="144"/>
      <c r="YD243" s="144"/>
      <c r="YE243" s="144"/>
      <c r="YF243" s="144"/>
      <c r="YG243" s="144"/>
      <c r="YH243" s="144"/>
      <c r="YI243" s="144"/>
      <c r="YJ243" s="144"/>
      <c r="YK243" s="144"/>
      <c r="YL243" s="144"/>
      <c r="YM243" s="144"/>
      <c r="YN243" s="144"/>
      <c r="YO243" s="144"/>
      <c r="YP243" s="144"/>
      <c r="YQ243" s="144"/>
      <c r="YR243" s="144"/>
      <c r="YS243" s="144"/>
      <c r="YT243" s="144"/>
      <c r="YU243" s="144"/>
      <c r="YV243" s="144"/>
      <c r="YW243" s="144"/>
      <c r="YX243" s="144"/>
      <c r="YY243" s="144"/>
      <c r="YZ243" s="144"/>
      <c r="ZA243" s="144"/>
      <c r="ZB243" s="144"/>
      <c r="ZC243" s="144"/>
      <c r="ZD243" s="144"/>
      <c r="ZE243" s="144"/>
      <c r="ZF243" s="144"/>
      <c r="ZG243" s="144"/>
      <c r="ZH243" s="144"/>
      <c r="ZI243" s="144"/>
      <c r="ZJ243" s="144"/>
      <c r="ZK243" s="144"/>
      <c r="ZL243" s="144"/>
      <c r="ZM243" s="144"/>
      <c r="ZN243" s="144"/>
      <c r="ZO243" s="144"/>
      <c r="ZP243" s="144"/>
      <c r="ZQ243" s="144"/>
      <c r="ZR243" s="144"/>
      <c r="ZS243" s="144"/>
      <c r="ZT243" s="144"/>
      <c r="ZU243" s="144"/>
      <c r="ZV243" s="144"/>
      <c r="ZW243" s="144"/>
      <c r="ZX243" s="144"/>
      <c r="ZY243" s="144"/>
      <c r="ZZ243" s="144"/>
      <c r="AAA243" s="144"/>
      <c r="AAB243" s="144"/>
      <c r="AAC243" s="144"/>
      <c r="AAD243" s="144"/>
      <c r="AAE243" s="144"/>
      <c r="AAF243" s="144"/>
      <c r="AAG243" s="144"/>
      <c r="AAH243" s="144"/>
      <c r="AAI243" s="144"/>
      <c r="AAJ243" s="144"/>
      <c r="AAK243" s="144"/>
      <c r="AAL243" s="144"/>
      <c r="AAM243" s="144"/>
      <c r="AAN243" s="144"/>
      <c r="AAO243" s="144"/>
      <c r="AAP243" s="144"/>
      <c r="AAQ243" s="144"/>
      <c r="AAR243" s="144"/>
      <c r="AAS243" s="144"/>
      <c r="AAT243" s="144"/>
      <c r="AAU243" s="144"/>
      <c r="AAV243" s="144"/>
      <c r="AAW243" s="144"/>
      <c r="AAX243" s="144"/>
      <c r="AAY243" s="144"/>
      <c r="AAZ243" s="144"/>
      <c r="ABA243" s="144"/>
      <c r="ABB243" s="144"/>
      <c r="ABC243" s="144"/>
      <c r="ABD243" s="144"/>
      <c r="ABE243" s="144"/>
      <c r="ABF243" s="144"/>
      <c r="ABG243" s="144"/>
      <c r="ABH243" s="144"/>
      <c r="ABI243" s="144"/>
      <c r="ABJ243" s="144"/>
      <c r="ABK243" s="144"/>
      <c r="ABL243" s="144"/>
      <c r="ABM243" s="144"/>
      <c r="ABN243" s="144"/>
      <c r="ABO243" s="144"/>
      <c r="ABP243" s="144"/>
      <c r="ABQ243" s="144"/>
      <c r="ABR243" s="144"/>
      <c r="ABS243" s="144"/>
      <c r="ABT243" s="144"/>
      <c r="ABU243" s="144"/>
      <c r="ABV243" s="144"/>
      <c r="ABW243" s="144"/>
      <c r="ABX243" s="144"/>
      <c r="ABY243" s="144"/>
      <c r="ABZ243" s="144"/>
      <c r="ACA243" s="144"/>
      <c r="ACB243" s="144"/>
      <c r="ACC243" s="144"/>
      <c r="ACD243" s="144"/>
      <c r="ACE243" s="144"/>
      <c r="ACF243" s="144"/>
      <c r="ACG243" s="144"/>
      <c r="ACH243" s="144"/>
      <c r="ACI243" s="144"/>
      <c r="ACJ243" s="144"/>
      <c r="ACK243" s="144"/>
      <c r="ACL243" s="144"/>
      <c r="ACM243" s="144"/>
      <c r="ACN243" s="144"/>
      <c r="ACO243" s="144"/>
      <c r="ACP243" s="144"/>
      <c r="ACQ243" s="144"/>
      <c r="ACR243" s="144"/>
      <c r="ACS243" s="144"/>
      <c r="ACT243" s="144"/>
      <c r="ACU243" s="144"/>
      <c r="ACV243" s="144"/>
      <c r="ACW243" s="144"/>
      <c r="ACX243" s="144"/>
      <c r="ACY243" s="144"/>
      <c r="ACZ243" s="144"/>
      <c r="ADA243" s="144"/>
      <c r="ADB243" s="144"/>
      <c r="ADC243" s="144"/>
      <c r="ADD243" s="144"/>
      <c r="ADE243" s="144"/>
      <c r="ADF243" s="144"/>
      <c r="ADG243" s="144"/>
      <c r="ADH243" s="144"/>
      <c r="ADI243" s="144"/>
      <c r="ADJ243" s="144"/>
      <c r="ADK243" s="144"/>
      <c r="ADL243" s="144"/>
      <c r="ADM243" s="144"/>
      <c r="ADN243" s="144"/>
      <c r="ADO243" s="144"/>
      <c r="ADP243" s="144"/>
      <c r="ADQ243" s="144"/>
      <c r="ADR243" s="144"/>
      <c r="ADS243" s="144"/>
      <c r="ADT243" s="144"/>
      <c r="ADU243" s="144"/>
      <c r="ADV243" s="144"/>
      <c r="ADW243" s="144"/>
      <c r="ADX243" s="144"/>
      <c r="ADY243" s="144"/>
      <c r="ADZ243" s="144"/>
      <c r="AEA243" s="144"/>
      <c r="AEB243" s="144"/>
      <c r="AEC243" s="144"/>
      <c r="AED243" s="144"/>
      <c r="AEE243" s="144"/>
      <c r="AEF243" s="144"/>
      <c r="AEG243" s="144"/>
      <c r="AEH243" s="144"/>
      <c r="AEI243" s="144"/>
      <c r="AEJ243" s="144"/>
      <c r="AEK243" s="144"/>
      <c r="AEL243" s="144"/>
      <c r="AEM243" s="144"/>
      <c r="AEN243" s="144"/>
      <c r="AEO243" s="144"/>
      <c r="AEP243" s="144"/>
      <c r="AEQ243" s="144"/>
      <c r="AER243" s="144"/>
      <c r="AES243" s="144"/>
      <c r="AET243" s="144"/>
      <c r="AEU243" s="144"/>
      <c r="AEV243" s="144"/>
      <c r="AEW243" s="144"/>
      <c r="AEX243" s="144"/>
      <c r="AEY243" s="144"/>
      <c r="AEZ243" s="144"/>
      <c r="AFA243" s="144"/>
      <c r="AFB243" s="144"/>
      <c r="AFC243" s="144"/>
      <c r="AFD243" s="144"/>
      <c r="AFE243" s="144"/>
      <c r="AFF243" s="144"/>
      <c r="AFG243" s="144"/>
      <c r="AFH243" s="144"/>
      <c r="AFI243" s="144"/>
      <c r="AFJ243" s="144"/>
      <c r="AFK243" s="144"/>
      <c r="AFL243" s="144"/>
      <c r="AFM243" s="144"/>
      <c r="AFN243" s="144"/>
      <c r="AFO243" s="144"/>
      <c r="AFP243" s="144"/>
      <c r="AFQ243" s="144"/>
      <c r="AFR243" s="144"/>
      <c r="AFS243" s="144"/>
      <c r="AFT243" s="144"/>
      <c r="AFU243" s="144"/>
      <c r="AFV243" s="144"/>
      <c r="AFW243" s="144"/>
      <c r="AFX243" s="144"/>
      <c r="AFY243" s="144"/>
      <c r="AFZ243" s="144"/>
      <c r="AGA243" s="144"/>
      <c r="AGB243" s="144"/>
      <c r="AGC243" s="144"/>
      <c r="AGD243" s="144"/>
      <c r="AGE243" s="144"/>
      <c r="AGF243" s="144"/>
      <c r="AGG243" s="144"/>
      <c r="AGH243" s="144"/>
      <c r="AGI243" s="144"/>
      <c r="AGJ243" s="144"/>
      <c r="AGK243" s="144"/>
      <c r="AGL243" s="144"/>
      <c r="AGM243" s="144"/>
      <c r="AGN243" s="144"/>
      <c r="AGO243" s="144"/>
      <c r="AGP243" s="144"/>
      <c r="AGQ243" s="144"/>
      <c r="AGR243" s="144"/>
      <c r="AGS243" s="144"/>
      <c r="AGT243" s="144"/>
      <c r="AGU243" s="144"/>
      <c r="AGV243" s="144"/>
      <c r="AGW243" s="144"/>
      <c r="AGX243" s="144"/>
      <c r="AGY243" s="144"/>
      <c r="AGZ243" s="144"/>
      <c r="AHA243" s="144"/>
      <c r="AHB243" s="144"/>
      <c r="AHC243" s="144"/>
      <c r="AHD243" s="144"/>
      <c r="AHE243" s="144"/>
      <c r="AHF243" s="144"/>
      <c r="AHG243" s="144"/>
      <c r="AHH243" s="144"/>
      <c r="AHI243" s="144"/>
      <c r="AHJ243" s="144"/>
      <c r="AHK243" s="144"/>
      <c r="AHL243" s="144"/>
      <c r="AHM243" s="144"/>
      <c r="AHN243" s="144"/>
      <c r="AHO243" s="144"/>
      <c r="AHP243" s="144"/>
      <c r="AHQ243" s="144"/>
      <c r="AHR243" s="144"/>
      <c r="AHS243" s="144"/>
      <c r="AHT243" s="144"/>
      <c r="AHU243" s="144"/>
      <c r="AHV243" s="144"/>
      <c r="AHW243" s="144"/>
      <c r="AHX243" s="144"/>
      <c r="AHY243" s="144"/>
      <c r="AHZ243" s="144"/>
      <c r="AIA243" s="144"/>
      <c r="AIB243" s="144"/>
      <c r="AIC243" s="144"/>
      <c r="AID243" s="144"/>
      <c r="AIE243" s="144"/>
      <c r="AIF243" s="144"/>
      <c r="AIG243" s="144"/>
      <c r="AIH243" s="144"/>
      <c r="AII243" s="144"/>
      <c r="AIJ243" s="144"/>
      <c r="AIK243" s="144"/>
      <c r="AIL243" s="144"/>
      <c r="AIM243" s="144"/>
      <c r="AIN243" s="144"/>
      <c r="AIO243" s="144"/>
      <c r="AIP243" s="144"/>
      <c r="AIQ243" s="144"/>
      <c r="AIR243" s="144"/>
      <c r="AIS243" s="144"/>
      <c r="AIT243" s="144"/>
      <c r="AIU243" s="144"/>
      <c r="AIV243" s="144"/>
      <c r="AIW243" s="144"/>
      <c r="AIX243" s="144"/>
      <c r="AIY243" s="144"/>
      <c r="AIZ243" s="144"/>
      <c r="AJA243" s="144"/>
      <c r="AJB243" s="144"/>
      <c r="AJC243" s="144"/>
      <c r="AJD243" s="144"/>
      <c r="AJE243" s="144"/>
      <c r="AJF243" s="144"/>
      <c r="AJG243" s="144"/>
      <c r="AJH243" s="144"/>
      <c r="AJI243" s="144"/>
      <c r="AJJ243" s="144"/>
      <c r="AJK243" s="144"/>
      <c r="AJL243" s="144"/>
      <c r="AJM243" s="144"/>
      <c r="AJN243" s="144"/>
      <c r="AJO243" s="144"/>
      <c r="AJP243" s="144"/>
      <c r="AJQ243" s="144"/>
      <c r="AJR243" s="144"/>
      <c r="AJS243" s="144"/>
      <c r="AJT243" s="144"/>
      <c r="AJU243" s="144"/>
      <c r="AJV243" s="144"/>
      <c r="AJW243" s="144"/>
      <c r="AJX243" s="144"/>
      <c r="AJY243" s="144"/>
      <c r="AJZ243" s="144"/>
      <c r="AKA243" s="144"/>
      <c r="AKB243" s="144"/>
      <c r="AKC243" s="144"/>
      <c r="AKD243" s="144"/>
      <c r="AKE243" s="144"/>
      <c r="AKF243" s="144"/>
      <c r="AKG243" s="144"/>
      <c r="AKH243" s="144"/>
      <c r="AKI243" s="144"/>
      <c r="AKJ243" s="144"/>
      <c r="AKK243" s="144"/>
      <c r="AKL243" s="144"/>
      <c r="AKM243" s="144"/>
      <c r="AKN243" s="144"/>
      <c r="AKO243" s="144"/>
      <c r="AKP243" s="144"/>
      <c r="AKQ243" s="144"/>
      <c r="AKR243" s="144"/>
      <c r="AKS243" s="144"/>
      <c r="AKT243" s="144"/>
      <c r="AKU243" s="144"/>
      <c r="AKV243" s="144"/>
      <c r="AKW243" s="144"/>
      <c r="AKX243" s="144"/>
      <c r="AKY243" s="144"/>
      <c r="AKZ243" s="144"/>
      <c r="ALA243" s="144"/>
      <c r="ALB243" s="144"/>
      <c r="ALC243" s="144"/>
      <c r="ALD243" s="144"/>
      <c r="ALE243" s="144"/>
      <c r="ALF243" s="144"/>
      <c r="ALG243" s="144"/>
      <c r="ALH243" s="144"/>
      <c r="ALI243" s="144"/>
      <c r="ALJ243" s="144"/>
      <c r="ALK243" s="144"/>
      <c r="ALL243" s="144"/>
      <c r="ALM243" s="144"/>
      <c r="ALN243" s="144"/>
      <c r="ALO243" s="144"/>
      <c r="ALP243" s="144"/>
      <c r="ALQ243" s="144"/>
      <c r="ALR243" s="144"/>
      <c r="ALS243" s="144"/>
      <c r="ALT243" s="144"/>
      <c r="ALU243" s="144"/>
      <c r="ALV243" s="144"/>
      <c r="ALW243" s="144"/>
      <c r="ALX243" s="144"/>
      <c r="ALY243" s="144"/>
      <c r="ALZ243" s="144"/>
      <c r="AMA243" s="144"/>
      <c r="AMB243" s="144"/>
      <c r="AMC243" s="144"/>
      <c r="AMD243" s="144"/>
      <c r="AME243" s="144"/>
      <c r="AMF243" s="144"/>
      <c r="AMG243" s="144"/>
      <c r="AMH243" s="144"/>
      <c r="AMI243" s="144"/>
      <c r="AMJ243" s="144"/>
      <c r="AMK243" s="144"/>
      <c r="AML243" s="144"/>
      <c r="AMM243" s="144"/>
      <c r="AMN243" s="144"/>
      <c r="AMO243" s="144"/>
      <c r="AMP243" s="144"/>
      <c r="AMQ243" s="144"/>
      <c r="AMR243" s="144"/>
      <c r="AMS243" s="144"/>
      <c r="AMT243" s="144"/>
      <c r="AMU243" s="144"/>
      <c r="AMV243" s="144"/>
      <c r="AMW243" s="144"/>
      <c r="AMX243" s="144"/>
      <c r="AMY243" s="144"/>
      <c r="AMZ243" s="144"/>
      <c r="ANA243" s="144"/>
      <c r="ANB243" s="144"/>
      <c r="ANC243" s="144"/>
      <c r="AND243" s="144"/>
      <c r="ANE243" s="144"/>
      <c r="ANF243" s="144"/>
      <c r="ANG243" s="144"/>
      <c r="ANH243" s="144"/>
      <c r="ANI243" s="144"/>
      <c r="ANJ243" s="144"/>
      <c r="ANK243" s="144"/>
      <c r="ANL243" s="144"/>
      <c r="ANM243" s="144"/>
      <c r="ANN243" s="144"/>
      <c r="ANO243" s="144"/>
      <c r="ANP243" s="144"/>
      <c r="ANQ243" s="144"/>
      <c r="ANR243" s="144"/>
      <c r="ANS243" s="144"/>
      <c r="ANT243" s="144"/>
      <c r="ANU243" s="144"/>
      <c r="ANV243" s="144"/>
      <c r="ANW243" s="144"/>
      <c r="ANX243" s="144"/>
      <c r="ANY243" s="144"/>
      <c r="ANZ243" s="144"/>
      <c r="AOA243" s="144"/>
      <c r="AOB243" s="144"/>
      <c r="AOC243" s="144"/>
      <c r="AOD243" s="144"/>
      <c r="AOE243" s="144"/>
      <c r="AOF243" s="144"/>
      <c r="AOG243" s="144"/>
      <c r="AOH243" s="144"/>
      <c r="AOI243" s="144"/>
      <c r="AOJ243" s="144"/>
      <c r="AOK243" s="144"/>
      <c r="AOL243" s="144"/>
      <c r="AOM243" s="144"/>
      <c r="AON243" s="144"/>
      <c r="AOO243" s="144"/>
      <c r="AOP243" s="144"/>
      <c r="AOQ243" s="144"/>
      <c r="AOR243" s="144"/>
      <c r="AOS243" s="144"/>
      <c r="AOT243" s="144"/>
      <c r="AOU243" s="144"/>
      <c r="AOV243" s="144"/>
      <c r="AOW243" s="144"/>
      <c r="AOX243" s="144"/>
      <c r="AOY243" s="144"/>
      <c r="AOZ243" s="144"/>
      <c r="APA243" s="144"/>
      <c r="APB243" s="144"/>
      <c r="APC243" s="144"/>
      <c r="APD243" s="144"/>
      <c r="APE243" s="144"/>
      <c r="APF243" s="144"/>
      <c r="APG243" s="144"/>
      <c r="APH243" s="144"/>
      <c r="API243" s="144"/>
      <c r="APJ243" s="144"/>
      <c r="APK243" s="144"/>
      <c r="APL243" s="144"/>
      <c r="APM243" s="144"/>
      <c r="APN243" s="144"/>
      <c r="APO243" s="144"/>
      <c r="APP243" s="144"/>
      <c r="APQ243" s="144"/>
      <c r="APR243" s="144"/>
      <c r="APS243" s="144"/>
      <c r="APT243" s="144"/>
      <c r="APU243" s="144"/>
      <c r="APV243" s="144"/>
      <c r="APW243" s="144"/>
      <c r="APX243" s="144"/>
      <c r="APY243" s="144"/>
      <c r="APZ243" s="144"/>
      <c r="AQA243" s="144"/>
      <c r="AQB243" s="144"/>
      <c r="AQC243" s="144"/>
      <c r="AQD243" s="144"/>
      <c r="AQE243" s="144"/>
      <c r="AQF243" s="144"/>
      <c r="AQG243" s="144"/>
      <c r="AQH243" s="144"/>
      <c r="AQI243" s="144"/>
      <c r="AQJ243" s="144"/>
      <c r="AQK243" s="144"/>
      <c r="AQL243" s="144"/>
      <c r="AQM243" s="144"/>
      <c r="AQN243" s="144"/>
      <c r="AQO243" s="144"/>
      <c r="AQP243" s="144"/>
      <c r="AQQ243" s="144"/>
      <c r="AQR243" s="144"/>
      <c r="AQS243" s="144"/>
      <c r="AQT243" s="144"/>
      <c r="AQU243" s="144"/>
      <c r="AQV243" s="144"/>
      <c r="AQW243" s="144"/>
      <c r="AQX243" s="144"/>
      <c r="AQY243" s="144"/>
      <c r="AQZ243" s="144"/>
      <c r="ARA243" s="144"/>
      <c r="ARB243" s="144"/>
      <c r="ARC243" s="144"/>
      <c r="ARD243" s="144"/>
      <c r="ARE243" s="144"/>
      <c r="ARF243" s="144"/>
      <c r="ARG243" s="144"/>
      <c r="ARH243" s="144"/>
      <c r="ARI243" s="144"/>
      <c r="ARJ243" s="144"/>
      <c r="ARK243" s="144"/>
      <c r="ARL243" s="144"/>
      <c r="ARM243" s="144"/>
      <c r="ARN243" s="144"/>
      <c r="ARO243" s="144"/>
      <c r="ARP243" s="144"/>
      <c r="ARQ243" s="144"/>
      <c r="ARR243" s="144"/>
      <c r="ARS243" s="144"/>
      <c r="ART243" s="144"/>
      <c r="ARU243" s="144"/>
      <c r="ARV243" s="144"/>
      <c r="ARW243" s="144"/>
      <c r="ARX243" s="144"/>
      <c r="ARY243" s="144"/>
      <c r="ARZ243" s="144"/>
      <c r="ASA243" s="144"/>
      <c r="ASB243" s="144"/>
      <c r="ASC243" s="144"/>
      <c r="ASD243" s="144"/>
      <c r="ASE243" s="144"/>
      <c r="ASF243" s="144"/>
      <c r="ASG243" s="144"/>
      <c r="ASH243" s="144"/>
      <c r="ASI243" s="144"/>
      <c r="ASJ243" s="144"/>
      <c r="ASK243" s="144"/>
      <c r="ASL243" s="144"/>
      <c r="ASM243" s="144"/>
      <c r="ASN243" s="144"/>
      <c r="ASO243" s="144"/>
      <c r="ASP243" s="144"/>
      <c r="ASQ243" s="144"/>
      <c r="ASR243" s="144"/>
      <c r="ASS243" s="144"/>
      <c r="AST243" s="144"/>
      <c r="ASU243" s="144"/>
      <c r="ASV243" s="144"/>
      <c r="ASW243" s="144"/>
      <c r="ASX243" s="144"/>
      <c r="ASY243" s="144"/>
      <c r="ASZ243" s="144"/>
      <c r="ATA243" s="144"/>
      <c r="ATB243" s="144"/>
      <c r="ATC243" s="144"/>
      <c r="ATD243" s="144"/>
      <c r="ATE243" s="144"/>
      <c r="ATF243" s="144"/>
      <c r="ATG243" s="144"/>
      <c r="ATH243" s="144"/>
      <c r="ATI243" s="144"/>
      <c r="ATJ243" s="144"/>
      <c r="ATK243" s="144"/>
      <c r="ATL243" s="144"/>
      <c r="ATM243" s="144"/>
      <c r="ATN243" s="144"/>
      <c r="ATO243" s="144"/>
      <c r="ATP243" s="144"/>
      <c r="ATQ243" s="144"/>
      <c r="ATR243" s="144"/>
      <c r="ATS243" s="144"/>
      <c r="ATT243" s="144"/>
      <c r="ATU243" s="144"/>
      <c r="ATV243" s="144"/>
      <c r="ATW243" s="144"/>
      <c r="ATX243" s="144"/>
      <c r="ATY243" s="144"/>
      <c r="ATZ243" s="144"/>
      <c r="AUA243" s="144"/>
      <c r="AUB243" s="144"/>
      <c r="AUC243" s="144"/>
      <c r="AUD243" s="144"/>
      <c r="AUE243" s="144"/>
      <c r="AUF243" s="144"/>
      <c r="AUG243" s="144"/>
      <c r="AUH243" s="144"/>
      <c r="AUI243" s="144"/>
      <c r="AUJ243" s="144"/>
      <c r="AUK243" s="144"/>
      <c r="AUL243" s="144"/>
      <c r="AUM243" s="144"/>
      <c r="AUN243" s="144"/>
      <c r="AUO243" s="144"/>
      <c r="AUP243" s="144"/>
      <c r="AUQ243" s="144"/>
      <c r="AUR243" s="144"/>
      <c r="AUS243" s="144"/>
      <c r="AUT243" s="144"/>
      <c r="AUU243" s="144"/>
      <c r="AUV243" s="144"/>
      <c r="AUW243" s="144"/>
      <c r="AUX243" s="144"/>
      <c r="AUY243" s="144"/>
      <c r="AUZ243" s="144"/>
      <c r="AVA243" s="144"/>
      <c r="AVB243" s="144"/>
      <c r="AVC243" s="144"/>
      <c r="AVD243" s="144"/>
      <c r="AVE243" s="144"/>
      <c r="AVF243" s="144"/>
      <c r="AVG243" s="144"/>
      <c r="AVH243" s="144"/>
      <c r="AVI243" s="144"/>
      <c r="AVJ243" s="144"/>
      <c r="AVK243" s="144"/>
      <c r="AVL243" s="144"/>
      <c r="AVM243" s="144"/>
      <c r="AVN243" s="144"/>
      <c r="AVO243" s="144"/>
      <c r="AVP243" s="144"/>
      <c r="AVQ243" s="144"/>
      <c r="AVR243" s="144"/>
      <c r="AVS243" s="144"/>
      <c r="AVT243" s="144"/>
      <c r="AVU243" s="144"/>
      <c r="AVV243" s="144"/>
      <c r="AVW243" s="144"/>
      <c r="AVX243" s="144"/>
      <c r="AVY243" s="144"/>
      <c r="AVZ243" s="144"/>
      <c r="AWA243" s="144"/>
      <c r="AWB243" s="144"/>
      <c r="AWC243" s="144"/>
      <c r="AWD243" s="144"/>
      <c r="AWE243" s="144"/>
      <c r="AWF243" s="144"/>
      <c r="AWG243" s="144"/>
      <c r="AWH243" s="144"/>
      <c r="AWI243" s="144"/>
      <c r="AWJ243" s="144"/>
      <c r="AWK243" s="144"/>
      <c r="AWL243" s="144"/>
      <c r="AWM243" s="144"/>
      <c r="AWN243" s="144"/>
      <c r="AWO243" s="144"/>
      <c r="AWP243" s="144"/>
      <c r="AWQ243" s="144"/>
      <c r="AWR243" s="144"/>
      <c r="AWS243" s="144"/>
      <c r="AWT243" s="144"/>
      <c r="AWU243" s="144"/>
      <c r="AWV243" s="144"/>
      <c r="AWW243" s="144"/>
      <c r="AWX243" s="144"/>
      <c r="AWY243" s="144"/>
      <c r="AWZ243" s="144"/>
      <c r="AXA243" s="144"/>
      <c r="AXB243" s="144"/>
      <c r="AXC243" s="144"/>
      <c r="AXD243" s="144"/>
      <c r="AXE243" s="144"/>
      <c r="AXF243" s="144"/>
      <c r="AXG243" s="144"/>
      <c r="AXH243" s="144"/>
      <c r="AXI243" s="144"/>
      <c r="AXJ243" s="144"/>
      <c r="AXK243" s="144"/>
      <c r="AXL243" s="144"/>
      <c r="AXM243" s="144"/>
      <c r="AXN243" s="144"/>
      <c r="AXO243" s="144"/>
      <c r="AXP243" s="144"/>
      <c r="AXQ243" s="144"/>
      <c r="AXR243" s="144"/>
      <c r="AXS243" s="144"/>
      <c r="AXT243" s="144"/>
      <c r="AXU243" s="144"/>
      <c r="AXV243" s="144"/>
      <c r="AXW243" s="144"/>
      <c r="AXX243" s="144"/>
      <c r="AXY243" s="144"/>
      <c r="AXZ243" s="144"/>
      <c r="AYA243" s="144"/>
      <c r="AYB243" s="144"/>
      <c r="AYC243" s="144"/>
      <c r="AYD243" s="144"/>
      <c r="AYE243" s="144"/>
      <c r="AYF243" s="144"/>
      <c r="AYG243" s="144"/>
      <c r="AYH243" s="144"/>
      <c r="AYI243" s="144"/>
      <c r="AYJ243" s="144"/>
      <c r="AYK243" s="144"/>
      <c r="AYL243" s="144"/>
      <c r="AYM243" s="144"/>
      <c r="AYN243" s="144"/>
      <c r="AYO243" s="144"/>
      <c r="AYP243" s="144"/>
      <c r="AYQ243" s="144"/>
      <c r="AYR243" s="144"/>
      <c r="AYS243" s="144"/>
      <c r="AYT243" s="144"/>
      <c r="AYU243" s="144"/>
      <c r="AYV243" s="144"/>
      <c r="AYW243" s="144"/>
      <c r="AYX243" s="144"/>
      <c r="AYY243" s="144"/>
      <c r="AYZ243" s="144"/>
      <c r="AZA243" s="144"/>
      <c r="AZB243" s="144"/>
      <c r="AZC243" s="144"/>
      <c r="AZD243" s="144"/>
      <c r="AZE243" s="144"/>
      <c r="AZF243" s="144"/>
      <c r="AZG243" s="144"/>
      <c r="AZH243" s="144"/>
      <c r="AZI243" s="144"/>
      <c r="AZJ243" s="144"/>
      <c r="AZK243" s="144"/>
      <c r="AZL243" s="144"/>
      <c r="AZM243" s="144"/>
      <c r="AZN243" s="144"/>
      <c r="AZO243" s="144"/>
      <c r="AZP243" s="144"/>
      <c r="AZQ243" s="144"/>
      <c r="AZR243" s="144"/>
      <c r="AZS243" s="144"/>
      <c r="AZT243" s="144"/>
      <c r="AZU243" s="144"/>
      <c r="AZV243" s="144"/>
      <c r="AZW243" s="144"/>
      <c r="AZX243" s="144"/>
      <c r="AZY243" s="144"/>
      <c r="AZZ243" s="144"/>
      <c r="BAA243" s="144"/>
      <c r="BAB243" s="144"/>
      <c r="BAC243" s="144"/>
      <c r="BAD243" s="144"/>
      <c r="BAE243" s="144"/>
      <c r="BAF243" s="144"/>
      <c r="BAG243" s="144"/>
      <c r="BAH243" s="144"/>
      <c r="BAI243" s="144"/>
      <c r="BAJ243" s="144"/>
      <c r="BAK243" s="144"/>
      <c r="BAL243" s="144"/>
      <c r="BAM243" s="144"/>
      <c r="BAN243" s="144"/>
      <c r="BAO243" s="144"/>
      <c r="BAP243" s="144"/>
      <c r="BAQ243" s="144"/>
      <c r="BAR243" s="144"/>
      <c r="BAS243" s="144"/>
      <c r="BAT243" s="144"/>
      <c r="BAU243" s="144"/>
      <c r="BAV243" s="144"/>
      <c r="BAW243" s="144"/>
      <c r="BAX243" s="144"/>
      <c r="BAY243" s="144"/>
      <c r="BAZ243" s="144"/>
      <c r="BBA243" s="144"/>
      <c r="BBB243" s="144"/>
      <c r="BBC243" s="144"/>
      <c r="BBD243" s="144"/>
      <c r="BBE243" s="144"/>
      <c r="BBF243" s="144"/>
      <c r="BBG243" s="144"/>
      <c r="BBH243" s="144"/>
      <c r="BBI243" s="144"/>
      <c r="BBJ243" s="144"/>
      <c r="BBK243" s="144"/>
      <c r="BBL243" s="144"/>
      <c r="BBM243" s="144"/>
      <c r="BBN243" s="144"/>
      <c r="BBO243" s="144"/>
      <c r="BBP243" s="144"/>
      <c r="BBQ243" s="144"/>
      <c r="BBR243" s="144"/>
      <c r="BBS243" s="144"/>
      <c r="BBT243" s="144"/>
      <c r="BBU243" s="144"/>
      <c r="BBV243" s="144"/>
      <c r="BBW243" s="144"/>
      <c r="BBX243" s="144"/>
      <c r="BBY243" s="144"/>
      <c r="BBZ243" s="144"/>
      <c r="BCA243" s="144"/>
      <c r="BCB243" s="144"/>
      <c r="BCC243" s="144"/>
      <c r="BCD243" s="144"/>
      <c r="BCE243" s="144"/>
      <c r="BCF243" s="144"/>
      <c r="BCG243" s="144"/>
      <c r="BCH243" s="144"/>
      <c r="BCI243" s="144"/>
      <c r="BCJ243" s="144"/>
      <c r="BCK243" s="144"/>
      <c r="BCL243" s="144"/>
      <c r="BCM243" s="144"/>
      <c r="BCN243" s="144"/>
      <c r="BCO243" s="144"/>
      <c r="BCP243" s="144"/>
      <c r="BCQ243" s="144"/>
      <c r="BCR243" s="144"/>
      <c r="BCS243" s="144"/>
      <c r="BCT243" s="144"/>
      <c r="BCU243" s="144"/>
      <c r="BCV243" s="144"/>
      <c r="BCW243" s="144"/>
      <c r="BCX243" s="144"/>
      <c r="BCY243" s="144"/>
      <c r="BCZ243" s="144"/>
      <c r="BDA243" s="144"/>
      <c r="BDB243" s="144"/>
      <c r="BDC243" s="144"/>
      <c r="BDD243" s="144"/>
      <c r="BDE243" s="144"/>
      <c r="BDF243" s="144"/>
      <c r="BDG243" s="144"/>
      <c r="BDH243" s="144"/>
      <c r="BDI243" s="144"/>
      <c r="BDJ243" s="144"/>
      <c r="BDK243" s="144"/>
      <c r="BDL243" s="144"/>
      <c r="BDM243" s="144"/>
      <c r="BDN243" s="144"/>
      <c r="BDO243" s="144"/>
      <c r="BDP243" s="144"/>
      <c r="BDQ243" s="144"/>
      <c r="BDR243" s="144"/>
      <c r="BDS243" s="144"/>
      <c r="BDT243" s="144"/>
      <c r="BDU243" s="144"/>
      <c r="BDV243" s="144"/>
      <c r="BDW243" s="144"/>
      <c r="BDX243" s="144"/>
      <c r="BDY243" s="144"/>
      <c r="BDZ243" s="144"/>
      <c r="BEA243" s="144"/>
      <c r="BEB243" s="144"/>
      <c r="BEC243" s="144"/>
      <c r="BED243" s="144"/>
      <c r="BEE243" s="144"/>
      <c r="BEF243" s="144"/>
      <c r="BEG243" s="144"/>
      <c r="BEH243" s="144"/>
      <c r="BEI243" s="144"/>
      <c r="BEJ243" s="144"/>
      <c r="BEK243" s="144"/>
      <c r="BEL243" s="144"/>
      <c r="BEM243" s="144"/>
      <c r="BEN243" s="144"/>
      <c r="BEO243" s="144"/>
      <c r="BEP243" s="144"/>
      <c r="BEQ243" s="144"/>
      <c r="BER243" s="144"/>
      <c r="BES243" s="144"/>
      <c r="BET243" s="144"/>
      <c r="BEU243" s="144"/>
      <c r="BEV243" s="144"/>
      <c r="BEW243" s="144"/>
      <c r="BEX243" s="144"/>
      <c r="BEY243" s="144"/>
      <c r="BEZ243" s="144"/>
      <c r="BFA243" s="144"/>
      <c r="BFB243" s="144"/>
      <c r="BFC243" s="144"/>
      <c r="BFD243" s="144"/>
      <c r="BFE243" s="144"/>
      <c r="BFF243" s="144"/>
      <c r="BFG243" s="144"/>
      <c r="BFH243" s="144"/>
      <c r="BFI243" s="144"/>
      <c r="BFJ243" s="144"/>
      <c r="BFK243" s="144"/>
      <c r="BFL243" s="144"/>
      <c r="BFM243" s="144"/>
      <c r="BFN243" s="144"/>
      <c r="BFO243" s="144"/>
      <c r="BFP243" s="144"/>
      <c r="BFQ243" s="144"/>
      <c r="BFR243" s="144"/>
      <c r="BFS243" s="144"/>
      <c r="BFT243" s="144"/>
      <c r="BFU243" s="144"/>
      <c r="BFV243" s="144"/>
      <c r="BFW243" s="144"/>
      <c r="BFX243" s="144"/>
      <c r="BFY243" s="144"/>
      <c r="BFZ243" s="144"/>
    </row>
    <row r="244" spans="1:1534" ht="15" customHeight="1">
      <c r="A244" s="173" t="s">
        <v>635</v>
      </c>
      <c r="B244" s="143" t="s">
        <v>149</v>
      </c>
      <c r="C244" s="143"/>
      <c r="D244" s="65" t="s">
        <v>73</v>
      </c>
      <c r="E244" s="118"/>
      <c r="F244" s="139"/>
      <c r="G244" s="198"/>
      <c r="H244" s="65"/>
      <c r="I244" s="65"/>
      <c r="J244" s="65"/>
      <c r="K244" s="293"/>
      <c r="L244" s="123"/>
      <c r="M244" s="289"/>
      <c r="N244" s="65"/>
      <c r="O244" s="179"/>
      <c r="P244" s="140"/>
      <c r="Q244" s="64" t="s">
        <v>93</v>
      </c>
      <c r="R244" s="64" t="s">
        <v>636</v>
      </c>
      <c r="S244" s="64" t="str">
        <f t="shared" si="38"/>
        <v>andtvvvgsanftegiivanmvaemieahtdlkvvrklnlgggnvnfeaikrgganngidiyveytghglvdilg</v>
      </c>
      <c r="T244" s="64" t="str">
        <f t="shared" si="39"/>
        <v>fpep</v>
      </c>
      <c r="U244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44" s="64" t="str">
        <f t="shared" si="41"/>
        <v>tyg</v>
      </c>
      <c r="W244" s="64" t="str">
        <f t="shared" si="42"/>
        <v>pppi</v>
      </c>
      <c r="X244" s="64" t="str">
        <f t="shared" si="43"/>
        <v>tdpegayetvkkeykrkwnivwlkplgfnntgtltvkdelakqynlktfsdlakisdklilgatmffleapdgypglqklynfkfkhtksmdmgirytaidnnevqvidawatdgllvshklkileddkaffppyyaapiirqdvldkhpelkdvlnklanqisgeemqklnykvdgegqdpakvakeflkekglil</v>
      </c>
      <c r="Y244" s="64"/>
      <c r="Z244" s="64"/>
      <c r="AA244" s="64"/>
      <c r="AB244" s="64"/>
      <c r="AC244" s="186" t="str">
        <f t="shared" si="48"/>
        <v>a</v>
      </c>
      <c r="AD244" s="186" t="str">
        <f t="shared" si="48"/>
        <v>g</v>
      </c>
      <c r="AE244" s="186" t="str">
        <f t="shared" si="48"/>
        <v>h</v>
      </c>
      <c r="AF244" s="186" t="str">
        <f t="shared" si="48"/>
        <v>l</v>
      </c>
      <c r="AG244" s="186" t="str">
        <f t="shared" si="48"/>
        <v>t</v>
      </c>
      <c r="AH244" s="193" t="str">
        <f t="shared" si="48"/>
        <v>y</v>
      </c>
      <c r="AI244" s="66"/>
      <c r="AJ244" s="66"/>
      <c r="AK244" s="205"/>
      <c r="AL244" s="205"/>
      <c r="AM244" s="205"/>
      <c r="AN244" s="205"/>
      <c r="AO244" s="205"/>
      <c r="AP244" s="205"/>
      <c r="AQ244" s="205"/>
      <c r="AR244" s="205"/>
      <c r="AS244" s="205"/>
      <c r="AT244" s="205"/>
      <c r="AU244" s="205"/>
      <c r="AV244" s="205"/>
      <c r="AW244" s="205"/>
      <c r="AX244" s="205"/>
      <c r="AY244" s="205"/>
      <c r="AZ244" s="205"/>
      <c r="BA244" s="205"/>
      <c r="BB244" s="205"/>
      <c r="BC244" s="205"/>
      <c r="BD244" s="205"/>
      <c r="BE244" s="205"/>
      <c r="BF244" s="205"/>
      <c r="BG244" s="205"/>
      <c r="BH244" s="205"/>
      <c r="BI244" s="205"/>
      <c r="BJ244" s="205"/>
      <c r="BK244" s="205"/>
      <c r="BL244" s="205"/>
      <c r="BM244" s="205"/>
      <c r="BN244" s="205"/>
      <c r="BO244" s="205"/>
      <c r="BP244" s="205"/>
      <c r="BQ244" s="205"/>
      <c r="BR244" s="205"/>
      <c r="BS244" s="205"/>
      <c r="BT244" s="205"/>
      <c r="BU244" s="205"/>
      <c r="BV244" s="205"/>
      <c r="BW244" s="205"/>
      <c r="BX244" s="205"/>
      <c r="BY244" s="205"/>
      <c r="BZ244" s="205"/>
      <c r="CA244" s="205"/>
      <c r="CB244" s="205"/>
      <c r="CC244" s="205"/>
      <c r="CD244" s="205"/>
      <c r="CE244" s="205"/>
      <c r="CF244" s="205"/>
      <c r="CG244" s="205"/>
      <c r="CH244" s="205"/>
      <c r="CI244" s="205"/>
      <c r="CJ244" s="205"/>
      <c r="CK244" s="66"/>
      <c r="CL244" s="66"/>
      <c r="CM244" s="66"/>
      <c r="CN244" s="66"/>
      <c r="CO244" s="66"/>
      <c r="CP244" s="66"/>
      <c r="CQ244" s="66"/>
      <c r="CR244" s="66"/>
      <c r="CS244" s="66"/>
      <c r="CT244" s="66"/>
      <c r="CU244" s="66"/>
      <c r="CV244" s="66"/>
      <c r="CW244" s="66"/>
      <c r="CX244" s="66"/>
      <c r="CY244" s="66"/>
      <c r="CZ244" s="66"/>
      <c r="DA244" s="66"/>
      <c r="DB244" s="66"/>
      <c r="DC244" s="66"/>
      <c r="DD244" s="66"/>
      <c r="DE244" s="66"/>
      <c r="DF244" s="66"/>
      <c r="DG244" s="66"/>
      <c r="DH244" s="66"/>
      <c r="DI244" s="66"/>
      <c r="DJ244" s="66"/>
      <c r="DK244" s="66"/>
      <c r="DL244" s="66"/>
      <c r="DM244" s="66"/>
      <c r="DN244" s="66"/>
      <c r="DO244" s="66"/>
      <c r="DP244" s="66"/>
      <c r="DQ244" s="66"/>
      <c r="DR244" s="66"/>
      <c r="DS244" s="66"/>
      <c r="DT244" s="66"/>
      <c r="DU244" s="66"/>
      <c r="DV244" s="66"/>
      <c r="DW244" s="66"/>
      <c r="DX244" s="66"/>
      <c r="DY244" s="66"/>
      <c r="DZ244" s="66"/>
      <c r="EA244" s="66"/>
      <c r="EB244" s="66"/>
      <c r="EC244" s="66"/>
      <c r="ED244" s="66"/>
      <c r="EE244" s="66"/>
      <c r="EF244" s="66"/>
      <c r="EG244" s="66"/>
      <c r="EH244" s="66"/>
      <c r="EI244" s="66"/>
      <c r="EJ244" s="66"/>
      <c r="EK244" s="66"/>
      <c r="EL244" s="66"/>
      <c r="EM244" s="66"/>
      <c r="EN244" s="66"/>
      <c r="EO244" s="66"/>
      <c r="EP244" s="66"/>
      <c r="EQ244" s="66"/>
      <c r="ER244" s="66"/>
      <c r="ES244" s="66"/>
      <c r="ET244" s="66"/>
      <c r="EU244" s="66"/>
      <c r="EV244" s="66"/>
      <c r="EW244" s="66"/>
      <c r="EX244" s="66"/>
      <c r="EY244" s="66"/>
      <c r="EZ244" s="66"/>
      <c r="FA244" s="66"/>
      <c r="FB244" s="66"/>
      <c r="FC244" s="66"/>
      <c r="FD244" s="66"/>
      <c r="FE244" s="66"/>
      <c r="FF244" s="66"/>
      <c r="FG244" s="66"/>
      <c r="FH244" s="66"/>
      <c r="FI244" s="66"/>
      <c r="FJ244" s="66"/>
      <c r="FK244" s="66"/>
      <c r="FL244" s="66"/>
      <c r="FM244" s="66"/>
      <c r="FN244" s="66"/>
      <c r="FO244" s="66"/>
      <c r="FP244" s="66"/>
      <c r="FQ244" s="66"/>
      <c r="FR244" s="66"/>
      <c r="FS244" s="66"/>
      <c r="FT244" s="66"/>
      <c r="FU244" s="66"/>
      <c r="FV244" s="66"/>
      <c r="FW244" s="66"/>
      <c r="FX244" s="66"/>
      <c r="FY244" s="66"/>
      <c r="FZ244" s="66"/>
      <c r="GA244" s="66"/>
      <c r="GB244" s="66"/>
      <c r="GC244" s="66"/>
      <c r="GD244" s="66"/>
      <c r="GE244" s="66"/>
      <c r="GF244" s="66"/>
      <c r="GG244" s="66"/>
      <c r="GH244" s="66"/>
      <c r="GI244" s="66"/>
      <c r="GJ244" s="66"/>
      <c r="GK244" s="66"/>
      <c r="GL244" s="66"/>
      <c r="GM244" s="66"/>
      <c r="GN244" s="66"/>
      <c r="GO244" s="66"/>
      <c r="GP244" s="66"/>
      <c r="GQ244" s="66"/>
      <c r="GR244" s="66"/>
      <c r="GS244" s="66"/>
      <c r="GT244" s="66"/>
      <c r="GU244" s="66"/>
      <c r="GV244" s="66"/>
      <c r="GW244" s="66"/>
      <c r="GX244" s="66"/>
      <c r="GY244" s="66"/>
      <c r="GZ244" s="66"/>
      <c r="HA244" s="66"/>
      <c r="HB244" s="66"/>
      <c r="HC244" s="66"/>
      <c r="HD244" s="66"/>
      <c r="HE244" s="66"/>
      <c r="HF244" s="66"/>
      <c r="HG244" s="66"/>
      <c r="HH244" s="66"/>
      <c r="HI244" s="66"/>
      <c r="HJ244" s="66"/>
      <c r="HK244" s="66"/>
      <c r="HL244" s="66"/>
      <c r="HM244" s="66"/>
      <c r="HN244" s="66"/>
      <c r="HO244" s="66"/>
      <c r="HP244" s="66"/>
      <c r="HQ244" s="66"/>
      <c r="HR244" s="66"/>
      <c r="HS244" s="66"/>
      <c r="HT244" s="66"/>
      <c r="HU244" s="66"/>
      <c r="HV244" s="66"/>
      <c r="HW244" s="66"/>
      <c r="HX244" s="66"/>
      <c r="HY244" s="66"/>
      <c r="HZ244" s="66"/>
      <c r="IA244" s="66"/>
      <c r="IB244" s="66"/>
      <c r="IC244" s="66"/>
      <c r="ID244" s="66"/>
      <c r="IE244" s="66"/>
      <c r="IF244" s="66"/>
      <c r="IG244" s="66"/>
      <c r="IH244" s="66"/>
      <c r="II244" s="66"/>
      <c r="IJ244" s="66"/>
      <c r="IK244" s="66"/>
      <c r="IL244" s="66"/>
      <c r="IM244" s="66"/>
      <c r="IN244" s="66"/>
      <c r="IO244" s="66"/>
      <c r="IP244" s="66"/>
      <c r="IQ244" s="66"/>
      <c r="IR244" s="66"/>
      <c r="IS244" s="66"/>
      <c r="IT244" s="66"/>
      <c r="IU244" s="66"/>
      <c r="IV244" s="66"/>
      <c r="IW244" s="66"/>
      <c r="IX244" s="66"/>
      <c r="IY244" s="66"/>
      <c r="IZ244" s="66"/>
      <c r="JA244" s="66"/>
      <c r="JB244" s="66"/>
      <c r="JC244" s="66"/>
      <c r="JD244" s="66"/>
      <c r="JE244" s="66"/>
      <c r="JF244" s="66"/>
      <c r="JG244" s="66"/>
      <c r="JH244" s="66"/>
      <c r="JI244" s="66"/>
      <c r="JJ244" s="66"/>
      <c r="JK244" s="66"/>
      <c r="JL244" s="66"/>
      <c r="JM244" s="66"/>
      <c r="JN244" s="66"/>
      <c r="JO244" s="66"/>
      <c r="JP244" s="66"/>
      <c r="JQ244" s="66"/>
      <c r="JR244" s="66"/>
      <c r="JS244" s="66"/>
      <c r="JT244" s="66"/>
      <c r="JU244" s="66"/>
      <c r="JV244" s="66"/>
      <c r="JW244" s="66"/>
      <c r="JX244" s="66"/>
      <c r="JY244" s="66"/>
      <c r="JZ244" s="66"/>
      <c r="KA244" s="66"/>
      <c r="KB244" s="66"/>
      <c r="KC244" s="66"/>
      <c r="KD244" s="66"/>
      <c r="KE244" s="66"/>
      <c r="KF244" s="66"/>
      <c r="KG244" s="66"/>
      <c r="KH244" s="66"/>
      <c r="KI244" s="66"/>
      <c r="KJ244" s="66"/>
      <c r="KK244" s="66"/>
      <c r="KL244" s="66"/>
      <c r="KM244" s="66"/>
      <c r="KN244" s="66"/>
      <c r="KO244" s="66"/>
      <c r="KP244" s="66"/>
      <c r="KQ244" s="66"/>
      <c r="KR244" s="66"/>
      <c r="KS244" s="66"/>
      <c r="KT244" s="66"/>
      <c r="KU244" s="66"/>
      <c r="KV244" s="66"/>
      <c r="KW244" s="66"/>
      <c r="KX244" s="66"/>
      <c r="KY244" s="66"/>
      <c r="KZ244" s="66"/>
      <c r="LA244" s="66"/>
      <c r="LB244" s="66"/>
      <c r="LC244" s="66"/>
      <c r="LD244" s="66"/>
      <c r="LE244" s="66"/>
      <c r="LF244" s="66"/>
      <c r="LG244" s="66"/>
      <c r="LH244" s="66"/>
      <c r="LI244" s="66"/>
      <c r="LJ244" s="66"/>
      <c r="LK244" s="66"/>
      <c r="LL244" s="66"/>
      <c r="LM244" s="66"/>
      <c r="LN244" s="66"/>
      <c r="LO244" s="66"/>
      <c r="LP244" s="66"/>
      <c r="LQ244" s="66"/>
      <c r="LR244" s="66"/>
      <c r="LS244" s="66"/>
      <c r="LT244" s="66"/>
      <c r="LU244" s="66"/>
      <c r="LV244" s="66"/>
      <c r="LW244" s="66"/>
      <c r="LX244" s="66"/>
      <c r="LY244" s="66"/>
      <c r="LZ244" s="66"/>
      <c r="MA244" s="66"/>
      <c r="MB244" s="66"/>
      <c r="MC244" s="66"/>
      <c r="MD244" s="66"/>
      <c r="ME244" s="66"/>
      <c r="MF244" s="66"/>
      <c r="MG244" s="66"/>
      <c r="MH244" s="66"/>
      <c r="MI244" s="66"/>
      <c r="MJ244" s="66"/>
      <c r="MK244" s="66"/>
      <c r="ML244" s="66"/>
      <c r="MM244" s="66"/>
      <c r="MN244" s="66"/>
      <c r="MO244" s="66"/>
      <c r="MP244" s="66"/>
      <c r="MQ244" s="66"/>
      <c r="MR244" s="66"/>
      <c r="MS244" s="66"/>
      <c r="MT244" s="66"/>
      <c r="MU244" s="66"/>
      <c r="MV244" s="66"/>
      <c r="MW244" s="66"/>
      <c r="MX244" s="66"/>
      <c r="MY244" s="66"/>
      <c r="MZ244" s="66"/>
      <c r="NA244" s="66"/>
      <c r="NB244" s="66"/>
      <c r="NC244" s="66"/>
      <c r="ND244" s="66"/>
      <c r="NE244" s="66"/>
      <c r="NF244" s="66"/>
      <c r="NG244" s="66"/>
      <c r="NH244" s="66"/>
      <c r="NI244" s="66"/>
      <c r="NJ244" s="66"/>
      <c r="NK244" s="66"/>
      <c r="NL244" s="66"/>
      <c r="NM244" s="66"/>
      <c r="NN244" s="66"/>
      <c r="NO244" s="66"/>
      <c r="NP244" s="66"/>
      <c r="NQ244" s="66"/>
      <c r="NR244" s="66"/>
      <c r="NS244" s="66"/>
      <c r="NT244" s="66"/>
      <c r="NU244" s="66"/>
      <c r="NV244" s="66"/>
      <c r="NW244" s="66"/>
      <c r="NX244" s="66"/>
      <c r="NY244" s="66"/>
      <c r="NZ244" s="66"/>
      <c r="OA244" s="66"/>
      <c r="OB244" s="66"/>
      <c r="OC244" s="66"/>
      <c r="OD244" s="66"/>
      <c r="OE244" s="66"/>
      <c r="OF244" s="66"/>
      <c r="OG244" s="66"/>
      <c r="OH244" s="66"/>
      <c r="OI244" s="66"/>
      <c r="OJ244" s="66"/>
      <c r="OK244" s="66"/>
      <c r="OL244" s="66"/>
      <c r="OM244" s="66"/>
      <c r="ON244" s="66"/>
      <c r="OO244" s="66"/>
      <c r="OP244" s="66"/>
      <c r="OQ244" s="66"/>
      <c r="OR244" s="66"/>
      <c r="OS244" s="66"/>
      <c r="OT244" s="66"/>
      <c r="OU244" s="66"/>
      <c r="OV244" s="66"/>
      <c r="OW244" s="66"/>
      <c r="OX244" s="66"/>
      <c r="OY244" s="66"/>
      <c r="OZ244" s="66"/>
      <c r="PA244" s="66"/>
      <c r="PB244" s="66"/>
      <c r="PC244" s="66"/>
      <c r="PD244" s="66"/>
      <c r="PE244" s="66"/>
      <c r="PF244" s="66"/>
      <c r="PG244" s="66"/>
      <c r="PH244" s="66"/>
      <c r="PI244" s="66"/>
      <c r="PJ244" s="66"/>
      <c r="PK244" s="66"/>
      <c r="PL244" s="66"/>
      <c r="PM244" s="66"/>
      <c r="PN244" s="144"/>
      <c r="PO244" s="144"/>
      <c r="PP244" s="144"/>
      <c r="PQ244" s="144"/>
      <c r="PR244" s="144"/>
      <c r="PS244" s="144"/>
      <c r="PT244" s="144"/>
      <c r="PU244" s="144"/>
      <c r="PV244" s="144"/>
      <c r="PW244" s="144"/>
      <c r="PX244" s="144"/>
      <c r="PY244" s="144"/>
      <c r="PZ244" s="144"/>
      <c r="QA244" s="144"/>
      <c r="QB244" s="144"/>
      <c r="QC244" s="144"/>
      <c r="QD244" s="144"/>
      <c r="QE244" s="144"/>
      <c r="QF244" s="144"/>
      <c r="QG244" s="144"/>
      <c r="QH244" s="144"/>
      <c r="QI244" s="144"/>
      <c r="QJ244" s="144"/>
      <c r="QK244" s="144"/>
      <c r="QL244" s="144"/>
      <c r="QM244" s="144"/>
      <c r="QN244" s="144"/>
      <c r="QO244" s="144"/>
      <c r="QP244" s="144"/>
      <c r="QQ244" s="144"/>
      <c r="QR244" s="144"/>
      <c r="QS244" s="144"/>
      <c r="QT244" s="144"/>
      <c r="QU244" s="144"/>
      <c r="QV244" s="144"/>
      <c r="QW244" s="144"/>
      <c r="QX244" s="144"/>
      <c r="QY244" s="144"/>
      <c r="QZ244" s="144"/>
      <c r="RA244" s="144"/>
      <c r="RB244" s="144"/>
      <c r="RC244" s="144"/>
      <c r="RD244" s="144"/>
      <c r="RE244" s="144"/>
      <c r="RF244" s="144"/>
      <c r="RG244" s="144"/>
      <c r="RH244" s="144"/>
      <c r="RI244" s="144"/>
      <c r="RJ244" s="144"/>
      <c r="RK244" s="144"/>
      <c r="RL244" s="144"/>
      <c r="RM244" s="144"/>
      <c r="RN244" s="144"/>
      <c r="RO244" s="144"/>
      <c r="RP244" s="144"/>
      <c r="RQ244" s="144"/>
      <c r="RR244" s="144"/>
      <c r="RS244" s="144"/>
      <c r="RT244" s="144"/>
      <c r="RU244" s="144"/>
      <c r="RV244" s="144"/>
      <c r="RW244" s="144"/>
      <c r="RX244" s="144"/>
      <c r="RY244" s="144"/>
      <c r="RZ244" s="144"/>
      <c r="SA244" s="144"/>
      <c r="SB244" s="144"/>
      <c r="SC244" s="144"/>
      <c r="SD244" s="144"/>
      <c r="SE244" s="144"/>
      <c r="SF244" s="144"/>
      <c r="SG244" s="144"/>
      <c r="SH244" s="144"/>
      <c r="SI244" s="144"/>
      <c r="SJ244" s="144"/>
      <c r="SK244" s="144"/>
      <c r="SL244" s="144"/>
      <c r="SM244" s="144"/>
      <c r="SN244" s="144"/>
      <c r="SO244" s="144"/>
      <c r="SP244" s="144"/>
      <c r="SQ244" s="144"/>
      <c r="SR244" s="144"/>
      <c r="SS244" s="144"/>
      <c r="ST244" s="144"/>
      <c r="SU244" s="144"/>
      <c r="SV244" s="144"/>
      <c r="SW244" s="144"/>
      <c r="SX244" s="144"/>
      <c r="SY244" s="144"/>
      <c r="SZ244" s="144"/>
      <c r="TA244" s="144"/>
      <c r="TB244" s="144"/>
      <c r="TC244" s="144"/>
      <c r="TD244" s="144"/>
      <c r="TE244" s="144"/>
      <c r="TF244" s="144"/>
      <c r="TG244" s="144"/>
      <c r="TH244" s="144"/>
      <c r="TI244" s="144"/>
      <c r="TJ244" s="144"/>
      <c r="TK244" s="144"/>
      <c r="TL244" s="144"/>
      <c r="TM244" s="144"/>
      <c r="TN244" s="144"/>
      <c r="TO244" s="144"/>
      <c r="TP244" s="144"/>
      <c r="TQ244" s="144"/>
      <c r="TR244" s="144"/>
      <c r="TS244" s="144"/>
      <c r="TT244" s="144"/>
      <c r="TU244" s="144"/>
      <c r="TV244" s="144"/>
      <c r="TW244" s="144"/>
      <c r="TX244" s="144"/>
      <c r="TY244" s="144"/>
      <c r="TZ244" s="144"/>
      <c r="UA244" s="144"/>
      <c r="UB244" s="144"/>
      <c r="UC244" s="144"/>
      <c r="UD244" s="144"/>
      <c r="UE244" s="144"/>
      <c r="UF244" s="144"/>
      <c r="UG244" s="144"/>
      <c r="UH244" s="144"/>
      <c r="UI244" s="144"/>
      <c r="UJ244" s="144"/>
      <c r="UK244" s="144"/>
      <c r="UL244" s="144"/>
      <c r="UM244" s="144"/>
      <c r="UN244" s="144"/>
      <c r="UO244" s="144"/>
      <c r="UP244" s="144"/>
      <c r="UQ244" s="144"/>
      <c r="UR244" s="144"/>
      <c r="US244" s="144"/>
      <c r="UT244" s="144"/>
      <c r="UU244" s="144"/>
      <c r="UV244" s="144"/>
      <c r="UW244" s="144"/>
      <c r="UX244" s="144"/>
      <c r="UY244" s="144"/>
      <c r="UZ244" s="144"/>
      <c r="VA244" s="144"/>
      <c r="VB244" s="144"/>
      <c r="VC244" s="144"/>
      <c r="VD244" s="144"/>
      <c r="VE244" s="144"/>
      <c r="VF244" s="144"/>
      <c r="VG244" s="144"/>
      <c r="VH244" s="144"/>
      <c r="VI244" s="144"/>
      <c r="VJ244" s="144"/>
      <c r="VK244" s="144"/>
      <c r="VL244" s="144"/>
      <c r="VM244" s="144"/>
      <c r="VN244" s="144"/>
      <c r="VO244" s="144"/>
      <c r="VP244" s="144"/>
      <c r="VQ244" s="144"/>
      <c r="VR244" s="144"/>
      <c r="VS244" s="144"/>
      <c r="VT244" s="144"/>
      <c r="VU244" s="144"/>
      <c r="VV244" s="144"/>
      <c r="VW244" s="144"/>
      <c r="VX244" s="144"/>
      <c r="VY244" s="144"/>
      <c r="VZ244" s="144"/>
      <c r="WA244" s="144"/>
      <c r="WB244" s="144"/>
      <c r="WC244" s="144"/>
      <c r="WD244" s="144"/>
      <c r="WE244" s="144"/>
      <c r="WF244" s="144"/>
      <c r="WG244" s="144"/>
      <c r="WH244" s="144"/>
      <c r="WI244" s="144"/>
      <c r="WJ244" s="144"/>
      <c r="WK244" s="144"/>
      <c r="WL244" s="144"/>
      <c r="WM244" s="144"/>
      <c r="WN244" s="144"/>
      <c r="WO244" s="144"/>
      <c r="WP244" s="144"/>
      <c r="WQ244" s="144"/>
      <c r="WR244" s="144"/>
      <c r="WS244" s="144"/>
      <c r="WT244" s="144"/>
      <c r="WU244" s="144"/>
      <c r="WV244" s="144"/>
      <c r="WW244" s="144"/>
      <c r="WX244" s="144"/>
      <c r="WY244" s="144"/>
      <c r="WZ244" s="144"/>
      <c r="XA244" s="144"/>
      <c r="XB244" s="144"/>
      <c r="XC244" s="144"/>
      <c r="XD244" s="144"/>
      <c r="XE244" s="144"/>
      <c r="XF244" s="144"/>
      <c r="XG244" s="144"/>
      <c r="XH244" s="144"/>
      <c r="XI244" s="144"/>
      <c r="XJ244" s="144"/>
      <c r="XK244" s="144"/>
      <c r="XL244" s="144"/>
      <c r="XM244" s="144"/>
      <c r="XN244" s="144"/>
      <c r="XO244" s="144"/>
      <c r="XP244" s="144"/>
      <c r="XQ244" s="144"/>
      <c r="XR244" s="144"/>
      <c r="XS244" s="144"/>
      <c r="XT244" s="144"/>
      <c r="XU244" s="144"/>
      <c r="XV244" s="144"/>
      <c r="XW244" s="144"/>
      <c r="XX244" s="144"/>
      <c r="XY244" s="144"/>
      <c r="XZ244" s="144"/>
      <c r="YA244" s="144"/>
      <c r="YB244" s="144"/>
      <c r="YC244" s="144"/>
      <c r="YD244" s="144"/>
      <c r="YE244" s="144"/>
      <c r="YF244" s="144"/>
      <c r="YG244" s="144"/>
      <c r="YH244" s="144"/>
      <c r="YI244" s="144"/>
      <c r="YJ244" s="144"/>
      <c r="YK244" s="144"/>
      <c r="YL244" s="144"/>
      <c r="YM244" s="144"/>
      <c r="YN244" s="144"/>
      <c r="YO244" s="144"/>
      <c r="YP244" s="144"/>
      <c r="YQ244" s="144"/>
      <c r="YR244" s="144"/>
      <c r="YS244" s="144"/>
      <c r="YT244" s="144"/>
      <c r="YU244" s="144"/>
      <c r="YV244" s="144"/>
      <c r="YW244" s="144"/>
      <c r="YX244" s="144"/>
      <c r="YY244" s="144"/>
      <c r="YZ244" s="144"/>
      <c r="ZA244" s="144"/>
      <c r="ZB244" s="144"/>
      <c r="ZC244" s="144"/>
      <c r="ZD244" s="144"/>
      <c r="ZE244" s="144"/>
      <c r="ZF244" s="144"/>
      <c r="ZG244" s="144"/>
      <c r="ZH244" s="144"/>
      <c r="ZI244" s="144"/>
      <c r="ZJ244" s="144"/>
      <c r="ZK244" s="144"/>
      <c r="ZL244" s="144"/>
      <c r="ZM244" s="144"/>
      <c r="ZN244" s="144"/>
      <c r="ZO244" s="144"/>
      <c r="ZP244" s="144"/>
      <c r="ZQ244" s="144"/>
      <c r="ZR244" s="144"/>
      <c r="ZS244" s="144"/>
      <c r="ZT244" s="144"/>
      <c r="ZU244" s="144"/>
      <c r="ZV244" s="144"/>
      <c r="ZW244" s="144"/>
      <c r="ZX244" s="144"/>
      <c r="ZY244" s="144"/>
      <c r="ZZ244" s="144"/>
      <c r="AAA244" s="144"/>
      <c r="AAB244" s="144"/>
      <c r="AAC244" s="144"/>
      <c r="AAD244" s="144"/>
      <c r="AAE244" s="144"/>
      <c r="AAF244" s="144"/>
      <c r="AAG244" s="144"/>
      <c r="AAH244" s="144"/>
      <c r="AAI244" s="144"/>
      <c r="AAJ244" s="144"/>
      <c r="AAK244" s="144"/>
      <c r="AAL244" s="144"/>
      <c r="AAM244" s="144"/>
      <c r="AAN244" s="144"/>
      <c r="AAO244" s="144"/>
      <c r="AAP244" s="144"/>
      <c r="AAQ244" s="144"/>
      <c r="AAR244" s="144"/>
      <c r="AAS244" s="144"/>
      <c r="AAT244" s="144"/>
      <c r="AAU244" s="144"/>
      <c r="AAV244" s="144"/>
      <c r="AAW244" s="144"/>
      <c r="AAX244" s="144"/>
      <c r="AAY244" s="144"/>
      <c r="AAZ244" s="144"/>
      <c r="ABA244" s="144"/>
      <c r="ABB244" s="144"/>
      <c r="ABC244" s="144"/>
      <c r="ABD244" s="144"/>
      <c r="ABE244" s="144"/>
      <c r="ABF244" s="144"/>
      <c r="ABG244" s="144"/>
      <c r="ABH244" s="144"/>
      <c r="ABI244" s="144"/>
      <c r="ABJ244" s="144"/>
      <c r="ABK244" s="144"/>
      <c r="ABL244" s="144"/>
      <c r="ABM244" s="144"/>
      <c r="ABN244" s="144"/>
      <c r="ABO244" s="144"/>
      <c r="ABP244" s="144"/>
      <c r="ABQ244" s="144"/>
      <c r="ABR244" s="144"/>
      <c r="ABS244" s="144"/>
      <c r="ABT244" s="144"/>
      <c r="ABU244" s="144"/>
      <c r="ABV244" s="144"/>
      <c r="ABW244" s="144"/>
      <c r="ABX244" s="144"/>
      <c r="ABY244" s="144"/>
      <c r="ABZ244" s="144"/>
      <c r="ACA244" s="144"/>
      <c r="ACB244" s="144"/>
      <c r="ACC244" s="144"/>
      <c r="ACD244" s="144"/>
      <c r="ACE244" s="144"/>
      <c r="ACF244" s="144"/>
      <c r="ACG244" s="144"/>
      <c r="ACH244" s="144"/>
      <c r="ACI244" s="144"/>
      <c r="ACJ244" s="144"/>
      <c r="ACK244" s="144"/>
      <c r="ACL244" s="144"/>
      <c r="ACM244" s="144"/>
      <c r="ACN244" s="144"/>
      <c r="ACO244" s="144"/>
      <c r="ACP244" s="144"/>
      <c r="ACQ244" s="144"/>
      <c r="ACR244" s="144"/>
      <c r="ACS244" s="144"/>
      <c r="ACT244" s="144"/>
      <c r="ACU244" s="144"/>
      <c r="ACV244" s="144"/>
      <c r="ACW244" s="144"/>
      <c r="ACX244" s="144"/>
      <c r="ACY244" s="144"/>
      <c r="ACZ244" s="144"/>
      <c r="ADA244" s="144"/>
      <c r="ADB244" s="144"/>
      <c r="ADC244" s="144"/>
      <c r="ADD244" s="144"/>
      <c r="ADE244" s="144"/>
      <c r="ADF244" s="144"/>
      <c r="ADG244" s="144"/>
      <c r="ADH244" s="144"/>
      <c r="ADI244" s="144"/>
      <c r="ADJ244" s="144"/>
      <c r="ADK244" s="144"/>
      <c r="ADL244" s="144"/>
      <c r="ADM244" s="144"/>
      <c r="ADN244" s="144"/>
      <c r="ADO244" s="144"/>
      <c r="ADP244" s="144"/>
      <c r="ADQ244" s="144"/>
      <c r="ADR244" s="144"/>
      <c r="ADS244" s="144"/>
      <c r="ADT244" s="144"/>
      <c r="ADU244" s="144"/>
      <c r="ADV244" s="144"/>
      <c r="ADW244" s="144"/>
      <c r="ADX244" s="144"/>
      <c r="ADY244" s="144"/>
      <c r="ADZ244" s="144"/>
      <c r="AEA244" s="144"/>
      <c r="AEB244" s="144"/>
      <c r="AEC244" s="144"/>
      <c r="AED244" s="144"/>
      <c r="AEE244" s="144"/>
      <c r="AEF244" s="144"/>
      <c r="AEG244" s="144"/>
      <c r="AEH244" s="144"/>
      <c r="AEI244" s="144"/>
      <c r="AEJ244" s="144"/>
      <c r="AEK244" s="144"/>
      <c r="AEL244" s="144"/>
      <c r="AEM244" s="144"/>
      <c r="AEN244" s="144"/>
      <c r="AEO244" s="144"/>
      <c r="AEP244" s="144"/>
      <c r="AEQ244" s="144"/>
      <c r="AER244" s="144"/>
      <c r="AES244" s="144"/>
      <c r="AET244" s="144"/>
      <c r="AEU244" s="144"/>
      <c r="AEV244" s="144"/>
      <c r="AEW244" s="144"/>
      <c r="AEX244" s="144"/>
      <c r="AEY244" s="144"/>
      <c r="AEZ244" s="144"/>
      <c r="AFA244" s="144"/>
      <c r="AFB244" s="144"/>
      <c r="AFC244" s="144"/>
      <c r="AFD244" s="144"/>
      <c r="AFE244" s="144"/>
      <c r="AFF244" s="144"/>
      <c r="AFG244" s="144"/>
      <c r="AFH244" s="144"/>
      <c r="AFI244" s="144"/>
      <c r="AFJ244" s="144"/>
      <c r="AFK244" s="144"/>
      <c r="AFL244" s="144"/>
      <c r="AFM244" s="144"/>
      <c r="AFN244" s="144"/>
      <c r="AFO244" s="144"/>
      <c r="AFP244" s="144"/>
      <c r="AFQ244" s="144"/>
      <c r="AFR244" s="144"/>
      <c r="AFS244" s="144"/>
      <c r="AFT244" s="144"/>
      <c r="AFU244" s="144"/>
      <c r="AFV244" s="144"/>
      <c r="AFW244" s="144"/>
      <c r="AFX244" s="144"/>
      <c r="AFY244" s="144"/>
      <c r="AFZ244" s="144"/>
      <c r="AGA244" s="144"/>
      <c r="AGB244" s="144"/>
      <c r="AGC244" s="144"/>
      <c r="AGD244" s="144"/>
      <c r="AGE244" s="144"/>
      <c r="AGF244" s="144"/>
      <c r="AGG244" s="144"/>
      <c r="AGH244" s="144"/>
      <c r="AGI244" s="144"/>
      <c r="AGJ244" s="144"/>
      <c r="AGK244" s="144"/>
      <c r="AGL244" s="144"/>
      <c r="AGM244" s="144"/>
      <c r="AGN244" s="144"/>
      <c r="AGO244" s="144"/>
      <c r="AGP244" s="144"/>
      <c r="AGQ244" s="144"/>
      <c r="AGR244" s="144"/>
      <c r="AGS244" s="144"/>
      <c r="AGT244" s="144"/>
      <c r="AGU244" s="144"/>
      <c r="AGV244" s="144"/>
      <c r="AGW244" s="144"/>
      <c r="AGX244" s="144"/>
      <c r="AGY244" s="144"/>
      <c r="AGZ244" s="144"/>
      <c r="AHA244" s="144"/>
      <c r="AHB244" s="144"/>
      <c r="AHC244" s="144"/>
      <c r="AHD244" s="144"/>
      <c r="AHE244" s="144"/>
      <c r="AHF244" s="144"/>
      <c r="AHG244" s="144"/>
      <c r="AHH244" s="144"/>
      <c r="AHI244" s="144"/>
      <c r="AHJ244" s="144"/>
      <c r="AHK244" s="144"/>
      <c r="AHL244" s="144"/>
      <c r="AHM244" s="144"/>
      <c r="AHN244" s="144"/>
      <c r="AHO244" s="144"/>
      <c r="AHP244" s="144"/>
      <c r="AHQ244" s="144"/>
      <c r="AHR244" s="144"/>
      <c r="AHS244" s="144"/>
      <c r="AHT244" s="144"/>
      <c r="AHU244" s="144"/>
      <c r="AHV244" s="144"/>
      <c r="AHW244" s="144"/>
      <c r="AHX244" s="144"/>
      <c r="AHY244" s="144"/>
      <c r="AHZ244" s="144"/>
      <c r="AIA244" s="144"/>
      <c r="AIB244" s="144"/>
      <c r="AIC244" s="144"/>
      <c r="AID244" s="144"/>
      <c r="AIE244" s="144"/>
      <c r="AIF244" s="144"/>
      <c r="AIG244" s="144"/>
      <c r="AIH244" s="144"/>
      <c r="AII244" s="144"/>
      <c r="AIJ244" s="144"/>
      <c r="AIK244" s="144"/>
      <c r="AIL244" s="144"/>
      <c r="AIM244" s="144"/>
      <c r="AIN244" s="144"/>
      <c r="AIO244" s="144"/>
      <c r="AIP244" s="144"/>
      <c r="AIQ244" s="144"/>
      <c r="AIR244" s="144"/>
      <c r="AIS244" s="144"/>
      <c r="AIT244" s="144"/>
      <c r="AIU244" s="144"/>
      <c r="AIV244" s="144"/>
      <c r="AIW244" s="144"/>
      <c r="AIX244" s="144"/>
      <c r="AIY244" s="144"/>
      <c r="AIZ244" s="144"/>
      <c r="AJA244" s="144"/>
      <c r="AJB244" s="144"/>
      <c r="AJC244" s="144"/>
      <c r="AJD244" s="144"/>
      <c r="AJE244" s="144"/>
      <c r="AJF244" s="144"/>
      <c r="AJG244" s="144"/>
      <c r="AJH244" s="144"/>
      <c r="AJI244" s="144"/>
      <c r="AJJ244" s="144"/>
      <c r="AJK244" s="144"/>
      <c r="AJL244" s="144"/>
      <c r="AJM244" s="144"/>
      <c r="AJN244" s="144"/>
      <c r="AJO244" s="144"/>
      <c r="AJP244" s="144"/>
      <c r="AJQ244" s="144"/>
      <c r="AJR244" s="144"/>
      <c r="AJS244" s="144"/>
      <c r="AJT244" s="144"/>
      <c r="AJU244" s="144"/>
      <c r="AJV244" s="144"/>
      <c r="AJW244" s="144"/>
      <c r="AJX244" s="144"/>
      <c r="AJY244" s="144"/>
      <c r="AJZ244" s="144"/>
      <c r="AKA244" s="144"/>
      <c r="AKB244" s="144"/>
      <c r="AKC244" s="144"/>
      <c r="AKD244" s="144"/>
      <c r="AKE244" s="144"/>
      <c r="AKF244" s="144"/>
      <c r="AKG244" s="144"/>
      <c r="AKH244" s="144"/>
      <c r="AKI244" s="144"/>
      <c r="AKJ244" s="144"/>
      <c r="AKK244" s="144"/>
      <c r="AKL244" s="144"/>
      <c r="AKM244" s="144"/>
      <c r="AKN244" s="144"/>
      <c r="AKO244" s="144"/>
      <c r="AKP244" s="144"/>
      <c r="AKQ244" s="144"/>
      <c r="AKR244" s="144"/>
      <c r="AKS244" s="144"/>
      <c r="AKT244" s="144"/>
      <c r="AKU244" s="144"/>
      <c r="AKV244" s="144"/>
      <c r="AKW244" s="144"/>
      <c r="AKX244" s="144"/>
      <c r="AKY244" s="144"/>
      <c r="AKZ244" s="144"/>
      <c r="ALA244" s="144"/>
      <c r="ALB244" s="144"/>
      <c r="ALC244" s="144"/>
      <c r="ALD244" s="144"/>
      <c r="ALE244" s="144"/>
      <c r="ALF244" s="144"/>
      <c r="ALG244" s="144"/>
      <c r="ALH244" s="144"/>
      <c r="ALI244" s="144"/>
      <c r="ALJ244" s="144"/>
      <c r="ALK244" s="144"/>
      <c r="ALL244" s="144"/>
      <c r="ALM244" s="144"/>
      <c r="ALN244" s="144"/>
      <c r="ALO244" s="144"/>
      <c r="ALP244" s="144"/>
      <c r="ALQ244" s="144"/>
      <c r="ALR244" s="144"/>
      <c r="ALS244" s="144"/>
      <c r="ALT244" s="144"/>
      <c r="ALU244" s="144"/>
      <c r="ALV244" s="144"/>
      <c r="ALW244" s="144"/>
      <c r="ALX244" s="144"/>
      <c r="ALY244" s="144"/>
      <c r="ALZ244" s="144"/>
      <c r="AMA244" s="144"/>
      <c r="AMB244" s="144"/>
      <c r="AMC244" s="144"/>
      <c r="AMD244" s="144"/>
      <c r="AME244" s="144"/>
      <c r="AMF244" s="144"/>
      <c r="AMG244" s="144"/>
      <c r="AMH244" s="144"/>
      <c r="AMI244" s="144"/>
      <c r="AMJ244" s="144"/>
      <c r="AMK244" s="144"/>
      <c r="AML244" s="144"/>
      <c r="AMM244" s="144"/>
      <c r="AMN244" s="144"/>
      <c r="AMO244" s="144"/>
      <c r="AMP244" s="144"/>
      <c r="AMQ244" s="144"/>
      <c r="AMR244" s="144"/>
      <c r="AMS244" s="144"/>
      <c r="AMT244" s="144"/>
      <c r="AMU244" s="144"/>
      <c r="AMV244" s="144"/>
      <c r="AMW244" s="144"/>
      <c r="AMX244" s="144"/>
      <c r="AMY244" s="144"/>
      <c r="AMZ244" s="144"/>
      <c r="ANA244" s="144"/>
      <c r="ANB244" s="144"/>
      <c r="ANC244" s="144"/>
      <c r="AND244" s="144"/>
      <c r="ANE244" s="144"/>
      <c r="ANF244" s="144"/>
      <c r="ANG244" s="144"/>
      <c r="ANH244" s="144"/>
      <c r="ANI244" s="144"/>
      <c r="ANJ244" s="144"/>
      <c r="ANK244" s="144"/>
      <c r="ANL244" s="144"/>
      <c r="ANM244" s="144"/>
      <c r="ANN244" s="144"/>
      <c r="ANO244" s="144"/>
      <c r="ANP244" s="144"/>
      <c r="ANQ244" s="144"/>
      <c r="ANR244" s="144"/>
      <c r="ANS244" s="144"/>
      <c r="ANT244" s="144"/>
      <c r="ANU244" s="144"/>
      <c r="ANV244" s="144"/>
      <c r="ANW244" s="144"/>
      <c r="ANX244" s="144"/>
      <c r="ANY244" s="144"/>
      <c r="ANZ244" s="144"/>
      <c r="AOA244" s="144"/>
      <c r="AOB244" s="144"/>
      <c r="AOC244" s="144"/>
      <c r="AOD244" s="144"/>
      <c r="AOE244" s="144"/>
      <c r="AOF244" s="144"/>
      <c r="AOG244" s="144"/>
      <c r="AOH244" s="144"/>
      <c r="AOI244" s="144"/>
      <c r="AOJ244" s="144"/>
      <c r="AOK244" s="144"/>
      <c r="AOL244" s="144"/>
      <c r="AOM244" s="144"/>
      <c r="AON244" s="144"/>
      <c r="AOO244" s="144"/>
      <c r="AOP244" s="144"/>
      <c r="AOQ244" s="144"/>
      <c r="AOR244" s="144"/>
      <c r="AOS244" s="144"/>
      <c r="AOT244" s="144"/>
      <c r="AOU244" s="144"/>
      <c r="AOV244" s="144"/>
      <c r="AOW244" s="144"/>
      <c r="AOX244" s="144"/>
      <c r="AOY244" s="144"/>
      <c r="AOZ244" s="144"/>
      <c r="APA244" s="144"/>
      <c r="APB244" s="144"/>
      <c r="APC244" s="144"/>
      <c r="APD244" s="144"/>
      <c r="APE244" s="144"/>
      <c r="APF244" s="144"/>
      <c r="APG244" s="144"/>
      <c r="APH244" s="144"/>
      <c r="API244" s="144"/>
      <c r="APJ244" s="144"/>
      <c r="APK244" s="144"/>
      <c r="APL244" s="144"/>
      <c r="APM244" s="144"/>
      <c r="APN244" s="144"/>
      <c r="APO244" s="144"/>
      <c r="APP244" s="144"/>
      <c r="APQ244" s="144"/>
      <c r="APR244" s="144"/>
      <c r="APS244" s="144"/>
      <c r="APT244" s="144"/>
      <c r="APU244" s="144"/>
      <c r="APV244" s="144"/>
      <c r="APW244" s="144"/>
      <c r="APX244" s="144"/>
      <c r="APY244" s="144"/>
      <c r="APZ244" s="144"/>
      <c r="AQA244" s="144"/>
      <c r="AQB244" s="144"/>
      <c r="AQC244" s="144"/>
      <c r="AQD244" s="144"/>
      <c r="AQE244" s="144"/>
      <c r="AQF244" s="144"/>
      <c r="AQG244" s="144"/>
      <c r="AQH244" s="144"/>
      <c r="AQI244" s="144"/>
      <c r="AQJ244" s="144"/>
      <c r="AQK244" s="144"/>
      <c r="AQL244" s="144"/>
      <c r="AQM244" s="144"/>
      <c r="AQN244" s="144"/>
      <c r="AQO244" s="144"/>
      <c r="AQP244" s="144"/>
      <c r="AQQ244" s="144"/>
      <c r="AQR244" s="144"/>
      <c r="AQS244" s="144"/>
      <c r="AQT244" s="144"/>
      <c r="AQU244" s="144"/>
      <c r="AQV244" s="144"/>
      <c r="AQW244" s="144"/>
      <c r="AQX244" s="144"/>
      <c r="AQY244" s="144"/>
      <c r="AQZ244" s="144"/>
      <c r="ARA244" s="144"/>
      <c r="ARB244" s="144"/>
      <c r="ARC244" s="144"/>
      <c r="ARD244" s="144"/>
      <c r="ARE244" s="144"/>
      <c r="ARF244" s="144"/>
      <c r="ARG244" s="144"/>
      <c r="ARH244" s="144"/>
      <c r="ARI244" s="144"/>
      <c r="ARJ244" s="144"/>
      <c r="ARK244" s="144"/>
      <c r="ARL244" s="144"/>
      <c r="ARM244" s="144"/>
      <c r="ARN244" s="144"/>
      <c r="ARO244" s="144"/>
      <c r="ARP244" s="144"/>
      <c r="ARQ244" s="144"/>
      <c r="ARR244" s="144"/>
      <c r="ARS244" s="144"/>
      <c r="ART244" s="144"/>
      <c r="ARU244" s="144"/>
      <c r="ARV244" s="144"/>
      <c r="ARW244" s="144"/>
      <c r="ARX244" s="144"/>
      <c r="ARY244" s="144"/>
      <c r="ARZ244" s="144"/>
      <c r="ASA244" s="144"/>
      <c r="ASB244" s="144"/>
      <c r="ASC244" s="144"/>
      <c r="ASD244" s="144"/>
      <c r="ASE244" s="144"/>
      <c r="ASF244" s="144"/>
      <c r="ASG244" s="144"/>
      <c r="ASH244" s="144"/>
      <c r="ASI244" s="144"/>
      <c r="ASJ244" s="144"/>
      <c r="ASK244" s="144"/>
      <c r="ASL244" s="144"/>
      <c r="ASM244" s="144"/>
      <c r="ASN244" s="144"/>
      <c r="ASO244" s="144"/>
      <c r="ASP244" s="144"/>
      <c r="ASQ244" s="144"/>
      <c r="ASR244" s="144"/>
      <c r="ASS244" s="144"/>
      <c r="AST244" s="144"/>
      <c r="ASU244" s="144"/>
      <c r="ASV244" s="144"/>
      <c r="ASW244" s="144"/>
      <c r="ASX244" s="144"/>
      <c r="ASY244" s="144"/>
      <c r="ASZ244" s="144"/>
      <c r="ATA244" s="144"/>
      <c r="ATB244" s="144"/>
      <c r="ATC244" s="144"/>
      <c r="ATD244" s="144"/>
      <c r="ATE244" s="144"/>
      <c r="ATF244" s="144"/>
      <c r="ATG244" s="144"/>
      <c r="ATH244" s="144"/>
      <c r="ATI244" s="144"/>
      <c r="ATJ244" s="144"/>
      <c r="ATK244" s="144"/>
      <c r="ATL244" s="144"/>
      <c r="ATM244" s="144"/>
      <c r="ATN244" s="144"/>
      <c r="ATO244" s="144"/>
      <c r="ATP244" s="144"/>
      <c r="ATQ244" s="144"/>
      <c r="ATR244" s="144"/>
      <c r="ATS244" s="144"/>
      <c r="ATT244" s="144"/>
      <c r="ATU244" s="144"/>
      <c r="ATV244" s="144"/>
      <c r="ATW244" s="144"/>
      <c r="ATX244" s="144"/>
      <c r="ATY244" s="144"/>
      <c r="ATZ244" s="144"/>
      <c r="AUA244" s="144"/>
      <c r="AUB244" s="144"/>
      <c r="AUC244" s="144"/>
      <c r="AUD244" s="144"/>
      <c r="AUE244" s="144"/>
      <c r="AUF244" s="144"/>
      <c r="AUG244" s="144"/>
      <c r="AUH244" s="144"/>
      <c r="AUI244" s="144"/>
      <c r="AUJ244" s="144"/>
      <c r="AUK244" s="144"/>
      <c r="AUL244" s="144"/>
      <c r="AUM244" s="144"/>
      <c r="AUN244" s="144"/>
      <c r="AUO244" s="144"/>
      <c r="AUP244" s="144"/>
      <c r="AUQ244" s="144"/>
      <c r="AUR244" s="144"/>
      <c r="AUS244" s="144"/>
      <c r="AUT244" s="144"/>
      <c r="AUU244" s="144"/>
      <c r="AUV244" s="144"/>
      <c r="AUW244" s="144"/>
      <c r="AUX244" s="144"/>
      <c r="AUY244" s="144"/>
      <c r="AUZ244" s="144"/>
      <c r="AVA244" s="144"/>
      <c r="AVB244" s="144"/>
      <c r="AVC244" s="144"/>
      <c r="AVD244" s="144"/>
      <c r="AVE244" s="144"/>
      <c r="AVF244" s="144"/>
      <c r="AVG244" s="144"/>
      <c r="AVH244" s="144"/>
      <c r="AVI244" s="144"/>
      <c r="AVJ244" s="144"/>
      <c r="AVK244" s="144"/>
      <c r="AVL244" s="144"/>
      <c r="AVM244" s="144"/>
      <c r="AVN244" s="144"/>
      <c r="AVO244" s="144"/>
      <c r="AVP244" s="144"/>
      <c r="AVQ244" s="144"/>
      <c r="AVR244" s="144"/>
      <c r="AVS244" s="144"/>
      <c r="AVT244" s="144"/>
      <c r="AVU244" s="144"/>
      <c r="AVV244" s="144"/>
      <c r="AVW244" s="144"/>
      <c r="AVX244" s="144"/>
      <c r="AVY244" s="144"/>
      <c r="AVZ244" s="144"/>
      <c r="AWA244" s="144"/>
      <c r="AWB244" s="144"/>
      <c r="AWC244" s="144"/>
      <c r="AWD244" s="144"/>
      <c r="AWE244" s="144"/>
      <c r="AWF244" s="144"/>
      <c r="AWG244" s="144"/>
      <c r="AWH244" s="144"/>
      <c r="AWI244" s="144"/>
      <c r="AWJ244" s="144"/>
      <c r="AWK244" s="144"/>
      <c r="AWL244" s="144"/>
      <c r="AWM244" s="144"/>
      <c r="AWN244" s="144"/>
      <c r="AWO244" s="144"/>
      <c r="AWP244" s="144"/>
      <c r="AWQ244" s="144"/>
      <c r="AWR244" s="144"/>
      <c r="AWS244" s="144"/>
      <c r="AWT244" s="144"/>
      <c r="AWU244" s="144"/>
      <c r="AWV244" s="144"/>
      <c r="AWW244" s="144"/>
      <c r="AWX244" s="144"/>
      <c r="AWY244" s="144"/>
      <c r="AWZ244" s="144"/>
      <c r="AXA244" s="144"/>
      <c r="AXB244" s="144"/>
      <c r="AXC244" s="144"/>
      <c r="AXD244" s="144"/>
      <c r="AXE244" s="144"/>
      <c r="AXF244" s="144"/>
      <c r="AXG244" s="144"/>
      <c r="AXH244" s="144"/>
      <c r="AXI244" s="144"/>
      <c r="AXJ244" s="144"/>
      <c r="AXK244" s="144"/>
      <c r="AXL244" s="144"/>
      <c r="AXM244" s="144"/>
      <c r="AXN244" s="144"/>
      <c r="AXO244" s="144"/>
      <c r="AXP244" s="144"/>
      <c r="AXQ244" s="144"/>
      <c r="AXR244" s="144"/>
      <c r="AXS244" s="144"/>
      <c r="AXT244" s="144"/>
      <c r="AXU244" s="144"/>
      <c r="AXV244" s="144"/>
      <c r="AXW244" s="144"/>
      <c r="AXX244" s="144"/>
      <c r="AXY244" s="144"/>
      <c r="AXZ244" s="144"/>
      <c r="AYA244" s="144"/>
      <c r="AYB244" s="144"/>
      <c r="AYC244" s="144"/>
      <c r="AYD244" s="144"/>
      <c r="AYE244" s="144"/>
      <c r="AYF244" s="144"/>
      <c r="AYG244" s="144"/>
      <c r="AYH244" s="144"/>
      <c r="AYI244" s="144"/>
      <c r="AYJ244" s="144"/>
      <c r="AYK244" s="144"/>
      <c r="AYL244" s="144"/>
      <c r="AYM244" s="144"/>
      <c r="AYN244" s="144"/>
      <c r="AYO244" s="144"/>
      <c r="AYP244" s="144"/>
      <c r="AYQ244" s="144"/>
      <c r="AYR244" s="144"/>
      <c r="AYS244" s="144"/>
      <c r="AYT244" s="144"/>
      <c r="AYU244" s="144"/>
      <c r="AYV244" s="144"/>
      <c r="AYW244" s="144"/>
      <c r="AYX244" s="144"/>
      <c r="AYY244" s="144"/>
      <c r="AYZ244" s="144"/>
      <c r="AZA244" s="144"/>
      <c r="AZB244" s="144"/>
      <c r="AZC244" s="144"/>
      <c r="AZD244" s="144"/>
      <c r="AZE244" s="144"/>
      <c r="AZF244" s="144"/>
      <c r="AZG244" s="144"/>
      <c r="AZH244" s="144"/>
      <c r="AZI244" s="144"/>
      <c r="AZJ244" s="144"/>
      <c r="AZK244" s="144"/>
      <c r="AZL244" s="144"/>
      <c r="AZM244" s="144"/>
      <c r="AZN244" s="144"/>
      <c r="AZO244" s="144"/>
      <c r="AZP244" s="144"/>
      <c r="AZQ244" s="144"/>
      <c r="AZR244" s="144"/>
      <c r="AZS244" s="144"/>
      <c r="AZT244" s="144"/>
      <c r="AZU244" s="144"/>
      <c r="AZV244" s="144"/>
      <c r="AZW244" s="144"/>
      <c r="AZX244" s="144"/>
      <c r="AZY244" s="144"/>
      <c r="AZZ244" s="144"/>
      <c r="BAA244" s="144"/>
      <c r="BAB244" s="144"/>
      <c r="BAC244" s="144"/>
      <c r="BAD244" s="144"/>
      <c r="BAE244" s="144"/>
      <c r="BAF244" s="144"/>
      <c r="BAG244" s="144"/>
      <c r="BAH244" s="144"/>
      <c r="BAI244" s="144"/>
      <c r="BAJ244" s="144"/>
      <c r="BAK244" s="144"/>
      <c r="BAL244" s="144"/>
      <c r="BAM244" s="144"/>
      <c r="BAN244" s="144"/>
      <c r="BAO244" s="144"/>
      <c r="BAP244" s="144"/>
      <c r="BAQ244" s="144"/>
      <c r="BAR244" s="144"/>
      <c r="BAS244" s="144"/>
      <c r="BAT244" s="144"/>
      <c r="BAU244" s="144"/>
      <c r="BAV244" s="144"/>
      <c r="BAW244" s="144"/>
      <c r="BAX244" s="144"/>
      <c r="BAY244" s="144"/>
      <c r="BAZ244" s="144"/>
      <c r="BBA244" s="144"/>
      <c r="BBB244" s="144"/>
      <c r="BBC244" s="144"/>
      <c r="BBD244" s="144"/>
      <c r="BBE244" s="144"/>
      <c r="BBF244" s="144"/>
      <c r="BBG244" s="144"/>
      <c r="BBH244" s="144"/>
      <c r="BBI244" s="144"/>
      <c r="BBJ244" s="144"/>
      <c r="BBK244" s="144"/>
      <c r="BBL244" s="144"/>
      <c r="BBM244" s="144"/>
      <c r="BBN244" s="144"/>
      <c r="BBO244" s="144"/>
      <c r="BBP244" s="144"/>
      <c r="BBQ244" s="144"/>
      <c r="BBR244" s="144"/>
      <c r="BBS244" s="144"/>
      <c r="BBT244" s="144"/>
      <c r="BBU244" s="144"/>
      <c r="BBV244" s="144"/>
      <c r="BBW244" s="144"/>
      <c r="BBX244" s="144"/>
      <c r="BBY244" s="144"/>
      <c r="BBZ244" s="144"/>
      <c r="BCA244" s="144"/>
      <c r="BCB244" s="144"/>
      <c r="BCC244" s="144"/>
      <c r="BCD244" s="144"/>
      <c r="BCE244" s="144"/>
      <c r="BCF244" s="144"/>
      <c r="BCG244" s="144"/>
      <c r="BCH244" s="144"/>
      <c r="BCI244" s="144"/>
      <c r="BCJ244" s="144"/>
      <c r="BCK244" s="144"/>
      <c r="BCL244" s="144"/>
      <c r="BCM244" s="144"/>
      <c r="BCN244" s="144"/>
      <c r="BCO244" s="144"/>
      <c r="BCP244" s="144"/>
      <c r="BCQ244" s="144"/>
      <c r="BCR244" s="144"/>
      <c r="BCS244" s="144"/>
      <c r="BCT244" s="144"/>
      <c r="BCU244" s="144"/>
      <c r="BCV244" s="144"/>
      <c r="BCW244" s="144"/>
      <c r="BCX244" s="144"/>
      <c r="BCY244" s="144"/>
      <c r="BCZ244" s="144"/>
      <c r="BDA244" s="144"/>
      <c r="BDB244" s="144"/>
      <c r="BDC244" s="144"/>
      <c r="BDD244" s="144"/>
      <c r="BDE244" s="144"/>
      <c r="BDF244" s="144"/>
      <c r="BDG244" s="144"/>
      <c r="BDH244" s="144"/>
      <c r="BDI244" s="144"/>
      <c r="BDJ244" s="144"/>
      <c r="BDK244" s="144"/>
      <c r="BDL244" s="144"/>
      <c r="BDM244" s="144"/>
      <c r="BDN244" s="144"/>
      <c r="BDO244" s="144"/>
      <c r="BDP244" s="144"/>
      <c r="BDQ244" s="144"/>
      <c r="BDR244" s="144"/>
      <c r="BDS244" s="144"/>
      <c r="BDT244" s="144"/>
      <c r="BDU244" s="144"/>
      <c r="BDV244" s="144"/>
      <c r="BDW244" s="144"/>
      <c r="BDX244" s="144"/>
      <c r="BDY244" s="144"/>
      <c r="BDZ244" s="144"/>
      <c r="BEA244" s="144"/>
      <c r="BEB244" s="144"/>
      <c r="BEC244" s="144"/>
      <c r="BED244" s="144"/>
      <c r="BEE244" s="144"/>
      <c r="BEF244" s="144"/>
      <c r="BEG244" s="144"/>
      <c r="BEH244" s="144"/>
      <c r="BEI244" s="144"/>
      <c r="BEJ244" s="144"/>
      <c r="BEK244" s="144"/>
      <c r="BEL244" s="144"/>
      <c r="BEM244" s="144"/>
      <c r="BEN244" s="144"/>
      <c r="BEO244" s="144"/>
      <c r="BEP244" s="144"/>
      <c r="BEQ244" s="144"/>
      <c r="BER244" s="144"/>
      <c r="BES244" s="144"/>
      <c r="BET244" s="144"/>
      <c r="BEU244" s="144"/>
      <c r="BEV244" s="144"/>
      <c r="BEW244" s="144"/>
      <c r="BEX244" s="144"/>
      <c r="BEY244" s="144"/>
      <c r="BEZ244" s="144"/>
      <c r="BFA244" s="144"/>
      <c r="BFB244" s="144"/>
      <c r="BFC244" s="144"/>
      <c r="BFD244" s="144"/>
      <c r="BFE244" s="144"/>
      <c r="BFF244" s="144"/>
      <c r="BFG244" s="144"/>
      <c r="BFH244" s="144"/>
      <c r="BFI244" s="144"/>
      <c r="BFJ244" s="144"/>
      <c r="BFK244" s="144"/>
      <c r="BFL244" s="144"/>
      <c r="BFM244" s="144"/>
      <c r="BFN244" s="144"/>
      <c r="BFO244" s="144"/>
      <c r="BFP244" s="144"/>
      <c r="BFQ244" s="144"/>
      <c r="BFR244" s="144"/>
      <c r="BFS244" s="144"/>
      <c r="BFT244" s="144"/>
      <c r="BFU244" s="144"/>
      <c r="BFV244" s="144"/>
      <c r="BFW244" s="144"/>
      <c r="BFX244" s="144"/>
      <c r="BFY244" s="144"/>
      <c r="BFZ244" s="144"/>
    </row>
    <row r="245" spans="1:1534" ht="15" customHeight="1">
      <c r="A245" s="173" t="s">
        <v>451</v>
      </c>
      <c r="B245" s="143" t="s">
        <v>149</v>
      </c>
      <c r="C245" s="143"/>
      <c r="D245" s="65" t="s">
        <v>78</v>
      </c>
      <c r="E245" s="118"/>
      <c r="F245" s="139"/>
      <c r="G245" s="198"/>
      <c r="H245" s="65" t="s">
        <v>619</v>
      </c>
      <c r="I245" s="65"/>
      <c r="J245" s="65"/>
      <c r="K245" s="293"/>
      <c r="L245" s="123"/>
      <c r="M245" s="289"/>
      <c r="N245" s="65"/>
      <c r="O245" s="179"/>
      <c r="P245" s="140"/>
      <c r="Q245" s="64" t="s">
        <v>93</v>
      </c>
      <c r="R245" s="64" t="s">
        <v>637</v>
      </c>
      <c r="S245" s="64" t="str">
        <f t="shared" si="38"/>
        <v>andtvvvgsinftegiivanmvaemieahtdlkvvrklnlggenvnfeaikrgganngidiyveytghglvdilg</v>
      </c>
      <c r="T245" s="64" t="str">
        <f t="shared" si="39"/>
        <v>fpep</v>
      </c>
      <c r="U245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45" s="64" t="str">
        <f t="shared" si="41"/>
        <v>tyg</v>
      </c>
      <c r="W245" s="64" t="str">
        <f t="shared" si="42"/>
        <v>ppps</v>
      </c>
      <c r="X245" s="64" t="str">
        <f t="shared" si="43"/>
        <v>tdpegayetvkkeykrkwnivwlkplgfnntytltvkdelakqynlktfsdlakisdklilgatmfflegpdgypglqklynfkfkhtksmdmgirytaidnnevqvidafatdgllvshklkileddkaffppyyaapiirqdvldkhpelkdvlnklanqisleemqklnykvdgegqdpakvakeflkekglil</v>
      </c>
      <c r="Y245" s="64"/>
      <c r="Z245" s="64"/>
      <c r="AA245" s="64"/>
      <c r="AB245" s="64"/>
      <c r="AC245" s="186" t="str">
        <f t="shared" si="48"/>
        <v>i</v>
      </c>
      <c r="AD245" s="186" t="str">
        <f t="shared" si="48"/>
        <v>e</v>
      </c>
      <c r="AE245" s="186" t="str">
        <f t="shared" si="48"/>
        <v>h</v>
      </c>
      <c r="AF245" s="186" t="str">
        <f t="shared" si="48"/>
        <v>l</v>
      </c>
      <c r="AG245" s="186" t="str">
        <f t="shared" si="48"/>
        <v>t</v>
      </c>
      <c r="AH245" s="193" t="str">
        <f t="shared" si="48"/>
        <v>y</v>
      </c>
      <c r="AI245" s="66"/>
      <c r="AJ245" s="66"/>
      <c r="AK245" s="205"/>
      <c r="AL245" s="205"/>
      <c r="AM245" s="205"/>
      <c r="AN245" s="205"/>
      <c r="AO245" s="205"/>
      <c r="AP245" s="205"/>
      <c r="AQ245" s="205"/>
      <c r="AR245" s="205"/>
      <c r="AS245" s="205"/>
      <c r="AT245" s="205"/>
      <c r="AU245" s="205"/>
      <c r="AV245" s="205"/>
      <c r="AW245" s="205"/>
      <c r="AX245" s="205"/>
      <c r="AY245" s="205"/>
      <c r="AZ245" s="205"/>
      <c r="BA245" s="205"/>
      <c r="BB245" s="205"/>
      <c r="BC245" s="205"/>
      <c r="BD245" s="205"/>
      <c r="BE245" s="205"/>
      <c r="BF245" s="205"/>
      <c r="BG245" s="205"/>
      <c r="BH245" s="205"/>
      <c r="BI245" s="205"/>
      <c r="BJ245" s="205"/>
      <c r="BK245" s="205"/>
      <c r="BL245" s="205"/>
      <c r="BM245" s="205"/>
      <c r="BN245" s="205"/>
      <c r="BO245" s="205"/>
      <c r="BP245" s="205"/>
      <c r="BQ245" s="205"/>
      <c r="BR245" s="205"/>
      <c r="BS245" s="205"/>
      <c r="BT245" s="205"/>
      <c r="BU245" s="205"/>
      <c r="BV245" s="205"/>
      <c r="BW245" s="205"/>
      <c r="BX245" s="205"/>
      <c r="BY245" s="205"/>
      <c r="BZ245" s="205"/>
      <c r="CA245" s="205"/>
      <c r="CB245" s="205"/>
      <c r="CC245" s="205"/>
      <c r="CD245" s="205"/>
      <c r="CE245" s="205"/>
      <c r="CF245" s="205"/>
      <c r="CG245" s="205"/>
      <c r="CH245" s="205"/>
      <c r="CI245" s="205"/>
      <c r="CJ245" s="205"/>
      <c r="CK245" s="66"/>
      <c r="CL245" s="66"/>
      <c r="CM245" s="66"/>
      <c r="CN245" s="66"/>
      <c r="CO245" s="66"/>
      <c r="CP245" s="66"/>
      <c r="CQ245" s="66"/>
      <c r="CR245" s="66"/>
      <c r="CS245" s="66"/>
      <c r="CT245" s="66"/>
      <c r="CU245" s="66"/>
      <c r="CV245" s="66"/>
      <c r="CW245" s="66"/>
      <c r="CX245" s="66"/>
      <c r="CY245" s="66"/>
      <c r="CZ245" s="66"/>
      <c r="DA245" s="66"/>
      <c r="DB245" s="66"/>
      <c r="DC245" s="66"/>
      <c r="DD245" s="66"/>
      <c r="DE245" s="66"/>
      <c r="DF245" s="66"/>
      <c r="DG245" s="66"/>
      <c r="DH245" s="66"/>
      <c r="DI245" s="66"/>
      <c r="DJ245" s="66"/>
      <c r="DK245" s="66"/>
      <c r="DL245" s="66"/>
      <c r="DM245" s="66"/>
      <c r="DN245" s="66"/>
      <c r="DO245" s="66"/>
      <c r="DP245" s="66"/>
      <c r="DQ245" s="66"/>
      <c r="DR245" s="66"/>
      <c r="DS245" s="66"/>
      <c r="DT245" s="66"/>
      <c r="DU245" s="66"/>
      <c r="DV245" s="66"/>
      <c r="DW245" s="66"/>
      <c r="DX245" s="66"/>
      <c r="DY245" s="66"/>
      <c r="DZ245" s="66"/>
      <c r="EA245" s="66"/>
      <c r="EB245" s="66"/>
      <c r="EC245" s="66"/>
      <c r="ED245" s="66"/>
      <c r="EE245" s="66"/>
      <c r="EF245" s="66"/>
      <c r="EG245" s="66"/>
      <c r="EH245" s="66"/>
      <c r="EI245" s="66"/>
      <c r="EJ245" s="66"/>
      <c r="EK245" s="66"/>
      <c r="EL245" s="66"/>
      <c r="EM245" s="66"/>
      <c r="EN245" s="66"/>
      <c r="EO245" s="66"/>
      <c r="EP245" s="66"/>
      <c r="EQ245" s="66"/>
      <c r="ER245" s="66"/>
      <c r="ES245" s="66"/>
      <c r="ET245" s="66"/>
      <c r="EU245" s="66"/>
      <c r="EV245" s="66"/>
      <c r="EW245" s="66"/>
      <c r="EX245" s="66"/>
      <c r="EY245" s="66"/>
      <c r="EZ245" s="66"/>
      <c r="FA245" s="66"/>
      <c r="FB245" s="66"/>
      <c r="FC245" s="66"/>
      <c r="FD245" s="66"/>
      <c r="FE245" s="66"/>
      <c r="FF245" s="66"/>
      <c r="FG245" s="66"/>
      <c r="FH245" s="66"/>
      <c r="FI245" s="66"/>
      <c r="FJ245" s="66"/>
      <c r="FK245" s="66"/>
      <c r="FL245" s="66"/>
      <c r="FM245" s="66"/>
      <c r="FN245" s="66"/>
      <c r="FO245" s="66"/>
      <c r="FP245" s="66"/>
      <c r="FQ245" s="66"/>
      <c r="FR245" s="66"/>
      <c r="FS245" s="66"/>
      <c r="FT245" s="66"/>
      <c r="FU245" s="66"/>
      <c r="FV245" s="66"/>
      <c r="FW245" s="66"/>
      <c r="FX245" s="66"/>
      <c r="FY245" s="66"/>
      <c r="FZ245" s="66"/>
      <c r="GA245" s="66"/>
      <c r="GB245" s="66"/>
      <c r="GC245" s="66"/>
      <c r="GD245" s="66"/>
      <c r="GE245" s="66"/>
      <c r="GF245" s="66"/>
      <c r="GG245" s="66"/>
      <c r="GH245" s="66"/>
      <c r="GI245" s="66"/>
      <c r="GJ245" s="66"/>
      <c r="GK245" s="66"/>
      <c r="GL245" s="66"/>
      <c r="GM245" s="66"/>
      <c r="GN245" s="66"/>
      <c r="GO245" s="66"/>
      <c r="GP245" s="66"/>
      <c r="GQ245" s="66"/>
      <c r="GR245" s="66"/>
      <c r="GS245" s="66"/>
      <c r="GT245" s="66"/>
      <c r="GU245" s="66"/>
      <c r="GV245" s="66"/>
      <c r="GW245" s="66"/>
      <c r="GX245" s="66"/>
      <c r="GY245" s="66"/>
      <c r="GZ245" s="66"/>
      <c r="HA245" s="66"/>
      <c r="HB245" s="66"/>
      <c r="HC245" s="66"/>
      <c r="HD245" s="66"/>
      <c r="HE245" s="66"/>
      <c r="HF245" s="66"/>
      <c r="HG245" s="66"/>
      <c r="HH245" s="66"/>
      <c r="HI245" s="66"/>
      <c r="HJ245" s="66"/>
      <c r="HK245" s="66"/>
      <c r="HL245" s="66"/>
      <c r="HM245" s="66"/>
      <c r="HN245" s="66"/>
      <c r="HO245" s="66"/>
      <c r="HP245" s="66"/>
      <c r="HQ245" s="66"/>
      <c r="HR245" s="66"/>
      <c r="HS245" s="66"/>
      <c r="HT245" s="66"/>
      <c r="HU245" s="66"/>
      <c r="HV245" s="66"/>
      <c r="HW245" s="66"/>
      <c r="HX245" s="66"/>
      <c r="HY245" s="66"/>
      <c r="HZ245" s="66"/>
      <c r="IA245" s="66"/>
      <c r="IB245" s="66"/>
      <c r="IC245" s="66"/>
      <c r="ID245" s="66"/>
      <c r="IE245" s="66"/>
      <c r="IF245" s="66"/>
      <c r="IG245" s="66"/>
      <c r="IH245" s="66"/>
      <c r="II245" s="66"/>
      <c r="IJ245" s="66"/>
      <c r="IK245" s="66"/>
      <c r="IL245" s="66"/>
      <c r="IM245" s="66"/>
      <c r="IN245" s="66"/>
      <c r="IO245" s="66"/>
      <c r="IP245" s="66"/>
      <c r="IQ245" s="66"/>
      <c r="IR245" s="66"/>
      <c r="IS245" s="66"/>
      <c r="IT245" s="66"/>
      <c r="IU245" s="66"/>
      <c r="IV245" s="66"/>
      <c r="IW245" s="66"/>
      <c r="IX245" s="66"/>
      <c r="IY245" s="66"/>
      <c r="IZ245" s="66"/>
      <c r="JA245" s="66"/>
      <c r="JB245" s="66"/>
      <c r="JC245" s="66"/>
      <c r="JD245" s="66"/>
      <c r="JE245" s="66"/>
      <c r="JF245" s="66"/>
      <c r="JG245" s="66"/>
      <c r="JH245" s="66"/>
      <c r="JI245" s="66"/>
      <c r="JJ245" s="66"/>
      <c r="JK245" s="66"/>
      <c r="JL245" s="66"/>
      <c r="JM245" s="66"/>
      <c r="JN245" s="66"/>
      <c r="JO245" s="66"/>
      <c r="JP245" s="66"/>
      <c r="JQ245" s="66"/>
      <c r="JR245" s="66"/>
      <c r="JS245" s="66"/>
      <c r="JT245" s="66"/>
      <c r="JU245" s="66"/>
      <c r="JV245" s="66"/>
      <c r="JW245" s="66"/>
      <c r="JX245" s="66"/>
      <c r="JY245" s="66"/>
      <c r="JZ245" s="66"/>
      <c r="KA245" s="66"/>
      <c r="KB245" s="66"/>
      <c r="KC245" s="66"/>
      <c r="KD245" s="66"/>
      <c r="KE245" s="66"/>
      <c r="KF245" s="66"/>
      <c r="KG245" s="66"/>
      <c r="KH245" s="66"/>
      <c r="KI245" s="66"/>
      <c r="KJ245" s="66"/>
      <c r="KK245" s="66"/>
      <c r="KL245" s="66"/>
      <c r="KM245" s="66"/>
      <c r="KN245" s="66"/>
      <c r="KO245" s="66"/>
      <c r="KP245" s="66"/>
      <c r="KQ245" s="66"/>
      <c r="KR245" s="66"/>
      <c r="KS245" s="66"/>
      <c r="KT245" s="66"/>
      <c r="KU245" s="66"/>
      <c r="KV245" s="66"/>
      <c r="KW245" s="66"/>
      <c r="KX245" s="66"/>
      <c r="KY245" s="66"/>
      <c r="KZ245" s="66"/>
      <c r="LA245" s="66"/>
      <c r="LB245" s="66"/>
      <c r="LC245" s="66"/>
      <c r="LD245" s="66"/>
      <c r="LE245" s="66"/>
      <c r="LF245" s="66"/>
      <c r="LG245" s="66"/>
      <c r="LH245" s="66"/>
      <c r="LI245" s="66"/>
      <c r="LJ245" s="66"/>
      <c r="LK245" s="66"/>
      <c r="LL245" s="66"/>
      <c r="LM245" s="66"/>
      <c r="LN245" s="66"/>
      <c r="LO245" s="66"/>
      <c r="LP245" s="66"/>
      <c r="LQ245" s="66"/>
      <c r="LR245" s="66"/>
      <c r="LS245" s="66"/>
      <c r="LT245" s="66"/>
      <c r="LU245" s="66"/>
      <c r="LV245" s="66"/>
      <c r="LW245" s="66"/>
      <c r="LX245" s="66"/>
      <c r="LY245" s="66"/>
      <c r="LZ245" s="66"/>
      <c r="MA245" s="66"/>
      <c r="MB245" s="66"/>
      <c r="MC245" s="66"/>
      <c r="MD245" s="66"/>
      <c r="ME245" s="66"/>
      <c r="MF245" s="66"/>
      <c r="MG245" s="66"/>
      <c r="MH245" s="66"/>
      <c r="MI245" s="66"/>
      <c r="MJ245" s="66"/>
      <c r="MK245" s="66"/>
      <c r="ML245" s="66"/>
      <c r="MM245" s="66"/>
      <c r="MN245" s="66"/>
      <c r="MO245" s="66"/>
      <c r="MP245" s="66"/>
      <c r="MQ245" s="66"/>
      <c r="MR245" s="66"/>
      <c r="MS245" s="66"/>
      <c r="MT245" s="66"/>
      <c r="MU245" s="66"/>
      <c r="MV245" s="66"/>
      <c r="MW245" s="66"/>
      <c r="MX245" s="66"/>
      <c r="MY245" s="66"/>
      <c r="MZ245" s="66"/>
      <c r="NA245" s="66"/>
      <c r="NB245" s="66"/>
      <c r="NC245" s="66"/>
      <c r="ND245" s="66"/>
      <c r="NE245" s="66"/>
      <c r="NF245" s="66"/>
      <c r="NG245" s="66"/>
      <c r="NH245" s="66"/>
      <c r="NI245" s="66"/>
      <c r="NJ245" s="66"/>
      <c r="NK245" s="66"/>
      <c r="NL245" s="66"/>
      <c r="NM245" s="66"/>
      <c r="NN245" s="66"/>
      <c r="NO245" s="66"/>
      <c r="NP245" s="66"/>
      <c r="NQ245" s="66"/>
      <c r="NR245" s="66"/>
      <c r="NS245" s="66"/>
      <c r="NT245" s="66"/>
      <c r="NU245" s="66"/>
      <c r="NV245" s="66"/>
      <c r="NW245" s="66"/>
      <c r="NX245" s="66"/>
      <c r="NY245" s="66"/>
      <c r="NZ245" s="66"/>
      <c r="OA245" s="66"/>
      <c r="OB245" s="66"/>
      <c r="OC245" s="66"/>
      <c r="OD245" s="66"/>
      <c r="OE245" s="66"/>
      <c r="OF245" s="66"/>
      <c r="OG245" s="66"/>
      <c r="OH245" s="66"/>
      <c r="OI245" s="66"/>
      <c r="OJ245" s="66"/>
      <c r="OK245" s="66"/>
      <c r="OL245" s="66"/>
      <c r="OM245" s="66"/>
      <c r="ON245" s="66"/>
      <c r="OO245" s="66"/>
      <c r="OP245" s="66"/>
      <c r="OQ245" s="66"/>
      <c r="OR245" s="66"/>
      <c r="OS245" s="66"/>
      <c r="OT245" s="66"/>
      <c r="OU245" s="66"/>
      <c r="OV245" s="66"/>
      <c r="OW245" s="66"/>
      <c r="OX245" s="66"/>
      <c r="OY245" s="66"/>
      <c r="OZ245" s="66"/>
      <c r="PA245" s="66"/>
      <c r="PB245" s="66"/>
      <c r="PC245" s="66"/>
      <c r="PD245" s="66"/>
      <c r="PE245" s="66"/>
      <c r="PF245" s="66"/>
      <c r="PG245" s="66"/>
      <c r="PH245" s="66"/>
      <c r="PI245" s="66"/>
      <c r="PJ245" s="66"/>
      <c r="PK245" s="66"/>
      <c r="PL245" s="66"/>
      <c r="PM245" s="66"/>
      <c r="PN245" s="144"/>
      <c r="PO245" s="144"/>
      <c r="PP245" s="144"/>
      <c r="PQ245" s="144"/>
      <c r="PR245" s="144"/>
      <c r="PS245" s="144"/>
      <c r="PT245" s="144"/>
      <c r="PU245" s="144"/>
      <c r="PV245" s="144"/>
      <c r="PW245" s="144"/>
      <c r="PX245" s="144"/>
      <c r="PY245" s="144"/>
      <c r="PZ245" s="144"/>
      <c r="QA245" s="144"/>
      <c r="QB245" s="144"/>
      <c r="QC245" s="144"/>
      <c r="QD245" s="144"/>
      <c r="QE245" s="144"/>
      <c r="QF245" s="144"/>
      <c r="QG245" s="144"/>
      <c r="QH245" s="144"/>
      <c r="QI245" s="144"/>
      <c r="QJ245" s="144"/>
      <c r="QK245" s="144"/>
      <c r="QL245" s="144"/>
      <c r="QM245" s="144"/>
      <c r="QN245" s="144"/>
      <c r="QO245" s="144"/>
      <c r="QP245" s="144"/>
      <c r="QQ245" s="144"/>
      <c r="QR245" s="144"/>
      <c r="QS245" s="144"/>
      <c r="QT245" s="144"/>
      <c r="QU245" s="144"/>
      <c r="QV245" s="144"/>
      <c r="QW245" s="144"/>
      <c r="QX245" s="144"/>
      <c r="QY245" s="144"/>
      <c r="QZ245" s="144"/>
      <c r="RA245" s="144"/>
      <c r="RB245" s="144"/>
      <c r="RC245" s="144"/>
      <c r="RD245" s="144"/>
      <c r="RE245" s="144"/>
      <c r="RF245" s="144"/>
      <c r="RG245" s="144"/>
      <c r="RH245" s="144"/>
      <c r="RI245" s="144"/>
      <c r="RJ245" s="144"/>
      <c r="RK245" s="144"/>
      <c r="RL245" s="144"/>
      <c r="RM245" s="144"/>
      <c r="RN245" s="144"/>
      <c r="RO245" s="144"/>
      <c r="RP245" s="144"/>
      <c r="RQ245" s="144"/>
      <c r="RR245" s="144"/>
      <c r="RS245" s="144"/>
      <c r="RT245" s="144"/>
      <c r="RU245" s="144"/>
      <c r="RV245" s="144"/>
      <c r="RW245" s="144"/>
      <c r="RX245" s="144"/>
      <c r="RY245" s="144"/>
      <c r="RZ245" s="144"/>
      <c r="SA245" s="144"/>
      <c r="SB245" s="144"/>
      <c r="SC245" s="144"/>
      <c r="SD245" s="144"/>
      <c r="SE245" s="144"/>
      <c r="SF245" s="144"/>
      <c r="SG245" s="144"/>
      <c r="SH245" s="144"/>
      <c r="SI245" s="144"/>
      <c r="SJ245" s="144"/>
      <c r="SK245" s="144"/>
      <c r="SL245" s="144"/>
      <c r="SM245" s="144"/>
      <c r="SN245" s="144"/>
      <c r="SO245" s="144"/>
      <c r="SP245" s="144"/>
      <c r="SQ245" s="144"/>
      <c r="SR245" s="144"/>
      <c r="SS245" s="144"/>
      <c r="ST245" s="144"/>
      <c r="SU245" s="144"/>
      <c r="SV245" s="144"/>
      <c r="SW245" s="144"/>
      <c r="SX245" s="144"/>
      <c r="SY245" s="144"/>
      <c r="SZ245" s="144"/>
      <c r="TA245" s="144"/>
      <c r="TB245" s="144"/>
      <c r="TC245" s="144"/>
      <c r="TD245" s="144"/>
      <c r="TE245" s="144"/>
      <c r="TF245" s="144"/>
      <c r="TG245" s="144"/>
      <c r="TH245" s="144"/>
      <c r="TI245" s="144"/>
      <c r="TJ245" s="144"/>
      <c r="TK245" s="144"/>
      <c r="TL245" s="144"/>
      <c r="TM245" s="144"/>
      <c r="TN245" s="144"/>
      <c r="TO245" s="144"/>
      <c r="TP245" s="144"/>
      <c r="TQ245" s="144"/>
      <c r="TR245" s="144"/>
      <c r="TS245" s="144"/>
      <c r="TT245" s="144"/>
      <c r="TU245" s="144"/>
      <c r="TV245" s="144"/>
      <c r="TW245" s="144"/>
      <c r="TX245" s="144"/>
      <c r="TY245" s="144"/>
      <c r="TZ245" s="144"/>
      <c r="UA245" s="144"/>
      <c r="UB245" s="144"/>
      <c r="UC245" s="144"/>
      <c r="UD245" s="144"/>
      <c r="UE245" s="144"/>
      <c r="UF245" s="144"/>
      <c r="UG245" s="144"/>
      <c r="UH245" s="144"/>
      <c r="UI245" s="144"/>
      <c r="UJ245" s="144"/>
      <c r="UK245" s="144"/>
      <c r="UL245" s="144"/>
      <c r="UM245" s="144"/>
      <c r="UN245" s="144"/>
      <c r="UO245" s="144"/>
      <c r="UP245" s="144"/>
      <c r="UQ245" s="144"/>
      <c r="UR245" s="144"/>
      <c r="US245" s="144"/>
      <c r="UT245" s="144"/>
      <c r="UU245" s="144"/>
      <c r="UV245" s="144"/>
      <c r="UW245" s="144"/>
      <c r="UX245" s="144"/>
      <c r="UY245" s="144"/>
      <c r="UZ245" s="144"/>
      <c r="VA245" s="144"/>
      <c r="VB245" s="144"/>
      <c r="VC245" s="144"/>
      <c r="VD245" s="144"/>
      <c r="VE245" s="144"/>
      <c r="VF245" s="144"/>
      <c r="VG245" s="144"/>
      <c r="VH245" s="144"/>
      <c r="VI245" s="144"/>
      <c r="VJ245" s="144"/>
      <c r="VK245" s="144"/>
      <c r="VL245" s="144"/>
      <c r="VM245" s="144"/>
      <c r="VN245" s="144"/>
      <c r="VO245" s="144"/>
      <c r="VP245" s="144"/>
      <c r="VQ245" s="144"/>
      <c r="VR245" s="144"/>
      <c r="VS245" s="144"/>
      <c r="VT245" s="144"/>
      <c r="VU245" s="144"/>
      <c r="VV245" s="144"/>
      <c r="VW245" s="144"/>
      <c r="VX245" s="144"/>
      <c r="VY245" s="144"/>
      <c r="VZ245" s="144"/>
      <c r="WA245" s="144"/>
      <c r="WB245" s="144"/>
      <c r="WC245" s="144"/>
      <c r="WD245" s="144"/>
      <c r="WE245" s="144"/>
      <c r="WF245" s="144"/>
      <c r="WG245" s="144"/>
      <c r="WH245" s="144"/>
      <c r="WI245" s="144"/>
      <c r="WJ245" s="144"/>
      <c r="WK245" s="144"/>
      <c r="WL245" s="144"/>
      <c r="WM245" s="144"/>
      <c r="WN245" s="144"/>
      <c r="WO245" s="144"/>
      <c r="WP245" s="144"/>
      <c r="WQ245" s="144"/>
      <c r="WR245" s="144"/>
      <c r="WS245" s="144"/>
      <c r="WT245" s="144"/>
      <c r="WU245" s="144"/>
      <c r="WV245" s="144"/>
      <c r="WW245" s="144"/>
      <c r="WX245" s="144"/>
      <c r="WY245" s="144"/>
      <c r="WZ245" s="144"/>
      <c r="XA245" s="144"/>
      <c r="XB245" s="144"/>
      <c r="XC245" s="144"/>
      <c r="XD245" s="144"/>
      <c r="XE245" s="144"/>
      <c r="XF245" s="144"/>
      <c r="XG245" s="144"/>
      <c r="XH245" s="144"/>
      <c r="XI245" s="144"/>
      <c r="XJ245" s="144"/>
      <c r="XK245" s="144"/>
      <c r="XL245" s="144"/>
      <c r="XM245" s="144"/>
      <c r="XN245" s="144"/>
      <c r="XO245" s="144"/>
      <c r="XP245" s="144"/>
      <c r="XQ245" s="144"/>
      <c r="XR245" s="144"/>
      <c r="XS245" s="144"/>
      <c r="XT245" s="144"/>
      <c r="XU245" s="144"/>
      <c r="XV245" s="144"/>
      <c r="XW245" s="144"/>
      <c r="XX245" s="144"/>
      <c r="XY245" s="144"/>
      <c r="XZ245" s="144"/>
      <c r="YA245" s="144"/>
      <c r="YB245" s="144"/>
      <c r="YC245" s="144"/>
      <c r="YD245" s="144"/>
      <c r="YE245" s="144"/>
      <c r="YF245" s="144"/>
      <c r="YG245" s="144"/>
      <c r="YH245" s="144"/>
      <c r="YI245" s="144"/>
      <c r="YJ245" s="144"/>
      <c r="YK245" s="144"/>
      <c r="YL245" s="144"/>
      <c r="YM245" s="144"/>
      <c r="YN245" s="144"/>
      <c r="YO245" s="144"/>
      <c r="YP245" s="144"/>
      <c r="YQ245" s="144"/>
      <c r="YR245" s="144"/>
      <c r="YS245" s="144"/>
      <c r="YT245" s="144"/>
      <c r="YU245" s="144"/>
      <c r="YV245" s="144"/>
      <c r="YW245" s="144"/>
      <c r="YX245" s="144"/>
      <c r="YY245" s="144"/>
      <c r="YZ245" s="144"/>
      <c r="ZA245" s="144"/>
      <c r="ZB245" s="144"/>
      <c r="ZC245" s="144"/>
      <c r="ZD245" s="144"/>
      <c r="ZE245" s="144"/>
      <c r="ZF245" s="144"/>
      <c r="ZG245" s="144"/>
      <c r="ZH245" s="144"/>
      <c r="ZI245" s="144"/>
      <c r="ZJ245" s="144"/>
      <c r="ZK245" s="144"/>
      <c r="ZL245" s="144"/>
      <c r="ZM245" s="144"/>
      <c r="ZN245" s="144"/>
      <c r="ZO245" s="144"/>
      <c r="ZP245" s="144"/>
      <c r="ZQ245" s="144"/>
      <c r="ZR245" s="144"/>
      <c r="ZS245" s="144"/>
      <c r="ZT245" s="144"/>
      <c r="ZU245" s="144"/>
      <c r="ZV245" s="144"/>
      <c r="ZW245" s="144"/>
      <c r="ZX245" s="144"/>
      <c r="ZY245" s="144"/>
      <c r="ZZ245" s="144"/>
      <c r="AAA245" s="144"/>
      <c r="AAB245" s="144"/>
      <c r="AAC245" s="144"/>
      <c r="AAD245" s="144"/>
      <c r="AAE245" s="144"/>
      <c r="AAF245" s="144"/>
      <c r="AAG245" s="144"/>
      <c r="AAH245" s="144"/>
      <c r="AAI245" s="144"/>
      <c r="AAJ245" s="144"/>
      <c r="AAK245" s="144"/>
      <c r="AAL245" s="144"/>
      <c r="AAM245" s="144"/>
      <c r="AAN245" s="144"/>
      <c r="AAO245" s="144"/>
      <c r="AAP245" s="144"/>
      <c r="AAQ245" s="144"/>
      <c r="AAR245" s="144"/>
      <c r="AAS245" s="144"/>
      <c r="AAT245" s="144"/>
      <c r="AAU245" s="144"/>
      <c r="AAV245" s="144"/>
      <c r="AAW245" s="144"/>
      <c r="AAX245" s="144"/>
      <c r="AAY245" s="144"/>
      <c r="AAZ245" s="144"/>
      <c r="ABA245" s="144"/>
      <c r="ABB245" s="144"/>
      <c r="ABC245" s="144"/>
      <c r="ABD245" s="144"/>
      <c r="ABE245" s="144"/>
      <c r="ABF245" s="144"/>
      <c r="ABG245" s="144"/>
      <c r="ABH245" s="144"/>
      <c r="ABI245" s="144"/>
      <c r="ABJ245" s="144"/>
      <c r="ABK245" s="144"/>
      <c r="ABL245" s="144"/>
      <c r="ABM245" s="144"/>
      <c r="ABN245" s="144"/>
      <c r="ABO245" s="144"/>
      <c r="ABP245" s="144"/>
      <c r="ABQ245" s="144"/>
      <c r="ABR245" s="144"/>
      <c r="ABS245" s="144"/>
      <c r="ABT245" s="144"/>
      <c r="ABU245" s="144"/>
      <c r="ABV245" s="144"/>
      <c r="ABW245" s="144"/>
      <c r="ABX245" s="144"/>
      <c r="ABY245" s="144"/>
      <c r="ABZ245" s="144"/>
      <c r="ACA245" s="144"/>
      <c r="ACB245" s="144"/>
      <c r="ACC245" s="144"/>
      <c r="ACD245" s="144"/>
      <c r="ACE245" s="144"/>
      <c r="ACF245" s="144"/>
      <c r="ACG245" s="144"/>
      <c r="ACH245" s="144"/>
      <c r="ACI245" s="144"/>
      <c r="ACJ245" s="144"/>
      <c r="ACK245" s="144"/>
      <c r="ACL245" s="144"/>
      <c r="ACM245" s="144"/>
      <c r="ACN245" s="144"/>
      <c r="ACO245" s="144"/>
      <c r="ACP245" s="144"/>
      <c r="ACQ245" s="144"/>
      <c r="ACR245" s="144"/>
      <c r="ACS245" s="144"/>
      <c r="ACT245" s="144"/>
      <c r="ACU245" s="144"/>
      <c r="ACV245" s="144"/>
      <c r="ACW245" s="144"/>
      <c r="ACX245" s="144"/>
      <c r="ACY245" s="144"/>
      <c r="ACZ245" s="144"/>
      <c r="ADA245" s="144"/>
      <c r="ADB245" s="144"/>
      <c r="ADC245" s="144"/>
      <c r="ADD245" s="144"/>
      <c r="ADE245" s="144"/>
      <c r="ADF245" s="144"/>
      <c r="ADG245" s="144"/>
      <c r="ADH245" s="144"/>
      <c r="ADI245" s="144"/>
      <c r="ADJ245" s="144"/>
      <c r="ADK245" s="144"/>
      <c r="ADL245" s="144"/>
      <c r="ADM245" s="144"/>
      <c r="ADN245" s="144"/>
      <c r="ADO245" s="144"/>
      <c r="ADP245" s="144"/>
      <c r="ADQ245" s="144"/>
      <c r="ADR245" s="144"/>
      <c r="ADS245" s="144"/>
      <c r="ADT245" s="144"/>
      <c r="ADU245" s="144"/>
      <c r="ADV245" s="144"/>
      <c r="ADW245" s="144"/>
      <c r="ADX245" s="144"/>
      <c r="ADY245" s="144"/>
      <c r="ADZ245" s="144"/>
      <c r="AEA245" s="144"/>
      <c r="AEB245" s="144"/>
      <c r="AEC245" s="144"/>
      <c r="AED245" s="144"/>
      <c r="AEE245" s="144"/>
      <c r="AEF245" s="144"/>
      <c r="AEG245" s="144"/>
      <c r="AEH245" s="144"/>
      <c r="AEI245" s="144"/>
      <c r="AEJ245" s="144"/>
      <c r="AEK245" s="144"/>
      <c r="AEL245" s="144"/>
      <c r="AEM245" s="144"/>
      <c r="AEN245" s="144"/>
      <c r="AEO245" s="144"/>
      <c r="AEP245" s="144"/>
      <c r="AEQ245" s="144"/>
      <c r="AER245" s="144"/>
      <c r="AES245" s="144"/>
      <c r="AET245" s="144"/>
      <c r="AEU245" s="144"/>
      <c r="AEV245" s="144"/>
      <c r="AEW245" s="144"/>
      <c r="AEX245" s="144"/>
      <c r="AEY245" s="144"/>
      <c r="AEZ245" s="144"/>
      <c r="AFA245" s="144"/>
      <c r="AFB245" s="144"/>
      <c r="AFC245" s="144"/>
      <c r="AFD245" s="144"/>
      <c r="AFE245" s="144"/>
      <c r="AFF245" s="144"/>
      <c r="AFG245" s="144"/>
      <c r="AFH245" s="144"/>
      <c r="AFI245" s="144"/>
      <c r="AFJ245" s="144"/>
      <c r="AFK245" s="144"/>
      <c r="AFL245" s="144"/>
      <c r="AFM245" s="144"/>
      <c r="AFN245" s="144"/>
      <c r="AFO245" s="144"/>
      <c r="AFP245" s="144"/>
      <c r="AFQ245" s="144"/>
      <c r="AFR245" s="144"/>
      <c r="AFS245" s="144"/>
      <c r="AFT245" s="144"/>
      <c r="AFU245" s="144"/>
      <c r="AFV245" s="144"/>
      <c r="AFW245" s="144"/>
      <c r="AFX245" s="144"/>
      <c r="AFY245" s="144"/>
      <c r="AFZ245" s="144"/>
      <c r="AGA245" s="144"/>
      <c r="AGB245" s="144"/>
      <c r="AGC245" s="144"/>
      <c r="AGD245" s="144"/>
      <c r="AGE245" s="144"/>
      <c r="AGF245" s="144"/>
      <c r="AGG245" s="144"/>
      <c r="AGH245" s="144"/>
      <c r="AGI245" s="144"/>
      <c r="AGJ245" s="144"/>
      <c r="AGK245" s="144"/>
      <c r="AGL245" s="144"/>
      <c r="AGM245" s="144"/>
      <c r="AGN245" s="144"/>
      <c r="AGO245" s="144"/>
      <c r="AGP245" s="144"/>
      <c r="AGQ245" s="144"/>
      <c r="AGR245" s="144"/>
      <c r="AGS245" s="144"/>
      <c r="AGT245" s="144"/>
      <c r="AGU245" s="144"/>
      <c r="AGV245" s="144"/>
      <c r="AGW245" s="144"/>
      <c r="AGX245" s="144"/>
      <c r="AGY245" s="144"/>
      <c r="AGZ245" s="144"/>
      <c r="AHA245" s="144"/>
      <c r="AHB245" s="144"/>
      <c r="AHC245" s="144"/>
      <c r="AHD245" s="144"/>
      <c r="AHE245" s="144"/>
      <c r="AHF245" s="144"/>
      <c r="AHG245" s="144"/>
      <c r="AHH245" s="144"/>
      <c r="AHI245" s="144"/>
      <c r="AHJ245" s="144"/>
      <c r="AHK245" s="144"/>
      <c r="AHL245" s="144"/>
      <c r="AHM245" s="144"/>
      <c r="AHN245" s="144"/>
      <c r="AHO245" s="144"/>
      <c r="AHP245" s="144"/>
      <c r="AHQ245" s="144"/>
      <c r="AHR245" s="144"/>
      <c r="AHS245" s="144"/>
      <c r="AHT245" s="144"/>
      <c r="AHU245" s="144"/>
      <c r="AHV245" s="144"/>
      <c r="AHW245" s="144"/>
      <c r="AHX245" s="144"/>
      <c r="AHY245" s="144"/>
      <c r="AHZ245" s="144"/>
      <c r="AIA245" s="144"/>
      <c r="AIB245" s="144"/>
      <c r="AIC245" s="144"/>
      <c r="AID245" s="144"/>
      <c r="AIE245" s="144"/>
      <c r="AIF245" s="144"/>
      <c r="AIG245" s="144"/>
      <c r="AIH245" s="144"/>
      <c r="AII245" s="144"/>
      <c r="AIJ245" s="144"/>
      <c r="AIK245" s="144"/>
      <c r="AIL245" s="144"/>
      <c r="AIM245" s="144"/>
      <c r="AIN245" s="144"/>
      <c r="AIO245" s="144"/>
      <c r="AIP245" s="144"/>
      <c r="AIQ245" s="144"/>
      <c r="AIR245" s="144"/>
      <c r="AIS245" s="144"/>
      <c r="AIT245" s="144"/>
      <c r="AIU245" s="144"/>
      <c r="AIV245" s="144"/>
      <c r="AIW245" s="144"/>
      <c r="AIX245" s="144"/>
      <c r="AIY245" s="144"/>
      <c r="AIZ245" s="144"/>
      <c r="AJA245" s="144"/>
      <c r="AJB245" s="144"/>
      <c r="AJC245" s="144"/>
      <c r="AJD245" s="144"/>
      <c r="AJE245" s="144"/>
      <c r="AJF245" s="144"/>
      <c r="AJG245" s="144"/>
      <c r="AJH245" s="144"/>
      <c r="AJI245" s="144"/>
      <c r="AJJ245" s="144"/>
      <c r="AJK245" s="144"/>
      <c r="AJL245" s="144"/>
      <c r="AJM245" s="144"/>
      <c r="AJN245" s="144"/>
      <c r="AJO245" s="144"/>
      <c r="AJP245" s="144"/>
      <c r="AJQ245" s="144"/>
      <c r="AJR245" s="144"/>
      <c r="AJS245" s="144"/>
      <c r="AJT245" s="144"/>
      <c r="AJU245" s="144"/>
      <c r="AJV245" s="144"/>
      <c r="AJW245" s="144"/>
      <c r="AJX245" s="144"/>
      <c r="AJY245" s="144"/>
      <c r="AJZ245" s="144"/>
      <c r="AKA245" s="144"/>
      <c r="AKB245" s="144"/>
      <c r="AKC245" s="144"/>
      <c r="AKD245" s="144"/>
      <c r="AKE245" s="144"/>
      <c r="AKF245" s="144"/>
      <c r="AKG245" s="144"/>
      <c r="AKH245" s="144"/>
      <c r="AKI245" s="144"/>
      <c r="AKJ245" s="144"/>
      <c r="AKK245" s="144"/>
      <c r="AKL245" s="144"/>
      <c r="AKM245" s="144"/>
      <c r="AKN245" s="144"/>
      <c r="AKO245" s="144"/>
      <c r="AKP245" s="144"/>
      <c r="AKQ245" s="144"/>
      <c r="AKR245" s="144"/>
      <c r="AKS245" s="144"/>
      <c r="AKT245" s="144"/>
      <c r="AKU245" s="144"/>
      <c r="AKV245" s="144"/>
      <c r="AKW245" s="144"/>
      <c r="AKX245" s="144"/>
      <c r="AKY245" s="144"/>
      <c r="AKZ245" s="144"/>
      <c r="ALA245" s="144"/>
      <c r="ALB245" s="144"/>
      <c r="ALC245" s="144"/>
      <c r="ALD245" s="144"/>
      <c r="ALE245" s="144"/>
      <c r="ALF245" s="144"/>
      <c r="ALG245" s="144"/>
      <c r="ALH245" s="144"/>
      <c r="ALI245" s="144"/>
      <c r="ALJ245" s="144"/>
      <c r="ALK245" s="144"/>
      <c r="ALL245" s="144"/>
      <c r="ALM245" s="144"/>
      <c r="ALN245" s="144"/>
      <c r="ALO245" s="144"/>
      <c r="ALP245" s="144"/>
      <c r="ALQ245" s="144"/>
      <c r="ALR245" s="144"/>
      <c r="ALS245" s="144"/>
      <c r="ALT245" s="144"/>
      <c r="ALU245" s="144"/>
      <c r="ALV245" s="144"/>
      <c r="ALW245" s="144"/>
      <c r="ALX245" s="144"/>
      <c r="ALY245" s="144"/>
      <c r="ALZ245" s="144"/>
      <c r="AMA245" s="144"/>
      <c r="AMB245" s="144"/>
      <c r="AMC245" s="144"/>
      <c r="AMD245" s="144"/>
      <c r="AME245" s="144"/>
      <c r="AMF245" s="144"/>
      <c r="AMG245" s="144"/>
      <c r="AMH245" s="144"/>
      <c r="AMI245" s="144"/>
      <c r="AMJ245" s="144"/>
      <c r="AMK245" s="144"/>
      <c r="AML245" s="144"/>
      <c r="AMM245" s="144"/>
      <c r="AMN245" s="144"/>
      <c r="AMO245" s="144"/>
      <c r="AMP245" s="144"/>
      <c r="AMQ245" s="144"/>
      <c r="AMR245" s="144"/>
      <c r="AMS245" s="144"/>
      <c r="AMT245" s="144"/>
      <c r="AMU245" s="144"/>
      <c r="AMV245" s="144"/>
      <c r="AMW245" s="144"/>
      <c r="AMX245" s="144"/>
      <c r="AMY245" s="144"/>
      <c r="AMZ245" s="144"/>
      <c r="ANA245" s="144"/>
      <c r="ANB245" s="144"/>
      <c r="ANC245" s="144"/>
      <c r="AND245" s="144"/>
      <c r="ANE245" s="144"/>
      <c r="ANF245" s="144"/>
      <c r="ANG245" s="144"/>
      <c r="ANH245" s="144"/>
      <c r="ANI245" s="144"/>
      <c r="ANJ245" s="144"/>
      <c r="ANK245" s="144"/>
      <c r="ANL245" s="144"/>
      <c r="ANM245" s="144"/>
      <c r="ANN245" s="144"/>
      <c r="ANO245" s="144"/>
      <c r="ANP245" s="144"/>
      <c r="ANQ245" s="144"/>
      <c r="ANR245" s="144"/>
      <c r="ANS245" s="144"/>
      <c r="ANT245" s="144"/>
      <c r="ANU245" s="144"/>
      <c r="ANV245" s="144"/>
      <c r="ANW245" s="144"/>
      <c r="ANX245" s="144"/>
      <c r="ANY245" s="144"/>
      <c r="ANZ245" s="144"/>
      <c r="AOA245" s="144"/>
      <c r="AOB245" s="144"/>
      <c r="AOC245" s="144"/>
      <c r="AOD245" s="144"/>
      <c r="AOE245" s="144"/>
      <c r="AOF245" s="144"/>
      <c r="AOG245" s="144"/>
      <c r="AOH245" s="144"/>
      <c r="AOI245" s="144"/>
      <c r="AOJ245" s="144"/>
      <c r="AOK245" s="144"/>
      <c r="AOL245" s="144"/>
      <c r="AOM245" s="144"/>
      <c r="AON245" s="144"/>
      <c r="AOO245" s="144"/>
      <c r="AOP245" s="144"/>
      <c r="AOQ245" s="144"/>
      <c r="AOR245" s="144"/>
      <c r="AOS245" s="144"/>
      <c r="AOT245" s="144"/>
      <c r="AOU245" s="144"/>
      <c r="AOV245" s="144"/>
      <c r="AOW245" s="144"/>
      <c r="AOX245" s="144"/>
      <c r="AOY245" s="144"/>
      <c r="AOZ245" s="144"/>
      <c r="APA245" s="144"/>
      <c r="APB245" s="144"/>
      <c r="APC245" s="144"/>
      <c r="APD245" s="144"/>
      <c r="APE245" s="144"/>
      <c r="APF245" s="144"/>
      <c r="APG245" s="144"/>
      <c r="APH245" s="144"/>
      <c r="API245" s="144"/>
      <c r="APJ245" s="144"/>
      <c r="APK245" s="144"/>
      <c r="APL245" s="144"/>
      <c r="APM245" s="144"/>
      <c r="APN245" s="144"/>
      <c r="APO245" s="144"/>
      <c r="APP245" s="144"/>
      <c r="APQ245" s="144"/>
      <c r="APR245" s="144"/>
      <c r="APS245" s="144"/>
      <c r="APT245" s="144"/>
      <c r="APU245" s="144"/>
      <c r="APV245" s="144"/>
      <c r="APW245" s="144"/>
      <c r="APX245" s="144"/>
      <c r="APY245" s="144"/>
      <c r="APZ245" s="144"/>
      <c r="AQA245" s="144"/>
      <c r="AQB245" s="144"/>
      <c r="AQC245" s="144"/>
      <c r="AQD245" s="144"/>
      <c r="AQE245" s="144"/>
      <c r="AQF245" s="144"/>
      <c r="AQG245" s="144"/>
      <c r="AQH245" s="144"/>
      <c r="AQI245" s="144"/>
      <c r="AQJ245" s="144"/>
      <c r="AQK245" s="144"/>
      <c r="AQL245" s="144"/>
      <c r="AQM245" s="144"/>
      <c r="AQN245" s="144"/>
      <c r="AQO245" s="144"/>
      <c r="AQP245" s="144"/>
      <c r="AQQ245" s="144"/>
      <c r="AQR245" s="144"/>
      <c r="AQS245" s="144"/>
      <c r="AQT245" s="144"/>
      <c r="AQU245" s="144"/>
      <c r="AQV245" s="144"/>
      <c r="AQW245" s="144"/>
      <c r="AQX245" s="144"/>
      <c r="AQY245" s="144"/>
      <c r="AQZ245" s="144"/>
      <c r="ARA245" s="144"/>
      <c r="ARB245" s="144"/>
      <c r="ARC245" s="144"/>
      <c r="ARD245" s="144"/>
      <c r="ARE245" s="144"/>
      <c r="ARF245" s="144"/>
      <c r="ARG245" s="144"/>
      <c r="ARH245" s="144"/>
      <c r="ARI245" s="144"/>
      <c r="ARJ245" s="144"/>
      <c r="ARK245" s="144"/>
      <c r="ARL245" s="144"/>
      <c r="ARM245" s="144"/>
      <c r="ARN245" s="144"/>
      <c r="ARO245" s="144"/>
      <c r="ARP245" s="144"/>
      <c r="ARQ245" s="144"/>
      <c r="ARR245" s="144"/>
      <c r="ARS245" s="144"/>
      <c r="ART245" s="144"/>
      <c r="ARU245" s="144"/>
      <c r="ARV245" s="144"/>
      <c r="ARW245" s="144"/>
      <c r="ARX245" s="144"/>
      <c r="ARY245" s="144"/>
      <c r="ARZ245" s="144"/>
      <c r="ASA245" s="144"/>
      <c r="ASB245" s="144"/>
      <c r="ASC245" s="144"/>
      <c r="ASD245" s="144"/>
      <c r="ASE245" s="144"/>
      <c r="ASF245" s="144"/>
      <c r="ASG245" s="144"/>
      <c r="ASH245" s="144"/>
      <c r="ASI245" s="144"/>
      <c r="ASJ245" s="144"/>
      <c r="ASK245" s="144"/>
      <c r="ASL245" s="144"/>
      <c r="ASM245" s="144"/>
      <c r="ASN245" s="144"/>
      <c r="ASO245" s="144"/>
      <c r="ASP245" s="144"/>
      <c r="ASQ245" s="144"/>
      <c r="ASR245" s="144"/>
      <c r="ASS245" s="144"/>
      <c r="AST245" s="144"/>
      <c r="ASU245" s="144"/>
      <c r="ASV245" s="144"/>
      <c r="ASW245" s="144"/>
      <c r="ASX245" s="144"/>
      <c r="ASY245" s="144"/>
      <c r="ASZ245" s="144"/>
      <c r="ATA245" s="144"/>
      <c r="ATB245" s="144"/>
      <c r="ATC245" s="144"/>
      <c r="ATD245" s="144"/>
      <c r="ATE245" s="144"/>
      <c r="ATF245" s="144"/>
      <c r="ATG245" s="144"/>
      <c r="ATH245" s="144"/>
      <c r="ATI245" s="144"/>
      <c r="ATJ245" s="144"/>
      <c r="ATK245" s="144"/>
      <c r="ATL245" s="144"/>
      <c r="ATM245" s="144"/>
      <c r="ATN245" s="144"/>
      <c r="ATO245" s="144"/>
      <c r="ATP245" s="144"/>
      <c r="ATQ245" s="144"/>
      <c r="ATR245" s="144"/>
      <c r="ATS245" s="144"/>
      <c r="ATT245" s="144"/>
      <c r="ATU245" s="144"/>
      <c r="ATV245" s="144"/>
      <c r="ATW245" s="144"/>
      <c r="ATX245" s="144"/>
      <c r="ATY245" s="144"/>
      <c r="ATZ245" s="144"/>
      <c r="AUA245" s="144"/>
      <c r="AUB245" s="144"/>
      <c r="AUC245" s="144"/>
      <c r="AUD245" s="144"/>
      <c r="AUE245" s="144"/>
      <c r="AUF245" s="144"/>
      <c r="AUG245" s="144"/>
      <c r="AUH245" s="144"/>
      <c r="AUI245" s="144"/>
      <c r="AUJ245" s="144"/>
      <c r="AUK245" s="144"/>
      <c r="AUL245" s="144"/>
      <c r="AUM245" s="144"/>
      <c r="AUN245" s="144"/>
      <c r="AUO245" s="144"/>
      <c r="AUP245" s="144"/>
      <c r="AUQ245" s="144"/>
      <c r="AUR245" s="144"/>
      <c r="AUS245" s="144"/>
      <c r="AUT245" s="144"/>
      <c r="AUU245" s="144"/>
      <c r="AUV245" s="144"/>
      <c r="AUW245" s="144"/>
      <c r="AUX245" s="144"/>
      <c r="AUY245" s="144"/>
      <c r="AUZ245" s="144"/>
      <c r="AVA245" s="144"/>
      <c r="AVB245" s="144"/>
      <c r="AVC245" s="144"/>
      <c r="AVD245" s="144"/>
      <c r="AVE245" s="144"/>
      <c r="AVF245" s="144"/>
      <c r="AVG245" s="144"/>
      <c r="AVH245" s="144"/>
      <c r="AVI245" s="144"/>
      <c r="AVJ245" s="144"/>
      <c r="AVK245" s="144"/>
      <c r="AVL245" s="144"/>
      <c r="AVM245" s="144"/>
      <c r="AVN245" s="144"/>
      <c r="AVO245" s="144"/>
      <c r="AVP245" s="144"/>
      <c r="AVQ245" s="144"/>
      <c r="AVR245" s="144"/>
      <c r="AVS245" s="144"/>
      <c r="AVT245" s="144"/>
      <c r="AVU245" s="144"/>
      <c r="AVV245" s="144"/>
      <c r="AVW245" s="144"/>
      <c r="AVX245" s="144"/>
      <c r="AVY245" s="144"/>
      <c r="AVZ245" s="144"/>
      <c r="AWA245" s="144"/>
      <c r="AWB245" s="144"/>
      <c r="AWC245" s="144"/>
      <c r="AWD245" s="144"/>
      <c r="AWE245" s="144"/>
      <c r="AWF245" s="144"/>
      <c r="AWG245" s="144"/>
      <c r="AWH245" s="144"/>
      <c r="AWI245" s="144"/>
      <c r="AWJ245" s="144"/>
      <c r="AWK245" s="144"/>
      <c r="AWL245" s="144"/>
      <c r="AWM245" s="144"/>
      <c r="AWN245" s="144"/>
      <c r="AWO245" s="144"/>
      <c r="AWP245" s="144"/>
      <c r="AWQ245" s="144"/>
      <c r="AWR245" s="144"/>
      <c r="AWS245" s="144"/>
      <c r="AWT245" s="144"/>
      <c r="AWU245" s="144"/>
      <c r="AWV245" s="144"/>
      <c r="AWW245" s="144"/>
      <c r="AWX245" s="144"/>
      <c r="AWY245" s="144"/>
      <c r="AWZ245" s="144"/>
      <c r="AXA245" s="144"/>
      <c r="AXB245" s="144"/>
      <c r="AXC245" s="144"/>
      <c r="AXD245" s="144"/>
      <c r="AXE245" s="144"/>
      <c r="AXF245" s="144"/>
      <c r="AXG245" s="144"/>
      <c r="AXH245" s="144"/>
      <c r="AXI245" s="144"/>
      <c r="AXJ245" s="144"/>
      <c r="AXK245" s="144"/>
      <c r="AXL245" s="144"/>
      <c r="AXM245" s="144"/>
      <c r="AXN245" s="144"/>
      <c r="AXO245" s="144"/>
      <c r="AXP245" s="144"/>
      <c r="AXQ245" s="144"/>
      <c r="AXR245" s="144"/>
      <c r="AXS245" s="144"/>
      <c r="AXT245" s="144"/>
      <c r="AXU245" s="144"/>
      <c r="AXV245" s="144"/>
      <c r="AXW245" s="144"/>
      <c r="AXX245" s="144"/>
      <c r="AXY245" s="144"/>
      <c r="AXZ245" s="144"/>
      <c r="AYA245" s="144"/>
      <c r="AYB245" s="144"/>
      <c r="AYC245" s="144"/>
      <c r="AYD245" s="144"/>
      <c r="AYE245" s="144"/>
      <c r="AYF245" s="144"/>
      <c r="AYG245" s="144"/>
      <c r="AYH245" s="144"/>
      <c r="AYI245" s="144"/>
      <c r="AYJ245" s="144"/>
      <c r="AYK245" s="144"/>
      <c r="AYL245" s="144"/>
      <c r="AYM245" s="144"/>
      <c r="AYN245" s="144"/>
      <c r="AYO245" s="144"/>
      <c r="AYP245" s="144"/>
      <c r="AYQ245" s="144"/>
      <c r="AYR245" s="144"/>
      <c r="AYS245" s="144"/>
      <c r="AYT245" s="144"/>
      <c r="AYU245" s="144"/>
      <c r="AYV245" s="144"/>
      <c r="AYW245" s="144"/>
      <c r="AYX245" s="144"/>
      <c r="AYY245" s="144"/>
      <c r="AYZ245" s="144"/>
      <c r="AZA245" s="144"/>
      <c r="AZB245" s="144"/>
      <c r="AZC245" s="144"/>
      <c r="AZD245" s="144"/>
      <c r="AZE245" s="144"/>
      <c r="AZF245" s="144"/>
      <c r="AZG245" s="144"/>
      <c r="AZH245" s="144"/>
      <c r="AZI245" s="144"/>
      <c r="AZJ245" s="144"/>
      <c r="AZK245" s="144"/>
      <c r="AZL245" s="144"/>
      <c r="AZM245" s="144"/>
      <c r="AZN245" s="144"/>
      <c r="AZO245" s="144"/>
      <c r="AZP245" s="144"/>
      <c r="AZQ245" s="144"/>
      <c r="AZR245" s="144"/>
      <c r="AZS245" s="144"/>
      <c r="AZT245" s="144"/>
      <c r="AZU245" s="144"/>
      <c r="AZV245" s="144"/>
      <c r="AZW245" s="144"/>
      <c r="AZX245" s="144"/>
      <c r="AZY245" s="144"/>
      <c r="AZZ245" s="144"/>
      <c r="BAA245" s="144"/>
      <c r="BAB245" s="144"/>
      <c r="BAC245" s="144"/>
      <c r="BAD245" s="144"/>
      <c r="BAE245" s="144"/>
      <c r="BAF245" s="144"/>
      <c r="BAG245" s="144"/>
      <c r="BAH245" s="144"/>
      <c r="BAI245" s="144"/>
      <c r="BAJ245" s="144"/>
      <c r="BAK245" s="144"/>
      <c r="BAL245" s="144"/>
      <c r="BAM245" s="144"/>
      <c r="BAN245" s="144"/>
      <c r="BAO245" s="144"/>
      <c r="BAP245" s="144"/>
      <c r="BAQ245" s="144"/>
      <c r="BAR245" s="144"/>
      <c r="BAS245" s="144"/>
      <c r="BAT245" s="144"/>
      <c r="BAU245" s="144"/>
      <c r="BAV245" s="144"/>
      <c r="BAW245" s="144"/>
      <c r="BAX245" s="144"/>
      <c r="BAY245" s="144"/>
      <c r="BAZ245" s="144"/>
      <c r="BBA245" s="144"/>
      <c r="BBB245" s="144"/>
      <c r="BBC245" s="144"/>
      <c r="BBD245" s="144"/>
      <c r="BBE245" s="144"/>
      <c r="BBF245" s="144"/>
      <c r="BBG245" s="144"/>
      <c r="BBH245" s="144"/>
      <c r="BBI245" s="144"/>
      <c r="BBJ245" s="144"/>
      <c r="BBK245" s="144"/>
      <c r="BBL245" s="144"/>
      <c r="BBM245" s="144"/>
      <c r="BBN245" s="144"/>
      <c r="BBO245" s="144"/>
      <c r="BBP245" s="144"/>
      <c r="BBQ245" s="144"/>
      <c r="BBR245" s="144"/>
      <c r="BBS245" s="144"/>
      <c r="BBT245" s="144"/>
      <c r="BBU245" s="144"/>
      <c r="BBV245" s="144"/>
      <c r="BBW245" s="144"/>
      <c r="BBX245" s="144"/>
      <c r="BBY245" s="144"/>
      <c r="BBZ245" s="144"/>
      <c r="BCA245" s="144"/>
      <c r="BCB245" s="144"/>
      <c r="BCC245" s="144"/>
      <c r="BCD245" s="144"/>
      <c r="BCE245" s="144"/>
      <c r="BCF245" s="144"/>
      <c r="BCG245" s="144"/>
      <c r="BCH245" s="144"/>
      <c r="BCI245" s="144"/>
      <c r="BCJ245" s="144"/>
      <c r="BCK245" s="144"/>
      <c r="BCL245" s="144"/>
      <c r="BCM245" s="144"/>
      <c r="BCN245" s="144"/>
      <c r="BCO245" s="144"/>
      <c r="BCP245" s="144"/>
      <c r="BCQ245" s="144"/>
      <c r="BCR245" s="144"/>
      <c r="BCS245" s="144"/>
      <c r="BCT245" s="144"/>
      <c r="BCU245" s="144"/>
      <c r="BCV245" s="144"/>
      <c r="BCW245" s="144"/>
      <c r="BCX245" s="144"/>
      <c r="BCY245" s="144"/>
      <c r="BCZ245" s="144"/>
      <c r="BDA245" s="144"/>
      <c r="BDB245" s="144"/>
      <c r="BDC245" s="144"/>
      <c r="BDD245" s="144"/>
      <c r="BDE245" s="144"/>
      <c r="BDF245" s="144"/>
      <c r="BDG245" s="144"/>
      <c r="BDH245" s="144"/>
      <c r="BDI245" s="144"/>
      <c r="BDJ245" s="144"/>
      <c r="BDK245" s="144"/>
      <c r="BDL245" s="144"/>
      <c r="BDM245" s="144"/>
      <c r="BDN245" s="144"/>
      <c r="BDO245" s="144"/>
      <c r="BDP245" s="144"/>
      <c r="BDQ245" s="144"/>
      <c r="BDR245" s="144"/>
      <c r="BDS245" s="144"/>
      <c r="BDT245" s="144"/>
      <c r="BDU245" s="144"/>
      <c r="BDV245" s="144"/>
      <c r="BDW245" s="144"/>
      <c r="BDX245" s="144"/>
      <c r="BDY245" s="144"/>
      <c r="BDZ245" s="144"/>
      <c r="BEA245" s="144"/>
      <c r="BEB245" s="144"/>
      <c r="BEC245" s="144"/>
      <c r="BED245" s="144"/>
      <c r="BEE245" s="144"/>
      <c r="BEF245" s="144"/>
      <c r="BEG245" s="144"/>
      <c r="BEH245" s="144"/>
      <c r="BEI245" s="144"/>
      <c r="BEJ245" s="144"/>
      <c r="BEK245" s="144"/>
      <c r="BEL245" s="144"/>
      <c r="BEM245" s="144"/>
      <c r="BEN245" s="144"/>
      <c r="BEO245" s="144"/>
      <c r="BEP245" s="144"/>
      <c r="BEQ245" s="144"/>
      <c r="BER245" s="144"/>
      <c r="BES245" s="144"/>
      <c r="BET245" s="144"/>
      <c r="BEU245" s="144"/>
      <c r="BEV245" s="144"/>
      <c r="BEW245" s="144"/>
      <c r="BEX245" s="144"/>
      <c r="BEY245" s="144"/>
      <c r="BEZ245" s="144"/>
      <c r="BFA245" s="144"/>
      <c r="BFB245" s="144"/>
      <c r="BFC245" s="144"/>
      <c r="BFD245" s="144"/>
      <c r="BFE245" s="144"/>
      <c r="BFF245" s="144"/>
      <c r="BFG245" s="144"/>
      <c r="BFH245" s="144"/>
      <c r="BFI245" s="144"/>
      <c r="BFJ245" s="144"/>
      <c r="BFK245" s="144"/>
      <c r="BFL245" s="144"/>
      <c r="BFM245" s="144"/>
      <c r="BFN245" s="144"/>
      <c r="BFO245" s="144"/>
      <c r="BFP245" s="144"/>
      <c r="BFQ245" s="144"/>
      <c r="BFR245" s="144"/>
      <c r="BFS245" s="144"/>
      <c r="BFT245" s="144"/>
      <c r="BFU245" s="144"/>
      <c r="BFV245" s="144"/>
      <c r="BFW245" s="144"/>
      <c r="BFX245" s="144"/>
      <c r="BFY245" s="144"/>
      <c r="BFZ245" s="144"/>
    </row>
    <row r="246" spans="1:1534" ht="15" customHeight="1">
      <c r="A246" s="173" t="s">
        <v>454</v>
      </c>
      <c r="B246" s="143" t="s">
        <v>149</v>
      </c>
      <c r="C246" s="143"/>
      <c r="D246" s="65" t="s">
        <v>78</v>
      </c>
      <c r="E246" s="118"/>
      <c r="F246" s="139"/>
      <c r="G246" s="198"/>
      <c r="H246" s="65" t="s">
        <v>621</v>
      </c>
      <c r="I246" s="65"/>
      <c r="J246" s="65"/>
      <c r="K246" s="293"/>
      <c r="L246" s="123"/>
      <c r="M246" s="289"/>
      <c r="N246" s="65"/>
      <c r="O246" s="179"/>
      <c r="P246" s="140"/>
      <c r="Q246" s="64" t="s">
        <v>93</v>
      </c>
      <c r="R246" s="64" t="s">
        <v>627</v>
      </c>
      <c r="S246" s="64" t="str">
        <f t="shared" si="38"/>
        <v>andtvvvgsinftegiivanmvaemieahtdlkvvrklnlggenvnfeaikrgganngidiyveytghglvdilg</v>
      </c>
      <c r="T246" s="64" t="str">
        <f t="shared" si="39"/>
        <v>fpep</v>
      </c>
      <c r="U246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46" s="64" t="str">
        <f t="shared" si="41"/>
        <v>tyg</v>
      </c>
      <c r="W246" s="64" t="str">
        <f t="shared" si="42"/>
        <v>ppps</v>
      </c>
      <c r="X246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246" s="64"/>
      <c r="Z246" s="64"/>
      <c r="AA246" s="64"/>
      <c r="AB246" s="64"/>
      <c r="AC246" s="186" t="str">
        <f t="shared" si="48"/>
        <v>i</v>
      </c>
      <c r="AD246" s="186" t="str">
        <f t="shared" si="48"/>
        <v>e</v>
      </c>
      <c r="AE246" s="186" t="str">
        <f t="shared" si="48"/>
        <v>h</v>
      </c>
      <c r="AF246" s="186" t="str">
        <f t="shared" si="48"/>
        <v>l</v>
      </c>
      <c r="AG246" s="186" t="str">
        <f t="shared" si="48"/>
        <v>t</v>
      </c>
      <c r="AH246" s="193" t="str">
        <f t="shared" si="48"/>
        <v>y</v>
      </c>
      <c r="AI246" s="66"/>
      <c r="AJ246" s="66"/>
      <c r="AK246" s="205"/>
      <c r="AL246" s="205"/>
      <c r="AM246" s="205"/>
      <c r="AN246" s="205"/>
      <c r="AO246" s="205"/>
      <c r="AP246" s="205"/>
      <c r="AQ246" s="205"/>
      <c r="AR246" s="205"/>
      <c r="AS246" s="205"/>
      <c r="AT246" s="205"/>
      <c r="AU246" s="205"/>
      <c r="AV246" s="205"/>
      <c r="AW246" s="205"/>
      <c r="AX246" s="205"/>
      <c r="AY246" s="205"/>
      <c r="AZ246" s="205"/>
      <c r="BA246" s="205"/>
      <c r="BB246" s="205"/>
      <c r="BC246" s="205"/>
      <c r="BD246" s="205"/>
      <c r="BE246" s="205"/>
      <c r="BF246" s="205"/>
      <c r="BG246" s="205"/>
      <c r="BH246" s="205"/>
      <c r="BI246" s="205"/>
      <c r="BJ246" s="205"/>
      <c r="BK246" s="205"/>
      <c r="BL246" s="205"/>
      <c r="BM246" s="205"/>
      <c r="BN246" s="205"/>
      <c r="BO246" s="205"/>
      <c r="BP246" s="205"/>
      <c r="BQ246" s="205"/>
      <c r="BR246" s="205"/>
      <c r="BS246" s="205"/>
      <c r="BT246" s="205"/>
      <c r="BU246" s="205"/>
      <c r="BV246" s="205"/>
      <c r="BW246" s="205"/>
      <c r="BX246" s="205"/>
      <c r="BY246" s="205"/>
      <c r="BZ246" s="205"/>
      <c r="CA246" s="205"/>
      <c r="CB246" s="205"/>
      <c r="CC246" s="205"/>
      <c r="CD246" s="205"/>
      <c r="CE246" s="205"/>
      <c r="CF246" s="205"/>
      <c r="CG246" s="205"/>
      <c r="CH246" s="205"/>
      <c r="CI246" s="205"/>
      <c r="CJ246" s="205"/>
      <c r="CK246" s="66"/>
      <c r="CL246" s="66"/>
      <c r="CM246" s="66"/>
      <c r="CN246" s="66"/>
      <c r="CO246" s="66"/>
      <c r="CP246" s="66"/>
      <c r="CQ246" s="66"/>
      <c r="CR246" s="66"/>
      <c r="CS246" s="66"/>
      <c r="CT246" s="66"/>
      <c r="CU246" s="66"/>
      <c r="CV246" s="66"/>
      <c r="CW246" s="66"/>
      <c r="CX246" s="66"/>
      <c r="CY246" s="66"/>
      <c r="CZ246" s="66"/>
      <c r="DA246" s="66"/>
      <c r="DB246" s="66"/>
      <c r="DC246" s="66"/>
      <c r="DD246" s="66"/>
      <c r="DE246" s="66"/>
      <c r="DF246" s="66"/>
      <c r="DG246" s="66"/>
      <c r="DH246" s="66"/>
      <c r="DI246" s="66"/>
      <c r="DJ246" s="66"/>
      <c r="DK246" s="66"/>
      <c r="DL246" s="66"/>
      <c r="DM246" s="66"/>
      <c r="DN246" s="66"/>
      <c r="DO246" s="66"/>
      <c r="DP246" s="66"/>
      <c r="DQ246" s="66"/>
      <c r="DR246" s="66"/>
      <c r="DS246" s="66"/>
      <c r="DT246" s="66"/>
      <c r="DU246" s="66"/>
      <c r="DV246" s="66"/>
      <c r="DW246" s="66"/>
      <c r="DX246" s="66"/>
      <c r="DY246" s="66"/>
      <c r="DZ246" s="66"/>
      <c r="EA246" s="66"/>
      <c r="EB246" s="66"/>
      <c r="EC246" s="66"/>
      <c r="ED246" s="66"/>
      <c r="EE246" s="66"/>
      <c r="EF246" s="66"/>
      <c r="EG246" s="66"/>
      <c r="EH246" s="66"/>
      <c r="EI246" s="66"/>
      <c r="EJ246" s="66"/>
      <c r="EK246" s="66"/>
      <c r="EL246" s="66"/>
      <c r="EM246" s="66"/>
      <c r="EN246" s="66"/>
      <c r="EO246" s="66"/>
      <c r="EP246" s="66"/>
      <c r="EQ246" s="66"/>
      <c r="ER246" s="66"/>
      <c r="ES246" s="66"/>
      <c r="ET246" s="66"/>
      <c r="EU246" s="66"/>
      <c r="EV246" s="66"/>
      <c r="EW246" s="66"/>
      <c r="EX246" s="66"/>
      <c r="EY246" s="66"/>
      <c r="EZ246" s="66"/>
      <c r="FA246" s="66"/>
      <c r="FB246" s="66"/>
      <c r="FC246" s="66"/>
      <c r="FD246" s="66"/>
      <c r="FE246" s="66"/>
      <c r="FF246" s="66"/>
      <c r="FG246" s="66"/>
      <c r="FH246" s="66"/>
      <c r="FI246" s="66"/>
      <c r="FJ246" s="66"/>
      <c r="FK246" s="66"/>
      <c r="FL246" s="66"/>
      <c r="FM246" s="66"/>
      <c r="FN246" s="66"/>
      <c r="FO246" s="66"/>
      <c r="FP246" s="66"/>
      <c r="FQ246" s="66"/>
      <c r="FR246" s="66"/>
      <c r="FS246" s="66"/>
      <c r="FT246" s="66"/>
      <c r="FU246" s="66"/>
      <c r="FV246" s="66"/>
      <c r="FW246" s="66"/>
      <c r="FX246" s="66"/>
      <c r="FY246" s="66"/>
      <c r="FZ246" s="66"/>
      <c r="GA246" s="66"/>
      <c r="GB246" s="66"/>
      <c r="GC246" s="66"/>
      <c r="GD246" s="66"/>
      <c r="GE246" s="66"/>
      <c r="GF246" s="66"/>
      <c r="GG246" s="66"/>
      <c r="GH246" s="66"/>
      <c r="GI246" s="66"/>
      <c r="GJ246" s="66"/>
      <c r="GK246" s="66"/>
      <c r="GL246" s="66"/>
      <c r="GM246" s="66"/>
      <c r="GN246" s="66"/>
      <c r="GO246" s="66"/>
      <c r="GP246" s="66"/>
      <c r="GQ246" s="66"/>
      <c r="GR246" s="66"/>
      <c r="GS246" s="66"/>
      <c r="GT246" s="66"/>
      <c r="GU246" s="66"/>
      <c r="GV246" s="66"/>
      <c r="GW246" s="66"/>
      <c r="GX246" s="66"/>
      <c r="GY246" s="66"/>
      <c r="GZ246" s="66"/>
      <c r="HA246" s="66"/>
      <c r="HB246" s="66"/>
      <c r="HC246" s="66"/>
      <c r="HD246" s="66"/>
      <c r="HE246" s="66"/>
      <c r="HF246" s="66"/>
      <c r="HG246" s="66"/>
      <c r="HH246" s="66"/>
      <c r="HI246" s="66"/>
      <c r="HJ246" s="66"/>
      <c r="HK246" s="66"/>
      <c r="HL246" s="66"/>
      <c r="HM246" s="66"/>
      <c r="HN246" s="66"/>
      <c r="HO246" s="66"/>
      <c r="HP246" s="66"/>
      <c r="HQ246" s="66"/>
      <c r="HR246" s="66"/>
      <c r="HS246" s="66"/>
      <c r="HT246" s="66"/>
      <c r="HU246" s="66"/>
      <c r="HV246" s="66"/>
      <c r="HW246" s="66"/>
      <c r="HX246" s="66"/>
      <c r="HY246" s="66"/>
      <c r="HZ246" s="66"/>
      <c r="IA246" s="66"/>
      <c r="IB246" s="66"/>
      <c r="IC246" s="66"/>
      <c r="ID246" s="66"/>
      <c r="IE246" s="66"/>
      <c r="IF246" s="66"/>
      <c r="IG246" s="66"/>
      <c r="IH246" s="66"/>
      <c r="II246" s="66"/>
      <c r="IJ246" s="66"/>
      <c r="IK246" s="66"/>
      <c r="IL246" s="66"/>
      <c r="IM246" s="66"/>
      <c r="IN246" s="66"/>
      <c r="IO246" s="66"/>
      <c r="IP246" s="66"/>
      <c r="IQ246" s="66"/>
      <c r="IR246" s="66"/>
      <c r="IS246" s="66"/>
      <c r="IT246" s="66"/>
      <c r="IU246" s="66"/>
      <c r="IV246" s="66"/>
      <c r="IW246" s="66"/>
      <c r="IX246" s="66"/>
      <c r="IY246" s="66"/>
      <c r="IZ246" s="66"/>
      <c r="JA246" s="66"/>
      <c r="JB246" s="66"/>
      <c r="JC246" s="66"/>
      <c r="JD246" s="66"/>
      <c r="JE246" s="66"/>
      <c r="JF246" s="66"/>
      <c r="JG246" s="66"/>
      <c r="JH246" s="66"/>
      <c r="JI246" s="66"/>
      <c r="JJ246" s="66"/>
      <c r="JK246" s="66"/>
      <c r="JL246" s="66"/>
      <c r="JM246" s="66"/>
      <c r="JN246" s="66"/>
      <c r="JO246" s="66"/>
      <c r="JP246" s="66"/>
      <c r="JQ246" s="66"/>
      <c r="JR246" s="66"/>
      <c r="JS246" s="66"/>
      <c r="JT246" s="66"/>
      <c r="JU246" s="66"/>
      <c r="JV246" s="66"/>
      <c r="JW246" s="66"/>
      <c r="JX246" s="66"/>
      <c r="JY246" s="66"/>
      <c r="JZ246" s="66"/>
      <c r="KA246" s="66"/>
      <c r="KB246" s="66"/>
      <c r="KC246" s="66"/>
      <c r="KD246" s="66"/>
      <c r="KE246" s="66"/>
      <c r="KF246" s="66"/>
      <c r="KG246" s="66"/>
      <c r="KH246" s="66"/>
      <c r="KI246" s="66"/>
      <c r="KJ246" s="66"/>
      <c r="KK246" s="66"/>
      <c r="KL246" s="66"/>
      <c r="KM246" s="66"/>
      <c r="KN246" s="66"/>
      <c r="KO246" s="66"/>
      <c r="KP246" s="66"/>
      <c r="KQ246" s="66"/>
      <c r="KR246" s="66"/>
      <c r="KS246" s="66"/>
      <c r="KT246" s="66"/>
      <c r="KU246" s="66"/>
      <c r="KV246" s="66"/>
      <c r="KW246" s="66"/>
      <c r="KX246" s="66"/>
      <c r="KY246" s="66"/>
      <c r="KZ246" s="66"/>
      <c r="LA246" s="66"/>
      <c r="LB246" s="66"/>
      <c r="LC246" s="66"/>
      <c r="LD246" s="66"/>
      <c r="LE246" s="66"/>
      <c r="LF246" s="66"/>
      <c r="LG246" s="66"/>
      <c r="LH246" s="66"/>
      <c r="LI246" s="66"/>
      <c r="LJ246" s="66"/>
      <c r="LK246" s="66"/>
      <c r="LL246" s="66"/>
      <c r="LM246" s="66"/>
      <c r="LN246" s="66"/>
      <c r="LO246" s="66"/>
      <c r="LP246" s="66"/>
      <c r="LQ246" s="66"/>
      <c r="LR246" s="66"/>
      <c r="LS246" s="66"/>
      <c r="LT246" s="66"/>
      <c r="LU246" s="66"/>
      <c r="LV246" s="66"/>
      <c r="LW246" s="66"/>
      <c r="LX246" s="66"/>
      <c r="LY246" s="66"/>
      <c r="LZ246" s="66"/>
      <c r="MA246" s="66"/>
      <c r="MB246" s="66"/>
      <c r="MC246" s="66"/>
      <c r="MD246" s="66"/>
      <c r="ME246" s="66"/>
      <c r="MF246" s="66"/>
      <c r="MG246" s="66"/>
      <c r="MH246" s="66"/>
      <c r="MI246" s="66"/>
      <c r="MJ246" s="66"/>
      <c r="MK246" s="66"/>
      <c r="ML246" s="66"/>
      <c r="MM246" s="66"/>
      <c r="MN246" s="66"/>
      <c r="MO246" s="66"/>
      <c r="MP246" s="66"/>
      <c r="MQ246" s="66"/>
      <c r="MR246" s="66"/>
      <c r="MS246" s="66"/>
      <c r="MT246" s="66"/>
      <c r="MU246" s="66"/>
      <c r="MV246" s="66"/>
      <c r="MW246" s="66"/>
      <c r="MX246" s="66"/>
      <c r="MY246" s="66"/>
      <c r="MZ246" s="66"/>
      <c r="NA246" s="66"/>
      <c r="NB246" s="66"/>
      <c r="NC246" s="66"/>
      <c r="ND246" s="66"/>
      <c r="NE246" s="66"/>
      <c r="NF246" s="66"/>
      <c r="NG246" s="66"/>
      <c r="NH246" s="66"/>
      <c r="NI246" s="66"/>
      <c r="NJ246" s="66"/>
      <c r="NK246" s="66"/>
      <c r="NL246" s="66"/>
      <c r="NM246" s="66"/>
      <c r="NN246" s="66"/>
      <c r="NO246" s="66"/>
      <c r="NP246" s="66"/>
      <c r="NQ246" s="66"/>
      <c r="NR246" s="66"/>
      <c r="NS246" s="66"/>
      <c r="NT246" s="66"/>
      <c r="NU246" s="66"/>
      <c r="NV246" s="66"/>
      <c r="NW246" s="66"/>
      <c r="NX246" s="66"/>
      <c r="NY246" s="66"/>
      <c r="NZ246" s="66"/>
      <c r="OA246" s="66"/>
      <c r="OB246" s="66"/>
      <c r="OC246" s="66"/>
      <c r="OD246" s="66"/>
      <c r="OE246" s="66"/>
      <c r="OF246" s="66"/>
      <c r="OG246" s="66"/>
      <c r="OH246" s="66"/>
      <c r="OI246" s="66"/>
      <c r="OJ246" s="66"/>
      <c r="OK246" s="66"/>
      <c r="OL246" s="66"/>
      <c r="OM246" s="66"/>
      <c r="ON246" s="66"/>
      <c r="OO246" s="66"/>
      <c r="OP246" s="66"/>
      <c r="OQ246" s="66"/>
      <c r="OR246" s="66"/>
      <c r="OS246" s="66"/>
      <c r="OT246" s="66"/>
      <c r="OU246" s="66"/>
      <c r="OV246" s="66"/>
      <c r="OW246" s="66"/>
      <c r="OX246" s="66"/>
      <c r="OY246" s="66"/>
      <c r="OZ246" s="66"/>
      <c r="PA246" s="66"/>
      <c r="PB246" s="66"/>
      <c r="PC246" s="66"/>
      <c r="PD246" s="66"/>
      <c r="PE246" s="66"/>
      <c r="PF246" s="66"/>
      <c r="PG246" s="66"/>
      <c r="PH246" s="66"/>
      <c r="PI246" s="66"/>
      <c r="PJ246" s="66"/>
      <c r="PK246" s="66"/>
      <c r="PL246" s="66"/>
      <c r="PM246" s="66"/>
      <c r="PN246" s="144"/>
      <c r="PO246" s="144"/>
      <c r="PP246" s="144"/>
      <c r="PQ246" s="144"/>
      <c r="PR246" s="144"/>
      <c r="PS246" s="144"/>
      <c r="PT246" s="144"/>
      <c r="PU246" s="144"/>
      <c r="PV246" s="144"/>
      <c r="PW246" s="144"/>
      <c r="PX246" s="144"/>
      <c r="PY246" s="144"/>
      <c r="PZ246" s="144"/>
      <c r="QA246" s="144"/>
      <c r="QB246" s="144"/>
      <c r="QC246" s="144"/>
      <c r="QD246" s="144"/>
      <c r="QE246" s="144"/>
      <c r="QF246" s="144"/>
      <c r="QG246" s="144"/>
      <c r="QH246" s="144"/>
      <c r="QI246" s="144"/>
      <c r="QJ246" s="144"/>
      <c r="QK246" s="144"/>
      <c r="QL246" s="144"/>
      <c r="QM246" s="144"/>
      <c r="QN246" s="144"/>
      <c r="QO246" s="144"/>
      <c r="QP246" s="144"/>
      <c r="QQ246" s="144"/>
      <c r="QR246" s="144"/>
      <c r="QS246" s="144"/>
      <c r="QT246" s="144"/>
      <c r="QU246" s="144"/>
      <c r="QV246" s="144"/>
      <c r="QW246" s="144"/>
      <c r="QX246" s="144"/>
      <c r="QY246" s="144"/>
      <c r="QZ246" s="144"/>
      <c r="RA246" s="144"/>
      <c r="RB246" s="144"/>
      <c r="RC246" s="144"/>
      <c r="RD246" s="144"/>
      <c r="RE246" s="144"/>
      <c r="RF246" s="144"/>
      <c r="RG246" s="144"/>
      <c r="RH246" s="144"/>
      <c r="RI246" s="144"/>
      <c r="RJ246" s="144"/>
      <c r="RK246" s="144"/>
      <c r="RL246" s="144"/>
      <c r="RM246" s="144"/>
      <c r="RN246" s="144"/>
      <c r="RO246" s="144"/>
      <c r="RP246" s="144"/>
      <c r="RQ246" s="144"/>
      <c r="RR246" s="144"/>
      <c r="RS246" s="144"/>
      <c r="RT246" s="144"/>
      <c r="RU246" s="144"/>
      <c r="RV246" s="144"/>
      <c r="RW246" s="144"/>
      <c r="RX246" s="144"/>
      <c r="RY246" s="144"/>
      <c r="RZ246" s="144"/>
      <c r="SA246" s="144"/>
      <c r="SB246" s="144"/>
      <c r="SC246" s="144"/>
      <c r="SD246" s="144"/>
      <c r="SE246" s="144"/>
      <c r="SF246" s="144"/>
      <c r="SG246" s="144"/>
      <c r="SH246" s="144"/>
      <c r="SI246" s="144"/>
      <c r="SJ246" s="144"/>
      <c r="SK246" s="144"/>
      <c r="SL246" s="144"/>
      <c r="SM246" s="144"/>
      <c r="SN246" s="144"/>
      <c r="SO246" s="144"/>
      <c r="SP246" s="144"/>
      <c r="SQ246" s="144"/>
      <c r="SR246" s="144"/>
      <c r="SS246" s="144"/>
      <c r="ST246" s="144"/>
      <c r="SU246" s="144"/>
      <c r="SV246" s="144"/>
      <c r="SW246" s="144"/>
      <c r="SX246" s="144"/>
      <c r="SY246" s="144"/>
      <c r="SZ246" s="144"/>
      <c r="TA246" s="144"/>
      <c r="TB246" s="144"/>
      <c r="TC246" s="144"/>
      <c r="TD246" s="144"/>
      <c r="TE246" s="144"/>
      <c r="TF246" s="144"/>
      <c r="TG246" s="144"/>
      <c r="TH246" s="144"/>
      <c r="TI246" s="144"/>
      <c r="TJ246" s="144"/>
      <c r="TK246" s="144"/>
      <c r="TL246" s="144"/>
      <c r="TM246" s="144"/>
      <c r="TN246" s="144"/>
      <c r="TO246" s="144"/>
      <c r="TP246" s="144"/>
      <c r="TQ246" s="144"/>
      <c r="TR246" s="144"/>
      <c r="TS246" s="144"/>
      <c r="TT246" s="144"/>
      <c r="TU246" s="144"/>
      <c r="TV246" s="144"/>
      <c r="TW246" s="144"/>
      <c r="TX246" s="144"/>
      <c r="TY246" s="144"/>
      <c r="TZ246" s="144"/>
      <c r="UA246" s="144"/>
      <c r="UB246" s="144"/>
      <c r="UC246" s="144"/>
      <c r="UD246" s="144"/>
      <c r="UE246" s="144"/>
      <c r="UF246" s="144"/>
      <c r="UG246" s="144"/>
      <c r="UH246" s="144"/>
      <c r="UI246" s="144"/>
      <c r="UJ246" s="144"/>
      <c r="UK246" s="144"/>
      <c r="UL246" s="144"/>
      <c r="UM246" s="144"/>
      <c r="UN246" s="144"/>
      <c r="UO246" s="144"/>
      <c r="UP246" s="144"/>
      <c r="UQ246" s="144"/>
      <c r="UR246" s="144"/>
      <c r="US246" s="144"/>
      <c r="UT246" s="144"/>
      <c r="UU246" s="144"/>
      <c r="UV246" s="144"/>
      <c r="UW246" s="144"/>
      <c r="UX246" s="144"/>
      <c r="UY246" s="144"/>
      <c r="UZ246" s="144"/>
      <c r="VA246" s="144"/>
      <c r="VB246" s="144"/>
      <c r="VC246" s="144"/>
      <c r="VD246" s="144"/>
      <c r="VE246" s="144"/>
      <c r="VF246" s="144"/>
      <c r="VG246" s="144"/>
      <c r="VH246" s="144"/>
      <c r="VI246" s="144"/>
      <c r="VJ246" s="144"/>
      <c r="VK246" s="144"/>
      <c r="VL246" s="144"/>
      <c r="VM246" s="144"/>
      <c r="VN246" s="144"/>
      <c r="VO246" s="144"/>
      <c r="VP246" s="144"/>
      <c r="VQ246" s="144"/>
      <c r="VR246" s="144"/>
      <c r="VS246" s="144"/>
      <c r="VT246" s="144"/>
      <c r="VU246" s="144"/>
      <c r="VV246" s="144"/>
      <c r="VW246" s="144"/>
      <c r="VX246" s="144"/>
      <c r="VY246" s="144"/>
      <c r="VZ246" s="144"/>
      <c r="WA246" s="144"/>
      <c r="WB246" s="144"/>
      <c r="WC246" s="144"/>
      <c r="WD246" s="144"/>
      <c r="WE246" s="144"/>
      <c r="WF246" s="144"/>
      <c r="WG246" s="144"/>
      <c r="WH246" s="144"/>
      <c r="WI246" s="144"/>
      <c r="WJ246" s="144"/>
      <c r="WK246" s="144"/>
      <c r="WL246" s="144"/>
      <c r="WM246" s="144"/>
      <c r="WN246" s="144"/>
      <c r="WO246" s="144"/>
      <c r="WP246" s="144"/>
      <c r="WQ246" s="144"/>
      <c r="WR246" s="144"/>
      <c r="WS246" s="144"/>
      <c r="WT246" s="144"/>
      <c r="WU246" s="144"/>
      <c r="WV246" s="144"/>
      <c r="WW246" s="144"/>
      <c r="WX246" s="144"/>
      <c r="WY246" s="144"/>
      <c r="WZ246" s="144"/>
      <c r="XA246" s="144"/>
      <c r="XB246" s="144"/>
      <c r="XC246" s="144"/>
      <c r="XD246" s="144"/>
      <c r="XE246" s="144"/>
      <c r="XF246" s="144"/>
      <c r="XG246" s="144"/>
      <c r="XH246" s="144"/>
      <c r="XI246" s="144"/>
      <c r="XJ246" s="144"/>
      <c r="XK246" s="144"/>
      <c r="XL246" s="144"/>
      <c r="XM246" s="144"/>
      <c r="XN246" s="144"/>
      <c r="XO246" s="144"/>
      <c r="XP246" s="144"/>
      <c r="XQ246" s="144"/>
      <c r="XR246" s="144"/>
      <c r="XS246" s="144"/>
      <c r="XT246" s="144"/>
      <c r="XU246" s="144"/>
      <c r="XV246" s="144"/>
      <c r="XW246" s="144"/>
      <c r="XX246" s="144"/>
      <c r="XY246" s="144"/>
      <c r="XZ246" s="144"/>
      <c r="YA246" s="144"/>
      <c r="YB246" s="144"/>
      <c r="YC246" s="144"/>
      <c r="YD246" s="144"/>
      <c r="YE246" s="144"/>
      <c r="YF246" s="144"/>
      <c r="YG246" s="144"/>
      <c r="YH246" s="144"/>
      <c r="YI246" s="144"/>
      <c r="YJ246" s="144"/>
      <c r="YK246" s="144"/>
      <c r="YL246" s="144"/>
      <c r="YM246" s="144"/>
      <c r="YN246" s="144"/>
      <c r="YO246" s="144"/>
      <c r="YP246" s="144"/>
      <c r="YQ246" s="144"/>
      <c r="YR246" s="144"/>
      <c r="YS246" s="144"/>
      <c r="YT246" s="144"/>
      <c r="YU246" s="144"/>
      <c r="YV246" s="144"/>
      <c r="YW246" s="144"/>
      <c r="YX246" s="144"/>
      <c r="YY246" s="144"/>
      <c r="YZ246" s="144"/>
      <c r="ZA246" s="144"/>
      <c r="ZB246" s="144"/>
      <c r="ZC246" s="144"/>
      <c r="ZD246" s="144"/>
      <c r="ZE246" s="144"/>
      <c r="ZF246" s="144"/>
      <c r="ZG246" s="144"/>
      <c r="ZH246" s="144"/>
      <c r="ZI246" s="144"/>
      <c r="ZJ246" s="144"/>
      <c r="ZK246" s="144"/>
      <c r="ZL246" s="144"/>
      <c r="ZM246" s="144"/>
      <c r="ZN246" s="144"/>
      <c r="ZO246" s="144"/>
      <c r="ZP246" s="144"/>
      <c r="ZQ246" s="144"/>
      <c r="ZR246" s="144"/>
      <c r="ZS246" s="144"/>
      <c r="ZT246" s="144"/>
      <c r="ZU246" s="144"/>
      <c r="ZV246" s="144"/>
      <c r="ZW246" s="144"/>
      <c r="ZX246" s="144"/>
      <c r="ZY246" s="144"/>
      <c r="ZZ246" s="144"/>
      <c r="AAA246" s="144"/>
      <c r="AAB246" s="144"/>
      <c r="AAC246" s="144"/>
      <c r="AAD246" s="144"/>
      <c r="AAE246" s="144"/>
      <c r="AAF246" s="144"/>
      <c r="AAG246" s="144"/>
      <c r="AAH246" s="144"/>
      <c r="AAI246" s="144"/>
      <c r="AAJ246" s="144"/>
      <c r="AAK246" s="144"/>
      <c r="AAL246" s="144"/>
      <c r="AAM246" s="144"/>
      <c r="AAN246" s="144"/>
      <c r="AAO246" s="144"/>
      <c r="AAP246" s="144"/>
      <c r="AAQ246" s="144"/>
      <c r="AAR246" s="144"/>
      <c r="AAS246" s="144"/>
      <c r="AAT246" s="144"/>
      <c r="AAU246" s="144"/>
      <c r="AAV246" s="144"/>
      <c r="AAW246" s="144"/>
      <c r="AAX246" s="144"/>
      <c r="AAY246" s="144"/>
      <c r="AAZ246" s="144"/>
      <c r="ABA246" s="144"/>
      <c r="ABB246" s="144"/>
      <c r="ABC246" s="144"/>
      <c r="ABD246" s="144"/>
      <c r="ABE246" s="144"/>
      <c r="ABF246" s="144"/>
      <c r="ABG246" s="144"/>
      <c r="ABH246" s="144"/>
      <c r="ABI246" s="144"/>
      <c r="ABJ246" s="144"/>
      <c r="ABK246" s="144"/>
      <c r="ABL246" s="144"/>
      <c r="ABM246" s="144"/>
      <c r="ABN246" s="144"/>
      <c r="ABO246" s="144"/>
      <c r="ABP246" s="144"/>
      <c r="ABQ246" s="144"/>
      <c r="ABR246" s="144"/>
      <c r="ABS246" s="144"/>
      <c r="ABT246" s="144"/>
      <c r="ABU246" s="144"/>
      <c r="ABV246" s="144"/>
      <c r="ABW246" s="144"/>
      <c r="ABX246" s="144"/>
      <c r="ABY246" s="144"/>
      <c r="ABZ246" s="144"/>
      <c r="ACA246" s="144"/>
      <c r="ACB246" s="144"/>
      <c r="ACC246" s="144"/>
      <c r="ACD246" s="144"/>
      <c r="ACE246" s="144"/>
      <c r="ACF246" s="144"/>
      <c r="ACG246" s="144"/>
      <c r="ACH246" s="144"/>
      <c r="ACI246" s="144"/>
      <c r="ACJ246" s="144"/>
      <c r="ACK246" s="144"/>
      <c r="ACL246" s="144"/>
      <c r="ACM246" s="144"/>
      <c r="ACN246" s="144"/>
      <c r="ACO246" s="144"/>
      <c r="ACP246" s="144"/>
      <c r="ACQ246" s="144"/>
      <c r="ACR246" s="144"/>
      <c r="ACS246" s="144"/>
      <c r="ACT246" s="144"/>
      <c r="ACU246" s="144"/>
      <c r="ACV246" s="144"/>
      <c r="ACW246" s="144"/>
      <c r="ACX246" s="144"/>
      <c r="ACY246" s="144"/>
      <c r="ACZ246" s="144"/>
      <c r="ADA246" s="144"/>
      <c r="ADB246" s="144"/>
      <c r="ADC246" s="144"/>
      <c r="ADD246" s="144"/>
      <c r="ADE246" s="144"/>
      <c r="ADF246" s="144"/>
      <c r="ADG246" s="144"/>
      <c r="ADH246" s="144"/>
      <c r="ADI246" s="144"/>
      <c r="ADJ246" s="144"/>
      <c r="ADK246" s="144"/>
      <c r="ADL246" s="144"/>
      <c r="ADM246" s="144"/>
      <c r="ADN246" s="144"/>
      <c r="ADO246" s="144"/>
      <c r="ADP246" s="144"/>
      <c r="ADQ246" s="144"/>
      <c r="ADR246" s="144"/>
      <c r="ADS246" s="144"/>
      <c r="ADT246" s="144"/>
      <c r="ADU246" s="144"/>
      <c r="ADV246" s="144"/>
      <c r="ADW246" s="144"/>
      <c r="ADX246" s="144"/>
      <c r="ADY246" s="144"/>
      <c r="ADZ246" s="144"/>
      <c r="AEA246" s="144"/>
      <c r="AEB246" s="144"/>
      <c r="AEC246" s="144"/>
      <c r="AED246" s="144"/>
      <c r="AEE246" s="144"/>
      <c r="AEF246" s="144"/>
      <c r="AEG246" s="144"/>
      <c r="AEH246" s="144"/>
      <c r="AEI246" s="144"/>
      <c r="AEJ246" s="144"/>
      <c r="AEK246" s="144"/>
      <c r="AEL246" s="144"/>
      <c r="AEM246" s="144"/>
      <c r="AEN246" s="144"/>
      <c r="AEO246" s="144"/>
      <c r="AEP246" s="144"/>
      <c r="AEQ246" s="144"/>
      <c r="AER246" s="144"/>
      <c r="AES246" s="144"/>
      <c r="AET246" s="144"/>
      <c r="AEU246" s="144"/>
      <c r="AEV246" s="144"/>
      <c r="AEW246" s="144"/>
      <c r="AEX246" s="144"/>
      <c r="AEY246" s="144"/>
      <c r="AEZ246" s="144"/>
      <c r="AFA246" s="144"/>
      <c r="AFB246" s="144"/>
      <c r="AFC246" s="144"/>
      <c r="AFD246" s="144"/>
      <c r="AFE246" s="144"/>
      <c r="AFF246" s="144"/>
      <c r="AFG246" s="144"/>
      <c r="AFH246" s="144"/>
      <c r="AFI246" s="144"/>
      <c r="AFJ246" s="144"/>
      <c r="AFK246" s="144"/>
      <c r="AFL246" s="144"/>
      <c r="AFM246" s="144"/>
      <c r="AFN246" s="144"/>
      <c r="AFO246" s="144"/>
      <c r="AFP246" s="144"/>
      <c r="AFQ246" s="144"/>
      <c r="AFR246" s="144"/>
      <c r="AFS246" s="144"/>
      <c r="AFT246" s="144"/>
      <c r="AFU246" s="144"/>
      <c r="AFV246" s="144"/>
      <c r="AFW246" s="144"/>
      <c r="AFX246" s="144"/>
      <c r="AFY246" s="144"/>
      <c r="AFZ246" s="144"/>
      <c r="AGA246" s="144"/>
      <c r="AGB246" s="144"/>
      <c r="AGC246" s="144"/>
      <c r="AGD246" s="144"/>
      <c r="AGE246" s="144"/>
      <c r="AGF246" s="144"/>
      <c r="AGG246" s="144"/>
      <c r="AGH246" s="144"/>
      <c r="AGI246" s="144"/>
      <c r="AGJ246" s="144"/>
      <c r="AGK246" s="144"/>
      <c r="AGL246" s="144"/>
      <c r="AGM246" s="144"/>
      <c r="AGN246" s="144"/>
      <c r="AGO246" s="144"/>
      <c r="AGP246" s="144"/>
      <c r="AGQ246" s="144"/>
      <c r="AGR246" s="144"/>
      <c r="AGS246" s="144"/>
      <c r="AGT246" s="144"/>
      <c r="AGU246" s="144"/>
      <c r="AGV246" s="144"/>
      <c r="AGW246" s="144"/>
      <c r="AGX246" s="144"/>
      <c r="AGY246" s="144"/>
      <c r="AGZ246" s="144"/>
      <c r="AHA246" s="144"/>
      <c r="AHB246" s="144"/>
      <c r="AHC246" s="144"/>
      <c r="AHD246" s="144"/>
      <c r="AHE246" s="144"/>
      <c r="AHF246" s="144"/>
      <c r="AHG246" s="144"/>
      <c r="AHH246" s="144"/>
      <c r="AHI246" s="144"/>
      <c r="AHJ246" s="144"/>
      <c r="AHK246" s="144"/>
      <c r="AHL246" s="144"/>
      <c r="AHM246" s="144"/>
      <c r="AHN246" s="144"/>
      <c r="AHO246" s="144"/>
      <c r="AHP246" s="144"/>
      <c r="AHQ246" s="144"/>
      <c r="AHR246" s="144"/>
      <c r="AHS246" s="144"/>
      <c r="AHT246" s="144"/>
      <c r="AHU246" s="144"/>
      <c r="AHV246" s="144"/>
      <c r="AHW246" s="144"/>
      <c r="AHX246" s="144"/>
      <c r="AHY246" s="144"/>
      <c r="AHZ246" s="144"/>
      <c r="AIA246" s="144"/>
      <c r="AIB246" s="144"/>
      <c r="AIC246" s="144"/>
      <c r="AID246" s="144"/>
      <c r="AIE246" s="144"/>
      <c r="AIF246" s="144"/>
      <c r="AIG246" s="144"/>
      <c r="AIH246" s="144"/>
      <c r="AII246" s="144"/>
      <c r="AIJ246" s="144"/>
      <c r="AIK246" s="144"/>
      <c r="AIL246" s="144"/>
      <c r="AIM246" s="144"/>
      <c r="AIN246" s="144"/>
      <c r="AIO246" s="144"/>
      <c r="AIP246" s="144"/>
      <c r="AIQ246" s="144"/>
      <c r="AIR246" s="144"/>
      <c r="AIS246" s="144"/>
      <c r="AIT246" s="144"/>
      <c r="AIU246" s="144"/>
      <c r="AIV246" s="144"/>
      <c r="AIW246" s="144"/>
      <c r="AIX246" s="144"/>
      <c r="AIY246" s="144"/>
      <c r="AIZ246" s="144"/>
      <c r="AJA246" s="144"/>
      <c r="AJB246" s="144"/>
      <c r="AJC246" s="144"/>
      <c r="AJD246" s="144"/>
      <c r="AJE246" s="144"/>
      <c r="AJF246" s="144"/>
      <c r="AJG246" s="144"/>
      <c r="AJH246" s="144"/>
      <c r="AJI246" s="144"/>
      <c r="AJJ246" s="144"/>
      <c r="AJK246" s="144"/>
      <c r="AJL246" s="144"/>
      <c r="AJM246" s="144"/>
      <c r="AJN246" s="144"/>
      <c r="AJO246" s="144"/>
      <c r="AJP246" s="144"/>
      <c r="AJQ246" s="144"/>
      <c r="AJR246" s="144"/>
      <c r="AJS246" s="144"/>
      <c r="AJT246" s="144"/>
      <c r="AJU246" s="144"/>
      <c r="AJV246" s="144"/>
      <c r="AJW246" s="144"/>
      <c r="AJX246" s="144"/>
      <c r="AJY246" s="144"/>
      <c r="AJZ246" s="144"/>
      <c r="AKA246" s="144"/>
      <c r="AKB246" s="144"/>
      <c r="AKC246" s="144"/>
      <c r="AKD246" s="144"/>
      <c r="AKE246" s="144"/>
      <c r="AKF246" s="144"/>
      <c r="AKG246" s="144"/>
      <c r="AKH246" s="144"/>
      <c r="AKI246" s="144"/>
      <c r="AKJ246" s="144"/>
      <c r="AKK246" s="144"/>
      <c r="AKL246" s="144"/>
      <c r="AKM246" s="144"/>
      <c r="AKN246" s="144"/>
      <c r="AKO246" s="144"/>
      <c r="AKP246" s="144"/>
      <c r="AKQ246" s="144"/>
      <c r="AKR246" s="144"/>
      <c r="AKS246" s="144"/>
      <c r="AKT246" s="144"/>
      <c r="AKU246" s="144"/>
      <c r="AKV246" s="144"/>
      <c r="AKW246" s="144"/>
      <c r="AKX246" s="144"/>
      <c r="AKY246" s="144"/>
      <c r="AKZ246" s="144"/>
      <c r="ALA246" s="144"/>
      <c r="ALB246" s="144"/>
      <c r="ALC246" s="144"/>
      <c r="ALD246" s="144"/>
      <c r="ALE246" s="144"/>
      <c r="ALF246" s="144"/>
      <c r="ALG246" s="144"/>
      <c r="ALH246" s="144"/>
      <c r="ALI246" s="144"/>
      <c r="ALJ246" s="144"/>
      <c r="ALK246" s="144"/>
      <c r="ALL246" s="144"/>
      <c r="ALM246" s="144"/>
      <c r="ALN246" s="144"/>
      <c r="ALO246" s="144"/>
      <c r="ALP246" s="144"/>
      <c r="ALQ246" s="144"/>
      <c r="ALR246" s="144"/>
      <c r="ALS246" s="144"/>
      <c r="ALT246" s="144"/>
      <c r="ALU246" s="144"/>
      <c r="ALV246" s="144"/>
      <c r="ALW246" s="144"/>
      <c r="ALX246" s="144"/>
      <c r="ALY246" s="144"/>
      <c r="ALZ246" s="144"/>
      <c r="AMA246" s="144"/>
      <c r="AMB246" s="144"/>
      <c r="AMC246" s="144"/>
      <c r="AMD246" s="144"/>
      <c r="AME246" s="144"/>
      <c r="AMF246" s="144"/>
      <c r="AMG246" s="144"/>
      <c r="AMH246" s="144"/>
      <c r="AMI246" s="144"/>
      <c r="AMJ246" s="144"/>
      <c r="AMK246" s="144"/>
      <c r="AML246" s="144"/>
      <c r="AMM246" s="144"/>
      <c r="AMN246" s="144"/>
      <c r="AMO246" s="144"/>
      <c r="AMP246" s="144"/>
      <c r="AMQ246" s="144"/>
      <c r="AMR246" s="144"/>
      <c r="AMS246" s="144"/>
      <c r="AMT246" s="144"/>
      <c r="AMU246" s="144"/>
      <c r="AMV246" s="144"/>
      <c r="AMW246" s="144"/>
      <c r="AMX246" s="144"/>
      <c r="AMY246" s="144"/>
      <c r="AMZ246" s="144"/>
      <c r="ANA246" s="144"/>
      <c r="ANB246" s="144"/>
      <c r="ANC246" s="144"/>
      <c r="AND246" s="144"/>
      <c r="ANE246" s="144"/>
      <c r="ANF246" s="144"/>
      <c r="ANG246" s="144"/>
      <c r="ANH246" s="144"/>
      <c r="ANI246" s="144"/>
      <c r="ANJ246" s="144"/>
      <c r="ANK246" s="144"/>
      <c r="ANL246" s="144"/>
      <c r="ANM246" s="144"/>
      <c r="ANN246" s="144"/>
      <c r="ANO246" s="144"/>
      <c r="ANP246" s="144"/>
      <c r="ANQ246" s="144"/>
      <c r="ANR246" s="144"/>
      <c r="ANS246" s="144"/>
      <c r="ANT246" s="144"/>
      <c r="ANU246" s="144"/>
      <c r="ANV246" s="144"/>
      <c r="ANW246" s="144"/>
      <c r="ANX246" s="144"/>
      <c r="ANY246" s="144"/>
      <c r="ANZ246" s="144"/>
      <c r="AOA246" s="144"/>
      <c r="AOB246" s="144"/>
      <c r="AOC246" s="144"/>
      <c r="AOD246" s="144"/>
      <c r="AOE246" s="144"/>
      <c r="AOF246" s="144"/>
      <c r="AOG246" s="144"/>
      <c r="AOH246" s="144"/>
      <c r="AOI246" s="144"/>
      <c r="AOJ246" s="144"/>
      <c r="AOK246" s="144"/>
      <c r="AOL246" s="144"/>
      <c r="AOM246" s="144"/>
      <c r="AON246" s="144"/>
      <c r="AOO246" s="144"/>
      <c r="AOP246" s="144"/>
      <c r="AOQ246" s="144"/>
      <c r="AOR246" s="144"/>
      <c r="AOS246" s="144"/>
      <c r="AOT246" s="144"/>
      <c r="AOU246" s="144"/>
      <c r="AOV246" s="144"/>
      <c r="AOW246" s="144"/>
      <c r="AOX246" s="144"/>
      <c r="AOY246" s="144"/>
      <c r="AOZ246" s="144"/>
      <c r="APA246" s="144"/>
      <c r="APB246" s="144"/>
      <c r="APC246" s="144"/>
      <c r="APD246" s="144"/>
      <c r="APE246" s="144"/>
      <c r="APF246" s="144"/>
      <c r="APG246" s="144"/>
      <c r="APH246" s="144"/>
      <c r="API246" s="144"/>
      <c r="APJ246" s="144"/>
      <c r="APK246" s="144"/>
      <c r="APL246" s="144"/>
      <c r="APM246" s="144"/>
      <c r="APN246" s="144"/>
      <c r="APO246" s="144"/>
      <c r="APP246" s="144"/>
      <c r="APQ246" s="144"/>
      <c r="APR246" s="144"/>
      <c r="APS246" s="144"/>
      <c r="APT246" s="144"/>
      <c r="APU246" s="144"/>
      <c r="APV246" s="144"/>
      <c r="APW246" s="144"/>
      <c r="APX246" s="144"/>
      <c r="APY246" s="144"/>
      <c r="APZ246" s="144"/>
      <c r="AQA246" s="144"/>
      <c r="AQB246" s="144"/>
      <c r="AQC246" s="144"/>
      <c r="AQD246" s="144"/>
      <c r="AQE246" s="144"/>
      <c r="AQF246" s="144"/>
      <c r="AQG246" s="144"/>
      <c r="AQH246" s="144"/>
      <c r="AQI246" s="144"/>
      <c r="AQJ246" s="144"/>
      <c r="AQK246" s="144"/>
      <c r="AQL246" s="144"/>
      <c r="AQM246" s="144"/>
      <c r="AQN246" s="144"/>
      <c r="AQO246" s="144"/>
      <c r="AQP246" s="144"/>
      <c r="AQQ246" s="144"/>
      <c r="AQR246" s="144"/>
      <c r="AQS246" s="144"/>
      <c r="AQT246" s="144"/>
      <c r="AQU246" s="144"/>
      <c r="AQV246" s="144"/>
      <c r="AQW246" s="144"/>
      <c r="AQX246" s="144"/>
      <c r="AQY246" s="144"/>
      <c r="AQZ246" s="144"/>
      <c r="ARA246" s="144"/>
      <c r="ARB246" s="144"/>
      <c r="ARC246" s="144"/>
      <c r="ARD246" s="144"/>
      <c r="ARE246" s="144"/>
      <c r="ARF246" s="144"/>
      <c r="ARG246" s="144"/>
      <c r="ARH246" s="144"/>
      <c r="ARI246" s="144"/>
      <c r="ARJ246" s="144"/>
      <c r="ARK246" s="144"/>
      <c r="ARL246" s="144"/>
      <c r="ARM246" s="144"/>
      <c r="ARN246" s="144"/>
      <c r="ARO246" s="144"/>
      <c r="ARP246" s="144"/>
      <c r="ARQ246" s="144"/>
      <c r="ARR246" s="144"/>
      <c r="ARS246" s="144"/>
      <c r="ART246" s="144"/>
      <c r="ARU246" s="144"/>
      <c r="ARV246" s="144"/>
      <c r="ARW246" s="144"/>
      <c r="ARX246" s="144"/>
      <c r="ARY246" s="144"/>
      <c r="ARZ246" s="144"/>
      <c r="ASA246" s="144"/>
      <c r="ASB246" s="144"/>
      <c r="ASC246" s="144"/>
      <c r="ASD246" s="144"/>
      <c r="ASE246" s="144"/>
      <c r="ASF246" s="144"/>
      <c r="ASG246" s="144"/>
      <c r="ASH246" s="144"/>
      <c r="ASI246" s="144"/>
      <c r="ASJ246" s="144"/>
      <c r="ASK246" s="144"/>
      <c r="ASL246" s="144"/>
      <c r="ASM246" s="144"/>
      <c r="ASN246" s="144"/>
      <c r="ASO246" s="144"/>
      <c r="ASP246" s="144"/>
      <c r="ASQ246" s="144"/>
      <c r="ASR246" s="144"/>
      <c r="ASS246" s="144"/>
      <c r="AST246" s="144"/>
      <c r="ASU246" s="144"/>
      <c r="ASV246" s="144"/>
      <c r="ASW246" s="144"/>
      <c r="ASX246" s="144"/>
      <c r="ASY246" s="144"/>
      <c r="ASZ246" s="144"/>
      <c r="ATA246" s="144"/>
      <c r="ATB246" s="144"/>
      <c r="ATC246" s="144"/>
      <c r="ATD246" s="144"/>
      <c r="ATE246" s="144"/>
      <c r="ATF246" s="144"/>
      <c r="ATG246" s="144"/>
      <c r="ATH246" s="144"/>
      <c r="ATI246" s="144"/>
      <c r="ATJ246" s="144"/>
      <c r="ATK246" s="144"/>
      <c r="ATL246" s="144"/>
      <c r="ATM246" s="144"/>
      <c r="ATN246" s="144"/>
      <c r="ATO246" s="144"/>
      <c r="ATP246" s="144"/>
      <c r="ATQ246" s="144"/>
      <c r="ATR246" s="144"/>
      <c r="ATS246" s="144"/>
      <c r="ATT246" s="144"/>
      <c r="ATU246" s="144"/>
      <c r="ATV246" s="144"/>
      <c r="ATW246" s="144"/>
      <c r="ATX246" s="144"/>
      <c r="ATY246" s="144"/>
      <c r="ATZ246" s="144"/>
      <c r="AUA246" s="144"/>
      <c r="AUB246" s="144"/>
      <c r="AUC246" s="144"/>
      <c r="AUD246" s="144"/>
      <c r="AUE246" s="144"/>
      <c r="AUF246" s="144"/>
      <c r="AUG246" s="144"/>
      <c r="AUH246" s="144"/>
      <c r="AUI246" s="144"/>
      <c r="AUJ246" s="144"/>
      <c r="AUK246" s="144"/>
      <c r="AUL246" s="144"/>
      <c r="AUM246" s="144"/>
      <c r="AUN246" s="144"/>
      <c r="AUO246" s="144"/>
      <c r="AUP246" s="144"/>
      <c r="AUQ246" s="144"/>
      <c r="AUR246" s="144"/>
      <c r="AUS246" s="144"/>
      <c r="AUT246" s="144"/>
      <c r="AUU246" s="144"/>
      <c r="AUV246" s="144"/>
      <c r="AUW246" s="144"/>
      <c r="AUX246" s="144"/>
      <c r="AUY246" s="144"/>
      <c r="AUZ246" s="144"/>
      <c r="AVA246" s="144"/>
      <c r="AVB246" s="144"/>
      <c r="AVC246" s="144"/>
      <c r="AVD246" s="144"/>
      <c r="AVE246" s="144"/>
      <c r="AVF246" s="144"/>
      <c r="AVG246" s="144"/>
      <c r="AVH246" s="144"/>
      <c r="AVI246" s="144"/>
      <c r="AVJ246" s="144"/>
      <c r="AVK246" s="144"/>
      <c r="AVL246" s="144"/>
      <c r="AVM246" s="144"/>
      <c r="AVN246" s="144"/>
      <c r="AVO246" s="144"/>
      <c r="AVP246" s="144"/>
      <c r="AVQ246" s="144"/>
      <c r="AVR246" s="144"/>
      <c r="AVS246" s="144"/>
      <c r="AVT246" s="144"/>
      <c r="AVU246" s="144"/>
      <c r="AVV246" s="144"/>
      <c r="AVW246" s="144"/>
      <c r="AVX246" s="144"/>
      <c r="AVY246" s="144"/>
      <c r="AVZ246" s="144"/>
      <c r="AWA246" s="144"/>
      <c r="AWB246" s="144"/>
      <c r="AWC246" s="144"/>
      <c r="AWD246" s="144"/>
      <c r="AWE246" s="144"/>
      <c r="AWF246" s="144"/>
      <c r="AWG246" s="144"/>
      <c r="AWH246" s="144"/>
      <c r="AWI246" s="144"/>
      <c r="AWJ246" s="144"/>
      <c r="AWK246" s="144"/>
      <c r="AWL246" s="144"/>
      <c r="AWM246" s="144"/>
      <c r="AWN246" s="144"/>
      <c r="AWO246" s="144"/>
      <c r="AWP246" s="144"/>
      <c r="AWQ246" s="144"/>
      <c r="AWR246" s="144"/>
      <c r="AWS246" s="144"/>
      <c r="AWT246" s="144"/>
      <c r="AWU246" s="144"/>
      <c r="AWV246" s="144"/>
      <c r="AWW246" s="144"/>
      <c r="AWX246" s="144"/>
      <c r="AWY246" s="144"/>
      <c r="AWZ246" s="144"/>
      <c r="AXA246" s="144"/>
      <c r="AXB246" s="144"/>
      <c r="AXC246" s="144"/>
      <c r="AXD246" s="144"/>
      <c r="AXE246" s="144"/>
      <c r="AXF246" s="144"/>
      <c r="AXG246" s="144"/>
      <c r="AXH246" s="144"/>
      <c r="AXI246" s="144"/>
      <c r="AXJ246" s="144"/>
      <c r="AXK246" s="144"/>
      <c r="AXL246" s="144"/>
      <c r="AXM246" s="144"/>
      <c r="AXN246" s="144"/>
      <c r="AXO246" s="144"/>
      <c r="AXP246" s="144"/>
      <c r="AXQ246" s="144"/>
      <c r="AXR246" s="144"/>
      <c r="AXS246" s="144"/>
      <c r="AXT246" s="144"/>
      <c r="AXU246" s="144"/>
      <c r="AXV246" s="144"/>
      <c r="AXW246" s="144"/>
      <c r="AXX246" s="144"/>
      <c r="AXY246" s="144"/>
      <c r="AXZ246" s="144"/>
      <c r="AYA246" s="144"/>
      <c r="AYB246" s="144"/>
      <c r="AYC246" s="144"/>
      <c r="AYD246" s="144"/>
      <c r="AYE246" s="144"/>
      <c r="AYF246" s="144"/>
      <c r="AYG246" s="144"/>
      <c r="AYH246" s="144"/>
      <c r="AYI246" s="144"/>
      <c r="AYJ246" s="144"/>
      <c r="AYK246" s="144"/>
      <c r="AYL246" s="144"/>
      <c r="AYM246" s="144"/>
      <c r="AYN246" s="144"/>
      <c r="AYO246" s="144"/>
      <c r="AYP246" s="144"/>
      <c r="AYQ246" s="144"/>
      <c r="AYR246" s="144"/>
      <c r="AYS246" s="144"/>
      <c r="AYT246" s="144"/>
      <c r="AYU246" s="144"/>
      <c r="AYV246" s="144"/>
      <c r="AYW246" s="144"/>
      <c r="AYX246" s="144"/>
      <c r="AYY246" s="144"/>
      <c r="AYZ246" s="144"/>
      <c r="AZA246" s="144"/>
      <c r="AZB246" s="144"/>
      <c r="AZC246" s="144"/>
      <c r="AZD246" s="144"/>
      <c r="AZE246" s="144"/>
      <c r="AZF246" s="144"/>
      <c r="AZG246" s="144"/>
      <c r="AZH246" s="144"/>
      <c r="AZI246" s="144"/>
      <c r="AZJ246" s="144"/>
      <c r="AZK246" s="144"/>
      <c r="AZL246" s="144"/>
      <c r="AZM246" s="144"/>
      <c r="AZN246" s="144"/>
      <c r="AZO246" s="144"/>
      <c r="AZP246" s="144"/>
      <c r="AZQ246" s="144"/>
      <c r="AZR246" s="144"/>
      <c r="AZS246" s="144"/>
      <c r="AZT246" s="144"/>
      <c r="AZU246" s="144"/>
      <c r="AZV246" s="144"/>
      <c r="AZW246" s="144"/>
      <c r="AZX246" s="144"/>
      <c r="AZY246" s="144"/>
      <c r="AZZ246" s="144"/>
      <c r="BAA246" s="144"/>
      <c r="BAB246" s="144"/>
      <c r="BAC246" s="144"/>
      <c r="BAD246" s="144"/>
      <c r="BAE246" s="144"/>
      <c r="BAF246" s="144"/>
      <c r="BAG246" s="144"/>
      <c r="BAH246" s="144"/>
      <c r="BAI246" s="144"/>
      <c r="BAJ246" s="144"/>
      <c r="BAK246" s="144"/>
      <c r="BAL246" s="144"/>
      <c r="BAM246" s="144"/>
      <c r="BAN246" s="144"/>
      <c r="BAO246" s="144"/>
      <c r="BAP246" s="144"/>
      <c r="BAQ246" s="144"/>
      <c r="BAR246" s="144"/>
      <c r="BAS246" s="144"/>
      <c r="BAT246" s="144"/>
      <c r="BAU246" s="144"/>
      <c r="BAV246" s="144"/>
      <c r="BAW246" s="144"/>
      <c r="BAX246" s="144"/>
      <c r="BAY246" s="144"/>
      <c r="BAZ246" s="144"/>
      <c r="BBA246" s="144"/>
      <c r="BBB246" s="144"/>
      <c r="BBC246" s="144"/>
      <c r="BBD246" s="144"/>
      <c r="BBE246" s="144"/>
      <c r="BBF246" s="144"/>
      <c r="BBG246" s="144"/>
      <c r="BBH246" s="144"/>
      <c r="BBI246" s="144"/>
      <c r="BBJ246" s="144"/>
      <c r="BBK246" s="144"/>
      <c r="BBL246" s="144"/>
      <c r="BBM246" s="144"/>
      <c r="BBN246" s="144"/>
      <c r="BBO246" s="144"/>
      <c r="BBP246" s="144"/>
      <c r="BBQ246" s="144"/>
      <c r="BBR246" s="144"/>
      <c r="BBS246" s="144"/>
      <c r="BBT246" s="144"/>
      <c r="BBU246" s="144"/>
      <c r="BBV246" s="144"/>
      <c r="BBW246" s="144"/>
      <c r="BBX246" s="144"/>
      <c r="BBY246" s="144"/>
      <c r="BBZ246" s="144"/>
      <c r="BCA246" s="144"/>
      <c r="BCB246" s="144"/>
      <c r="BCC246" s="144"/>
      <c r="BCD246" s="144"/>
      <c r="BCE246" s="144"/>
      <c r="BCF246" s="144"/>
      <c r="BCG246" s="144"/>
      <c r="BCH246" s="144"/>
      <c r="BCI246" s="144"/>
      <c r="BCJ246" s="144"/>
      <c r="BCK246" s="144"/>
      <c r="BCL246" s="144"/>
      <c r="BCM246" s="144"/>
      <c r="BCN246" s="144"/>
      <c r="BCO246" s="144"/>
      <c r="BCP246" s="144"/>
      <c r="BCQ246" s="144"/>
      <c r="BCR246" s="144"/>
      <c r="BCS246" s="144"/>
      <c r="BCT246" s="144"/>
      <c r="BCU246" s="144"/>
      <c r="BCV246" s="144"/>
      <c r="BCW246" s="144"/>
      <c r="BCX246" s="144"/>
      <c r="BCY246" s="144"/>
      <c r="BCZ246" s="144"/>
      <c r="BDA246" s="144"/>
      <c r="BDB246" s="144"/>
      <c r="BDC246" s="144"/>
      <c r="BDD246" s="144"/>
      <c r="BDE246" s="144"/>
      <c r="BDF246" s="144"/>
      <c r="BDG246" s="144"/>
      <c r="BDH246" s="144"/>
      <c r="BDI246" s="144"/>
      <c r="BDJ246" s="144"/>
      <c r="BDK246" s="144"/>
      <c r="BDL246" s="144"/>
      <c r="BDM246" s="144"/>
      <c r="BDN246" s="144"/>
      <c r="BDO246" s="144"/>
      <c r="BDP246" s="144"/>
      <c r="BDQ246" s="144"/>
      <c r="BDR246" s="144"/>
      <c r="BDS246" s="144"/>
      <c r="BDT246" s="144"/>
      <c r="BDU246" s="144"/>
      <c r="BDV246" s="144"/>
      <c r="BDW246" s="144"/>
      <c r="BDX246" s="144"/>
      <c r="BDY246" s="144"/>
      <c r="BDZ246" s="144"/>
      <c r="BEA246" s="144"/>
      <c r="BEB246" s="144"/>
      <c r="BEC246" s="144"/>
      <c r="BED246" s="144"/>
      <c r="BEE246" s="144"/>
      <c r="BEF246" s="144"/>
      <c r="BEG246" s="144"/>
      <c r="BEH246" s="144"/>
      <c r="BEI246" s="144"/>
      <c r="BEJ246" s="144"/>
      <c r="BEK246" s="144"/>
      <c r="BEL246" s="144"/>
      <c r="BEM246" s="144"/>
      <c r="BEN246" s="144"/>
      <c r="BEO246" s="144"/>
      <c r="BEP246" s="144"/>
      <c r="BEQ246" s="144"/>
      <c r="BER246" s="144"/>
      <c r="BES246" s="144"/>
      <c r="BET246" s="144"/>
      <c r="BEU246" s="144"/>
      <c r="BEV246" s="144"/>
      <c r="BEW246" s="144"/>
      <c r="BEX246" s="144"/>
      <c r="BEY246" s="144"/>
      <c r="BEZ246" s="144"/>
      <c r="BFA246" s="144"/>
      <c r="BFB246" s="144"/>
      <c r="BFC246" s="144"/>
      <c r="BFD246" s="144"/>
      <c r="BFE246" s="144"/>
      <c r="BFF246" s="144"/>
      <c r="BFG246" s="144"/>
      <c r="BFH246" s="144"/>
      <c r="BFI246" s="144"/>
      <c r="BFJ246" s="144"/>
      <c r="BFK246" s="144"/>
      <c r="BFL246" s="144"/>
      <c r="BFM246" s="144"/>
      <c r="BFN246" s="144"/>
      <c r="BFO246" s="144"/>
      <c r="BFP246" s="144"/>
      <c r="BFQ246" s="144"/>
      <c r="BFR246" s="144"/>
      <c r="BFS246" s="144"/>
      <c r="BFT246" s="144"/>
      <c r="BFU246" s="144"/>
      <c r="BFV246" s="144"/>
      <c r="BFW246" s="144"/>
      <c r="BFX246" s="144"/>
      <c r="BFY246" s="144"/>
      <c r="BFZ246" s="144"/>
    </row>
    <row r="247" spans="1:1534" ht="15" customHeight="1">
      <c r="A247" s="173" t="s">
        <v>457</v>
      </c>
      <c r="B247" s="143" t="s">
        <v>149</v>
      </c>
      <c r="C247" s="143"/>
      <c r="D247" s="65" t="s">
        <v>78</v>
      </c>
      <c r="E247" s="118"/>
      <c r="F247" s="139"/>
      <c r="G247" s="198"/>
      <c r="H247" s="65" t="s">
        <v>622</v>
      </c>
      <c r="I247" s="65"/>
      <c r="J247" s="65"/>
      <c r="K247" s="293"/>
      <c r="L247" s="123"/>
      <c r="M247" s="289"/>
      <c r="N247" s="65"/>
      <c r="O247" s="179"/>
      <c r="P247" s="140"/>
      <c r="Q247" s="64" t="s">
        <v>93</v>
      </c>
      <c r="R247" s="64" t="s">
        <v>638</v>
      </c>
      <c r="S247" s="64" t="str">
        <f t="shared" si="38"/>
        <v>andtvvvgsinftegiivanmvaemieahtdlkvvrklnlggvnvnfeaikrgganngidiyveytghglvdilg</v>
      </c>
      <c r="T247" s="64" t="str">
        <f t="shared" si="39"/>
        <v>fpep</v>
      </c>
      <c r="U247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47" s="64" t="str">
        <f t="shared" si="41"/>
        <v>tyg</v>
      </c>
      <c r="W247" s="64" t="str">
        <f t="shared" si="42"/>
        <v>ppps</v>
      </c>
      <c r="X247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247" s="64"/>
      <c r="Z247" s="64"/>
      <c r="AA247" s="64"/>
      <c r="AB247" s="64"/>
      <c r="AC247" s="186" t="str">
        <f t="shared" si="48"/>
        <v>i</v>
      </c>
      <c r="AD247" s="186" t="str">
        <f t="shared" si="48"/>
        <v>v</v>
      </c>
      <c r="AE247" s="186" t="str">
        <f t="shared" si="48"/>
        <v>h</v>
      </c>
      <c r="AF247" s="186" t="str">
        <f t="shared" si="48"/>
        <v>l</v>
      </c>
      <c r="AG247" s="186" t="str">
        <f t="shared" si="48"/>
        <v>t</v>
      </c>
      <c r="AH247" s="193" t="str">
        <f t="shared" si="48"/>
        <v>y</v>
      </c>
      <c r="AI247" s="66"/>
      <c r="AJ247" s="66"/>
      <c r="AK247" s="205"/>
      <c r="AL247" s="205"/>
      <c r="AM247" s="205"/>
      <c r="AN247" s="205"/>
      <c r="AO247" s="205"/>
      <c r="AP247" s="205"/>
      <c r="AQ247" s="205"/>
      <c r="AR247" s="205"/>
      <c r="AS247" s="205"/>
      <c r="AT247" s="205"/>
      <c r="AU247" s="205"/>
      <c r="AV247" s="205"/>
      <c r="AW247" s="205"/>
      <c r="AX247" s="205"/>
      <c r="AY247" s="205"/>
      <c r="AZ247" s="205"/>
      <c r="BA247" s="205"/>
      <c r="BB247" s="205"/>
      <c r="BC247" s="205"/>
      <c r="BD247" s="205"/>
      <c r="BE247" s="205"/>
      <c r="BF247" s="205"/>
      <c r="BG247" s="205"/>
      <c r="BH247" s="205"/>
      <c r="BI247" s="205"/>
      <c r="BJ247" s="205"/>
      <c r="BK247" s="205"/>
      <c r="BL247" s="205"/>
      <c r="BM247" s="205"/>
      <c r="BN247" s="205"/>
      <c r="BO247" s="205"/>
      <c r="BP247" s="205"/>
      <c r="BQ247" s="205"/>
      <c r="BR247" s="205"/>
      <c r="BS247" s="205"/>
      <c r="BT247" s="205"/>
      <c r="BU247" s="205"/>
      <c r="BV247" s="205"/>
      <c r="BW247" s="205"/>
      <c r="BX247" s="205"/>
      <c r="BY247" s="205"/>
      <c r="BZ247" s="205"/>
      <c r="CA247" s="205"/>
      <c r="CB247" s="205"/>
      <c r="CC247" s="205"/>
      <c r="CD247" s="205"/>
      <c r="CE247" s="205"/>
      <c r="CF247" s="205"/>
      <c r="CG247" s="205"/>
      <c r="CH247" s="205"/>
      <c r="CI247" s="205"/>
      <c r="CJ247" s="205"/>
      <c r="CK247" s="66"/>
      <c r="CL247" s="66"/>
      <c r="CM247" s="66"/>
      <c r="CN247" s="66"/>
      <c r="CO247" s="66"/>
      <c r="CP247" s="66"/>
      <c r="CQ247" s="66"/>
      <c r="CR247" s="66"/>
      <c r="CS247" s="66"/>
      <c r="CT247" s="66"/>
      <c r="CU247" s="66"/>
      <c r="CV247" s="66"/>
      <c r="CW247" s="66"/>
      <c r="CX247" s="66"/>
      <c r="CY247" s="66"/>
      <c r="CZ247" s="66"/>
      <c r="DA247" s="66"/>
      <c r="DB247" s="66"/>
      <c r="DC247" s="66"/>
      <c r="DD247" s="66"/>
      <c r="DE247" s="66"/>
      <c r="DF247" s="66"/>
      <c r="DG247" s="66"/>
      <c r="DH247" s="66"/>
      <c r="DI247" s="66"/>
      <c r="DJ247" s="66"/>
      <c r="DK247" s="66"/>
      <c r="DL247" s="66"/>
      <c r="DM247" s="66"/>
      <c r="DN247" s="66"/>
      <c r="DO247" s="66"/>
      <c r="DP247" s="66"/>
      <c r="DQ247" s="66"/>
      <c r="DR247" s="66"/>
      <c r="DS247" s="66"/>
      <c r="DT247" s="66"/>
      <c r="DU247" s="66"/>
      <c r="DV247" s="66"/>
      <c r="DW247" s="66"/>
      <c r="DX247" s="66"/>
      <c r="DY247" s="66"/>
      <c r="DZ247" s="66"/>
      <c r="EA247" s="66"/>
      <c r="EB247" s="66"/>
      <c r="EC247" s="66"/>
      <c r="ED247" s="66"/>
      <c r="EE247" s="66"/>
      <c r="EF247" s="66"/>
      <c r="EG247" s="66"/>
      <c r="EH247" s="66"/>
      <c r="EI247" s="66"/>
      <c r="EJ247" s="66"/>
      <c r="EK247" s="66"/>
      <c r="EL247" s="66"/>
      <c r="EM247" s="66"/>
      <c r="EN247" s="66"/>
      <c r="EO247" s="66"/>
      <c r="EP247" s="66"/>
      <c r="EQ247" s="66"/>
      <c r="ER247" s="66"/>
      <c r="ES247" s="66"/>
      <c r="ET247" s="66"/>
      <c r="EU247" s="66"/>
      <c r="EV247" s="66"/>
      <c r="EW247" s="66"/>
      <c r="EX247" s="66"/>
      <c r="EY247" s="66"/>
      <c r="EZ247" s="66"/>
      <c r="FA247" s="66"/>
      <c r="FB247" s="66"/>
      <c r="FC247" s="66"/>
      <c r="FD247" s="66"/>
      <c r="FE247" s="66"/>
      <c r="FF247" s="66"/>
      <c r="FG247" s="66"/>
      <c r="FH247" s="66"/>
      <c r="FI247" s="66"/>
      <c r="FJ247" s="66"/>
      <c r="FK247" s="66"/>
      <c r="FL247" s="66"/>
      <c r="FM247" s="66"/>
      <c r="FN247" s="66"/>
      <c r="FO247" s="66"/>
      <c r="FP247" s="66"/>
      <c r="FQ247" s="66"/>
      <c r="FR247" s="66"/>
      <c r="FS247" s="66"/>
      <c r="FT247" s="66"/>
      <c r="FU247" s="66"/>
      <c r="FV247" s="66"/>
      <c r="FW247" s="66"/>
      <c r="FX247" s="66"/>
      <c r="FY247" s="66"/>
      <c r="FZ247" s="66"/>
      <c r="GA247" s="66"/>
      <c r="GB247" s="66"/>
      <c r="GC247" s="66"/>
      <c r="GD247" s="66"/>
      <c r="GE247" s="66"/>
      <c r="GF247" s="66"/>
      <c r="GG247" s="66"/>
      <c r="GH247" s="66"/>
      <c r="GI247" s="66"/>
      <c r="GJ247" s="66"/>
      <c r="GK247" s="66"/>
      <c r="GL247" s="66"/>
      <c r="GM247" s="66"/>
      <c r="GN247" s="66"/>
      <c r="GO247" s="66"/>
      <c r="GP247" s="66"/>
      <c r="GQ247" s="66"/>
      <c r="GR247" s="66"/>
      <c r="GS247" s="66"/>
      <c r="GT247" s="66"/>
      <c r="GU247" s="66"/>
      <c r="GV247" s="66"/>
      <c r="GW247" s="66"/>
      <c r="GX247" s="66"/>
      <c r="GY247" s="66"/>
      <c r="GZ247" s="66"/>
      <c r="HA247" s="66"/>
      <c r="HB247" s="66"/>
      <c r="HC247" s="66"/>
      <c r="HD247" s="66"/>
      <c r="HE247" s="66"/>
      <c r="HF247" s="66"/>
      <c r="HG247" s="66"/>
      <c r="HH247" s="66"/>
      <c r="HI247" s="66"/>
      <c r="HJ247" s="66"/>
      <c r="HK247" s="66"/>
      <c r="HL247" s="66"/>
      <c r="HM247" s="66"/>
      <c r="HN247" s="66"/>
      <c r="HO247" s="66"/>
      <c r="HP247" s="66"/>
      <c r="HQ247" s="66"/>
      <c r="HR247" s="66"/>
      <c r="HS247" s="66"/>
      <c r="HT247" s="66"/>
      <c r="HU247" s="66"/>
      <c r="HV247" s="66"/>
      <c r="HW247" s="66"/>
      <c r="HX247" s="66"/>
      <c r="HY247" s="66"/>
      <c r="HZ247" s="66"/>
      <c r="IA247" s="66"/>
      <c r="IB247" s="66"/>
      <c r="IC247" s="66"/>
      <c r="ID247" s="66"/>
      <c r="IE247" s="66"/>
      <c r="IF247" s="66"/>
      <c r="IG247" s="66"/>
      <c r="IH247" s="66"/>
      <c r="II247" s="66"/>
      <c r="IJ247" s="66"/>
      <c r="IK247" s="66"/>
      <c r="IL247" s="66"/>
      <c r="IM247" s="66"/>
      <c r="IN247" s="66"/>
      <c r="IO247" s="66"/>
      <c r="IP247" s="66"/>
      <c r="IQ247" s="66"/>
      <c r="IR247" s="66"/>
      <c r="IS247" s="66"/>
      <c r="IT247" s="66"/>
      <c r="IU247" s="66"/>
      <c r="IV247" s="66"/>
      <c r="IW247" s="66"/>
      <c r="IX247" s="66"/>
      <c r="IY247" s="66"/>
      <c r="IZ247" s="66"/>
      <c r="JA247" s="66"/>
      <c r="JB247" s="66"/>
      <c r="JC247" s="66"/>
      <c r="JD247" s="66"/>
      <c r="JE247" s="66"/>
      <c r="JF247" s="66"/>
      <c r="JG247" s="66"/>
      <c r="JH247" s="66"/>
      <c r="JI247" s="66"/>
      <c r="JJ247" s="66"/>
      <c r="JK247" s="66"/>
      <c r="JL247" s="66"/>
      <c r="JM247" s="66"/>
      <c r="JN247" s="66"/>
      <c r="JO247" s="66"/>
      <c r="JP247" s="66"/>
      <c r="JQ247" s="66"/>
      <c r="JR247" s="66"/>
      <c r="JS247" s="66"/>
      <c r="JT247" s="66"/>
      <c r="JU247" s="66"/>
      <c r="JV247" s="66"/>
      <c r="JW247" s="66"/>
      <c r="JX247" s="66"/>
      <c r="JY247" s="66"/>
      <c r="JZ247" s="66"/>
      <c r="KA247" s="66"/>
      <c r="KB247" s="66"/>
      <c r="KC247" s="66"/>
      <c r="KD247" s="66"/>
      <c r="KE247" s="66"/>
      <c r="KF247" s="66"/>
      <c r="KG247" s="66"/>
      <c r="KH247" s="66"/>
      <c r="KI247" s="66"/>
      <c r="KJ247" s="66"/>
      <c r="KK247" s="66"/>
      <c r="KL247" s="66"/>
      <c r="KM247" s="66"/>
      <c r="KN247" s="66"/>
      <c r="KO247" s="66"/>
      <c r="KP247" s="66"/>
      <c r="KQ247" s="66"/>
      <c r="KR247" s="66"/>
      <c r="KS247" s="66"/>
      <c r="KT247" s="66"/>
      <c r="KU247" s="66"/>
      <c r="KV247" s="66"/>
      <c r="KW247" s="66"/>
      <c r="KX247" s="66"/>
      <c r="KY247" s="66"/>
      <c r="KZ247" s="66"/>
      <c r="LA247" s="66"/>
      <c r="LB247" s="66"/>
      <c r="LC247" s="66"/>
      <c r="LD247" s="66"/>
      <c r="LE247" s="66"/>
      <c r="LF247" s="66"/>
      <c r="LG247" s="66"/>
      <c r="LH247" s="66"/>
      <c r="LI247" s="66"/>
      <c r="LJ247" s="66"/>
      <c r="LK247" s="66"/>
      <c r="LL247" s="66"/>
      <c r="LM247" s="66"/>
      <c r="LN247" s="66"/>
      <c r="LO247" s="66"/>
      <c r="LP247" s="66"/>
      <c r="LQ247" s="66"/>
      <c r="LR247" s="66"/>
      <c r="LS247" s="66"/>
      <c r="LT247" s="66"/>
      <c r="LU247" s="66"/>
      <c r="LV247" s="66"/>
      <c r="LW247" s="66"/>
      <c r="LX247" s="66"/>
      <c r="LY247" s="66"/>
      <c r="LZ247" s="66"/>
      <c r="MA247" s="66"/>
      <c r="MB247" s="66"/>
      <c r="MC247" s="66"/>
      <c r="MD247" s="66"/>
      <c r="ME247" s="66"/>
      <c r="MF247" s="66"/>
      <c r="MG247" s="66"/>
      <c r="MH247" s="66"/>
      <c r="MI247" s="66"/>
      <c r="MJ247" s="66"/>
      <c r="MK247" s="66"/>
      <c r="ML247" s="66"/>
      <c r="MM247" s="66"/>
      <c r="MN247" s="66"/>
      <c r="MO247" s="66"/>
      <c r="MP247" s="66"/>
      <c r="MQ247" s="66"/>
      <c r="MR247" s="66"/>
      <c r="MS247" s="66"/>
      <c r="MT247" s="66"/>
      <c r="MU247" s="66"/>
      <c r="MV247" s="66"/>
      <c r="MW247" s="66"/>
      <c r="MX247" s="66"/>
      <c r="MY247" s="66"/>
      <c r="MZ247" s="66"/>
      <c r="NA247" s="66"/>
      <c r="NB247" s="66"/>
      <c r="NC247" s="66"/>
      <c r="ND247" s="66"/>
      <c r="NE247" s="66"/>
      <c r="NF247" s="66"/>
      <c r="NG247" s="66"/>
      <c r="NH247" s="66"/>
      <c r="NI247" s="66"/>
      <c r="NJ247" s="66"/>
      <c r="NK247" s="66"/>
      <c r="NL247" s="66"/>
      <c r="NM247" s="66"/>
      <c r="NN247" s="66"/>
      <c r="NO247" s="66"/>
      <c r="NP247" s="66"/>
      <c r="NQ247" s="66"/>
      <c r="NR247" s="66"/>
      <c r="NS247" s="66"/>
      <c r="NT247" s="66"/>
      <c r="NU247" s="66"/>
      <c r="NV247" s="66"/>
      <c r="NW247" s="66"/>
      <c r="NX247" s="66"/>
      <c r="NY247" s="66"/>
      <c r="NZ247" s="66"/>
      <c r="OA247" s="66"/>
      <c r="OB247" s="66"/>
      <c r="OC247" s="66"/>
      <c r="OD247" s="66"/>
      <c r="OE247" s="66"/>
      <c r="OF247" s="66"/>
      <c r="OG247" s="66"/>
      <c r="OH247" s="66"/>
      <c r="OI247" s="66"/>
      <c r="OJ247" s="66"/>
      <c r="OK247" s="66"/>
      <c r="OL247" s="66"/>
      <c r="OM247" s="66"/>
      <c r="ON247" s="66"/>
      <c r="OO247" s="66"/>
      <c r="OP247" s="66"/>
      <c r="OQ247" s="66"/>
      <c r="OR247" s="66"/>
      <c r="OS247" s="66"/>
      <c r="OT247" s="66"/>
      <c r="OU247" s="66"/>
      <c r="OV247" s="66"/>
      <c r="OW247" s="66"/>
      <c r="OX247" s="66"/>
      <c r="OY247" s="66"/>
      <c r="OZ247" s="66"/>
      <c r="PA247" s="66"/>
      <c r="PB247" s="66"/>
      <c r="PC247" s="66"/>
      <c r="PD247" s="66"/>
      <c r="PE247" s="66"/>
      <c r="PF247" s="66"/>
      <c r="PG247" s="66"/>
      <c r="PH247" s="66"/>
      <c r="PI247" s="66"/>
      <c r="PJ247" s="66"/>
      <c r="PK247" s="66"/>
      <c r="PL247" s="66"/>
      <c r="PM247" s="66"/>
      <c r="PN247" s="144"/>
      <c r="PO247" s="144"/>
      <c r="PP247" s="144"/>
      <c r="PQ247" s="144"/>
      <c r="PR247" s="144"/>
      <c r="PS247" s="144"/>
      <c r="PT247" s="144"/>
      <c r="PU247" s="144"/>
      <c r="PV247" s="144"/>
      <c r="PW247" s="144"/>
      <c r="PX247" s="144"/>
      <c r="PY247" s="144"/>
      <c r="PZ247" s="144"/>
      <c r="QA247" s="144"/>
      <c r="QB247" s="144"/>
      <c r="QC247" s="144"/>
      <c r="QD247" s="144"/>
      <c r="QE247" s="144"/>
      <c r="QF247" s="144"/>
      <c r="QG247" s="144"/>
      <c r="QH247" s="144"/>
      <c r="QI247" s="144"/>
      <c r="QJ247" s="144"/>
      <c r="QK247" s="144"/>
      <c r="QL247" s="144"/>
      <c r="QM247" s="144"/>
      <c r="QN247" s="144"/>
      <c r="QO247" s="144"/>
      <c r="QP247" s="144"/>
      <c r="QQ247" s="144"/>
      <c r="QR247" s="144"/>
      <c r="QS247" s="144"/>
      <c r="QT247" s="144"/>
      <c r="QU247" s="144"/>
      <c r="QV247" s="144"/>
      <c r="QW247" s="144"/>
      <c r="QX247" s="144"/>
      <c r="QY247" s="144"/>
      <c r="QZ247" s="144"/>
      <c r="RA247" s="144"/>
      <c r="RB247" s="144"/>
      <c r="RC247" s="144"/>
      <c r="RD247" s="144"/>
      <c r="RE247" s="144"/>
      <c r="RF247" s="144"/>
      <c r="RG247" s="144"/>
      <c r="RH247" s="144"/>
      <c r="RI247" s="144"/>
      <c r="RJ247" s="144"/>
      <c r="RK247" s="144"/>
      <c r="RL247" s="144"/>
      <c r="RM247" s="144"/>
      <c r="RN247" s="144"/>
      <c r="RO247" s="144"/>
      <c r="RP247" s="144"/>
      <c r="RQ247" s="144"/>
      <c r="RR247" s="144"/>
      <c r="RS247" s="144"/>
      <c r="RT247" s="144"/>
      <c r="RU247" s="144"/>
      <c r="RV247" s="144"/>
      <c r="RW247" s="144"/>
      <c r="RX247" s="144"/>
      <c r="RY247" s="144"/>
      <c r="RZ247" s="144"/>
      <c r="SA247" s="144"/>
      <c r="SB247" s="144"/>
      <c r="SC247" s="144"/>
      <c r="SD247" s="144"/>
      <c r="SE247" s="144"/>
      <c r="SF247" s="144"/>
      <c r="SG247" s="144"/>
      <c r="SH247" s="144"/>
      <c r="SI247" s="144"/>
      <c r="SJ247" s="144"/>
      <c r="SK247" s="144"/>
      <c r="SL247" s="144"/>
      <c r="SM247" s="144"/>
      <c r="SN247" s="144"/>
      <c r="SO247" s="144"/>
      <c r="SP247" s="144"/>
      <c r="SQ247" s="144"/>
      <c r="SR247" s="144"/>
      <c r="SS247" s="144"/>
      <c r="ST247" s="144"/>
      <c r="SU247" s="144"/>
      <c r="SV247" s="144"/>
      <c r="SW247" s="144"/>
      <c r="SX247" s="144"/>
      <c r="SY247" s="144"/>
      <c r="SZ247" s="144"/>
      <c r="TA247" s="144"/>
      <c r="TB247" s="144"/>
      <c r="TC247" s="144"/>
      <c r="TD247" s="144"/>
      <c r="TE247" s="144"/>
      <c r="TF247" s="144"/>
      <c r="TG247" s="144"/>
      <c r="TH247" s="144"/>
      <c r="TI247" s="144"/>
      <c r="TJ247" s="144"/>
      <c r="TK247" s="144"/>
      <c r="TL247" s="144"/>
      <c r="TM247" s="144"/>
      <c r="TN247" s="144"/>
      <c r="TO247" s="144"/>
      <c r="TP247" s="144"/>
      <c r="TQ247" s="144"/>
      <c r="TR247" s="144"/>
      <c r="TS247" s="144"/>
      <c r="TT247" s="144"/>
      <c r="TU247" s="144"/>
      <c r="TV247" s="144"/>
      <c r="TW247" s="144"/>
      <c r="TX247" s="144"/>
      <c r="TY247" s="144"/>
      <c r="TZ247" s="144"/>
      <c r="UA247" s="144"/>
      <c r="UB247" s="144"/>
      <c r="UC247" s="144"/>
      <c r="UD247" s="144"/>
      <c r="UE247" s="144"/>
      <c r="UF247" s="144"/>
      <c r="UG247" s="144"/>
      <c r="UH247" s="144"/>
      <c r="UI247" s="144"/>
      <c r="UJ247" s="144"/>
      <c r="UK247" s="144"/>
      <c r="UL247" s="144"/>
      <c r="UM247" s="144"/>
      <c r="UN247" s="144"/>
      <c r="UO247" s="144"/>
      <c r="UP247" s="144"/>
      <c r="UQ247" s="144"/>
      <c r="UR247" s="144"/>
      <c r="US247" s="144"/>
      <c r="UT247" s="144"/>
      <c r="UU247" s="144"/>
      <c r="UV247" s="144"/>
      <c r="UW247" s="144"/>
      <c r="UX247" s="144"/>
      <c r="UY247" s="144"/>
      <c r="UZ247" s="144"/>
      <c r="VA247" s="144"/>
      <c r="VB247" s="144"/>
      <c r="VC247" s="144"/>
      <c r="VD247" s="144"/>
      <c r="VE247" s="144"/>
      <c r="VF247" s="144"/>
      <c r="VG247" s="144"/>
      <c r="VH247" s="144"/>
      <c r="VI247" s="144"/>
      <c r="VJ247" s="144"/>
      <c r="VK247" s="144"/>
      <c r="VL247" s="144"/>
      <c r="VM247" s="144"/>
      <c r="VN247" s="144"/>
      <c r="VO247" s="144"/>
      <c r="VP247" s="144"/>
      <c r="VQ247" s="144"/>
      <c r="VR247" s="144"/>
      <c r="VS247" s="144"/>
      <c r="VT247" s="144"/>
      <c r="VU247" s="144"/>
      <c r="VV247" s="144"/>
      <c r="VW247" s="144"/>
      <c r="VX247" s="144"/>
      <c r="VY247" s="144"/>
      <c r="VZ247" s="144"/>
      <c r="WA247" s="144"/>
      <c r="WB247" s="144"/>
      <c r="WC247" s="144"/>
      <c r="WD247" s="144"/>
      <c r="WE247" s="144"/>
      <c r="WF247" s="144"/>
      <c r="WG247" s="144"/>
      <c r="WH247" s="144"/>
      <c r="WI247" s="144"/>
      <c r="WJ247" s="144"/>
      <c r="WK247" s="144"/>
      <c r="WL247" s="144"/>
      <c r="WM247" s="144"/>
      <c r="WN247" s="144"/>
      <c r="WO247" s="144"/>
      <c r="WP247" s="144"/>
      <c r="WQ247" s="144"/>
      <c r="WR247" s="144"/>
      <c r="WS247" s="144"/>
      <c r="WT247" s="144"/>
      <c r="WU247" s="144"/>
      <c r="WV247" s="144"/>
      <c r="WW247" s="144"/>
      <c r="WX247" s="144"/>
      <c r="WY247" s="144"/>
      <c r="WZ247" s="144"/>
      <c r="XA247" s="144"/>
      <c r="XB247" s="144"/>
      <c r="XC247" s="144"/>
      <c r="XD247" s="144"/>
      <c r="XE247" s="144"/>
      <c r="XF247" s="144"/>
      <c r="XG247" s="144"/>
      <c r="XH247" s="144"/>
      <c r="XI247" s="144"/>
      <c r="XJ247" s="144"/>
      <c r="XK247" s="144"/>
      <c r="XL247" s="144"/>
      <c r="XM247" s="144"/>
      <c r="XN247" s="144"/>
      <c r="XO247" s="144"/>
      <c r="XP247" s="144"/>
      <c r="XQ247" s="144"/>
      <c r="XR247" s="144"/>
      <c r="XS247" s="144"/>
      <c r="XT247" s="144"/>
      <c r="XU247" s="144"/>
      <c r="XV247" s="144"/>
      <c r="XW247" s="144"/>
      <c r="XX247" s="144"/>
      <c r="XY247" s="144"/>
      <c r="XZ247" s="144"/>
      <c r="YA247" s="144"/>
      <c r="YB247" s="144"/>
      <c r="YC247" s="144"/>
      <c r="YD247" s="144"/>
      <c r="YE247" s="144"/>
      <c r="YF247" s="144"/>
      <c r="YG247" s="144"/>
      <c r="YH247" s="144"/>
      <c r="YI247" s="144"/>
      <c r="YJ247" s="144"/>
      <c r="YK247" s="144"/>
      <c r="YL247" s="144"/>
      <c r="YM247" s="144"/>
      <c r="YN247" s="144"/>
      <c r="YO247" s="144"/>
      <c r="YP247" s="144"/>
      <c r="YQ247" s="144"/>
      <c r="YR247" s="144"/>
      <c r="YS247" s="144"/>
      <c r="YT247" s="144"/>
      <c r="YU247" s="144"/>
      <c r="YV247" s="144"/>
      <c r="YW247" s="144"/>
      <c r="YX247" s="144"/>
      <c r="YY247" s="144"/>
      <c r="YZ247" s="144"/>
      <c r="ZA247" s="144"/>
      <c r="ZB247" s="144"/>
      <c r="ZC247" s="144"/>
      <c r="ZD247" s="144"/>
      <c r="ZE247" s="144"/>
      <c r="ZF247" s="144"/>
      <c r="ZG247" s="144"/>
      <c r="ZH247" s="144"/>
      <c r="ZI247" s="144"/>
      <c r="ZJ247" s="144"/>
      <c r="ZK247" s="144"/>
      <c r="ZL247" s="144"/>
      <c r="ZM247" s="144"/>
      <c r="ZN247" s="144"/>
      <c r="ZO247" s="144"/>
      <c r="ZP247" s="144"/>
      <c r="ZQ247" s="144"/>
      <c r="ZR247" s="144"/>
      <c r="ZS247" s="144"/>
      <c r="ZT247" s="144"/>
      <c r="ZU247" s="144"/>
      <c r="ZV247" s="144"/>
      <c r="ZW247" s="144"/>
      <c r="ZX247" s="144"/>
      <c r="ZY247" s="144"/>
      <c r="ZZ247" s="144"/>
      <c r="AAA247" s="144"/>
      <c r="AAB247" s="144"/>
      <c r="AAC247" s="144"/>
      <c r="AAD247" s="144"/>
      <c r="AAE247" s="144"/>
      <c r="AAF247" s="144"/>
      <c r="AAG247" s="144"/>
      <c r="AAH247" s="144"/>
      <c r="AAI247" s="144"/>
      <c r="AAJ247" s="144"/>
      <c r="AAK247" s="144"/>
      <c r="AAL247" s="144"/>
      <c r="AAM247" s="144"/>
      <c r="AAN247" s="144"/>
      <c r="AAO247" s="144"/>
      <c r="AAP247" s="144"/>
      <c r="AAQ247" s="144"/>
      <c r="AAR247" s="144"/>
      <c r="AAS247" s="144"/>
      <c r="AAT247" s="144"/>
      <c r="AAU247" s="144"/>
      <c r="AAV247" s="144"/>
      <c r="AAW247" s="144"/>
      <c r="AAX247" s="144"/>
      <c r="AAY247" s="144"/>
      <c r="AAZ247" s="144"/>
      <c r="ABA247" s="144"/>
      <c r="ABB247" s="144"/>
      <c r="ABC247" s="144"/>
      <c r="ABD247" s="144"/>
      <c r="ABE247" s="144"/>
      <c r="ABF247" s="144"/>
      <c r="ABG247" s="144"/>
      <c r="ABH247" s="144"/>
      <c r="ABI247" s="144"/>
      <c r="ABJ247" s="144"/>
      <c r="ABK247" s="144"/>
      <c r="ABL247" s="144"/>
      <c r="ABM247" s="144"/>
      <c r="ABN247" s="144"/>
      <c r="ABO247" s="144"/>
      <c r="ABP247" s="144"/>
      <c r="ABQ247" s="144"/>
      <c r="ABR247" s="144"/>
      <c r="ABS247" s="144"/>
      <c r="ABT247" s="144"/>
      <c r="ABU247" s="144"/>
      <c r="ABV247" s="144"/>
      <c r="ABW247" s="144"/>
      <c r="ABX247" s="144"/>
      <c r="ABY247" s="144"/>
      <c r="ABZ247" s="144"/>
      <c r="ACA247" s="144"/>
      <c r="ACB247" s="144"/>
      <c r="ACC247" s="144"/>
      <c r="ACD247" s="144"/>
      <c r="ACE247" s="144"/>
      <c r="ACF247" s="144"/>
      <c r="ACG247" s="144"/>
      <c r="ACH247" s="144"/>
      <c r="ACI247" s="144"/>
      <c r="ACJ247" s="144"/>
      <c r="ACK247" s="144"/>
      <c r="ACL247" s="144"/>
      <c r="ACM247" s="144"/>
      <c r="ACN247" s="144"/>
      <c r="ACO247" s="144"/>
      <c r="ACP247" s="144"/>
      <c r="ACQ247" s="144"/>
      <c r="ACR247" s="144"/>
      <c r="ACS247" s="144"/>
      <c r="ACT247" s="144"/>
      <c r="ACU247" s="144"/>
      <c r="ACV247" s="144"/>
      <c r="ACW247" s="144"/>
      <c r="ACX247" s="144"/>
      <c r="ACY247" s="144"/>
      <c r="ACZ247" s="144"/>
      <c r="ADA247" s="144"/>
      <c r="ADB247" s="144"/>
      <c r="ADC247" s="144"/>
      <c r="ADD247" s="144"/>
      <c r="ADE247" s="144"/>
      <c r="ADF247" s="144"/>
      <c r="ADG247" s="144"/>
      <c r="ADH247" s="144"/>
      <c r="ADI247" s="144"/>
      <c r="ADJ247" s="144"/>
      <c r="ADK247" s="144"/>
      <c r="ADL247" s="144"/>
      <c r="ADM247" s="144"/>
      <c r="ADN247" s="144"/>
      <c r="ADO247" s="144"/>
      <c r="ADP247" s="144"/>
      <c r="ADQ247" s="144"/>
      <c r="ADR247" s="144"/>
      <c r="ADS247" s="144"/>
      <c r="ADT247" s="144"/>
      <c r="ADU247" s="144"/>
      <c r="ADV247" s="144"/>
      <c r="ADW247" s="144"/>
      <c r="ADX247" s="144"/>
      <c r="ADY247" s="144"/>
      <c r="ADZ247" s="144"/>
      <c r="AEA247" s="144"/>
      <c r="AEB247" s="144"/>
      <c r="AEC247" s="144"/>
      <c r="AED247" s="144"/>
      <c r="AEE247" s="144"/>
      <c r="AEF247" s="144"/>
      <c r="AEG247" s="144"/>
      <c r="AEH247" s="144"/>
      <c r="AEI247" s="144"/>
      <c r="AEJ247" s="144"/>
      <c r="AEK247" s="144"/>
      <c r="AEL247" s="144"/>
      <c r="AEM247" s="144"/>
      <c r="AEN247" s="144"/>
      <c r="AEO247" s="144"/>
      <c r="AEP247" s="144"/>
      <c r="AEQ247" s="144"/>
      <c r="AER247" s="144"/>
      <c r="AES247" s="144"/>
      <c r="AET247" s="144"/>
      <c r="AEU247" s="144"/>
      <c r="AEV247" s="144"/>
      <c r="AEW247" s="144"/>
      <c r="AEX247" s="144"/>
      <c r="AEY247" s="144"/>
      <c r="AEZ247" s="144"/>
      <c r="AFA247" s="144"/>
      <c r="AFB247" s="144"/>
      <c r="AFC247" s="144"/>
      <c r="AFD247" s="144"/>
      <c r="AFE247" s="144"/>
      <c r="AFF247" s="144"/>
      <c r="AFG247" s="144"/>
      <c r="AFH247" s="144"/>
      <c r="AFI247" s="144"/>
      <c r="AFJ247" s="144"/>
      <c r="AFK247" s="144"/>
      <c r="AFL247" s="144"/>
      <c r="AFM247" s="144"/>
      <c r="AFN247" s="144"/>
      <c r="AFO247" s="144"/>
      <c r="AFP247" s="144"/>
      <c r="AFQ247" s="144"/>
      <c r="AFR247" s="144"/>
      <c r="AFS247" s="144"/>
      <c r="AFT247" s="144"/>
      <c r="AFU247" s="144"/>
      <c r="AFV247" s="144"/>
      <c r="AFW247" s="144"/>
      <c r="AFX247" s="144"/>
      <c r="AFY247" s="144"/>
      <c r="AFZ247" s="144"/>
      <c r="AGA247" s="144"/>
      <c r="AGB247" s="144"/>
      <c r="AGC247" s="144"/>
      <c r="AGD247" s="144"/>
      <c r="AGE247" s="144"/>
      <c r="AGF247" s="144"/>
      <c r="AGG247" s="144"/>
      <c r="AGH247" s="144"/>
      <c r="AGI247" s="144"/>
      <c r="AGJ247" s="144"/>
      <c r="AGK247" s="144"/>
      <c r="AGL247" s="144"/>
      <c r="AGM247" s="144"/>
      <c r="AGN247" s="144"/>
      <c r="AGO247" s="144"/>
      <c r="AGP247" s="144"/>
      <c r="AGQ247" s="144"/>
      <c r="AGR247" s="144"/>
      <c r="AGS247" s="144"/>
      <c r="AGT247" s="144"/>
      <c r="AGU247" s="144"/>
      <c r="AGV247" s="144"/>
      <c r="AGW247" s="144"/>
      <c r="AGX247" s="144"/>
      <c r="AGY247" s="144"/>
      <c r="AGZ247" s="144"/>
      <c r="AHA247" s="144"/>
      <c r="AHB247" s="144"/>
      <c r="AHC247" s="144"/>
      <c r="AHD247" s="144"/>
      <c r="AHE247" s="144"/>
      <c r="AHF247" s="144"/>
      <c r="AHG247" s="144"/>
      <c r="AHH247" s="144"/>
      <c r="AHI247" s="144"/>
      <c r="AHJ247" s="144"/>
      <c r="AHK247" s="144"/>
      <c r="AHL247" s="144"/>
      <c r="AHM247" s="144"/>
      <c r="AHN247" s="144"/>
      <c r="AHO247" s="144"/>
      <c r="AHP247" s="144"/>
      <c r="AHQ247" s="144"/>
      <c r="AHR247" s="144"/>
      <c r="AHS247" s="144"/>
      <c r="AHT247" s="144"/>
      <c r="AHU247" s="144"/>
      <c r="AHV247" s="144"/>
      <c r="AHW247" s="144"/>
      <c r="AHX247" s="144"/>
      <c r="AHY247" s="144"/>
      <c r="AHZ247" s="144"/>
      <c r="AIA247" s="144"/>
      <c r="AIB247" s="144"/>
      <c r="AIC247" s="144"/>
      <c r="AID247" s="144"/>
      <c r="AIE247" s="144"/>
      <c r="AIF247" s="144"/>
      <c r="AIG247" s="144"/>
      <c r="AIH247" s="144"/>
      <c r="AII247" s="144"/>
      <c r="AIJ247" s="144"/>
      <c r="AIK247" s="144"/>
      <c r="AIL247" s="144"/>
      <c r="AIM247" s="144"/>
      <c r="AIN247" s="144"/>
      <c r="AIO247" s="144"/>
      <c r="AIP247" s="144"/>
      <c r="AIQ247" s="144"/>
      <c r="AIR247" s="144"/>
      <c r="AIS247" s="144"/>
      <c r="AIT247" s="144"/>
      <c r="AIU247" s="144"/>
      <c r="AIV247" s="144"/>
      <c r="AIW247" s="144"/>
      <c r="AIX247" s="144"/>
      <c r="AIY247" s="144"/>
      <c r="AIZ247" s="144"/>
      <c r="AJA247" s="144"/>
      <c r="AJB247" s="144"/>
      <c r="AJC247" s="144"/>
      <c r="AJD247" s="144"/>
      <c r="AJE247" s="144"/>
      <c r="AJF247" s="144"/>
      <c r="AJG247" s="144"/>
      <c r="AJH247" s="144"/>
      <c r="AJI247" s="144"/>
      <c r="AJJ247" s="144"/>
      <c r="AJK247" s="144"/>
      <c r="AJL247" s="144"/>
      <c r="AJM247" s="144"/>
      <c r="AJN247" s="144"/>
      <c r="AJO247" s="144"/>
      <c r="AJP247" s="144"/>
      <c r="AJQ247" s="144"/>
      <c r="AJR247" s="144"/>
      <c r="AJS247" s="144"/>
      <c r="AJT247" s="144"/>
      <c r="AJU247" s="144"/>
      <c r="AJV247" s="144"/>
      <c r="AJW247" s="144"/>
      <c r="AJX247" s="144"/>
      <c r="AJY247" s="144"/>
      <c r="AJZ247" s="144"/>
      <c r="AKA247" s="144"/>
      <c r="AKB247" s="144"/>
      <c r="AKC247" s="144"/>
      <c r="AKD247" s="144"/>
      <c r="AKE247" s="144"/>
      <c r="AKF247" s="144"/>
      <c r="AKG247" s="144"/>
      <c r="AKH247" s="144"/>
      <c r="AKI247" s="144"/>
      <c r="AKJ247" s="144"/>
      <c r="AKK247" s="144"/>
      <c r="AKL247" s="144"/>
      <c r="AKM247" s="144"/>
      <c r="AKN247" s="144"/>
      <c r="AKO247" s="144"/>
      <c r="AKP247" s="144"/>
      <c r="AKQ247" s="144"/>
      <c r="AKR247" s="144"/>
      <c r="AKS247" s="144"/>
      <c r="AKT247" s="144"/>
      <c r="AKU247" s="144"/>
      <c r="AKV247" s="144"/>
      <c r="AKW247" s="144"/>
      <c r="AKX247" s="144"/>
      <c r="AKY247" s="144"/>
      <c r="AKZ247" s="144"/>
      <c r="ALA247" s="144"/>
      <c r="ALB247" s="144"/>
      <c r="ALC247" s="144"/>
      <c r="ALD247" s="144"/>
      <c r="ALE247" s="144"/>
      <c r="ALF247" s="144"/>
      <c r="ALG247" s="144"/>
      <c r="ALH247" s="144"/>
      <c r="ALI247" s="144"/>
      <c r="ALJ247" s="144"/>
      <c r="ALK247" s="144"/>
      <c r="ALL247" s="144"/>
      <c r="ALM247" s="144"/>
      <c r="ALN247" s="144"/>
      <c r="ALO247" s="144"/>
      <c r="ALP247" s="144"/>
      <c r="ALQ247" s="144"/>
      <c r="ALR247" s="144"/>
      <c r="ALS247" s="144"/>
      <c r="ALT247" s="144"/>
      <c r="ALU247" s="144"/>
      <c r="ALV247" s="144"/>
      <c r="ALW247" s="144"/>
      <c r="ALX247" s="144"/>
      <c r="ALY247" s="144"/>
      <c r="ALZ247" s="144"/>
      <c r="AMA247" s="144"/>
      <c r="AMB247" s="144"/>
      <c r="AMC247" s="144"/>
      <c r="AMD247" s="144"/>
      <c r="AME247" s="144"/>
      <c r="AMF247" s="144"/>
      <c r="AMG247" s="144"/>
      <c r="AMH247" s="144"/>
      <c r="AMI247" s="144"/>
      <c r="AMJ247" s="144"/>
      <c r="AMK247" s="144"/>
      <c r="AML247" s="144"/>
      <c r="AMM247" s="144"/>
      <c r="AMN247" s="144"/>
      <c r="AMO247" s="144"/>
      <c r="AMP247" s="144"/>
      <c r="AMQ247" s="144"/>
      <c r="AMR247" s="144"/>
      <c r="AMS247" s="144"/>
      <c r="AMT247" s="144"/>
      <c r="AMU247" s="144"/>
      <c r="AMV247" s="144"/>
      <c r="AMW247" s="144"/>
      <c r="AMX247" s="144"/>
      <c r="AMY247" s="144"/>
      <c r="AMZ247" s="144"/>
      <c r="ANA247" s="144"/>
      <c r="ANB247" s="144"/>
      <c r="ANC247" s="144"/>
      <c r="AND247" s="144"/>
      <c r="ANE247" s="144"/>
      <c r="ANF247" s="144"/>
      <c r="ANG247" s="144"/>
      <c r="ANH247" s="144"/>
      <c r="ANI247" s="144"/>
      <c r="ANJ247" s="144"/>
      <c r="ANK247" s="144"/>
      <c r="ANL247" s="144"/>
      <c r="ANM247" s="144"/>
      <c r="ANN247" s="144"/>
      <c r="ANO247" s="144"/>
      <c r="ANP247" s="144"/>
      <c r="ANQ247" s="144"/>
      <c r="ANR247" s="144"/>
      <c r="ANS247" s="144"/>
      <c r="ANT247" s="144"/>
      <c r="ANU247" s="144"/>
      <c r="ANV247" s="144"/>
      <c r="ANW247" s="144"/>
      <c r="ANX247" s="144"/>
      <c r="ANY247" s="144"/>
      <c r="ANZ247" s="144"/>
      <c r="AOA247" s="144"/>
      <c r="AOB247" s="144"/>
      <c r="AOC247" s="144"/>
      <c r="AOD247" s="144"/>
      <c r="AOE247" s="144"/>
      <c r="AOF247" s="144"/>
      <c r="AOG247" s="144"/>
      <c r="AOH247" s="144"/>
      <c r="AOI247" s="144"/>
      <c r="AOJ247" s="144"/>
      <c r="AOK247" s="144"/>
      <c r="AOL247" s="144"/>
      <c r="AOM247" s="144"/>
      <c r="AON247" s="144"/>
      <c r="AOO247" s="144"/>
      <c r="AOP247" s="144"/>
      <c r="AOQ247" s="144"/>
      <c r="AOR247" s="144"/>
      <c r="AOS247" s="144"/>
      <c r="AOT247" s="144"/>
      <c r="AOU247" s="144"/>
      <c r="AOV247" s="144"/>
      <c r="AOW247" s="144"/>
      <c r="AOX247" s="144"/>
      <c r="AOY247" s="144"/>
      <c r="AOZ247" s="144"/>
      <c r="APA247" s="144"/>
      <c r="APB247" s="144"/>
      <c r="APC247" s="144"/>
      <c r="APD247" s="144"/>
      <c r="APE247" s="144"/>
      <c r="APF247" s="144"/>
      <c r="APG247" s="144"/>
      <c r="APH247" s="144"/>
      <c r="API247" s="144"/>
      <c r="APJ247" s="144"/>
      <c r="APK247" s="144"/>
      <c r="APL247" s="144"/>
      <c r="APM247" s="144"/>
      <c r="APN247" s="144"/>
      <c r="APO247" s="144"/>
      <c r="APP247" s="144"/>
      <c r="APQ247" s="144"/>
      <c r="APR247" s="144"/>
      <c r="APS247" s="144"/>
      <c r="APT247" s="144"/>
      <c r="APU247" s="144"/>
      <c r="APV247" s="144"/>
      <c r="APW247" s="144"/>
      <c r="APX247" s="144"/>
      <c r="APY247" s="144"/>
      <c r="APZ247" s="144"/>
      <c r="AQA247" s="144"/>
      <c r="AQB247" s="144"/>
      <c r="AQC247" s="144"/>
      <c r="AQD247" s="144"/>
      <c r="AQE247" s="144"/>
      <c r="AQF247" s="144"/>
      <c r="AQG247" s="144"/>
      <c r="AQH247" s="144"/>
      <c r="AQI247" s="144"/>
      <c r="AQJ247" s="144"/>
      <c r="AQK247" s="144"/>
      <c r="AQL247" s="144"/>
      <c r="AQM247" s="144"/>
      <c r="AQN247" s="144"/>
      <c r="AQO247" s="144"/>
      <c r="AQP247" s="144"/>
      <c r="AQQ247" s="144"/>
      <c r="AQR247" s="144"/>
      <c r="AQS247" s="144"/>
      <c r="AQT247" s="144"/>
      <c r="AQU247" s="144"/>
      <c r="AQV247" s="144"/>
      <c r="AQW247" s="144"/>
      <c r="AQX247" s="144"/>
      <c r="AQY247" s="144"/>
      <c r="AQZ247" s="144"/>
      <c r="ARA247" s="144"/>
      <c r="ARB247" s="144"/>
      <c r="ARC247" s="144"/>
      <c r="ARD247" s="144"/>
      <c r="ARE247" s="144"/>
      <c r="ARF247" s="144"/>
      <c r="ARG247" s="144"/>
      <c r="ARH247" s="144"/>
      <c r="ARI247" s="144"/>
      <c r="ARJ247" s="144"/>
      <c r="ARK247" s="144"/>
      <c r="ARL247" s="144"/>
      <c r="ARM247" s="144"/>
      <c r="ARN247" s="144"/>
      <c r="ARO247" s="144"/>
      <c r="ARP247" s="144"/>
      <c r="ARQ247" s="144"/>
      <c r="ARR247" s="144"/>
      <c r="ARS247" s="144"/>
      <c r="ART247" s="144"/>
      <c r="ARU247" s="144"/>
      <c r="ARV247" s="144"/>
      <c r="ARW247" s="144"/>
      <c r="ARX247" s="144"/>
      <c r="ARY247" s="144"/>
      <c r="ARZ247" s="144"/>
      <c r="ASA247" s="144"/>
      <c r="ASB247" s="144"/>
      <c r="ASC247" s="144"/>
      <c r="ASD247" s="144"/>
      <c r="ASE247" s="144"/>
      <c r="ASF247" s="144"/>
      <c r="ASG247" s="144"/>
      <c r="ASH247" s="144"/>
      <c r="ASI247" s="144"/>
      <c r="ASJ247" s="144"/>
      <c r="ASK247" s="144"/>
      <c r="ASL247" s="144"/>
      <c r="ASM247" s="144"/>
      <c r="ASN247" s="144"/>
      <c r="ASO247" s="144"/>
      <c r="ASP247" s="144"/>
      <c r="ASQ247" s="144"/>
      <c r="ASR247" s="144"/>
      <c r="ASS247" s="144"/>
      <c r="AST247" s="144"/>
      <c r="ASU247" s="144"/>
      <c r="ASV247" s="144"/>
      <c r="ASW247" s="144"/>
      <c r="ASX247" s="144"/>
      <c r="ASY247" s="144"/>
      <c r="ASZ247" s="144"/>
      <c r="ATA247" s="144"/>
      <c r="ATB247" s="144"/>
      <c r="ATC247" s="144"/>
      <c r="ATD247" s="144"/>
      <c r="ATE247" s="144"/>
      <c r="ATF247" s="144"/>
      <c r="ATG247" s="144"/>
      <c r="ATH247" s="144"/>
      <c r="ATI247" s="144"/>
      <c r="ATJ247" s="144"/>
      <c r="ATK247" s="144"/>
      <c r="ATL247" s="144"/>
      <c r="ATM247" s="144"/>
      <c r="ATN247" s="144"/>
      <c r="ATO247" s="144"/>
      <c r="ATP247" s="144"/>
      <c r="ATQ247" s="144"/>
      <c r="ATR247" s="144"/>
      <c r="ATS247" s="144"/>
      <c r="ATT247" s="144"/>
      <c r="ATU247" s="144"/>
      <c r="ATV247" s="144"/>
      <c r="ATW247" s="144"/>
      <c r="ATX247" s="144"/>
      <c r="ATY247" s="144"/>
      <c r="ATZ247" s="144"/>
      <c r="AUA247" s="144"/>
      <c r="AUB247" s="144"/>
      <c r="AUC247" s="144"/>
      <c r="AUD247" s="144"/>
      <c r="AUE247" s="144"/>
      <c r="AUF247" s="144"/>
      <c r="AUG247" s="144"/>
      <c r="AUH247" s="144"/>
      <c r="AUI247" s="144"/>
      <c r="AUJ247" s="144"/>
      <c r="AUK247" s="144"/>
      <c r="AUL247" s="144"/>
      <c r="AUM247" s="144"/>
      <c r="AUN247" s="144"/>
      <c r="AUO247" s="144"/>
      <c r="AUP247" s="144"/>
      <c r="AUQ247" s="144"/>
      <c r="AUR247" s="144"/>
      <c r="AUS247" s="144"/>
      <c r="AUT247" s="144"/>
      <c r="AUU247" s="144"/>
      <c r="AUV247" s="144"/>
      <c r="AUW247" s="144"/>
      <c r="AUX247" s="144"/>
      <c r="AUY247" s="144"/>
      <c r="AUZ247" s="144"/>
      <c r="AVA247" s="144"/>
      <c r="AVB247" s="144"/>
      <c r="AVC247" s="144"/>
      <c r="AVD247" s="144"/>
      <c r="AVE247" s="144"/>
      <c r="AVF247" s="144"/>
      <c r="AVG247" s="144"/>
      <c r="AVH247" s="144"/>
      <c r="AVI247" s="144"/>
      <c r="AVJ247" s="144"/>
      <c r="AVK247" s="144"/>
      <c r="AVL247" s="144"/>
      <c r="AVM247" s="144"/>
      <c r="AVN247" s="144"/>
      <c r="AVO247" s="144"/>
      <c r="AVP247" s="144"/>
      <c r="AVQ247" s="144"/>
      <c r="AVR247" s="144"/>
      <c r="AVS247" s="144"/>
      <c r="AVT247" s="144"/>
      <c r="AVU247" s="144"/>
      <c r="AVV247" s="144"/>
      <c r="AVW247" s="144"/>
      <c r="AVX247" s="144"/>
      <c r="AVY247" s="144"/>
      <c r="AVZ247" s="144"/>
      <c r="AWA247" s="144"/>
      <c r="AWB247" s="144"/>
      <c r="AWC247" s="144"/>
      <c r="AWD247" s="144"/>
      <c r="AWE247" s="144"/>
      <c r="AWF247" s="144"/>
      <c r="AWG247" s="144"/>
      <c r="AWH247" s="144"/>
      <c r="AWI247" s="144"/>
      <c r="AWJ247" s="144"/>
      <c r="AWK247" s="144"/>
      <c r="AWL247" s="144"/>
      <c r="AWM247" s="144"/>
      <c r="AWN247" s="144"/>
      <c r="AWO247" s="144"/>
      <c r="AWP247" s="144"/>
      <c r="AWQ247" s="144"/>
      <c r="AWR247" s="144"/>
      <c r="AWS247" s="144"/>
      <c r="AWT247" s="144"/>
      <c r="AWU247" s="144"/>
      <c r="AWV247" s="144"/>
      <c r="AWW247" s="144"/>
      <c r="AWX247" s="144"/>
      <c r="AWY247" s="144"/>
      <c r="AWZ247" s="144"/>
      <c r="AXA247" s="144"/>
      <c r="AXB247" s="144"/>
      <c r="AXC247" s="144"/>
      <c r="AXD247" s="144"/>
      <c r="AXE247" s="144"/>
      <c r="AXF247" s="144"/>
      <c r="AXG247" s="144"/>
      <c r="AXH247" s="144"/>
      <c r="AXI247" s="144"/>
      <c r="AXJ247" s="144"/>
      <c r="AXK247" s="144"/>
      <c r="AXL247" s="144"/>
      <c r="AXM247" s="144"/>
      <c r="AXN247" s="144"/>
      <c r="AXO247" s="144"/>
      <c r="AXP247" s="144"/>
      <c r="AXQ247" s="144"/>
      <c r="AXR247" s="144"/>
      <c r="AXS247" s="144"/>
      <c r="AXT247" s="144"/>
      <c r="AXU247" s="144"/>
      <c r="AXV247" s="144"/>
      <c r="AXW247" s="144"/>
      <c r="AXX247" s="144"/>
      <c r="AXY247" s="144"/>
      <c r="AXZ247" s="144"/>
      <c r="AYA247" s="144"/>
      <c r="AYB247" s="144"/>
      <c r="AYC247" s="144"/>
      <c r="AYD247" s="144"/>
      <c r="AYE247" s="144"/>
      <c r="AYF247" s="144"/>
      <c r="AYG247" s="144"/>
      <c r="AYH247" s="144"/>
      <c r="AYI247" s="144"/>
      <c r="AYJ247" s="144"/>
      <c r="AYK247" s="144"/>
      <c r="AYL247" s="144"/>
      <c r="AYM247" s="144"/>
      <c r="AYN247" s="144"/>
      <c r="AYO247" s="144"/>
      <c r="AYP247" s="144"/>
      <c r="AYQ247" s="144"/>
      <c r="AYR247" s="144"/>
      <c r="AYS247" s="144"/>
      <c r="AYT247" s="144"/>
      <c r="AYU247" s="144"/>
      <c r="AYV247" s="144"/>
      <c r="AYW247" s="144"/>
      <c r="AYX247" s="144"/>
      <c r="AYY247" s="144"/>
      <c r="AYZ247" s="144"/>
      <c r="AZA247" s="144"/>
      <c r="AZB247" s="144"/>
      <c r="AZC247" s="144"/>
      <c r="AZD247" s="144"/>
      <c r="AZE247" s="144"/>
      <c r="AZF247" s="144"/>
      <c r="AZG247" s="144"/>
      <c r="AZH247" s="144"/>
      <c r="AZI247" s="144"/>
      <c r="AZJ247" s="144"/>
      <c r="AZK247" s="144"/>
      <c r="AZL247" s="144"/>
      <c r="AZM247" s="144"/>
      <c r="AZN247" s="144"/>
      <c r="AZO247" s="144"/>
      <c r="AZP247" s="144"/>
      <c r="AZQ247" s="144"/>
      <c r="AZR247" s="144"/>
      <c r="AZS247" s="144"/>
      <c r="AZT247" s="144"/>
      <c r="AZU247" s="144"/>
      <c r="AZV247" s="144"/>
      <c r="AZW247" s="144"/>
      <c r="AZX247" s="144"/>
      <c r="AZY247" s="144"/>
      <c r="AZZ247" s="144"/>
      <c r="BAA247" s="144"/>
      <c r="BAB247" s="144"/>
      <c r="BAC247" s="144"/>
      <c r="BAD247" s="144"/>
      <c r="BAE247" s="144"/>
      <c r="BAF247" s="144"/>
      <c r="BAG247" s="144"/>
      <c r="BAH247" s="144"/>
      <c r="BAI247" s="144"/>
      <c r="BAJ247" s="144"/>
      <c r="BAK247" s="144"/>
      <c r="BAL247" s="144"/>
      <c r="BAM247" s="144"/>
      <c r="BAN247" s="144"/>
      <c r="BAO247" s="144"/>
      <c r="BAP247" s="144"/>
      <c r="BAQ247" s="144"/>
      <c r="BAR247" s="144"/>
      <c r="BAS247" s="144"/>
      <c r="BAT247" s="144"/>
      <c r="BAU247" s="144"/>
      <c r="BAV247" s="144"/>
      <c r="BAW247" s="144"/>
      <c r="BAX247" s="144"/>
      <c r="BAY247" s="144"/>
      <c r="BAZ247" s="144"/>
      <c r="BBA247" s="144"/>
      <c r="BBB247" s="144"/>
      <c r="BBC247" s="144"/>
      <c r="BBD247" s="144"/>
      <c r="BBE247" s="144"/>
      <c r="BBF247" s="144"/>
      <c r="BBG247" s="144"/>
      <c r="BBH247" s="144"/>
      <c r="BBI247" s="144"/>
      <c r="BBJ247" s="144"/>
      <c r="BBK247" s="144"/>
      <c r="BBL247" s="144"/>
      <c r="BBM247" s="144"/>
      <c r="BBN247" s="144"/>
      <c r="BBO247" s="144"/>
      <c r="BBP247" s="144"/>
      <c r="BBQ247" s="144"/>
      <c r="BBR247" s="144"/>
      <c r="BBS247" s="144"/>
      <c r="BBT247" s="144"/>
      <c r="BBU247" s="144"/>
      <c r="BBV247" s="144"/>
      <c r="BBW247" s="144"/>
      <c r="BBX247" s="144"/>
      <c r="BBY247" s="144"/>
      <c r="BBZ247" s="144"/>
      <c r="BCA247" s="144"/>
      <c r="BCB247" s="144"/>
      <c r="BCC247" s="144"/>
      <c r="BCD247" s="144"/>
      <c r="BCE247" s="144"/>
      <c r="BCF247" s="144"/>
      <c r="BCG247" s="144"/>
      <c r="BCH247" s="144"/>
      <c r="BCI247" s="144"/>
      <c r="BCJ247" s="144"/>
      <c r="BCK247" s="144"/>
      <c r="BCL247" s="144"/>
      <c r="BCM247" s="144"/>
      <c r="BCN247" s="144"/>
      <c r="BCO247" s="144"/>
      <c r="BCP247" s="144"/>
      <c r="BCQ247" s="144"/>
      <c r="BCR247" s="144"/>
      <c r="BCS247" s="144"/>
      <c r="BCT247" s="144"/>
      <c r="BCU247" s="144"/>
      <c r="BCV247" s="144"/>
      <c r="BCW247" s="144"/>
      <c r="BCX247" s="144"/>
      <c r="BCY247" s="144"/>
      <c r="BCZ247" s="144"/>
      <c r="BDA247" s="144"/>
      <c r="BDB247" s="144"/>
      <c r="BDC247" s="144"/>
      <c r="BDD247" s="144"/>
      <c r="BDE247" s="144"/>
      <c r="BDF247" s="144"/>
      <c r="BDG247" s="144"/>
      <c r="BDH247" s="144"/>
      <c r="BDI247" s="144"/>
      <c r="BDJ247" s="144"/>
      <c r="BDK247" s="144"/>
      <c r="BDL247" s="144"/>
      <c r="BDM247" s="144"/>
      <c r="BDN247" s="144"/>
      <c r="BDO247" s="144"/>
      <c r="BDP247" s="144"/>
      <c r="BDQ247" s="144"/>
      <c r="BDR247" s="144"/>
      <c r="BDS247" s="144"/>
      <c r="BDT247" s="144"/>
      <c r="BDU247" s="144"/>
      <c r="BDV247" s="144"/>
      <c r="BDW247" s="144"/>
      <c r="BDX247" s="144"/>
      <c r="BDY247" s="144"/>
      <c r="BDZ247" s="144"/>
      <c r="BEA247" s="144"/>
      <c r="BEB247" s="144"/>
      <c r="BEC247" s="144"/>
      <c r="BED247" s="144"/>
      <c r="BEE247" s="144"/>
      <c r="BEF247" s="144"/>
      <c r="BEG247" s="144"/>
      <c r="BEH247" s="144"/>
      <c r="BEI247" s="144"/>
      <c r="BEJ247" s="144"/>
      <c r="BEK247" s="144"/>
      <c r="BEL247" s="144"/>
      <c r="BEM247" s="144"/>
      <c r="BEN247" s="144"/>
      <c r="BEO247" s="144"/>
      <c r="BEP247" s="144"/>
      <c r="BEQ247" s="144"/>
      <c r="BER247" s="144"/>
      <c r="BES247" s="144"/>
      <c r="BET247" s="144"/>
      <c r="BEU247" s="144"/>
      <c r="BEV247" s="144"/>
      <c r="BEW247" s="144"/>
      <c r="BEX247" s="144"/>
      <c r="BEY247" s="144"/>
      <c r="BEZ247" s="144"/>
      <c r="BFA247" s="144"/>
      <c r="BFB247" s="144"/>
      <c r="BFC247" s="144"/>
      <c r="BFD247" s="144"/>
      <c r="BFE247" s="144"/>
      <c r="BFF247" s="144"/>
      <c r="BFG247" s="144"/>
      <c r="BFH247" s="144"/>
      <c r="BFI247" s="144"/>
      <c r="BFJ247" s="144"/>
      <c r="BFK247" s="144"/>
      <c r="BFL247" s="144"/>
      <c r="BFM247" s="144"/>
      <c r="BFN247" s="144"/>
      <c r="BFO247" s="144"/>
      <c r="BFP247" s="144"/>
      <c r="BFQ247" s="144"/>
      <c r="BFR247" s="144"/>
      <c r="BFS247" s="144"/>
      <c r="BFT247" s="144"/>
      <c r="BFU247" s="144"/>
      <c r="BFV247" s="144"/>
      <c r="BFW247" s="144"/>
      <c r="BFX247" s="144"/>
      <c r="BFY247" s="144"/>
      <c r="BFZ247" s="144"/>
    </row>
    <row r="248" spans="1:1534" ht="15" customHeight="1">
      <c r="A248" s="173" t="s">
        <v>460</v>
      </c>
      <c r="B248" s="143" t="s">
        <v>149</v>
      </c>
      <c r="C248" s="143"/>
      <c r="D248" s="65" t="s">
        <v>78</v>
      </c>
      <c r="E248" s="118"/>
      <c r="F248" s="139"/>
      <c r="G248" s="198"/>
      <c r="H248" s="65" t="s">
        <v>623</v>
      </c>
      <c r="I248" s="65"/>
      <c r="J248" s="65"/>
      <c r="K248" s="293"/>
      <c r="L248" s="123"/>
      <c r="M248" s="289"/>
      <c r="N248" s="65"/>
      <c r="O248" s="179"/>
      <c r="P248" s="140"/>
      <c r="Q248" s="64" t="s">
        <v>93</v>
      </c>
      <c r="R248" s="64" t="s">
        <v>624</v>
      </c>
      <c r="S248" s="64" t="str">
        <f t="shared" si="38"/>
        <v>andtvvvgsinftegiivanmvaemieahtdlkvvrklnlggenvnfeaikrgganngidiyveytghglvdilg</v>
      </c>
      <c r="T248" s="64" t="str">
        <f t="shared" si="39"/>
        <v>fpep</v>
      </c>
      <c r="U248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48" s="64" t="str">
        <f t="shared" si="41"/>
        <v>tyg</v>
      </c>
      <c r="W248" s="64" t="str">
        <f t="shared" si="42"/>
        <v>pppp</v>
      </c>
      <c r="X248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248" s="64"/>
      <c r="Z248" s="64"/>
      <c r="AA248" s="64"/>
      <c r="AB248" s="64"/>
      <c r="AC248" s="186" t="str">
        <f t="shared" si="48"/>
        <v>i</v>
      </c>
      <c r="AD248" s="186" t="str">
        <f t="shared" si="48"/>
        <v>e</v>
      </c>
      <c r="AE248" s="186" t="str">
        <f t="shared" si="48"/>
        <v>h</v>
      </c>
      <c r="AF248" s="186" t="str">
        <f t="shared" si="48"/>
        <v>l</v>
      </c>
      <c r="AG248" s="186" t="str">
        <f t="shared" si="48"/>
        <v>t</v>
      </c>
      <c r="AH248" s="193" t="str">
        <f t="shared" si="48"/>
        <v>y</v>
      </c>
      <c r="AI248" s="66"/>
      <c r="AJ248" s="66"/>
      <c r="AK248" s="205"/>
      <c r="AL248" s="205"/>
      <c r="AM248" s="205"/>
      <c r="AN248" s="205"/>
      <c r="AO248" s="205"/>
      <c r="AP248" s="205"/>
      <c r="AQ248" s="205"/>
      <c r="AR248" s="205"/>
      <c r="AS248" s="205"/>
      <c r="AT248" s="205"/>
      <c r="AU248" s="205"/>
      <c r="AV248" s="205"/>
      <c r="AW248" s="205"/>
      <c r="AX248" s="205"/>
      <c r="AY248" s="205"/>
      <c r="AZ248" s="205"/>
      <c r="BA248" s="205"/>
      <c r="BB248" s="205"/>
      <c r="BC248" s="205"/>
      <c r="BD248" s="205"/>
      <c r="BE248" s="205"/>
      <c r="BF248" s="205"/>
      <c r="BG248" s="205"/>
      <c r="BH248" s="205"/>
      <c r="BI248" s="205"/>
      <c r="BJ248" s="205"/>
      <c r="BK248" s="205"/>
      <c r="BL248" s="205"/>
      <c r="BM248" s="205"/>
      <c r="BN248" s="205"/>
      <c r="BO248" s="205"/>
      <c r="BP248" s="205"/>
      <c r="BQ248" s="205"/>
      <c r="BR248" s="205"/>
      <c r="BS248" s="205"/>
      <c r="BT248" s="205"/>
      <c r="BU248" s="205"/>
      <c r="BV248" s="205"/>
      <c r="BW248" s="205"/>
      <c r="BX248" s="205"/>
      <c r="BY248" s="205"/>
      <c r="BZ248" s="205"/>
      <c r="CA248" s="205"/>
      <c r="CB248" s="205"/>
      <c r="CC248" s="205"/>
      <c r="CD248" s="205"/>
      <c r="CE248" s="205"/>
      <c r="CF248" s="205"/>
      <c r="CG248" s="205"/>
      <c r="CH248" s="205"/>
      <c r="CI248" s="205"/>
      <c r="CJ248" s="205"/>
      <c r="CK248" s="66"/>
      <c r="CL248" s="66"/>
      <c r="CM248" s="66"/>
      <c r="CN248" s="66"/>
      <c r="CO248" s="66"/>
      <c r="CP248" s="66"/>
      <c r="CQ248" s="66"/>
      <c r="CR248" s="66"/>
      <c r="CS248" s="66"/>
      <c r="CT248" s="66"/>
      <c r="CU248" s="66"/>
      <c r="CV248" s="66"/>
      <c r="CW248" s="66"/>
      <c r="CX248" s="66"/>
      <c r="CY248" s="66"/>
      <c r="CZ248" s="66"/>
      <c r="DA248" s="66"/>
      <c r="DB248" s="66"/>
      <c r="DC248" s="66"/>
      <c r="DD248" s="66"/>
      <c r="DE248" s="66"/>
      <c r="DF248" s="66"/>
      <c r="DG248" s="66"/>
      <c r="DH248" s="66"/>
      <c r="DI248" s="66"/>
      <c r="DJ248" s="66"/>
      <c r="DK248" s="66"/>
      <c r="DL248" s="66"/>
      <c r="DM248" s="66"/>
      <c r="DN248" s="66"/>
      <c r="DO248" s="66"/>
      <c r="DP248" s="66"/>
      <c r="DQ248" s="66"/>
      <c r="DR248" s="66"/>
      <c r="DS248" s="66"/>
      <c r="DT248" s="66"/>
      <c r="DU248" s="66"/>
      <c r="DV248" s="66"/>
      <c r="DW248" s="66"/>
      <c r="DX248" s="66"/>
      <c r="DY248" s="66"/>
      <c r="DZ248" s="66"/>
      <c r="EA248" s="66"/>
      <c r="EB248" s="66"/>
      <c r="EC248" s="66"/>
      <c r="ED248" s="66"/>
      <c r="EE248" s="66"/>
      <c r="EF248" s="66"/>
      <c r="EG248" s="66"/>
      <c r="EH248" s="66"/>
      <c r="EI248" s="66"/>
      <c r="EJ248" s="66"/>
      <c r="EK248" s="66"/>
      <c r="EL248" s="66"/>
      <c r="EM248" s="66"/>
      <c r="EN248" s="66"/>
      <c r="EO248" s="66"/>
      <c r="EP248" s="66"/>
      <c r="EQ248" s="66"/>
      <c r="ER248" s="66"/>
      <c r="ES248" s="66"/>
      <c r="ET248" s="66"/>
      <c r="EU248" s="66"/>
      <c r="EV248" s="66"/>
      <c r="EW248" s="66"/>
      <c r="EX248" s="66"/>
      <c r="EY248" s="66"/>
      <c r="EZ248" s="66"/>
      <c r="FA248" s="66"/>
      <c r="FB248" s="66"/>
      <c r="FC248" s="66"/>
      <c r="FD248" s="66"/>
      <c r="FE248" s="66"/>
      <c r="FF248" s="66"/>
      <c r="FG248" s="66"/>
      <c r="FH248" s="66"/>
      <c r="FI248" s="66"/>
      <c r="FJ248" s="66"/>
      <c r="FK248" s="66"/>
      <c r="FL248" s="66"/>
      <c r="FM248" s="66"/>
      <c r="FN248" s="66"/>
      <c r="FO248" s="66"/>
      <c r="FP248" s="66"/>
      <c r="FQ248" s="66"/>
      <c r="FR248" s="66"/>
      <c r="FS248" s="66"/>
      <c r="FT248" s="66"/>
      <c r="FU248" s="66"/>
      <c r="FV248" s="66"/>
      <c r="FW248" s="66"/>
      <c r="FX248" s="66"/>
      <c r="FY248" s="66"/>
      <c r="FZ248" s="66"/>
      <c r="GA248" s="66"/>
      <c r="GB248" s="66"/>
      <c r="GC248" s="66"/>
      <c r="GD248" s="66"/>
      <c r="GE248" s="66"/>
      <c r="GF248" s="66"/>
      <c r="GG248" s="66"/>
      <c r="GH248" s="66"/>
      <c r="GI248" s="66"/>
      <c r="GJ248" s="66"/>
      <c r="GK248" s="66"/>
      <c r="GL248" s="66"/>
      <c r="GM248" s="66"/>
      <c r="GN248" s="66"/>
      <c r="GO248" s="66"/>
      <c r="GP248" s="66"/>
      <c r="GQ248" s="66"/>
      <c r="GR248" s="66"/>
      <c r="GS248" s="66"/>
      <c r="GT248" s="66"/>
      <c r="GU248" s="66"/>
      <c r="GV248" s="66"/>
      <c r="GW248" s="66"/>
      <c r="GX248" s="66"/>
      <c r="GY248" s="66"/>
      <c r="GZ248" s="66"/>
      <c r="HA248" s="66"/>
      <c r="HB248" s="66"/>
      <c r="HC248" s="66"/>
      <c r="HD248" s="66"/>
      <c r="HE248" s="66"/>
      <c r="HF248" s="66"/>
      <c r="HG248" s="66"/>
      <c r="HH248" s="66"/>
      <c r="HI248" s="66"/>
      <c r="HJ248" s="66"/>
      <c r="HK248" s="66"/>
      <c r="HL248" s="66"/>
      <c r="HM248" s="66"/>
      <c r="HN248" s="66"/>
      <c r="HO248" s="66"/>
      <c r="HP248" s="66"/>
      <c r="HQ248" s="66"/>
      <c r="HR248" s="66"/>
      <c r="HS248" s="66"/>
      <c r="HT248" s="66"/>
      <c r="HU248" s="66"/>
      <c r="HV248" s="66"/>
      <c r="HW248" s="66"/>
      <c r="HX248" s="66"/>
      <c r="HY248" s="66"/>
      <c r="HZ248" s="66"/>
      <c r="IA248" s="66"/>
      <c r="IB248" s="66"/>
      <c r="IC248" s="66"/>
      <c r="ID248" s="66"/>
      <c r="IE248" s="66"/>
      <c r="IF248" s="66"/>
      <c r="IG248" s="66"/>
      <c r="IH248" s="66"/>
      <c r="II248" s="66"/>
      <c r="IJ248" s="66"/>
      <c r="IK248" s="66"/>
      <c r="IL248" s="66"/>
      <c r="IM248" s="66"/>
      <c r="IN248" s="66"/>
      <c r="IO248" s="66"/>
      <c r="IP248" s="66"/>
      <c r="IQ248" s="66"/>
      <c r="IR248" s="66"/>
      <c r="IS248" s="66"/>
      <c r="IT248" s="66"/>
      <c r="IU248" s="66"/>
      <c r="IV248" s="66"/>
      <c r="IW248" s="66"/>
      <c r="IX248" s="66"/>
      <c r="IY248" s="66"/>
      <c r="IZ248" s="66"/>
      <c r="JA248" s="66"/>
      <c r="JB248" s="66"/>
      <c r="JC248" s="66"/>
      <c r="JD248" s="66"/>
      <c r="JE248" s="66"/>
      <c r="JF248" s="66"/>
      <c r="JG248" s="66"/>
      <c r="JH248" s="66"/>
      <c r="JI248" s="66"/>
      <c r="JJ248" s="66"/>
      <c r="JK248" s="66"/>
      <c r="JL248" s="66"/>
      <c r="JM248" s="66"/>
      <c r="JN248" s="66"/>
      <c r="JO248" s="66"/>
      <c r="JP248" s="66"/>
      <c r="JQ248" s="66"/>
      <c r="JR248" s="66"/>
      <c r="JS248" s="66"/>
      <c r="JT248" s="66"/>
      <c r="JU248" s="66"/>
      <c r="JV248" s="66"/>
      <c r="JW248" s="66"/>
      <c r="JX248" s="66"/>
      <c r="JY248" s="66"/>
      <c r="JZ248" s="66"/>
      <c r="KA248" s="66"/>
      <c r="KB248" s="66"/>
      <c r="KC248" s="66"/>
      <c r="KD248" s="66"/>
      <c r="KE248" s="66"/>
      <c r="KF248" s="66"/>
      <c r="KG248" s="66"/>
      <c r="KH248" s="66"/>
      <c r="KI248" s="66"/>
      <c r="KJ248" s="66"/>
      <c r="KK248" s="66"/>
      <c r="KL248" s="66"/>
      <c r="KM248" s="66"/>
      <c r="KN248" s="66"/>
      <c r="KO248" s="66"/>
      <c r="KP248" s="66"/>
      <c r="KQ248" s="66"/>
      <c r="KR248" s="66"/>
      <c r="KS248" s="66"/>
      <c r="KT248" s="66"/>
      <c r="KU248" s="66"/>
      <c r="KV248" s="66"/>
      <c r="KW248" s="66"/>
      <c r="KX248" s="66"/>
      <c r="KY248" s="66"/>
      <c r="KZ248" s="66"/>
      <c r="LA248" s="66"/>
      <c r="LB248" s="66"/>
      <c r="LC248" s="66"/>
      <c r="LD248" s="66"/>
      <c r="LE248" s="66"/>
      <c r="LF248" s="66"/>
      <c r="LG248" s="66"/>
      <c r="LH248" s="66"/>
      <c r="LI248" s="66"/>
      <c r="LJ248" s="66"/>
      <c r="LK248" s="66"/>
      <c r="LL248" s="66"/>
      <c r="LM248" s="66"/>
      <c r="LN248" s="66"/>
      <c r="LO248" s="66"/>
      <c r="LP248" s="66"/>
      <c r="LQ248" s="66"/>
      <c r="LR248" s="66"/>
      <c r="LS248" s="66"/>
      <c r="LT248" s="66"/>
      <c r="LU248" s="66"/>
      <c r="LV248" s="66"/>
      <c r="LW248" s="66"/>
      <c r="LX248" s="66"/>
      <c r="LY248" s="66"/>
      <c r="LZ248" s="66"/>
      <c r="MA248" s="66"/>
      <c r="MB248" s="66"/>
      <c r="MC248" s="66"/>
      <c r="MD248" s="66"/>
      <c r="ME248" s="66"/>
      <c r="MF248" s="66"/>
      <c r="MG248" s="66"/>
      <c r="MH248" s="66"/>
      <c r="MI248" s="66"/>
      <c r="MJ248" s="66"/>
      <c r="MK248" s="66"/>
      <c r="ML248" s="66"/>
      <c r="MM248" s="66"/>
      <c r="MN248" s="66"/>
      <c r="MO248" s="66"/>
      <c r="MP248" s="66"/>
      <c r="MQ248" s="66"/>
      <c r="MR248" s="66"/>
      <c r="MS248" s="66"/>
      <c r="MT248" s="66"/>
      <c r="MU248" s="66"/>
      <c r="MV248" s="66"/>
      <c r="MW248" s="66"/>
      <c r="MX248" s="66"/>
      <c r="MY248" s="66"/>
      <c r="MZ248" s="66"/>
      <c r="NA248" s="66"/>
      <c r="NB248" s="66"/>
      <c r="NC248" s="66"/>
      <c r="ND248" s="66"/>
      <c r="NE248" s="66"/>
      <c r="NF248" s="66"/>
      <c r="NG248" s="66"/>
      <c r="NH248" s="66"/>
      <c r="NI248" s="66"/>
      <c r="NJ248" s="66"/>
      <c r="NK248" s="66"/>
      <c r="NL248" s="66"/>
      <c r="NM248" s="66"/>
      <c r="NN248" s="66"/>
      <c r="NO248" s="66"/>
      <c r="NP248" s="66"/>
      <c r="NQ248" s="66"/>
      <c r="NR248" s="66"/>
      <c r="NS248" s="66"/>
      <c r="NT248" s="66"/>
      <c r="NU248" s="66"/>
      <c r="NV248" s="66"/>
      <c r="NW248" s="66"/>
      <c r="NX248" s="66"/>
      <c r="NY248" s="66"/>
      <c r="NZ248" s="66"/>
      <c r="OA248" s="66"/>
      <c r="OB248" s="66"/>
      <c r="OC248" s="66"/>
      <c r="OD248" s="66"/>
      <c r="OE248" s="66"/>
      <c r="OF248" s="66"/>
      <c r="OG248" s="66"/>
      <c r="OH248" s="66"/>
      <c r="OI248" s="66"/>
      <c r="OJ248" s="66"/>
      <c r="OK248" s="66"/>
      <c r="OL248" s="66"/>
      <c r="OM248" s="66"/>
      <c r="ON248" s="66"/>
      <c r="OO248" s="66"/>
      <c r="OP248" s="66"/>
      <c r="OQ248" s="66"/>
      <c r="OR248" s="66"/>
      <c r="OS248" s="66"/>
      <c r="OT248" s="66"/>
      <c r="OU248" s="66"/>
      <c r="OV248" s="66"/>
      <c r="OW248" s="66"/>
      <c r="OX248" s="66"/>
      <c r="OY248" s="66"/>
      <c r="OZ248" s="66"/>
      <c r="PA248" s="66"/>
      <c r="PB248" s="66"/>
      <c r="PC248" s="66"/>
      <c r="PD248" s="66"/>
      <c r="PE248" s="66"/>
      <c r="PF248" s="66"/>
      <c r="PG248" s="66"/>
      <c r="PH248" s="66"/>
      <c r="PI248" s="66"/>
      <c r="PJ248" s="66"/>
      <c r="PK248" s="66"/>
      <c r="PL248" s="66"/>
      <c r="PM248" s="66"/>
      <c r="PN248" s="144"/>
      <c r="PO248" s="144"/>
      <c r="PP248" s="144"/>
      <c r="PQ248" s="144"/>
      <c r="PR248" s="144"/>
      <c r="PS248" s="144"/>
      <c r="PT248" s="144"/>
      <c r="PU248" s="144"/>
      <c r="PV248" s="144"/>
      <c r="PW248" s="144"/>
      <c r="PX248" s="144"/>
      <c r="PY248" s="144"/>
      <c r="PZ248" s="144"/>
      <c r="QA248" s="144"/>
      <c r="QB248" s="144"/>
      <c r="QC248" s="144"/>
      <c r="QD248" s="144"/>
      <c r="QE248" s="144"/>
      <c r="QF248" s="144"/>
      <c r="QG248" s="144"/>
      <c r="QH248" s="144"/>
      <c r="QI248" s="144"/>
      <c r="QJ248" s="144"/>
      <c r="QK248" s="144"/>
      <c r="QL248" s="144"/>
      <c r="QM248" s="144"/>
      <c r="QN248" s="144"/>
      <c r="QO248" s="144"/>
      <c r="QP248" s="144"/>
      <c r="QQ248" s="144"/>
      <c r="QR248" s="144"/>
      <c r="QS248" s="144"/>
      <c r="QT248" s="144"/>
      <c r="QU248" s="144"/>
      <c r="QV248" s="144"/>
      <c r="QW248" s="144"/>
      <c r="QX248" s="144"/>
      <c r="QY248" s="144"/>
      <c r="QZ248" s="144"/>
      <c r="RA248" s="144"/>
      <c r="RB248" s="144"/>
      <c r="RC248" s="144"/>
      <c r="RD248" s="144"/>
      <c r="RE248" s="144"/>
      <c r="RF248" s="144"/>
      <c r="RG248" s="144"/>
      <c r="RH248" s="144"/>
      <c r="RI248" s="144"/>
      <c r="RJ248" s="144"/>
      <c r="RK248" s="144"/>
      <c r="RL248" s="144"/>
      <c r="RM248" s="144"/>
      <c r="RN248" s="144"/>
      <c r="RO248" s="144"/>
      <c r="RP248" s="144"/>
      <c r="RQ248" s="144"/>
      <c r="RR248" s="144"/>
      <c r="RS248" s="144"/>
      <c r="RT248" s="144"/>
      <c r="RU248" s="144"/>
      <c r="RV248" s="144"/>
      <c r="RW248" s="144"/>
      <c r="RX248" s="144"/>
      <c r="RY248" s="144"/>
      <c r="RZ248" s="144"/>
      <c r="SA248" s="144"/>
      <c r="SB248" s="144"/>
      <c r="SC248" s="144"/>
      <c r="SD248" s="144"/>
      <c r="SE248" s="144"/>
      <c r="SF248" s="144"/>
      <c r="SG248" s="144"/>
      <c r="SH248" s="144"/>
      <c r="SI248" s="144"/>
      <c r="SJ248" s="144"/>
      <c r="SK248" s="144"/>
      <c r="SL248" s="144"/>
      <c r="SM248" s="144"/>
      <c r="SN248" s="144"/>
      <c r="SO248" s="144"/>
      <c r="SP248" s="144"/>
      <c r="SQ248" s="144"/>
      <c r="SR248" s="144"/>
      <c r="SS248" s="144"/>
      <c r="ST248" s="144"/>
      <c r="SU248" s="144"/>
      <c r="SV248" s="144"/>
      <c r="SW248" s="144"/>
      <c r="SX248" s="144"/>
      <c r="SY248" s="144"/>
      <c r="SZ248" s="144"/>
      <c r="TA248" s="144"/>
      <c r="TB248" s="144"/>
      <c r="TC248" s="144"/>
      <c r="TD248" s="144"/>
      <c r="TE248" s="144"/>
      <c r="TF248" s="144"/>
      <c r="TG248" s="144"/>
      <c r="TH248" s="144"/>
      <c r="TI248" s="144"/>
      <c r="TJ248" s="144"/>
      <c r="TK248" s="144"/>
      <c r="TL248" s="144"/>
      <c r="TM248" s="144"/>
      <c r="TN248" s="144"/>
      <c r="TO248" s="144"/>
      <c r="TP248" s="144"/>
      <c r="TQ248" s="144"/>
      <c r="TR248" s="144"/>
      <c r="TS248" s="144"/>
      <c r="TT248" s="144"/>
      <c r="TU248" s="144"/>
      <c r="TV248" s="144"/>
      <c r="TW248" s="144"/>
      <c r="TX248" s="144"/>
      <c r="TY248" s="144"/>
      <c r="TZ248" s="144"/>
      <c r="UA248" s="144"/>
      <c r="UB248" s="144"/>
      <c r="UC248" s="144"/>
      <c r="UD248" s="144"/>
      <c r="UE248" s="144"/>
      <c r="UF248" s="144"/>
      <c r="UG248" s="144"/>
      <c r="UH248" s="144"/>
      <c r="UI248" s="144"/>
      <c r="UJ248" s="144"/>
      <c r="UK248" s="144"/>
      <c r="UL248" s="144"/>
      <c r="UM248" s="144"/>
      <c r="UN248" s="144"/>
      <c r="UO248" s="144"/>
      <c r="UP248" s="144"/>
      <c r="UQ248" s="144"/>
      <c r="UR248" s="144"/>
      <c r="US248" s="144"/>
      <c r="UT248" s="144"/>
      <c r="UU248" s="144"/>
      <c r="UV248" s="144"/>
      <c r="UW248" s="144"/>
      <c r="UX248" s="144"/>
      <c r="UY248" s="144"/>
      <c r="UZ248" s="144"/>
      <c r="VA248" s="144"/>
      <c r="VB248" s="144"/>
      <c r="VC248" s="144"/>
      <c r="VD248" s="144"/>
      <c r="VE248" s="144"/>
      <c r="VF248" s="144"/>
      <c r="VG248" s="144"/>
      <c r="VH248" s="144"/>
      <c r="VI248" s="144"/>
      <c r="VJ248" s="144"/>
      <c r="VK248" s="144"/>
      <c r="VL248" s="144"/>
      <c r="VM248" s="144"/>
      <c r="VN248" s="144"/>
      <c r="VO248" s="144"/>
      <c r="VP248" s="144"/>
      <c r="VQ248" s="144"/>
      <c r="VR248" s="144"/>
      <c r="VS248" s="144"/>
      <c r="VT248" s="144"/>
      <c r="VU248" s="144"/>
      <c r="VV248" s="144"/>
      <c r="VW248" s="144"/>
      <c r="VX248" s="144"/>
      <c r="VY248" s="144"/>
      <c r="VZ248" s="144"/>
      <c r="WA248" s="144"/>
      <c r="WB248" s="144"/>
      <c r="WC248" s="144"/>
      <c r="WD248" s="144"/>
      <c r="WE248" s="144"/>
      <c r="WF248" s="144"/>
      <c r="WG248" s="144"/>
      <c r="WH248" s="144"/>
      <c r="WI248" s="144"/>
      <c r="WJ248" s="144"/>
      <c r="WK248" s="144"/>
      <c r="WL248" s="144"/>
      <c r="WM248" s="144"/>
      <c r="WN248" s="144"/>
      <c r="WO248" s="144"/>
      <c r="WP248" s="144"/>
      <c r="WQ248" s="144"/>
      <c r="WR248" s="144"/>
      <c r="WS248" s="144"/>
      <c r="WT248" s="144"/>
      <c r="WU248" s="144"/>
      <c r="WV248" s="144"/>
      <c r="WW248" s="144"/>
      <c r="WX248" s="144"/>
      <c r="WY248" s="144"/>
      <c r="WZ248" s="144"/>
      <c r="XA248" s="144"/>
      <c r="XB248" s="144"/>
      <c r="XC248" s="144"/>
      <c r="XD248" s="144"/>
      <c r="XE248" s="144"/>
      <c r="XF248" s="144"/>
      <c r="XG248" s="144"/>
      <c r="XH248" s="144"/>
      <c r="XI248" s="144"/>
      <c r="XJ248" s="144"/>
      <c r="XK248" s="144"/>
      <c r="XL248" s="144"/>
      <c r="XM248" s="144"/>
      <c r="XN248" s="144"/>
      <c r="XO248" s="144"/>
      <c r="XP248" s="144"/>
      <c r="XQ248" s="144"/>
      <c r="XR248" s="144"/>
      <c r="XS248" s="144"/>
      <c r="XT248" s="144"/>
      <c r="XU248" s="144"/>
      <c r="XV248" s="144"/>
      <c r="XW248" s="144"/>
      <c r="XX248" s="144"/>
      <c r="XY248" s="144"/>
      <c r="XZ248" s="144"/>
      <c r="YA248" s="144"/>
      <c r="YB248" s="144"/>
      <c r="YC248" s="144"/>
      <c r="YD248" s="144"/>
      <c r="YE248" s="144"/>
      <c r="YF248" s="144"/>
      <c r="YG248" s="144"/>
      <c r="YH248" s="144"/>
      <c r="YI248" s="144"/>
      <c r="YJ248" s="144"/>
      <c r="YK248" s="144"/>
      <c r="YL248" s="144"/>
      <c r="YM248" s="144"/>
      <c r="YN248" s="144"/>
      <c r="YO248" s="144"/>
      <c r="YP248" s="144"/>
      <c r="YQ248" s="144"/>
      <c r="YR248" s="144"/>
      <c r="YS248" s="144"/>
      <c r="YT248" s="144"/>
      <c r="YU248" s="144"/>
      <c r="YV248" s="144"/>
      <c r="YW248" s="144"/>
      <c r="YX248" s="144"/>
      <c r="YY248" s="144"/>
      <c r="YZ248" s="144"/>
      <c r="ZA248" s="144"/>
      <c r="ZB248" s="144"/>
      <c r="ZC248" s="144"/>
      <c r="ZD248" s="144"/>
      <c r="ZE248" s="144"/>
      <c r="ZF248" s="144"/>
      <c r="ZG248" s="144"/>
      <c r="ZH248" s="144"/>
      <c r="ZI248" s="144"/>
      <c r="ZJ248" s="144"/>
      <c r="ZK248" s="144"/>
      <c r="ZL248" s="144"/>
      <c r="ZM248" s="144"/>
      <c r="ZN248" s="144"/>
      <c r="ZO248" s="144"/>
      <c r="ZP248" s="144"/>
      <c r="ZQ248" s="144"/>
      <c r="ZR248" s="144"/>
      <c r="ZS248" s="144"/>
      <c r="ZT248" s="144"/>
      <c r="ZU248" s="144"/>
      <c r="ZV248" s="144"/>
      <c r="ZW248" s="144"/>
      <c r="ZX248" s="144"/>
      <c r="ZY248" s="144"/>
      <c r="ZZ248" s="144"/>
      <c r="AAA248" s="144"/>
      <c r="AAB248" s="144"/>
      <c r="AAC248" s="144"/>
      <c r="AAD248" s="144"/>
      <c r="AAE248" s="144"/>
      <c r="AAF248" s="144"/>
      <c r="AAG248" s="144"/>
      <c r="AAH248" s="144"/>
      <c r="AAI248" s="144"/>
      <c r="AAJ248" s="144"/>
      <c r="AAK248" s="144"/>
      <c r="AAL248" s="144"/>
      <c r="AAM248" s="144"/>
      <c r="AAN248" s="144"/>
      <c r="AAO248" s="144"/>
      <c r="AAP248" s="144"/>
      <c r="AAQ248" s="144"/>
      <c r="AAR248" s="144"/>
      <c r="AAS248" s="144"/>
      <c r="AAT248" s="144"/>
      <c r="AAU248" s="144"/>
      <c r="AAV248" s="144"/>
      <c r="AAW248" s="144"/>
      <c r="AAX248" s="144"/>
      <c r="AAY248" s="144"/>
      <c r="AAZ248" s="144"/>
      <c r="ABA248" s="144"/>
      <c r="ABB248" s="144"/>
      <c r="ABC248" s="144"/>
      <c r="ABD248" s="144"/>
      <c r="ABE248" s="144"/>
      <c r="ABF248" s="144"/>
      <c r="ABG248" s="144"/>
      <c r="ABH248" s="144"/>
      <c r="ABI248" s="144"/>
      <c r="ABJ248" s="144"/>
      <c r="ABK248" s="144"/>
      <c r="ABL248" s="144"/>
      <c r="ABM248" s="144"/>
      <c r="ABN248" s="144"/>
      <c r="ABO248" s="144"/>
      <c r="ABP248" s="144"/>
      <c r="ABQ248" s="144"/>
      <c r="ABR248" s="144"/>
      <c r="ABS248" s="144"/>
      <c r="ABT248" s="144"/>
      <c r="ABU248" s="144"/>
      <c r="ABV248" s="144"/>
      <c r="ABW248" s="144"/>
      <c r="ABX248" s="144"/>
      <c r="ABY248" s="144"/>
      <c r="ABZ248" s="144"/>
      <c r="ACA248" s="144"/>
      <c r="ACB248" s="144"/>
      <c r="ACC248" s="144"/>
      <c r="ACD248" s="144"/>
      <c r="ACE248" s="144"/>
      <c r="ACF248" s="144"/>
      <c r="ACG248" s="144"/>
      <c r="ACH248" s="144"/>
      <c r="ACI248" s="144"/>
      <c r="ACJ248" s="144"/>
      <c r="ACK248" s="144"/>
      <c r="ACL248" s="144"/>
      <c r="ACM248" s="144"/>
      <c r="ACN248" s="144"/>
      <c r="ACO248" s="144"/>
      <c r="ACP248" s="144"/>
      <c r="ACQ248" s="144"/>
      <c r="ACR248" s="144"/>
      <c r="ACS248" s="144"/>
      <c r="ACT248" s="144"/>
      <c r="ACU248" s="144"/>
      <c r="ACV248" s="144"/>
      <c r="ACW248" s="144"/>
      <c r="ACX248" s="144"/>
      <c r="ACY248" s="144"/>
      <c r="ACZ248" s="144"/>
      <c r="ADA248" s="144"/>
      <c r="ADB248" s="144"/>
      <c r="ADC248" s="144"/>
      <c r="ADD248" s="144"/>
      <c r="ADE248" s="144"/>
      <c r="ADF248" s="144"/>
      <c r="ADG248" s="144"/>
      <c r="ADH248" s="144"/>
      <c r="ADI248" s="144"/>
      <c r="ADJ248" s="144"/>
      <c r="ADK248" s="144"/>
      <c r="ADL248" s="144"/>
      <c r="ADM248" s="144"/>
      <c r="ADN248" s="144"/>
      <c r="ADO248" s="144"/>
      <c r="ADP248" s="144"/>
      <c r="ADQ248" s="144"/>
      <c r="ADR248" s="144"/>
      <c r="ADS248" s="144"/>
      <c r="ADT248" s="144"/>
      <c r="ADU248" s="144"/>
      <c r="ADV248" s="144"/>
      <c r="ADW248" s="144"/>
      <c r="ADX248" s="144"/>
      <c r="ADY248" s="144"/>
      <c r="ADZ248" s="144"/>
      <c r="AEA248" s="144"/>
      <c r="AEB248" s="144"/>
      <c r="AEC248" s="144"/>
      <c r="AED248" s="144"/>
      <c r="AEE248" s="144"/>
      <c r="AEF248" s="144"/>
      <c r="AEG248" s="144"/>
      <c r="AEH248" s="144"/>
      <c r="AEI248" s="144"/>
      <c r="AEJ248" s="144"/>
      <c r="AEK248" s="144"/>
      <c r="AEL248" s="144"/>
      <c r="AEM248" s="144"/>
      <c r="AEN248" s="144"/>
      <c r="AEO248" s="144"/>
      <c r="AEP248" s="144"/>
      <c r="AEQ248" s="144"/>
      <c r="AER248" s="144"/>
      <c r="AES248" s="144"/>
      <c r="AET248" s="144"/>
      <c r="AEU248" s="144"/>
      <c r="AEV248" s="144"/>
      <c r="AEW248" s="144"/>
      <c r="AEX248" s="144"/>
      <c r="AEY248" s="144"/>
      <c r="AEZ248" s="144"/>
      <c r="AFA248" s="144"/>
      <c r="AFB248" s="144"/>
      <c r="AFC248" s="144"/>
      <c r="AFD248" s="144"/>
      <c r="AFE248" s="144"/>
      <c r="AFF248" s="144"/>
      <c r="AFG248" s="144"/>
      <c r="AFH248" s="144"/>
      <c r="AFI248" s="144"/>
      <c r="AFJ248" s="144"/>
      <c r="AFK248" s="144"/>
      <c r="AFL248" s="144"/>
      <c r="AFM248" s="144"/>
      <c r="AFN248" s="144"/>
      <c r="AFO248" s="144"/>
      <c r="AFP248" s="144"/>
      <c r="AFQ248" s="144"/>
      <c r="AFR248" s="144"/>
      <c r="AFS248" s="144"/>
      <c r="AFT248" s="144"/>
      <c r="AFU248" s="144"/>
      <c r="AFV248" s="144"/>
      <c r="AFW248" s="144"/>
      <c r="AFX248" s="144"/>
      <c r="AFY248" s="144"/>
      <c r="AFZ248" s="144"/>
      <c r="AGA248" s="144"/>
      <c r="AGB248" s="144"/>
      <c r="AGC248" s="144"/>
      <c r="AGD248" s="144"/>
      <c r="AGE248" s="144"/>
      <c r="AGF248" s="144"/>
      <c r="AGG248" s="144"/>
      <c r="AGH248" s="144"/>
      <c r="AGI248" s="144"/>
      <c r="AGJ248" s="144"/>
      <c r="AGK248" s="144"/>
      <c r="AGL248" s="144"/>
      <c r="AGM248" s="144"/>
      <c r="AGN248" s="144"/>
      <c r="AGO248" s="144"/>
      <c r="AGP248" s="144"/>
      <c r="AGQ248" s="144"/>
      <c r="AGR248" s="144"/>
      <c r="AGS248" s="144"/>
      <c r="AGT248" s="144"/>
      <c r="AGU248" s="144"/>
      <c r="AGV248" s="144"/>
      <c r="AGW248" s="144"/>
      <c r="AGX248" s="144"/>
      <c r="AGY248" s="144"/>
      <c r="AGZ248" s="144"/>
      <c r="AHA248" s="144"/>
      <c r="AHB248" s="144"/>
      <c r="AHC248" s="144"/>
      <c r="AHD248" s="144"/>
      <c r="AHE248" s="144"/>
      <c r="AHF248" s="144"/>
      <c r="AHG248" s="144"/>
      <c r="AHH248" s="144"/>
      <c r="AHI248" s="144"/>
      <c r="AHJ248" s="144"/>
      <c r="AHK248" s="144"/>
      <c r="AHL248" s="144"/>
      <c r="AHM248" s="144"/>
      <c r="AHN248" s="144"/>
      <c r="AHO248" s="144"/>
      <c r="AHP248" s="144"/>
      <c r="AHQ248" s="144"/>
      <c r="AHR248" s="144"/>
      <c r="AHS248" s="144"/>
      <c r="AHT248" s="144"/>
      <c r="AHU248" s="144"/>
      <c r="AHV248" s="144"/>
      <c r="AHW248" s="144"/>
      <c r="AHX248" s="144"/>
      <c r="AHY248" s="144"/>
      <c r="AHZ248" s="144"/>
      <c r="AIA248" s="144"/>
      <c r="AIB248" s="144"/>
      <c r="AIC248" s="144"/>
      <c r="AID248" s="144"/>
      <c r="AIE248" s="144"/>
      <c r="AIF248" s="144"/>
      <c r="AIG248" s="144"/>
      <c r="AIH248" s="144"/>
      <c r="AII248" s="144"/>
      <c r="AIJ248" s="144"/>
      <c r="AIK248" s="144"/>
      <c r="AIL248" s="144"/>
      <c r="AIM248" s="144"/>
      <c r="AIN248" s="144"/>
      <c r="AIO248" s="144"/>
      <c r="AIP248" s="144"/>
      <c r="AIQ248" s="144"/>
      <c r="AIR248" s="144"/>
      <c r="AIS248" s="144"/>
      <c r="AIT248" s="144"/>
      <c r="AIU248" s="144"/>
      <c r="AIV248" s="144"/>
      <c r="AIW248" s="144"/>
      <c r="AIX248" s="144"/>
      <c r="AIY248" s="144"/>
      <c r="AIZ248" s="144"/>
      <c r="AJA248" s="144"/>
      <c r="AJB248" s="144"/>
      <c r="AJC248" s="144"/>
      <c r="AJD248" s="144"/>
      <c r="AJE248" s="144"/>
      <c r="AJF248" s="144"/>
      <c r="AJG248" s="144"/>
      <c r="AJH248" s="144"/>
      <c r="AJI248" s="144"/>
      <c r="AJJ248" s="144"/>
      <c r="AJK248" s="144"/>
      <c r="AJL248" s="144"/>
      <c r="AJM248" s="144"/>
      <c r="AJN248" s="144"/>
      <c r="AJO248" s="144"/>
      <c r="AJP248" s="144"/>
      <c r="AJQ248" s="144"/>
      <c r="AJR248" s="144"/>
      <c r="AJS248" s="144"/>
      <c r="AJT248" s="144"/>
      <c r="AJU248" s="144"/>
      <c r="AJV248" s="144"/>
      <c r="AJW248" s="144"/>
      <c r="AJX248" s="144"/>
      <c r="AJY248" s="144"/>
      <c r="AJZ248" s="144"/>
      <c r="AKA248" s="144"/>
      <c r="AKB248" s="144"/>
      <c r="AKC248" s="144"/>
      <c r="AKD248" s="144"/>
      <c r="AKE248" s="144"/>
      <c r="AKF248" s="144"/>
      <c r="AKG248" s="144"/>
      <c r="AKH248" s="144"/>
      <c r="AKI248" s="144"/>
      <c r="AKJ248" s="144"/>
      <c r="AKK248" s="144"/>
      <c r="AKL248" s="144"/>
      <c r="AKM248" s="144"/>
      <c r="AKN248" s="144"/>
      <c r="AKO248" s="144"/>
      <c r="AKP248" s="144"/>
      <c r="AKQ248" s="144"/>
      <c r="AKR248" s="144"/>
      <c r="AKS248" s="144"/>
      <c r="AKT248" s="144"/>
      <c r="AKU248" s="144"/>
      <c r="AKV248" s="144"/>
      <c r="AKW248" s="144"/>
      <c r="AKX248" s="144"/>
      <c r="AKY248" s="144"/>
      <c r="AKZ248" s="144"/>
      <c r="ALA248" s="144"/>
      <c r="ALB248" s="144"/>
      <c r="ALC248" s="144"/>
      <c r="ALD248" s="144"/>
      <c r="ALE248" s="144"/>
      <c r="ALF248" s="144"/>
      <c r="ALG248" s="144"/>
      <c r="ALH248" s="144"/>
      <c r="ALI248" s="144"/>
      <c r="ALJ248" s="144"/>
      <c r="ALK248" s="144"/>
      <c r="ALL248" s="144"/>
      <c r="ALM248" s="144"/>
      <c r="ALN248" s="144"/>
      <c r="ALO248" s="144"/>
      <c r="ALP248" s="144"/>
      <c r="ALQ248" s="144"/>
      <c r="ALR248" s="144"/>
      <c r="ALS248" s="144"/>
      <c r="ALT248" s="144"/>
      <c r="ALU248" s="144"/>
      <c r="ALV248" s="144"/>
      <c r="ALW248" s="144"/>
      <c r="ALX248" s="144"/>
      <c r="ALY248" s="144"/>
      <c r="ALZ248" s="144"/>
      <c r="AMA248" s="144"/>
      <c r="AMB248" s="144"/>
      <c r="AMC248" s="144"/>
      <c r="AMD248" s="144"/>
      <c r="AME248" s="144"/>
      <c r="AMF248" s="144"/>
      <c r="AMG248" s="144"/>
      <c r="AMH248" s="144"/>
      <c r="AMI248" s="144"/>
      <c r="AMJ248" s="144"/>
      <c r="AMK248" s="144"/>
      <c r="AML248" s="144"/>
      <c r="AMM248" s="144"/>
      <c r="AMN248" s="144"/>
      <c r="AMO248" s="144"/>
      <c r="AMP248" s="144"/>
      <c r="AMQ248" s="144"/>
      <c r="AMR248" s="144"/>
      <c r="AMS248" s="144"/>
      <c r="AMT248" s="144"/>
      <c r="AMU248" s="144"/>
      <c r="AMV248" s="144"/>
      <c r="AMW248" s="144"/>
      <c r="AMX248" s="144"/>
      <c r="AMY248" s="144"/>
      <c r="AMZ248" s="144"/>
      <c r="ANA248" s="144"/>
      <c r="ANB248" s="144"/>
      <c r="ANC248" s="144"/>
      <c r="AND248" s="144"/>
      <c r="ANE248" s="144"/>
      <c r="ANF248" s="144"/>
      <c r="ANG248" s="144"/>
      <c r="ANH248" s="144"/>
      <c r="ANI248" s="144"/>
      <c r="ANJ248" s="144"/>
      <c r="ANK248" s="144"/>
      <c r="ANL248" s="144"/>
      <c r="ANM248" s="144"/>
      <c r="ANN248" s="144"/>
      <c r="ANO248" s="144"/>
      <c r="ANP248" s="144"/>
      <c r="ANQ248" s="144"/>
      <c r="ANR248" s="144"/>
      <c r="ANS248" s="144"/>
      <c r="ANT248" s="144"/>
      <c r="ANU248" s="144"/>
      <c r="ANV248" s="144"/>
      <c r="ANW248" s="144"/>
      <c r="ANX248" s="144"/>
      <c r="ANY248" s="144"/>
      <c r="ANZ248" s="144"/>
      <c r="AOA248" s="144"/>
      <c r="AOB248" s="144"/>
      <c r="AOC248" s="144"/>
      <c r="AOD248" s="144"/>
      <c r="AOE248" s="144"/>
      <c r="AOF248" s="144"/>
      <c r="AOG248" s="144"/>
      <c r="AOH248" s="144"/>
      <c r="AOI248" s="144"/>
      <c r="AOJ248" s="144"/>
      <c r="AOK248" s="144"/>
      <c r="AOL248" s="144"/>
      <c r="AOM248" s="144"/>
      <c r="AON248" s="144"/>
      <c r="AOO248" s="144"/>
      <c r="AOP248" s="144"/>
      <c r="AOQ248" s="144"/>
      <c r="AOR248" s="144"/>
      <c r="AOS248" s="144"/>
      <c r="AOT248" s="144"/>
      <c r="AOU248" s="144"/>
      <c r="AOV248" s="144"/>
      <c r="AOW248" s="144"/>
      <c r="AOX248" s="144"/>
      <c r="AOY248" s="144"/>
      <c r="AOZ248" s="144"/>
      <c r="APA248" s="144"/>
      <c r="APB248" s="144"/>
      <c r="APC248" s="144"/>
      <c r="APD248" s="144"/>
      <c r="APE248" s="144"/>
      <c r="APF248" s="144"/>
      <c r="APG248" s="144"/>
      <c r="APH248" s="144"/>
      <c r="API248" s="144"/>
      <c r="APJ248" s="144"/>
      <c r="APK248" s="144"/>
      <c r="APL248" s="144"/>
      <c r="APM248" s="144"/>
      <c r="APN248" s="144"/>
      <c r="APO248" s="144"/>
      <c r="APP248" s="144"/>
      <c r="APQ248" s="144"/>
      <c r="APR248" s="144"/>
      <c r="APS248" s="144"/>
      <c r="APT248" s="144"/>
      <c r="APU248" s="144"/>
      <c r="APV248" s="144"/>
      <c r="APW248" s="144"/>
      <c r="APX248" s="144"/>
      <c r="APY248" s="144"/>
      <c r="APZ248" s="144"/>
      <c r="AQA248" s="144"/>
      <c r="AQB248" s="144"/>
      <c r="AQC248" s="144"/>
      <c r="AQD248" s="144"/>
      <c r="AQE248" s="144"/>
      <c r="AQF248" s="144"/>
      <c r="AQG248" s="144"/>
      <c r="AQH248" s="144"/>
      <c r="AQI248" s="144"/>
      <c r="AQJ248" s="144"/>
      <c r="AQK248" s="144"/>
      <c r="AQL248" s="144"/>
      <c r="AQM248" s="144"/>
      <c r="AQN248" s="144"/>
      <c r="AQO248" s="144"/>
      <c r="AQP248" s="144"/>
      <c r="AQQ248" s="144"/>
      <c r="AQR248" s="144"/>
      <c r="AQS248" s="144"/>
      <c r="AQT248" s="144"/>
      <c r="AQU248" s="144"/>
      <c r="AQV248" s="144"/>
      <c r="AQW248" s="144"/>
      <c r="AQX248" s="144"/>
      <c r="AQY248" s="144"/>
      <c r="AQZ248" s="144"/>
      <c r="ARA248" s="144"/>
      <c r="ARB248" s="144"/>
      <c r="ARC248" s="144"/>
      <c r="ARD248" s="144"/>
      <c r="ARE248" s="144"/>
      <c r="ARF248" s="144"/>
      <c r="ARG248" s="144"/>
      <c r="ARH248" s="144"/>
      <c r="ARI248" s="144"/>
      <c r="ARJ248" s="144"/>
      <c r="ARK248" s="144"/>
      <c r="ARL248" s="144"/>
      <c r="ARM248" s="144"/>
      <c r="ARN248" s="144"/>
      <c r="ARO248" s="144"/>
      <c r="ARP248" s="144"/>
      <c r="ARQ248" s="144"/>
      <c r="ARR248" s="144"/>
      <c r="ARS248" s="144"/>
      <c r="ART248" s="144"/>
      <c r="ARU248" s="144"/>
      <c r="ARV248" s="144"/>
      <c r="ARW248" s="144"/>
      <c r="ARX248" s="144"/>
      <c r="ARY248" s="144"/>
      <c r="ARZ248" s="144"/>
      <c r="ASA248" s="144"/>
      <c r="ASB248" s="144"/>
      <c r="ASC248" s="144"/>
      <c r="ASD248" s="144"/>
      <c r="ASE248" s="144"/>
      <c r="ASF248" s="144"/>
      <c r="ASG248" s="144"/>
      <c r="ASH248" s="144"/>
      <c r="ASI248" s="144"/>
      <c r="ASJ248" s="144"/>
      <c r="ASK248" s="144"/>
      <c r="ASL248" s="144"/>
      <c r="ASM248" s="144"/>
      <c r="ASN248" s="144"/>
      <c r="ASO248" s="144"/>
      <c r="ASP248" s="144"/>
      <c r="ASQ248" s="144"/>
      <c r="ASR248" s="144"/>
      <c r="ASS248" s="144"/>
      <c r="AST248" s="144"/>
      <c r="ASU248" s="144"/>
      <c r="ASV248" s="144"/>
      <c r="ASW248" s="144"/>
      <c r="ASX248" s="144"/>
      <c r="ASY248" s="144"/>
      <c r="ASZ248" s="144"/>
      <c r="ATA248" s="144"/>
      <c r="ATB248" s="144"/>
      <c r="ATC248" s="144"/>
      <c r="ATD248" s="144"/>
      <c r="ATE248" s="144"/>
      <c r="ATF248" s="144"/>
      <c r="ATG248" s="144"/>
      <c r="ATH248" s="144"/>
      <c r="ATI248" s="144"/>
      <c r="ATJ248" s="144"/>
      <c r="ATK248" s="144"/>
      <c r="ATL248" s="144"/>
      <c r="ATM248" s="144"/>
      <c r="ATN248" s="144"/>
      <c r="ATO248" s="144"/>
      <c r="ATP248" s="144"/>
      <c r="ATQ248" s="144"/>
      <c r="ATR248" s="144"/>
      <c r="ATS248" s="144"/>
      <c r="ATT248" s="144"/>
      <c r="ATU248" s="144"/>
      <c r="ATV248" s="144"/>
      <c r="ATW248" s="144"/>
      <c r="ATX248" s="144"/>
      <c r="ATY248" s="144"/>
      <c r="ATZ248" s="144"/>
      <c r="AUA248" s="144"/>
      <c r="AUB248" s="144"/>
      <c r="AUC248" s="144"/>
      <c r="AUD248" s="144"/>
      <c r="AUE248" s="144"/>
      <c r="AUF248" s="144"/>
      <c r="AUG248" s="144"/>
      <c r="AUH248" s="144"/>
      <c r="AUI248" s="144"/>
      <c r="AUJ248" s="144"/>
      <c r="AUK248" s="144"/>
      <c r="AUL248" s="144"/>
      <c r="AUM248" s="144"/>
      <c r="AUN248" s="144"/>
      <c r="AUO248" s="144"/>
      <c r="AUP248" s="144"/>
      <c r="AUQ248" s="144"/>
      <c r="AUR248" s="144"/>
      <c r="AUS248" s="144"/>
      <c r="AUT248" s="144"/>
      <c r="AUU248" s="144"/>
      <c r="AUV248" s="144"/>
      <c r="AUW248" s="144"/>
      <c r="AUX248" s="144"/>
      <c r="AUY248" s="144"/>
      <c r="AUZ248" s="144"/>
      <c r="AVA248" s="144"/>
      <c r="AVB248" s="144"/>
      <c r="AVC248" s="144"/>
      <c r="AVD248" s="144"/>
      <c r="AVE248" s="144"/>
      <c r="AVF248" s="144"/>
      <c r="AVG248" s="144"/>
      <c r="AVH248" s="144"/>
      <c r="AVI248" s="144"/>
      <c r="AVJ248" s="144"/>
      <c r="AVK248" s="144"/>
      <c r="AVL248" s="144"/>
      <c r="AVM248" s="144"/>
      <c r="AVN248" s="144"/>
      <c r="AVO248" s="144"/>
      <c r="AVP248" s="144"/>
      <c r="AVQ248" s="144"/>
      <c r="AVR248" s="144"/>
      <c r="AVS248" s="144"/>
      <c r="AVT248" s="144"/>
      <c r="AVU248" s="144"/>
      <c r="AVV248" s="144"/>
      <c r="AVW248" s="144"/>
      <c r="AVX248" s="144"/>
      <c r="AVY248" s="144"/>
      <c r="AVZ248" s="144"/>
      <c r="AWA248" s="144"/>
      <c r="AWB248" s="144"/>
      <c r="AWC248" s="144"/>
      <c r="AWD248" s="144"/>
      <c r="AWE248" s="144"/>
      <c r="AWF248" s="144"/>
      <c r="AWG248" s="144"/>
      <c r="AWH248" s="144"/>
      <c r="AWI248" s="144"/>
      <c r="AWJ248" s="144"/>
      <c r="AWK248" s="144"/>
      <c r="AWL248" s="144"/>
      <c r="AWM248" s="144"/>
      <c r="AWN248" s="144"/>
      <c r="AWO248" s="144"/>
      <c r="AWP248" s="144"/>
      <c r="AWQ248" s="144"/>
      <c r="AWR248" s="144"/>
      <c r="AWS248" s="144"/>
      <c r="AWT248" s="144"/>
      <c r="AWU248" s="144"/>
      <c r="AWV248" s="144"/>
      <c r="AWW248" s="144"/>
      <c r="AWX248" s="144"/>
      <c r="AWY248" s="144"/>
      <c r="AWZ248" s="144"/>
      <c r="AXA248" s="144"/>
      <c r="AXB248" s="144"/>
      <c r="AXC248" s="144"/>
      <c r="AXD248" s="144"/>
      <c r="AXE248" s="144"/>
      <c r="AXF248" s="144"/>
      <c r="AXG248" s="144"/>
      <c r="AXH248" s="144"/>
      <c r="AXI248" s="144"/>
      <c r="AXJ248" s="144"/>
      <c r="AXK248" s="144"/>
      <c r="AXL248" s="144"/>
      <c r="AXM248" s="144"/>
      <c r="AXN248" s="144"/>
      <c r="AXO248" s="144"/>
      <c r="AXP248" s="144"/>
      <c r="AXQ248" s="144"/>
      <c r="AXR248" s="144"/>
      <c r="AXS248" s="144"/>
      <c r="AXT248" s="144"/>
      <c r="AXU248" s="144"/>
      <c r="AXV248" s="144"/>
      <c r="AXW248" s="144"/>
      <c r="AXX248" s="144"/>
      <c r="AXY248" s="144"/>
      <c r="AXZ248" s="144"/>
      <c r="AYA248" s="144"/>
      <c r="AYB248" s="144"/>
      <c r="AYC248" s="144"/>
      <c r="AYD248" s="144"/>
      <c r="AYE248" s="144"/>
      <c r="AYF248" s="144"/>
      <c r="AYG248" s="144"/>
      <c r="AYH248" s="144"/>
      <c r="AYI248" s="144"/>
      <c r="AYJ248" s="144"/>
      <c r="AYK248" s="144"/>
      <c r="AYL248" s="144"/>
      <c r="AYM248" s="144"/>
      <c r="AYN248" s="144"/>
      <c r="AYO248" s="144"/>
      <c r="AYP248" s="144"/>
      <c r="AYQ248" s="144"/>
      <c r="AYR248" s="144"/>
      <c r="AYS248" s="144"/>
      <c r="AYT248" s="144"/>
      <c r="AYU248" s="144"/>
      <c r="AYV248" s="144"/>
      <c r="AYW248" s="144"/>
      <c r="AYX248" s="144"/>
      <c r="AYY248" s="144"/>
      <c r="AYZ248" s="144"/>
      <c r="AZA248" s="144"/>
      <c r="AZB248" s="144"/>
      <c r="AZC248" s="144"/>
      <c r="AZD248" s="144"/>
      <c r="AZE248" s="144"/>
      <c r="AZF248" s="144"/>
      <c r="AZG248" s="144"/>
      <c r="AZH248" s="144"/>
      <c r="AZI248" s="144"/>
      <c r="AZJ248" s="144"/>
      <c r="AZK248" s="144"/>
      <c r="AZL248" s="144"/>
      <c r="AZM248" s="144"/>
      <c r="AZN248" s="144"/>
      <c r="AZO248" s="144"/>
      <c r="AZP248" s="144"/>
      <c r="AZQ248" s="144"/>
      <c r="AZR248" s="144"/>
      <c r="AZS248" s="144"/>
      <c r="AZT248" s="144"/>
      <c r="AZU248" s="144"/>
      <c r="AZV248" s="144"/>
      <c r="AZW248" s="144"/>
      <c r="AZX248" s="144"/>
      <c r="AZY248" s="144"/>
      <c r="AZZ248" s="144"/>
      <c r="BAA248" s="144"/>
      <c r="BAB248" s="144"/>
      <c r="BAC248" s="144"/>
      <c r="BAD248" s="144"/>
      <c r="BAE248" s="144"/>
      <c r="BAF248" s="144"/>
      <c r="BAG248" s="144"/>
      <c r="BAH248" s="144"/>
      <c r="BAI248" s="144"/>
      <c r="BAJ248" s="144"/>
      <c r="BAK248" s="144"/>
      <c r="BAL248" s="144"/>
      <c r="BAM248" s="144"/>
      <c r="BAN248" s="144"/>
      <c r="BAO248" s="144"/>
      <c r="BAP248" s="144"/>
      <c r="BAQ248" s="144"/>
      <c r="BAR248" s="144"/>
      <c r="BAS248" s="144"/>
      <c r="BAT248" s="144"/>
      <c r="BAU248" s="144"/>
      <c r="BAV248" s="144"/>
      <c r="BAW248" s="144"/>
      <c r="BAX248" s="144"/>
      <c r="BAY248" s="144"/>
      <c r="BAZ248" s="144"/>
      <c r="BBA248" s="144"/>
      <c r="BBB248" s="144"/>
      <c r="BBC248" s="144"/>
      <c r="BBD248" s="144"/>
      <c r="BBE248" s="144"/>
      <c r="BBF248" s="144"/>
      <c r="BBG248" s="144"/>
      <c r="BBH248" s="144"/>
      <c r="BBI248" s="144"/>
      <c r="BBJ248" s="144"/>
      <c r="BBK248" s="144"/>
      <c r="BBL248" s="144"/>
      <c r="BBM248" s="144"/>
      <c r="BBN248" s="144"/>
      <c r="BBO248" s="144"/>
      <c r="BBP248" s="144"/>
      <c r="BBQ248" s="144"/>
      <c r="BBR248" s="144"/>
      <c r="BBS248" s="144"/>
      <c r="BBT248" s="144"/>
      <c r="BBU248" s="144"/>
      <c r="BBV248" s="144"/>
      <c r="BBW248" s="144"/>
      <c r="BBX248" s="144"/>
      <c r="BBY248" s="144"/>
      <c r="BBZ248" s="144"/>
      <c r="BCA248" s="144"/>
      <c r="BCB248" s="144"/>
      <c r="BCC248" s="144"/>
      <c r="BCD248" s="144"/>
      <c r="BCE248" s="144"/>
      <c r="BCF248" s="144"/>
      <c r="BCG248" s="144"/>
      <c r="BCH248" s="144"/>
      <c r="BCI248" s="144"/>
      <c r="BCJ248" s="144"/>
      <c r="BCK248" s="144"/>
      <c r="BCL248" s="144"/>
      <c r="BCM248" s="144"/>
      <c r="BCN248" s="144"/>
      <c r="BCO248" s="144"/>
      <c r="BCP248" s="144"/>
      <c r="BCQ248" s="144"/>
      <c r="BCR248" s="144"/>
      <c r="BCS248" s="144"/>
      <c r="BCT248" s="144"/>
      <c r="BCU248" s="144"/>
      <c r="BCV248" s="144"/>
      <c r="BCW248" s="144"/>
      <c r="BCX248" s="144"/>
      <c r="BCY248" s="144"/>
      <c r="BCZ248" s="144"/>
      <c r="BDA248" s="144"/>
      <c r="BDB248" s="144"/>
      <c r="BDC248" s="144"/>
      <c r="BDD248" s="144"/>
      <c r="BDE248" s="144"/>
      <c r="BDF248" s="144"/>
      <c r="BDG248" s="144"/>
      <c r="BDH248" s="144"/>
      <c r="BDI248" s="144"/>
      <c r="BDJ248" s="144"/>
      <c r="BDK248" s="144"/>
      <c r="BDL248" s="144"/>
      <c r="BDM248" s="144"/>
      <c r="BDN248" s="144"/>
      <c r="BDO248" s="144"/>
      <c r="BDP248" s="144"/>
      <c r="BDQ248" s="144"/>
      <c r="BDR248" s="144"/>
      <c r="BDS248" s="144"/>
      <c r="BDT248" s="144"/>
      <c r="BDU248" s="144"/>
      <c r="BDV248" s="144"/>
      <c r="BDW248" s="144"/>
      <c r="BDX248" s="144"/>
      <c r="BDY248" s="144"/>
      <c r="BDZ248" s="144"/>
      <c r="BEA248" s="144"/>
      <c r="BEB248" s="144"/>
      <c r="BEC248" s="144"/>
      <c r="BED248" s="144"/>
      <c r="BEE248" s="144"/>
      <c r="BEF248" s="144"/>
      <c r="BEG248" s="144"/>
      <c r="BEH248" s="144"/>
      <c r="BEI248" s="144"/>
      <c r="BEJ248" s="144"/>
      <c r="BEK248" s="144"/>
      <c r="BEL248" s="144"/>
      <c r="BEM248" s="144"/>
      <c r="BEN248" s="144"/>
      <c r="BEO248" s="144"/>
      <c r="BEP248" s="144"/>
      <c r="BEQ248" s="144"/>
      <c r="BER248" s="144"/>
      <c r="BES248" s="144"/>
      <c r="BET248" s="144"/>
      <c r="BEU248" s="144"/>
      <c r="BEV248" s="144"/>
      <c r="BEW248" s="144"/>
      <c r="BEX248" s="144"/>
      <c r="BEY248" s="144"/>
      <c r="BEZ248" s="144"/>
      <c r="BFA248" s="144"/>
      <c r="BFB248" s="144"/>
      <c r="BFC248" s="144"/>
      <c r="BFD248" s="144"/>
      <c r="BFE248" s="144"/>
      <c r="BFF248" s="144"/>
      <c r="BFG248" s="144"/>
      <c r="BFH248" s="144"/>
      <c r="BFI248" s="144"/>
      <c r="BFJ248" s="144"/>
      <c r="BFK248" s="144"/>
      <c r="BFL248" s="144"/>
      <c r="BFM248" s="144"/>
      <c r="BFN248" s="144"/>
      <c r="BFO248" s="144"/>
      <c r="BFP248" s="144"/>
      <c r="BFQ248" s="144"/>
      <c r="BFR248" s="144"/>
      <c r="BFS248" s="144"/>
      <c r="BFT248" s="144"/>
      <c r="BFU248" s="144"/>
      <c r="BFV248" s="144"/>
      <c r="BFW248" s="144"/>
      <c r="BFX248" s="144"/>
      <c r="BFY248" s="144"/>
      <c r="BFZ248" s="144"/>
    </row>
    <row r="249" spans="1:1534" ht="27.5" customHeight="1">
      <c r="A249" s="173" t="s">
        <v>463</v>
      </c>
      <c r="B249" s="143" t="s">
        <v>149</v>
      </c>
      <c r="C249" s="143"/>
      <c r="D249" s="65" t="s">
        <v>78</v>
      </c>
      <c r="E249" s="118"/>
      <c r="F249" s="139"/>
      <c r="G249" s="198"/>
      <c r="H249" s="65" t="s">
        <v>626</v>
      </c>
      <c r="I249" s="65"/>
      <c r="J249" s="65"/>
      <c r="K249" s="293"/>
      <c r="L249" s="123"/>
      <c r="M249" s="289"/>
      <c r="N249" s="65"/>
      <c r="O249" s="179"/>
      <c r="P249" s="140"/>
      <c r="Q249" s="64" t="s">
        <v>93</v>
      </c>
      <c r="R249" s="64" t="s">
        <v>627</v>
      </c>
      <c r="S249" s="64" t="str">
        <f t="shared" si="38"/>
        <v>andtvvvgsinftegiivanmvaemieahtdlkvvrklnlggenvnfeaikrgganngidiyveytghglvdilg</v>
      </c>
      <c r="T249" s="64" t="str">
        <f t="shared" si="39"/>
        <v>fpep</v>
      </c>
      <c r="U249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49" s="64" t="str">
        <f t="shared" si="41"/>
        <v>tyg</v>
      </c>
      <c r="W249" s="64" t="str">
        <f t="shared" si="42"/>
        <v>ppps</v>
      </c>
      <c r="X249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249" s="64"/>
      <c r="Z249" s="64"/>
      <c r="AA249" s="64"/>
      <c r="AB249" s="64"/>
      <c r="AC249" s="186" t="str">
        <f t="shared" si="48"/>
        <v>i</v>
      </c>
      <c r="AD249" s="186" t="str">
        <f t="shared" si="48"/>
        <v>e</v>
      </c>
      <c r="AE249" s="186" t="str">
        <f t="shared" si="48"/>
        <v>h</v>
      </c>
      <c r="AF249" s="186" t="str">
        <f t="shared" si="48"/>
        <v>l</v>
      </c>
      <c r="AG249" s="186" t="str">
        <f t="shared" si="48"/>
        <v>t</v>
      </c>
      <c r="AH249" s="193" t="str">
        <f t="shared" si="48"/>
        <v>y</v>
      </c>
      <c r="PN249" s="144"/>
      <c r="PO249" s="144"/>
      <c r="PP249" s="144"/>
      <c r="PQ249" s="144"/>
      <c r="PR249" s="144"/>
      <c r="PS249" s="144"/>
      <c r="PT249" s="144"/>
      <c r="PU249" s="144"/>
      <c r="PV249" s="144"/>
      <c r="PW249" s="144"/>
      <c r="PX249" s="144"/>
      <c r="PY249" s="144"/>
      <c r="PZ249" s="144"/>
      <c r="QA249" s="144"/>
      <c r="QB249" s="144"/>
      <c r="QC249" s="144"/>
      <c r="QD249" s="144"/>
      <c r="QE249" s="144"/>
      <c r="QF249" s="144"/>
      <c r="QG249" s="144"/>
      <c r="QH249" s="144"/>
      <c r="QI249" s="144"/>
      <c r="QJ249" s="144"/>
      <c r="QK249" s="144"/>
      <c r="QL249" s="144"/>
      <c r="QM249" s="144"/>
      <c r="QN249" s="144"/>
      <c r="QO249" s="144"/>
      <c r="QP249" s="144"/>
      <c r="QQ249" s="144"/>
      <c r="QR249" s="144"/>
      <c r="QS249" s="144"/>
      <c r="QT249" s="144"/>
      <c r="QU249" s="144"/>
      <c r="QV249" s="144"/>
      <c r="QW249" s="144"/>
      <c r="QX249" s="144"/>
      <c r="QY249" s="144"/>
      <c r="QZ249" s="144"/>
      <c r="RA249" s="144"/>
      <c r="RB249" s="144"/>
      <c r="RC249" s="144"/>
      <c r="RD249" s="144"/>
      <c r="RE249" s="144"/>
      <c r="RF249" s="144"/>
      <c r="RG249" s="144"/>
      <c r="RH249" s="144"/>
      <c r="RI249" s="144"/>
      <c r="RJ249" s="144"/>
      <c r="RK249" s="144"/>
      <c r="RL249" s="144"/>
      <c r="RM249" s="144"/>
      <c r="RN249" s="144"/>
      <c r="RO249" s="144"/>
      <c r="RP249" s="144"/>
      <c r="RQ249" s="144"/>
      <c r="RR249" s="144"/>
      <c r="RS249" s="144"/>
      <c r="RT249" s="144"/>
      <c r="RU249" s="144"/>
      <c r="RV249" s="144"/>
      <c r="RW249" s="144"/>
      <c r="RX249" s="144"/>
      <c r="RY249" s="144"/>
      <c r="RZ249" s="144"/>
      <c r="SA249" s="144"/>
      <c r="SB249" s="144"/>
      <c r="SC249" s="144"/>
      <c r="SD249" s="144"/>
      <c r="SE249" s="144"/>
      <c r="SF249" s="144"/>
      <c r="SG249" s="144"/>
      <c r="SH249" s="144"/>
      <c r="SI249" s="144"/>
      <c r="SJ249" s="144"/>
      <c r="SK249" s="144"/>
      <c r="SL249" s="144"/>
      <c r="SM249" s="144"/>
      <c r="SN249" s="144"/>
      <c r="SO249" s="144"/>
      <c r="SP249" s="144"/>
      <c r="SQ249" s="144"/>
      <c r="SR249" s="144"/>
      <c r="SS249" s="144"/>
      <c r="ST249" s="144"/>
      <c r="SU249" s="144"/>
      <c r="SV249" s="144"/>
      <c r="SW249" s="144"/>
      <c r="SX249" s="144"/>
      <c r="SY249" s="144"/>
      <c r="SZ249" s="144"/>
      <c r="TA249" s="144"/>
      <c r="TB249" s="144"/>
      <c r="TC249" s="144"/>
      <c r="TD249" s="144"/>
      <c r="TE249" s="144"/>
      <c r="TF249" s="144"/>
      <c r="TG249" s="144"/>
      <c r="TH249" s="144"/>
      <c r="TI249" s="144"/>
      <c r="TJ249" s="144"/>
      <c r="TK249" s="144"/>
      <c r="TL249" s="144"/>
      <c r="TM249" s="144"/>
      <c r="TN249" s="144"/>
      <c r="TO249" s="144"/>
      <c r="TP249" s="144"/>
      <c r="TQ249" s="144"/>
      <c r="TR249" s="144"/>
      <c r="TS249" s="144"/>
      <c r="TT249" s="144"/>
      <c r="TU249" s="144"/>
      <c r="TV249" s="144"/>
      <c r="TW249" s="144"/>
      <c r="TX249" s="144"/>
      <c r="TY249" s="144"/>
      <c r="TZ249" s="144"/>
      <c r="UA249" s="144"/>
      <c r="UB249" s="144"/>
      <c r="UC249" s="144"/>
      <c r="UD249" s="144"/>
      <c r="UE249" s="144"/>
      <c r="UF249" s="144"/>
      <c r="UG249" s="144"/>
      <c r="UH249" s="144"/>
      <c r="UI249" s="144"/>
      <c r="UJ249" s="144"/>
      <c r="UK249" s="144"/>
      <c r="UL249" s="144"/>
      <c r="UM249" s="144"/>
      <c r="UN249" s="144"/>
      <c r="UO249" s="144"/>
      <c r="UP249" s="144"/>
      <c r="UQ249" s="144"/>
      <c r="UR249" s="144"/>
      <c r="US249" s="144"/>
      <c r="UT249" s="144"/>
      <c r="UU249" s="144"/>
      <c r="UV249" s="144"/>
      <c r="UW249" s="144"/>
      <c r="UX249" s="144"/>
      <c r="UY249" s="144"/>
      <c r="UZ249" s="144"/>
      <c r="VA249" s="144"/>
      <c r="VB249" s="144"/>
      <c r="VC249" s="144"/>
      <c r="VD249" s="144"/>
      <c r="VE249" s="144"/>
      <c r="VF249" s="144"/>
      <c r="VG249" s="144"/>
      <c r="VH249" s="144"/>
      <c r="VI249" s="144"/>
      <c r="VJ249" s="144"/>
      <c r="VK249" s="144"/>
      <c r="VL249" s="144"/>
      <c r="VM249" s="144"/>
      <c r="VN249" s="144"/>
      <c r="VO249" s="144"/>
      <c r="VP249" s="144"/>
      <c r="VQ249" s="144"/>
      <c r="VR249" s="144"/>
      <c r="VS249" s="144"/>
      <c r="VT249" s="144"/>
      <c r="VU249" s="144"/>
      <c r="VV249" s="144"/>
      <c r="VW249" s="144"/>
      <c r="VX249" s="144"/>
      <c r="VY249" s="144"/>
      <c r="VZ249" s="144"/>
      <c r="WA249" s="144"/>
      <c r="WB249" s="144"/>
      <c r="WC249" s="144"/>
      <c r="WD249" s="144"/>
      <c r="WE249" s="144"/>
      <c r="WF249" s="144"/>
      <c r="WG249" s="144"/>
      <c r="WH249" s="144"/>
      <c r="WI249" s="144"/>
      <c r="WJ249" s="144"/>
      <c r="WK249" s="144"/>
      <c r="WL249" s="144"/>
      <c r="WM249" s="144"/>
      <c r="WN249" s="144"/>
      <c r="WO249" s="144"/>
      <c r="WP249" s="144"/>
      <c r="WQ249" s="144"/>
      <c r="WR249" s="144"/>
      <c r="WS249" s="144"/>
      <c r="WT249" s="144"/>
      <c r="WU249" s="144"/>
      <c r="WV249" s="144"/>
      <c r="WW249" s="144"/>
      <c r="WX249" s="144"/>
      <c r="WY249" s="144"/>
      <c r="WZ249" s="144"/>
      <c r="XA249" s="144"/>
      <c r="XB249" s="144"/>
      <c r="XC249" s="144"/>
      <c r="XD249" s="144"/>
      <c r="XE249" s="144"/>
      <c r="XF249" s="144"/>
      <c r="XG249" s="144"/>
      <c r="XH249" s="144"/>
      <c r="XI249" s="144"/>
      <c r="XJ249" s="144"/>
      <c r="XK249" s="144"/>
      <c r="XL249" s="144"/>
      <c r="XM249" s="144"/>
      <c r="XN249" s="144"/>
      <c r="XO249" s="144"/>
      <c r="XP249" s="144"/>
      <c r="XQ249" s="144"/>
      <c r="XR249" s="144"/>
      <c r="XS249" s="144"/>
      <c r="XT249" s="144"/>
      <c r="XU249" s="144"/>
      <c r="XV249" s="144"/>
      <c r="XW249" s="144"/>
      <c r="XX249" s="144"/>
      <c r="XY249" s="144"/>
      <c r="XZ249" s="144"/>
      <c r="YA249" s="144"/>
      <c r="YB249" s="144"/>
      <c r="YC249" s="144"/>
      <c r="YD249" s="144"/>
      <c r="YE249" s="144"/>
      <c r="YF249" s="144"/>
      <c r="YG249" s="144"/>
      <c r="YH249" s="144"/>
      <c r="YI249" s="144"/>
      <c r="YJ249" s="144"/>
      <c r="YK249" s="144"/>
      <c r="YL249" s="144"/>
      <c r="YM249" s="144"/>
      <c r="YN249" s="144"/>
      <c r="YO249" s="144"/>
      <c r="YP249" s="144"/>
      <c r="YQ249" s="144"/>
      <c r="YR249" s="144"/>
      <c r="YS249" s="144"/>
      <c r="YT249" s="144"/>
      <c r="YU249" s="144"/>
      <c r="YV249" s="144"/>
      <c r="YW249" s="144"/>
      <c r="YX249" s="144"/>
      <c r="YY249" s="144"/>
      <c r="YZ249" s="144"/>
      <c r="ZA249" s="144"/>
      <c r="ZB249" s="144"/>
      <c r="ZC249" s="144"/>
      <c r="ZD249" s="144"/>
      <c r="ZE249" s="144"/>
      <c r="ZF249" s="144"/>
      <c r="ZG249" s="144"/>
      <c r="ZH249" s="144"/>
      <c r="ZI249" s="144"/>
      <c r="ZJ249" s="144"/>
      <c r="ZK249" s="144"/>
      <c r="ZL249" s="144"/>
      <c r="ZM249" s="144"/>
      <c r="ZN249" s="144"/>
      <c r="ZO249" s="144"/>
      <c r="ZP249" s="144"/>
      <c r="ZQ249" s="144"/>
      <c r="ZR249" s="144"/>
      <c r="ZS249" s="144"/>
      <c r="ZT249" s="144"/>
      <c r="ZU249" s="144"/>
      <c r="ZV249" s="144"/>
      <c r="ZW249" s="144"/>
      <c r="ZX249" s="144"/>
      <c r="ZY249" s="144"/>
      <c r="ZZ249" s="144"/>
      <c r="AAA249" s="144"/>
      <c r="AAB249" s="144"/>
      <c r="AAC249" s="144"/>
      <c r="AAD249" s="144"/>
      <c r="AAE249" s="144"/>
      <c r="AAF249" s="144"/>
      <c r="AAG249" s="144"/>
      <c r="AAH249" s="144"/>
      <c r="AAI249" s="144"/>
      <c r="AAJ249" s="144"/>
      <c r="AAK249" s="144"/>
      <c r="AAL249" s="144"/>
      <c r="AAM249" s="144"/>
      <c r="AAN249" s="144"/>
      <c r="AAO249" s="144"/>
      <c r="AAP249" s="144"/>
      <c r="AAQ249" s="144"/>
      <c r="AAR249" s="144"/>
      <c r="AAS249" s="144"/>
      <c r="AAT249" s="144"/>
      <c r="AAU249" s="144"/>
      <c r="AAV249" s="144"/>
      <c r="AAW249" s="144"/>
      <c r="AAX249" s="144"/>
      <c r="AAY249" s="144"/>
      <c r="AAZ249" s="144"/>
      <c r="ABA249" s="144"/>
      <c r="ABB249" s="144"/>
      <c r="ABC249" s="144"/>
      <c r="ABD249" s="144"/>
      <c r="ABE249" s="144"/>
      <c r="ABF249" s="144"/>
      <c r="ABG249" s="144"/>
      <c r="ABH249" s="144"/>
      <c r="ABI249" s="144"/>
      <c r="ABJ249" s="144"/>
      <c r="ABK249" s="144"/>
      <c r="ABL249" s="144"/>
      <c r="ABM249" s="144"/>
      <c r="ABN249" s="144"/>
      <c r="ABO249" s="144"/>
      <c r="ABP249" s="144"/>
      <c r="ABQ249" s="144"/>
      <c r="ABR249" s="144"/>
      <c r="ABS249" s="144"/>
      <c r="ABT249" s="144"/>
      <c r="ABU249" s="144"/>
      <c r="ABV249" s="144"/>
      <c r="ABW249" s="144"/>
      <c r="ABX249" s="144"/>
      <c r="ABY249" s="144"/>
      <c r="ABZ249" s="144"/>
      <c r="ACA249" s="144"/>
      <c r="ACB249" s="144"/>
      <c r="ACC249" s="144"/>
      <c r="ACD249" s="144"/>
      <c r="ACE249" s="144"/>
      <c r="ACF249" s="144"/>
      <c r="ACG249" s="144"/>
      <c r="ACH249" s="144"/>
      <c r="ACI249" s="144"/>
      <c r="ACJ249" s="144"/>
      <c r="ACK249" s="144"/>
      <c r="ACL249" s="144"/>
      <c r="ACM249" s="144"/>
      <c r="ACN249" s="144"/>
      <c r="ACO249" s="144"/>
      <c r="ACP249" s="144"/>
      <c r="ACQ249" s="144"/>
      <c r="ACR249" s="144"/>
      <c r="ACS249" s="144"/>
      <c r="ACT249" s="144"/>
      <c r="ACU249" s="144"/>
      <c r="ACV249" s="144"/>
      <c r="ACW249" s="144"/>
      <c r="ACX249" s="144"/>
      <c r="ACY249" s="144"/>
      <c r="ACZ249" s="144"/>
      <c r="ADA249" s="144"/>
      <c r="ADB249" s="144"/>
      <c r="ADC249" s="144"/>
      <c r="ADD249" s="144"/>
      <c r="ADE249" s="144"/>
      <c r="ADF249" s="144"/>
      <c r="ADG249" s="144"/>
      <c r="ADH249" s="144"/>
      <c r="ADI249" s="144"/>
      <c r="ADJ249" s="144"/>
      <c r="ADK249" s="144"/>
      <c r="ADL249" s="144"/>
      <c r="ADM249" s="144"/>
      <c r="ADN249" s="144"/>
      <c r="ADO249" s="144"/>
      <c r="ADP249" s="144"/>
      <c r="ADQ249" s="144"/>
      <c r="ADR249" s="144"/>
      <c r="ADS249" s="144"/>
      <c r="ADT249" s="144"/>
      <c r="ADU249" s="144"/>
      <c r="ADV249" s="144"/>
      <c r="ADW249" s="144"/>
      <c r="ADX249" s="144"/>
      <c r="ADY249" s="144"/>
      <c r="ADZ249" s="144"/>
      <c r="AEA249" s="144"/>
      <c r="AEB249" s="144"/>
      <c r="AEC249" s="144"/>
      <c r="AED249" s="144"/>
      <c r="AEE249" s="144"/>
      <c r="AEF249" s="144"/>
      <c r="AEG249" s="144"/>
      <c r="AEH249" s="144"/>
      <c r="AEI249" s="144"/>
      <c r="AEJ249" s="144"/>
      <c r="AEK249" s="144"/>
      <c r="AEL249" s="144"/>
      <c r="AEM249" s="144"/>
      <c r="AEN249" s="144"/>
      <c r="AEO249" s="144"/>
      <c r="AEP249" s="144"/>
      <c r="AEQ249" s="144"/>
      <c r="AER249" s="144"/>
      <c r="AES249" s="144"/>
      <c r="AET249" s="144"/>
      <c r="AEU249" s="144"/>
      <c r="AEV249" s="144"/>
      <c r="AEW249" s="144"/>
      <c r="AEX249" s="144"/>
      <c r="AEY249" s="144"/>
      <c r="AEZ249" s="144"/>
      <c r="AFA249" s="144"/>
      <c r="AFB249" s="144"/>
      <c r="AFC249" s="144"/>
      <c r="AFD249" s="144"/>
      <c r="AFE249" s="144"/>
      <c r="AFF249" s="144"/>
      <c r="AFG249" s="144"/>
      <c r="AFH249" s="144"/>
      <c r="AFI249" s="144"/>
      <c r="AFJ249" s="144"/>
      <c r="AFK249" s="144"/>
      <c r="AFL249" s="144"/>
      <c r="AFM249" s="144"/>
      <c r="AFN249" s="144"/>
      <c r="AFO249" s="144"/>
      <c r="AFP249" s="144"/>
      <c r="AFQ249" s="144"/>
      <c r="AFR249" s="144"/>
      <c r="AFS249" s="144"/>
      <c r="AFT249" s="144"/>
      <c r="AFU249" s="144"/>
      <c r="AFV249" s="144"/>
      <c r="AFW249" s="144"/>
      <c r="AFX249" s="144"/>
      <c r="AFY249" s="144"/>
      <c r="AFZ249" s="144"/>
      <c r="AGA249" s="144"/>
      <c r="AGB249" s="144"/>
      <c r="AGC249" s="144"/>
      <c r="AGD249" s="144"/>
      <c r="AGE249" s="144"/>
      <c r="AGF249" s="144"/>
      <c r="AGG249" s="144"/>
      <c r="AGH249" s="144"/>
      <c r="AGI249" s="144"/>
      <c r="AGJ249" s="144"/>
      <c r="AGK249" s="144"/>
      <c r="AGL249" s="144"/>
      <c r="AGM249" s="144"/>
      <c r="AGN249" s="144"/>
      <c r="AGO249" s="144"/>
      <c r="AGP249" s="144"/>
      <c r="AGQ249" s="144"/>
      <c r="AGR249" s="144"/>
      <c r="AGS249" s="144"/>
      <c r="AGT249" s="144"/>
      <c r="AGU249" s="144"/>
      <c r="AGV249" s="144"/>
      <c r="AGW249" s="144"/>
      <c r="AGX249" s="144"/>
      <c r="AGY249" s="144"/>
      <c r="AGZ249" s="144"/>
      <c r="AHA249" s="144"/>
      <c r="AHB249" s="144"/>
      <c r="AHC249" s="144"/>
      <c r="AHD249" s="144"/>
      <c r="AHE249" s="144"/>
      <c r="AHF249" s="144"/>
      <c r="AHG249" s="144"/>
      <c r="AHH249" s="144"/>
      <c r="AHI249" s="144"/>
      <c r="AHJ249" s="144"/>
      <c r="AHK249" s="144"/>
      <c r="AHL249" s="144"/>
      <c r="AHM249" s="144"/>
      <c r="AHN249" s="144"/>
      <c r="AHO249" s="144"/>
      <c r="AHP249" s="144"/>
      <c r="AHQ249" s="144"/>
      <c r="AHR249" s="144"/>
      <c r="AHS249" s="144"/>
      <c r="AHT249" s="144"/>
      <c r="AHU249" s="144"/>
      <c r="AHV249" s="144"/>
      <c r="AHW249" s="144"/>
      <c r="AHX249" s="144"/>
      <c r="AHY249" s="144"/>
      <c r="AHZ249" s="144"/>
      <c r="AIA249" s="144"/>
      <c r="AIB249" s="144"/>
      <c r="AIC249" s="144"/>
      <c r="AID249" s="144"/>
      <c r="AIE249" s="144"/>
      <c r="AIF249" s="144"/>
      <c r="AIG249" s="144"/>
      <c r="AIH249" s="144"/>
      <c r="AII249" s="144"/>
      <c r="AIJ249" s="144"/>
      <c r="AIK249" s="144"/>
      <c r="AIL249" s="144"/>
      <c r="AIM249" s="144"/>
      <c r="AIN249" s="144"/>
      <c r="AIO249" s="144"/>
      <c r="AIP249" s="144"/>
      <c r="AIQ249" s="144"/>
      <c r="AIR249" s="144"/>
      <c r="AIS249" s="144"/>
      <c r="AIT249" s="144"/>
      <c r="AIU249" s="144"/>
      <c r="AIV249" s="144"/>
      <c r="AIW249" s="144"/>
      <c r="AIX249" s="144"/>
      <c r="AIY249" s="144"/>
      <c r="AIZ249" s="144"/>
      <c r="AJA249" s="144"/>
      <c r="AJB249" s="144"/>
      <c r="AJC249" s="144"/>
      <c r="AJD249" s="144"/>
      <c r="AJE249" s="144"/>
      <c r="AJF249" s="144"/>
      <c r="AJG249" s="144"/>
      <c r="AJH249" s="144"/>
      <c r="AJI249" s="144"/>
      <c r="AJJ249" s="144"/>
      <c r="AJK249" s="144"/>
      <c r="AJL249" s="144"/>
      <c r="AJM249" s="144"/>
      <c r="AJN249" s="144"/>
      <c r="AJO249" s="144"/>
      <c r="AJP249" s="144"/>
      <c r="AJQ249" s="144"/>
      <c r="AJR249" s="144"/>
      <c r="AJS249" s="144"/>
      <c r="AJT249" s="144"/>
      <c r="AJU249" s="144"/>
      <c r="AJV249" s="144"/>
      <c r="AJW249" s="144"/>
      <c r="AJX249" s="144"/>
      <c r="AJY249" s="144"/>
      <c r="AJZ249" s="144"/>
      <c r="AKA249" s="144"/>
      <c r="AKB249" s="144"/>
      <c r="AKC249" s="144"/>
      <c r="AKD249" s="144"/>
      <c r="AKE249" s="144"/>
      <c r="AKF249" s="144"/>
      <c r="AKG249" s="144"/>
      <c r="AKH249" s="144"/>
      <c r="AKI249" s="144"/>
      <c r="AKJ249" s="144"/>
      <c r="AKK249" s="144"/>
      <c r="AKL249" s="144"/>
      <c r="AKM249" s="144"/>
      <c r="AKN249" s="144"/>
      <c r="AKO249" s="144"/>
      <c r="AKP249" s="144"/>
      <c r="AKQ249" s="144"/>
      <c r="AKR249" s="144"/>
      <c r="AKS249" s="144"/>
      <c r="AKT249" s="144"/>
      <c r="AKU249" s="144"/>
      <c r="AKV249" s="144"/>
      <c r="AKW249" s="144"/>
      <c r="AKX249" s="144"/>
      <c r="AKY249" s="144"/>
      <c r="AKZ249" s="144"/>
      <c r="ALA249" s="144"/>
      <c r="ALB249" s="144"/>
      <c r="ALC249" s="144"/>
      <c r="ALD249" s="144"/>
      <c r="ALE249" s="144"/>
      <c r="ALF249" s="144"/>
      <c r="ALG249" s="144"/>
      <c r="ALH249" s="144"/>
      <c r="ALI249" s="144"/>
      <c r="ALJ249" s="144"/>
      <c r="ALK249" s="144"/>
      <c r="ALL249" s="144"/>
      <c r="ALM249" s="144"/>
      <c r="ALN249" s="144"/>
      <c r="ALO249" s="144"/>
      <c r="ALP249" s="144"/>
      <c r="ALQ249" s="144"/>
      <c r="ALR249" s="144"/>
      <c r="ALS249" s="144"/>
      <c r="ALT249" s="144"/>
      <c r="ALU249" s="144"/>
      <c r="ALV249" s="144"/>
      <c r="ALW249" s="144"/>
      <c r="ALX249" s="144"/>
      <c r="ALY249" s="144"/>
      <c r="ALZ249" s="144"/>
      <c r="AMA249" s="144"/>
      <c r="AMB249" s="144"/>
      <c r="AMC249" s="144"/>
      <c r="AMD249" s="144"/>
      <c r="AME249" s="144"/>
      <c r="AMF249" s="144"/>
      <c r="AMG249" s="144"/>
      <c r="AMH249" s="144"/>
      <c r="AMI249" s="144"/>
      <c r="AMJ249" s="144"/>
      <c r="AMK249" s="144"/>
      <c r="AML249" s="144"/>
      <c r="AMM249" s="144"/>
      <c r="AMN249" s="144"/>
      <c r="AMO249" s="144"/>
      <c r="AMP249" s="144"/>
      <c r="AMQ249" s="144"/>
      <c r="AMR249" s="144"/>
      <c r="AMS249" s="144"/>
      <c r="AMT249" s="144"/>
      <c r="AMU249" s="144"/>
      <c r="AMV249" s="144"/>
      <c r="AMW249" s="144"/>
      <c r="AMX249" s="144"/>
      <c r="AMY249" s="144"/>
      <c r="AMZ249" s="144"/>
      <c r="ANA249" s="144"/>
      <c r="ANB249" s="144"/>
      <c r="ANC249" s="144"/>
      <c r="AND249" s="144"/>
      <c r="ANE249" s="144"/>
      <c r="ANF249" s="144"/>
      <c r="ANG249" s="144"/>
      <c r="ANH249" s="144"/>
      <c r="ANI249" s="144"/>
      <c r="ANJ249" s="144"/>
      <c r="ANK249" s="144"/>
      <c r="ANL249" s="144"/>
      <c r="ANM249" s="144"/>
      <c r="ANN249" s="144"/>
      <c r="ANO249" s="144"/>
      <c r="ANP249" s="144"/>
      <c r="ANQ249" s="144"/>
      <c r="ANR249" s="144"/>
      <c r="ANS249" s="144"/>
      <c r="ANT249" s="144"/>
      <c r="ANU249" s="144"/>
      <c r="ANV249" s="144"/>
      <c r="ANW249" s="144"/>
      <c r="ANX249" s="144"/>
      <c r="ANY249" s="144"/>
      <c r="ANZ249" s="144"/>
      <c r="AOA249" s="144"/>
      <c r="AOB249" s="144"/>
      <c r="AOC249" s="144"/>
      <c r="AOD249" s="144"/>
      <c r="AOE249" s="144"/>
      <c r="AOF249" s="144"/>
      <c r="AOG249" s="144"/>
      <c r="AOH249" s="144"/>
      <c r="AOI249" s="144"/>
      <c r="AOJ249" s="144"/>
      <c r="AOK249" s="144"/>
      <c r="AOL249" s="144"/>
      <c r="AOM249" s="144"/>
      <c r="AON249" s="144"/>
      <c r="AOO249" s="144"/>
      <c r="AOP249" s="144"/>
      <c r="AOQ249" s="144"/>
      <c r="AOR249" s="144"/>
      <c r="AOS249" s="144"/>
      <c r="AOT249" s="144"/>
      <c r="AOU249" s="144"/>
      <c r="AOV249" s="144"/>
      <c r="AOW249" s="144"/>
      <c r="AOX249" s="144"/>
      <c r="AOY249" s="144"/>
      <c r="AOZ249" s="144"/>
      <c r="APA249" s="144"/>
      <c r="APB249" s="144"/>
      <c r="APC249" s="144"/>
      <c r="APD249" s="144"/>
      <c r="APE249" s="144"/>
      <c r="APF249" s="144"/>
      <c r="APG249" s="144"/>
      <c r="APH249" s="144"/>
      <c r="API249" s="144"/>
      <c r="APJ249" s="144"/>
      <c r="APK249" s="144"/>
      <c r="APL249" s="144"/>
      <c r="APM249" s="144"/>
      <c r="APN249" s="144"/>
      <c r="APO249" s="144"/>
      <c r="APP249" s="144"/>
      <c r="APQ249" s="144"/>
      <c r="APR249" s="144"/>
      <c r="APS249" s="144"/>
      <c r="APT249" s="144"/>
      <c r="APU249" s="144"/>
      <c r="APV249" s="144"/>
      <c r="APW249" s="144"/>
      <c r="APX249" s="144"/>
      <c r="APY249" s="144"/>
      <c r="APZ249" s="144"/>
      <c r="AQA249" s="144"/>
      <c r="AQB249" s="144"/>
      <c r="AQC249" s="144"/>
      <c r="AQD249" s="144"/>
      <c r="AQE249" s="144"/>
      <c r="AQF249" s="144"/>
      <c r="AQG249" s="144"/>
      <c r="AQH249" s="144"/>
      <c r="AQI249" s="144"/>
      <c r="AQJ249" s="144"/>
      <c r="AQK249" s="144"/>
      <c r="AQL249" s="144"/>
      <c r="AQM249" s="144"/>
      <c r="AQN249" s="144"/>
      <c r="AQO249" s="144"/>
      <c r="AQP249" s="144"/>
      <c r="AQQ249" s="144"/>
      <c r="AQR249" s="144"/>
      <c r="AQS249" s="144"/>
      <c r="AQT249" s="144"/>
      <c r="AQU249" s="144"/>
      <c r="AQV249" s="144"/>
      <c r="AQW249" s="144"/>
      <c r="AQX249" s="144"/>
      <c r="AQY249" s="144"/>
      <c r="AQZ249" s="144"/>
      <c r="ARA249" s="144"/>
      <c r="ARB249" s="144"/>
      <c r="ARC249" s="144"/>
      <c r="ARD249" s="144"/>
      <c r="ARE249" s="144"/>
      <c r="ARF249" s="144"/>
      <c r="ARG249" s="144"/>
      <c r="ARH249" s="144"/>
      <c r="ARI249" s="144"/>
      <c r="ARJ249" s="144"/>
      <c r="ARK249" s="144"/>
      <c r="ARL249" s="144"/>
      <c r="ARM249" s="144"/>
      <c r="ARN249" s="144"/>
      <c r="ARO249" s="144"/>
      <c r="ARP249" s="144"/>
      <c r="ARQ249" s="144"/>
      <c r="ARR249" s="144"/>
      <c r="ARS249" s="144"/>
      <c r="ART249" s="144"/>
      <c r="ARU249" s="144"/>
      <c r="ARV249" s="144"/>
      <c r="ARW249" s="144"/>
      <c r="ARX249" s="144"/>
      <c r="ARY249" s="144"/>
      <c r="ARZ249" s="144"/>
      <c r="ASA249" s="144"/>
      <c r="ASB249" s="144"/>
      <c r="ASC249" s="144"/>
      <c r="ASD249" s="144"/>
      <c r="ASE249" s="144"/>
      <c r="ASF249" s="144"/>
      <c r="ASG249" s="144"/>
      <c r="ASH249" s="144"/>
      <c r="ASI249" s="144"/>
      <c r="ASJ249" s="144"/>
      <c r="ASK249" s="144"/>
      <c r="ASL249" s="144"/>
      <c r="ASM249" s="144"/>
      <c r="ASN249" s="144"/>
      <c r="ASO249" s="144"/>
      <c r="ASP249" s="144"/>
      <c r="ASQ249" s="144"/>
      <c r="ASR249" s="144"/>
      <c r="ASS249" s="144"/>
      <c r="AST249" s="144"/>
      <c r="ASU249" s="144"/>
      <c r="ASV249" s="144"/>
      <c r="ASW249" s="144"/>
      <c r="ASX249" s="144"/>
      <c r="ASY249" s="144"/>
      <c r="ASZ249" s="144"/>
      <c r="ATA249" s="144"/>
      <c r="ATB249" s="144"/>
      <c r="ATC249" s="144"/>
      <c r="ATD249" s="144"/>
      <c r="ATE249" s="144"/>
      <c r="ATF249" s="144"/>
      <c r="ATG249" s="144"/>
      <c r="ATH249" s="144"/>
      <c r="ATI249" s="144"/>
      <c r="ATJ249" s="144"/>
      <c r="ATK249" s="144"/>
      <c r="ATL249" s="144"/>
      <c r="ATM249" s="144"/>
      <c r="ATN249" s="144"/>
      <c r="ATO249" s="144"/>
      <c r="ATP249" s="144"/>
      <c r="ATQ249" s="144"/>
      <c r="ATR249" s="144"/>
      <c r="ATS249" s="144"/>
      <c r="ATT249" s="144"/>
      <c r="ATU249" s="144"/>
      <c r="ATV249" s="144"/>
      <c r="ATW249" s="144"/>
      <c r="ATX249" s="144"/>
      <c r="ATY249" s="144"/>
      <c r="ATZ249" s="144"/>
      <c r="AUA249" s="144"/>
      <c r="AUB249" s="144"/>
      <c r="AUC249" s="144"/>
      <c r="AUD249" s="144"/>
      <c r="AUE249" s="144"/>
      <c r="AUF249" s="144"/>
      <c r="AUG249" s="144"/>
      <c r="AUH249" s="144"/>
      <c r="AUI249" s="144"/>
      <c r="AUJ249" s="144"/>
      <c r="AUK249" s="144"/>
      <c r="AUL249" s="144"/>
      <c r="AUM249" s="144"/>
      <c r="AUN249" s="144"/>
      <c r="AUO249" s="144"/>
      <c r="AUP249" s="144"/>
      <c r="AUQ249" s="144"/>
      <c r="AUR249" s="144"/>
      <c r="AUS249" s="144"/>
      <c r="AUT249" s="144"/>
      <c r="AUU249" s="144"/>
      <c r="AUV249" s="144"/>
      <c r="AUW249" s="144"/>
      <c r="AUX249" s="144"/>
      <c r="AUY249" s="144"/>
      <c r="AUZ249" s="144"/>
      <c r="AVA249" s="144"/>
      <c r="AVB249" s="144"/>
      <c r="AVC249" s="144"/>
      <c r="AVD249" s="144"/>
      <c r="AVE249" s="144"/>
      <c r="AVF249" s="144"/>
      <c r="AVG249" s="144"/>
      <c r="AVH249" s="144"/>
      <c r="AVI249" s="144"/>
      <c r="AVJ249" s="144"/>
      <c r="AVK249" s="144"/>
      <c r="AVL249" s="144"/>
      <c r="AVM249" s="144"/>
      <c r="AVN249" s="144"/>
      <c r="AVO249" s="144"/>
      <c r="AVP249" s="144"/>
      <c r="AVQ249" s="144"/>
      <c r="AVR249" s="144"/>
      <c r="AVS249" s="144"/>
      <c r="AVT249" s="144"/>
      <c r="AVU249" s="144"/>
      <c r="AVV249" s="144"/>
      <c r="AVW249" s="144"/>
      <c r="AVX249" s="144"/>
      <c r="AVY249" s="144"/>
      <c r="AVZ249" s="144"/>
      <c r="AWA249" s="144"/>
      <c r="AWB249" s="144"/>
      <c r="AWC249" s="144"/>
      <c r="AWD249" s="144"/>
      <c r="AWE249" s="144"/>
      <c r="AWF249" s="144"/>
      <c r="AWG249" s="144"/>
      <c r="AWH249" s="144"/>
      <c r="AWI249" s="144"/>
      <c r="AWJ249" s="144"/>
      <c r="AWK249" s="144"/>
      <c r="AWL249" s="144"/>
      <c r="AWM249" s="144"/>
      <c r="AWN249" s="144"/>
      <c r="AWO249" s="144"/>
      <c r="AWP249" s="144"/>
      <c r="AWQ249" s="144"/>
      <c r="AWR249" s="144"/>
      <c r="AWS249" s="144"/>
      <c r="AWT249" s="144"/>
      <c r="AWU249" s="144"/>
      <c r="AWV249" s="144"/>
      <c r="AWW249" s="144"/>
      <c r="AWX249" s="144"/>
      <c r="AWY249" s="144"/>
      <c r="AWZ249" s="144"/>
      <c r="AXA249" s="144"/>
      <c r="AXB249" s="144"/>
      <c r="AXC249" s="144"/>
      <c r="AXD249" s="144"/>
      <c r="AXE249" s="144"/>
      <c r="AXF249" s="144"/>
      <c r="AXG249" s="144"/>
      <c r="AXH249" s="144"/>
      <c r="AXI249" s="144"/>
      <c r="AXJ249" s="144"/>
      <c r="AXK249" s="144"/>
      <c r="AXL249" s="144"/>
      <c r="AXM249" s="144"/>
      <c r="AXN249" s="144"/>
      <c r="AXO249" s="144"/>
      <c r="AXP249" s="144"/>
      <c r="AXQ249" s="144"/>
      <c r="AXR249" s="144"/>
      <c r="AXS249" s="144"/>
      <c r="AXT249" s="144"/>
      <c r="AXU249" s="144"/>
      <c r="AXV249" s="144"/>
      <c r="AXW249" s="144"/>
      <c r="AXX249" s="144"/>
      <c r="AXY249" s="144"/>
      <c r="AXZ249" s="144"/>
      <c r="AYA249" s="144"/>
      <c r="AYB249" s="144"/>
      <c r="AYC249" s="144"/>
      <c r="AYD249" s="144"/>
      <c r="AYE249" s="144"/>
      <c r="AYF249" s="144"/>
      <c r="AYG249" s="144"/>
      <c r="AYH249" s="144"/>
      <c r="AYI249" s="144"/>
      <c r="AYJ249" s="144"/>
      <c r="AYK249" s="144"/>
      <c r="AYL249" s="144"/>
      <c r="AYM249" s="144"/>
      <c r="AYN249" s="144"/>
      <c r="AYO249" s="144"/>
      <c r="AYP249" s="144"/>
      <c r="AYQ249" s="144"/>
      <c r="AYR249" s="144"/>
      <c r="AYS249" s="144"/>
      <c r="AYT249" s="144"/>
      <c r="AYU249" s="144"/>
      <c r="AYV249" s="144"/>
      <c r="AYW249" s="144"/>
      <c r="AYX249" s="144"/>
      <c r="AYY249" s="144"/>
      <c r="AYZ249" s="144"/>
      <c r="AZA249" s="144"/>
      <c r="AZB249" s="144"/>
      <c r="AZC249" s="144"/>
      <c r="AZD249" s="144"/>
      <c r="AZE249" s="144"/>
      <c r="AZF249" s="144"/>
      <c r="AZG249" s="144"/>
      <c r="AZH249" s="144"/>
      <c r="AZI249" s="144"/>
      <c r="AZJ249" s="144"/>
      <c r="AZK249" s="144"/>
      <c r="AZL249" s="144"/>
      <c r="AZM249" s="144"/>
      <c r="AZN249" s="144"/>
      <c r="AZO249" s="144"/>
      <c r="AZP249" s="144"/>
      <c r="AZQ249" s="144"/>
      <c r="AZR249" s="144"/>
      <c r="AZS249" s="144"/>
      <c r="AZT249" s="144"/>
      <c r="AZU249" s="144"/>
      <c r="AZV249" s="144"/>
      <c r="AZW249" s="144"/>
      <c r="AZX249" s="144"/>
      <c r="AZY249" s="144"/>
      <c r="AZZ249" s="144"/>
      <c r="BAA249" s="144"/>
      <c r="BAB249" s="144"/>
      <c r="BAC249" s="144"/>
      <c r="BAD249" s="144"/>
      <c r="BAE249" s="144"/>
      <c r="BAF249" s="144"/>
      <c r="BAG249" s="144"/>
      <c r="BAH249" s="144"/>
      <c r="BAI249" s="144"/>
      <c r="BAJ249" s="144"/>
      <c r="BAK249" s="144"/>
      <c r="BAL249" s="144"/>
      <c r="BAM249" s="144"/>
      <c r="BAN249" s="144"/>
      <c r="BAO249" s="144"/>
      <c r="BAP249" s="144"/>
      <c r="BAQ249" s="144"/>
      <c r="BAR249" s="144"/>
      <c r="BAS249" s="144"/>
      <c r="BAT249" s="144"/>
      <c r="BAU249" s="144"/>
      <c r="BAV249" s="144"/>
      <c r="BAW249" s="144"/>
      <c r="BAX249" s="144"/>
      <c r="BAY249" s="144"/>
      <c r="BAZ249" s="144"/>
      <c r="BBA249" s="144"/>
      <c r="BBB249" s="144"/>
      <c r="BBC249" s="144"/>
      <c r="BBD249" s="144"/>
      <c r="BBE249" s="144"/>
      <c r="BBF249" s="144"/>
      <c r="BBG249" s="144"/>
      <c r="BBH249" s="144"/>
      <c r="BBI249" s="144"/>
      <c r="BBJ249" s="144"/>
      <c r="BBK249" s="144"/>
      <c r="BBL249" s="144"/>
      <c r="BBM249" s="144"/>
      <c r="BBN249" s="144"/>
      <c r="BBO249" s="144"/>
      <c r="BBP249" s="144"/>
      <c r="BBQ249" s="144"/>
      <c r="BBR249" s="144"/>
      <c r="BBS249" s="144"/>
      <c r="BBT249" s="144"/>
      <c r="BBU249" s="144"/>
      <c r="BBV249" s="144"/>
      <c r="BBW249" s="144"/>
      <c r="BBX249" s="144"/>
      <c r="BBY249" s="144"/>
      <c r="BBZ249" s="144"/>
      <c r="BCA249" s="144"/>
      <c r="BCB249" s="144"/>
      <c r="BCC249" s="144"/>
      <c r="BCD249" s="144"/>
      <c r="BCE249" s="144"/>
      <c r="BCF249" s="144"/>
      <c r="BCG249" s="144"/>
      <c r="BCH249" s="144"/>
      <c r="BCI249" s="144"/>
      <c r="BCJ249" s="144"/>
      <c r="BCK249" s="144"/>
      <c r="BCL249" s="144"/>
      <c r="BCM249" s="144"/>
      <c r="BCN249" s="144"/>
      <c r="BCO249" s="144"/>
      <c r="BCP249" s="144"/>
      <c r="BCQ249" s="144"/>
      <c r="BCR249" s="144"/>
      <c r="BCS249" s="144"/>
      <c r="BCT249" s="144"/>
      <c r="BCU249" s="144"/>
      <c r="BCV249" s="144"/>
      <c r="BCW249" s="144"/>
      <c r="BCX249" s="144"/>
      <c r="BCY249" s="144"/>
      <c r="BCZ249" s="144"/>
      <c r="BDA249" s="144"/>
      <c r="BDB249" s="144"/>
      <c r="BDC249" s="144"/>
      <c r="BDD249" s="144"/>
      <c r="BDE249" s="144"/>
      <c r="BDF249" s="144"/>
      <c r="BDG249" s="144"/>
      <c r="BDH249" s="144"/>
      <c r="BDI249" s="144"/>
      <c r="BDJ249" s="144"/>
      <c r="BDK249" s="144"/>
      <c r="BDL249" s="144"/>
      <c r="BDM249" s="144"/>
      <c r="BDN249" s="144"/>
      <c r="BDO249" s="144"/>
      <c r="BDP249" s="144"/>
      <c r="BDQ249" s="144"/>
      <c r="BDR249" s="144"/>
      <c r="BDS249" s="144"/>
      <c r="BDT249" s="144"/>
      <c r="BDU249" s="144"/>
      <c r="BDV249" s="144"/>
      <c r="BDW249" s="144"/>
      <c r="BDX249" s="144"/>
      <c r="BDY249" s="144"/>
      <c r="BDZ249" s="144"/>
      <c r="BEA249" s="144"/>
      <c r="BEB249" s="144"/>
      <c r="BEC249" s="144"/>
      <c r="BED249" s="144"/>
      <c r="BEE249" s="144"/>
      <c r="BEF249" s="144"/>
      <c r="BEG249" s="144"/>
      <c r="BEH249" s="144"/>
      <c r="BEI249" s="144"/>
      <c r="BEJ249" s="144"/>
      <c r="BEK249" s="144"/>
      <c r="BEL249" s="144"/>
      <c r="BEM249" s="144"/>
      <c r="BEN249" s="144"/>
      <c r="BEO249" s="144"/>
      <c r="BEP249" s="144"/>
      <c r="BEQ249" s="144"/>
      <c r="BER249" s="144"/>
      <c r="BES249" s="144"/>
      <c r="BET249" s="144"/>
      <c r="BEU249" s="144"/>
      <c r="BEV249" s="144"/>
      <c r="BEW249" s="144"/>
      <c r="BEX249" s="144"/>
      <c r="BEY249" s="144"/>
      <c r="BEZ249" s="144"/>
      <c r="BFA249" s="144"/>
      <c r="BFB249" s="144"/>
      <c r="BFC249" s="144"/>
      <c r="BFD249" s="144"/>
      <c r="BFE249" s="144"/>
      <c r="BFF249" s="144"/>
      <c r="BFG249" s="144"/>
      <c r="BFH249" s="144"/>
      <c r="BFI249" s="144"/>
      <c r="BFJ249" s="144"/>
      <c r="BFK249" s="144"/>
      <c r="BFL249" s="144"/>
      <c r="BFM249" s="144"/>
      <c r="BFN249" s="144"/>
      <c r="BFO249" s="144"/>
      <c r="BFP249" s="144"/>
      <c r="BFQ249" s="144"/>
      <c r="BFR249" s="144"/>
      <c r="BFS249" s="144"/>
      <c r="BFT249" s="144"/>
      <c r="BFU249" s="144"/>
      <c r="BFV249" s="144"/>
      <c r="BFW249" s="144"/>
      <c r="BFX249" s="144"/>
      <c r="BFY249" s="144"/>
      <c r="BFZ249" s="144"/>
    </row>
    <row r="250" spans="1:1534" ht="15" customHeight="1">
      <c r="A250" s="173" t="s">
        <v>467</v>
      </c>
      <c r="B250" s="143" t="s">
        <v>149</v>
      </c>
      <c r="C250" s="143"/>
      <c r="D250" s="65" t="s">
        <v>78</v>
      </c>
      <c r="E250" s="118"/>
      <c r="F250" s="139"/>
      <c r="G250" s="198"/>
      <c r="H250" s="65" t="s">
        <v>628</v>
      </c>
      <c r="I250" s="65"/>
      <c r="J250" s="65"/>
      <c r="K250" s="293"/>
      <c r="L250" s="123"/>
      <c r="M250" s="289"/>
      <c r="N250" s="65"/>
      <c r="O250" s="179"/>
      <c r="P250" s="140"/>
      <c r="Q250" s="64" t="s">
        <v>93</v>
      </c>
      <c r="R250" s="64" t="s">
        <v>561</v>
      </c>
      <c r="S250" s="64" t="str">
        <f t="shared" si="38"/>
        <v>andtvvvgsiiftegiivanmvaemieahtdlkvvrklnlggvnvnfeaikrgganngidiyveytghglvdilg</v>
      </c>
      <c r="T250" s="64" t="str">
        <f t="shared" si="39"/>
        <v>fpep</v>
      </c>
      <c r="U250" s="64" t="str">
        <f t="shared" si="40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250" s="64" t="str">
        <f t="shared" si="41"/>
        <v>tyg</v>
      </c>
      <c r="W250" s="64" t="str">
        <f t="shared" si="42"/>
        <v>pppa</v>
      </c>
      <c r="X250" s="64" t="str">
        <f t="shared" si="43"/>
        <v>tdpegayetvkkeykrkwnivwlkplgfnntytltvkdelakqynlktfsdlakisdklilgatmfflegpdgypglqklynfkfkhtksmdmgirytaidnnevqvidawatdgllvshklkileddkaffppyyaapiirqdvldkhpelkdvlnklanqisleemqklnykvdgegqdpakvakeflkekglil</v>
      </c>
      <c r="Y250" s="64"/>
      <c r="Z250" s="64"/>
      <c r="AA250" s="64"/>
      <c r="AB250" s="64"/>
      <c r="AC250" s="186" t="str">
        <f t="shared" si="48"/>
        <v>i</v>
      </c>
      <c r="AD250" s="186" t="str">
        <f t="shared" si="48"/>
        <v>v</v>
      </c>
      <c r="AE250" s="186" t="str">
        <f t="shared" si="48"/>
        <v>h</v>
      </c>
      <c r="AF250" s="186" t="str">
        <f t="shared" si="48"/>
        <v>l</v>
      </c>
      <c r="AG250" s="186" t="str">
        <f t="shared" si="48"/>
        <v>t</v>
      </c>
      <c r="AH250" s="193" t="str">
        <f t="shared" si="48"/>
        <v>y</v>
      </c>
    </row>
    <row r="251" spans="1:1534" ht="14.75" customHeight="1">
      <c r="A251" s="173" t="s">
        <v>469</v>
      </c>
      <c r="B251" s="143" t="s">
        <v>149</v>
      </c>
      <c r="C251" s="143"/>
      <c r="D251" s="65" t="s">
        <v>78</v>
      </c>
      <c r="E251" s="118"/>
      <c r="F251" s="139"/>
      <c r="G251" s="198"/>
      <c r="H251" s="65" t="s">
        <v>630</v>
      </c>
      <c r="I251" s="65"/>
      <c r="J251" s="65"/>
      <c r="K251" s="293"/>
      <c r="L251" s="123"/>
      <c r="M251" s="289"/>
      <c r="N251" s="65"/>
      <c r="O251" s="179"/>
      <c r="P251" s="140"/>
      <c r="Q251" s="64" t="s">
        <v>93</v>
      </c>
      <c r="R251" s="64" t="s">
        <v>553</v>
      </c>
      <c r="S251" s="64" t="str">
        <f t="shared" si="38"/>
        <v>andtvvvgsieftegiivanmvaemieahtdlkvvrklnlggenvnfeaikrgganngidiyveytghglvdilg</v>
      </c>
      <c r="T251" s="64" t="str">
        <f t="shared" si="39"/>
        <v>fpep</v>
      </c>
      <c r="U251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51" s="64" t="str">
        <f t="shared" si="41"/>
        <v>tyg</v>
      </c>
      <c r="W251" s="64" t="str">
        <f t="shared" si="42"/>
        <v>ppps</v>
      </c>
      <c r="X251" s="64" t="str">
        <f t="shared" si="43"/>
        <v>tdpegayetvkkeykrkwnivwlkplgfnntytltvkdelakqynlktfsdlakisdklilgatmfflegpdgypglqklynfkfkhtksmdmgirytaidnnevqvidaaatdgllvshklkileddkaffppyyaapiirqdvldkhpelkdvlnklanqisleemqklnykvdgegqdpakvakeflkekglil</v>
      </c>
      <c r="Y251" s="64"/>
      <c r="Z251" s="64"/>
      <c r="AA251" s="64"/>
      <c r="AB251" s="64"/>
      <c r="AC251" s="186" t="str">
        <f t="shared" si="48"/>
        <v>i</v>
      </c>
      <c r="AD251" s="186" t="str">
        <f t="shared" si="48"/>
        <v>e</v>
      </c>
      <c r="AE251" s="186" t="str">
        <f t="shared" si="48"/>
        <v>h</v>
      </c>
      <c r="AF251" s="186" t="str">
        <f t="shared" si="48"/>
        <v>l</v>
      </c>
      <c r="AG251" s="186" t="str">
        <f t="shared" si="48"/>
        <v>t</v>
      </c>
      <c r="AH251" s="193" t="str">
        <f t="shared" si="48"/>
        <v>y</v>
      </c>
    </row>
    <row r="252" spans="1:1534" ht="14.75" customHeight="1">
      <c r="A252" s="173" t="s">
        <v>472</v>
      </c>
      <c r="B252" s="143" t="s">
        <v>149</v>
      </c>
      <c r="C252" s="143"/>
      <c r="D252" s="65" t="s">
        <v>78</v>
      </c>
      <c r="E252" s="118"/>
      <c r="F252" s="139"/>
      <c r="G252" s="198"/>
      <c r="H252" s="65" t="s">
        <v>132</v>
      </c>
      <c r="I252" s="65"/>
      <c r="J252" s="65"/>
      <c r="K252" s="293"/>
      <c r="L252" s="123"/>
      <c r="M252" s="289"/>
      <c r="N252" s="65"/>
      <c r="O252" s="179"/>
      <c r="P252" s="140"/>
      <c r="Q252" s="64" t="s">
        <v>93</v>
      </c>
      <c r="R252" s="64" t="s">
        <v>632</v>
      </c>
      <c r="S252" s="64" t="str">
        <f t="shared" si="38"/>
        <v>andtvvvgsinftegiivanmvaemieahtdlkvvrklnlggenvnfeaikrgganngidiyveytghglvdilg</v>
      </c>
      <c r="T252" s="64" t="str">
        <f t="shared" si="39"/>
        <v>fpep</v>
      </c>
      <c r="U252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52" s="64" t="str">
        <f t="shared" si="41"/>
        <v>tyg</v>
      </c>
      <c r="W252" s="64" t="str">
        <f t="shared" si="42"/>
        <v>pppp</v>
      </c>
      <c r="X252" s="64" t="str">
        <f t="shared" si="43"/>
        <v>tdpegayetvkkeykrkwnivwlkplgfnntgtltvkdelakqynlktfsdlakisdklilgatmfflegpdgypglqklynfkfkhtksmdmgirytaidnnevqvidawatdgllvshklkileddkaffppyyaapiirqdvldkhpelkdvlnklanqisleemqklnykvdgegqdpakvakeflkekglil</v>
      </c>
      <c r="Y252" s="64"/>
      <c r="Z252" s="64"/>
      <c r="AA252" s="64"/>
      <c r="AB252" s="64"/>
      <c r="AC252" s="186" t="str">
        <f t="shared" ref="AC252:AH261" si="49">MID($R252,MID(AC$1,1,3),1)</f>
        <v>i</v>
      </c>
      <c r="AD252" s="186" t="str">
        <f t="shared" si="49"/>
        <v>e</v>
      </c>
      <c r="AE252" s="186" t="str">
        <f t="shared" si="49"/>
        <v>h</v>
      </c>
      <c r="AF252" s="186" t="str">
        <f t="shared" si="49"/>
        <v>l</v>
      </c>
      <c r="AG252" s="186" t="str">
        <f t="shared" si="49"/>
        <v>t</v>
      </c>
      <c r="AH252" s="193" t="str">
        <f t="shared" si="49"/>
        <v>y</v>
      </c>
    </row>
    <row r="253" spans="1:1534" ht="14.75" customHeight="1">
      <c r="A253" s="173" t="s">
        <v>475</v>
      </c>
      <c r="B253" s="143" t="s">
        <v>149</v>
      </c>
      <c r="C253" s="143"/>
      <c r="D253" s="65" t="s">
        <v>78</v>
      </c>
      <c r="E253" s="118"/>
      <c r="F253" s="139"/>
      <c r="G253" s="198"/>
      <c r="H253" s="65" t="s">
        <v>634</v>
      </c>
      <c r="I253" s="65"/>
      <c r="J253" s="65"/>
      <c r="K253" s="293"/>
      <c r="L253" s="123"/>
      <c r="M253" s="289"/>
      <c r="N253" s="65"/>
      <c r="O253" s="179"/>
      <c r="P253" s="140"/>
      <c r="Q253" s="64" t="s">
        <v>93</v>
      </c>
      <c r="R253" s="64" t="s">
        <v>347</v>
      </c>
      <c r="S253" s="64" t="str">
        <f t="shared" si="38"/>
        <v>andtvvvgsinftegiivanmvaemieahtdlkvvrklnlggenvnfeaikrgganngidiyveytghglvdilg</v>
      </c>
      <c r="T253" s="64" t="str">
        <f t="shared" si="39"/>
        <v>fpep</v>
      </c>
      <c r="U253" s="64" t="str">
        <f t="shared" si="40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253" s="64" t="str">
        <f t="shared" si="41"/>
        <v>tyg</v>
      </c>
      <c r="W253" s="64" t="str">
        <f t="shared" si="42"/>
        <v>pppp</v>
      </c>
      <c r="X253" s="64" t="str">
        <f t="shared" si="43"/>
        <v>tdpegayetvkkeykrkwnivwlkplgfnntgtltvkdelakqynlktfsdlakisdklilgatmfflegpdgypglqklynfkfkhtksmdmgirytaidnnevqvidawatdgllvshklkileddkafrppyyaapiirqdvldkhpelkdvlnklanqisleemqklnykvdgegqdpakvakeflkekglil</v>
      </c>
      <c r="Y253" s="64"/>
      <c r="Z253" s="64"/>
      <c r="AA253" s="64"/>
      <c r="AB253" s="64"/>
      <c r="AC253" s="186" t="str">
        <f t="shared" si="49"/>
        <v>i</v>
      </c>
      <c r="AD253" s="186" t="str">
        <f t="shared" si="49"/>
        <v>e</v>
      </c>
      <c r="AE253" s="186" t="str">
        <f t="shared" si="49"/>
        <v>h</v>
      </c>
      <c r="AF253" s="186" t="str">
        <f t="shared" si="49"/>
        <v>l</v>
      </c>
      <c r="AG253" s="186" t="str">
        <f t="shared" si="49"/>
        <v>t</v>
      </c>
      <c r="AH253" s="193" t="str">
        <f t="shared" si="49"/>
        <v>y</v>
      </c>
    </row>
    <row r="254" spans="1:1534" ht="14.75" customHeight="1">
      <c r="A254" s="173" t="s">
        <v>479</v>
      </c>
      <c r="B254" s="143" t="s">
        <v>149</v>
      </c>
      <c r="C254" s="143"/>
      <c r="D254" s="65" t="s">
        <v>78</v>
      </c>
      <c r="E254" s="118"/>
      <c r="F254" s="139"/>
      <c r="G254" s="198"/>
      <c r="H254" s="65"/>
      <c r="I254" s="65"/>
      <c r="J254" s="65"/>
      <c r="K254" s="293"/>
      <c r="L254" s="123"/>
      <c r="M254" s="289"/>
      <c r="N254" s="65"/>
      <c r="O254" s="179"/>
      <c r="P254" s="140"/>
      <c r="Q254" s="64" t="s">
        <v>93</v>
      </c>
      <c r="R254" s="64" t="s">
        <v>636</v>
      </c>
      <c r="S254" s="64" t="str">
        <f t="shared" si="38"/>
        <v>andtvvvgsanftegiivanmvaemieahtdlkvvrklnlgggnvnfeaikrgganngidiyveytghglvdilg</v>
      </c>
      <c r="T254" s="64" t="str">
        <f t="shared" si="39"/>
        <v>fpep</v>
      </c>
      <c r="U254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54" s="64" t="str">
        <f t="shared" si="41"/>
        <v>tyg</v>
      </c>
      <c r="W254" s="64" t="str">
        <f t="shared" si="42"/>
        <v>pppi</v>
      </c>
      <c r="X254" s="64" t="str">
        <f t="shared" si="43"/>
        <v>tdpegayetvkkeykrkwnivwlkplgfnntgtltvkdelakqynlktfsdlakisdklilgatmffleapdgypglqklynfkfkhtksmdmgirytaidnnevqvidawatdgllvshklkileddkaffppyyaapiirqdvldkhpelkdvlnklanqisgeemqklnykvdgegqdpakvakeflkekglil</v>
      </c>
      <c r="Y254" s="64"/>
      <c r="Z254" s="64"/>
      <c r="AA254" s="64"/>
      <c r="AB254" s="64"/>
      <c r="AC254" s="186" t="str">
        <f t="shared" si="49"/>
        <v>a</v>
      </c>
      <c r="AD254" s="186" t="str">
        <f t="shared" si="49"/>
        <v>g</v>
      </c>
      <c r="AE254" s="186" t="str">
        <f t="shared" si="49"/>
        <v>h</v>
      </c>
      <c r="AF254" s="186" t="str">
        <f t="shared" si="49"/>
        <v>l</v>
      </c>
      <c r="AG254" s="186" t="str">
        <f t="shared" si="49"/>
        <v>t</v>
      </c>
      <c r="AH254" s="193" t="str">
        <f t="shared" si="49"/>
        <v>y</v>
      </c>
    </row>
    <row r="255" spans="1:1534" ht="14.75" customHeight="1">
      <c r="A255" s="173" t="s">
        <v>482</v>
      </c>
      <c r="B255" s="143" t="s">
        <v>149</v>
      </c>
      <c r="C255" s="143"/>
      <c r="D255" s="65" t="s">
        <v>78</v>
      </c>
      <c r="E255" s="118"/>
      <c r="F255" s="139"/>
      <c r="G255" s="198"/>
      <c r="H255" s="65" t="s">
        <v>619</v>
      </c>
      <c r="I255" s="65"/>
      <c r="J255" s="65"/>
      <c r="K255" s="293"/>
      <c r="L255" s="123"/>
      <c r="M255" s="289"/>
      <c r="N255" s="65"/>
      <c r="O255" s="179"/>
      <c r="P255" s="140"/>
      <c r="Q255" s="64" t="s">
        <v>93</v>
      </c>
      <c r="R255" s="64" t="s">
        <v>637</v>
      </c>
      <c r="S255" s="64" t="str">
        <f t="shared" si="38"/>
        <v>andtvvvgsinftegiivanmvaemieahtdlkvvrklnlggenvnfeaikrgganngidiyveytghglvdilg</v>
      </c>
      <c r="T255" s="64" t="str">
        <f t="shared" si="39"/>
        <v>fpep</v>
      </c>
      <c r="U255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55" s="64" t="str">
        <f t="shared" si="41"/>
        <v>tyg</v>
      </c>
      <c r="W255" s="64" t="str">
        <f t="shared" si="42"/>
        <v>ppps</v>
      </c>
      <c r="X255" s="64" t="str">
        <f t="shared" si="43"/>
        <v>tdpegayetvkkeykrkwnivwlkplgfnntytltvkdelakqynlktfsdlakisdklilgatmfflegpdgypglqklynfkfkhtksmdmgirytaidnnevqvidafatdgllvshklkileddkaffppyyaapiirqdvldkhpelkdvlnklanqisleemqklnykvdgegqdpakvakeflkekglil</v>
      </c>
      <c r="Y255" s="64"/>
      <c r="Z255" s="64"/>
      <c r="AA255" s="64"/>
      <c r="AB255" s="64"/>
      <c r="AC255" s="186" t="str">
        <f t="shared" si="49"/>
        <v>i</v>
      </c>
      <c r="AD255" s="186" t="str">
        <f t="shared" si="49"/>
        <v>e</v>
      </c>
      <c r="AE255" s="186" t="str">
        <f t="shared" si="49"/>
        <v>h</v>
      </c>
      <c r="AF255" s="186" t="str">
        <f t="shared" si="49"/>
        <v>l</v>
      </c>
      <c r="AG255" s="186" t="str">
        <f t="shared" si="49"/>
        <v>t</v>
      </c>
      <c r="AH255" s="193" t="str">
        <f t="shared" si="49"/>
        <v>y</v>
      </c>
    </row>
    <row r="256" spans="1:1534" ht="14.75" customHeight="1">
      <c r="A256" s="173" t="s">
        <v>485</v>
      </c>
      <c r="B256" s="143" t="s">
        <v>149</v>
      </c>
      <c r="C256" s="143"/>
      <c r="D256" s="65" t="s">
        <v>78</v>
      </c>
      <c r="E256" s="118"/>
      <c r="F256" s="139" t="s">
        <v>166</v>
      </c>
      <c r="G256" s="198"/>
      <c r="H256" s="65" t="s">
        <v>639</v>
      </c>
      <c r="I256" s="65"/>
      <c r="J256" s="65"/>
      <c r="K256" s="293"/>
      <c r="L256" s="123"/>
      <c r="M256" s="289"/>
      <c r="N256" s="65"/>
      <c r="O256" s="179"/>
      <c r="P256" s="140"/>
      <c r="Q256" s="64" t="s">
        <v>93</v>
      </c>
      <c r="R256" s="64" t="s">
        <v>640</v>
      </c>
      <c r="S256" s="64" t="str">
        <f t="shared" si="38"/>
        <v>andtvvvgsilftegiivanmvaemieahtdlkvvrklnlggenvnfeaikrgganngidiyveytghglvdilg</v>
      </c>
      <c r="T256" s="64" t="str">
        <f t="shared" si="39"/>
        <v>fpep</v>
      </c>
      <c r="U256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56" s="64" t="str">
        <f t="shared" si="41"/>
        <v>tyg</v>
      </c>
      <c r="W256" s="64" t="str">
        <f t="shared" si="42"/>
        <v>ppps</v>
      </c>
      <c r="X256" s="64" t="str">
        <f t="shared" si="43"/>
        <v>tdpegayetvkkeykrkwnivwlkplgfnntytltvkdelakqynlktfsdlakisdklilgatmfflegpdgypglqklynfkfkhtksmdmgirytaidnnevqvidafatdgllvshklkileddkaffppyyaapiirqdvldkhpelkdvlnklanqisleemqklnykvdgegqdpakvakeflkekglil</v>
      </c>
      <c r="Y256" s="64"/>
      <c r="Z256" s="64"/>
      <c r="AA256" s="64"/>
      <c r="AB256" s="64"/>
      <c r="AC256" s="186" t="str">
        <f t="shared" si="49"/>
        <v>i</v>
      </c>
      <c r="AD256" s="186" t="str">
        <f t="shared" si="49"/>
        <v>e</v>
      </c>
      <c r="AE256" s="186" t="str">
        <f t="shared" si="49"/>
        <v>h</v>
      </c>
      <c r="AF256" s="186" t="str">
        <f t="shared" si="49"/>
        <v>l</v>
      </c>
      <c r="AG256" s="186" t="str">
        <f t="shared" si="49"/>
        <v>t</v>
      </c>
      <c r="AH256" s="193" t="str">
        <f t="shared" si="49"/>
        <v>y</v>
      </c>
    </row>
    <row r="257" spans="1:34">
      <c r="A257" s="173" t="s">
        <v>488</v>
      </c>
      <c r="B257" s="143" t="s">
        <v>149</v>
      </c>
      <c r="C257" s="143"/>
      <c r="D257" s="65" t="s">
        <v>78</v>
      </c>
      <c r="E257" s="118"/>
      <c r="F257" s="139" t="s">
        <v>166</v>
      </c>
      <c r="G257" s="198"/>
      <c r="H257" s="65" t="s">
        <v>641</v>
      </c>
      <c r="I257" s="65"/>
      <c r="J257" s="65"/>
      <c r="K257" s="293"/>
      <c r="L257" s="123"/>
      <c r="M257" s="289"/>
      <c r="N257" s="65"/>
      <c r="O257" s="179"/>
      <c r="P257" s="140"/>
      <c r="Q257" s="64" t="s">
        <v>93</v>
      </c>
      <c r="R257" s="64" t="s">
        <v>642</v>
      </c>
      <c r="S257" s="64" t="str">
        <f t="shared" si="38"/>
        <v>andtvvvgsivftegiivanmvaemieahtdlkvvrklnlggenvnfeaikrgganngidiyveytghglvdilg</v>
      </c>
      <c r="T257" s="64" t="str">
        <f t="shared" si="39"/>
        <v>fpep</v>
      </c>
      <c r="U257" s="64" t="str">
        <f t="shared" si="40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57" s="64" t="str">
        <f t="shared" si="41"/>
        <v>tyg</v>
      </c>
      <c r="W257" s="64" t="str">
        <f t="shared" si="42"/>
        <v>ppps</v>
      </c>
      <c r="X257" s="64" t="str">
        <f t="shared" si="43"/>
        <v>tdpegayetvkkeykrkwnivwlkplgfnntytltvkdelakqynlktfsdlakisdklilgatmfflegpdgypglqklynfkfkhtksmdmgirytaidnnevqvidafatdgllvshklkileddkaffppyyaapiirqdvldkhpelkdvlnklanqisleemqklnykvdgegqdpakvakeflkekglil</v>
      </c>
      <c r="Y257" s="64"/>
      <c r="Z257" s="64"/>
      <c r="AA257" s="64"/>
      <c r="AB257" s="64"/>
      <c r="AC257" s="186" t="str">
        <f t="shared" si="49"/>
        <v>i</v>
      </c>
      <c r="AD257" s="186" t="str">
        <f t="shared" si="49"/>
        <v>e</v>
      </c>
      <c r="AE257" s="186" t="str">
        <f t="shared" si="49"/>
        <v>h</v>
      </c>
      <c r="AF257" s="186" t="str">
        <f t="shared" si="49"/>
        <v>l</v>
      </c>
      <c r="AG257" s="186" t="str">
        <f t="shared" si="49"/>
        <v>t</v>
      </c>
      <c r="AH257" s="193" t="str">
        <f t="shared" si="49"/>
        <v>y</v>
      </c>
    </row>
    <row r="258" spans="1:34" ht="14.75" customHeight="1">
      <c r="A258" s="173" t="s">
        <v>491</v>
      </c>
      <c r="B258" s="143" t="s">
        <v>149</v>
      </c>
      <c r="C258" s="143"/>
      <c r="D258" s="65" t="s">
        <v>78</v>
      </c>
      <c r="E258" s="118"/>
      <c r="F258" s="139" t="s">
        <v>166</v>
      </c>
      <c r="G258" s="198"/>
      <c r="H258" s="65" t="s">
        <v>643</v>
      </c>
      <c r="I258" s="65"/>
      <c r="J258" s="65"/>
      <c r="K258" s="293"/>
      <c r="L258" s="123"/>
      <c r="M258" s="289"/>
      <c r="N258" s="65"/>
      <c r="O258" s="179"/>
      <c r="P258" s="140"/>
      <c r="Q258" s="64" t="s">
        <v>93</v>
      </c>
      <c r="R258" s="64" t="s">
        <v>644</v>
      </c>
      <c r="S258" s="64" t="str">
        <f t="shared" ref="S258:S322" si="50">MID($R258,1,75)</f>
        <v>andtvvvgsiiftegiivanmvaemieahtdlkvvrklnlggenvnfeaikrgganngidiyveytghglvdilg</v>
      </c>
      <c r="T258" s="64" t="str">
        <f t="shared" ref="T258:T322" si="51">MID($R258,76,4)</f>
        <v>fpep</v>
      </c>
      <c r="U258" s="64" t="str">
        <f t="shared" ref="U258:U322" si="52">MID($R258,80,239)</f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58" s="64" t="str">
        <f t="shared" ref="V258:V322" si="53">MID($R258,240,3)</f>
        <v>tyg</v>
      </c>
      <c r="W258" s="64" t="str">
        <f t="shared" ref="W258:W322" si="54">MID($R258,321,4)</f>
        <v>ppps</v>
      </c>
      <c r="X258" s="64" t="str">
        <f t="shared" ref="X258:X322" si="55">MID($R258,326,198)</f>
        <v>tdpegayetvkkeykrkwnivwlkplgfnntytltvkdelakqynlktfsdlakisdklilgatmfflegpdgypglqklynfkfkhtksmdmgirytaidnnevqvidafatdgllvshklkileddkaffppyyaapiirqdvldkhpelkdvlnklanqisleemqklnykvdgegqdpakvakeflkekglil</v>
      </c>
      <c r="Y258" s="64"/>
      <c r="Z258" s="64"/>
      <c r="AA258" s="64"/>
      <c r="AB258" s="64"/>
      <c r="AC258" s="186" t="str">
        <f t="shared" si="49"/>
        <v>i</v>
      </c>
      <c r="AD258" s="186" t="str">
        <f t="shared" si="49"/>
        <v>e</v>
      </c>
      <c r="AE258" s="186" t="str">
        <f t="shared" si="49"/>
        <v>h</v>
      </c>
      <c r="AF258" s="186" t="str">
        <f t="shared" si="49"/>
        <v>l</v>
      </c>
      <c r="AG258" s="186" t="str">
        <f t="shared" si="49"/>
        <v>t</v>
      </c>
      <c r="AH258" s="193" t="str">
        <f t="shared" si="49"/>
        <v>y</v>
      </c>
    </row>
    <row r="259" spans="1:34">
      <c r="A259" s="173" t="s">
        <v>494</v>
      </c>
      <c r="B259" s="143" t="s">
        <v>149</v>
      </c>
      <c r="C259" s="143"/>
      <c r="D259" s="65" t="s">
        <v>78</v>
      </c>
      <c r="E259" s="118"/>
      <c r="F259" s="139"/>
      <c r="G259" s="198" t="s">
        <v>645</v>
      </c>
      <c r="H259" s="65" t="s">
        <v>646</v>
      </c>
      <c r="I259" s="65"/>
      <c r="J259" s="65"/>
      <c r="K259" s="293"/>
      <c r="L259" s="123"/>
      <c r="M259" s="289"/>
      <c r="N259" s="65"/>
      <c r="O259" s="179"/>
      <c r="P259" s="140"/>
      <c r="Q259" s="64" t="s">
        <v>93</v>
      </c>
      <c r="R259" s="64" t="s">
        <v>647</v>
      </c>
      <c r="S259" s="64" t="str">
        <f t="shared" si="50"/>
        <v>andtvvvgsivftegiivanmvaemieahtdlkvvrklnlggenvnfeaikrgganngidiyveytghglvdilg</v>
      </c>
      <c r="T259" s="64" t="str">
        <f t="shared" si="51"/>
        <v>fpep</v>
      </c>
      <c r="U259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59" s="64" t="str">
        <f t="shared" si="53"/>
        <v>tyg</v>
      </c>
      <c r="W259" s="64" t="str">
        <f t="shared" si="54"/>
        <v>ppps</v>
      </c>
      <c r="X259" s="64" t="str">
        <f t="shared" si="55"/>
        <v>tdpegayetvkkeykrkwnivwlkplgfnntytltvkdelakqynlktfsdlakisdklilgatmfflegpdgypglqklynfkfkhtksmdmgirytaidnnevqvidafatdgllvshklkileddkaffppyyaapiirqdvldkhpelkdvlnklanqisaeemqklnykvdgegqdpakvakeflkekglil</v>
      </c>
      <c r="Y259" s="64"/>
      <c r="Z259" s="64"/>
      <c r="AA259" s="64"/>
      <c r="AB259" s="64"/>
      <c r="AC259" s="186" t="str">
        <f t="shared" si="49"/>
        <v>i</v>
      </c>
      <c r="AD259" s="186" t="str">
        <f t="shared" si="49"/>
        <v>e</v>
      </c>
      <c r="AE259" s="186" t="str">
        <f t="shared" si="49"/>
        <v>h</v>
      </c>
      <c r="AF259" s="186" t="str">
        <f t="shared" si="49"/>
        <v>l</v>
      </c>
      <c r="AG259" s="186" t="str">
        <f t="shared" si="49"/>
        <v>t</v>
      </c>
      <c r="AH259" s="193" t="str">
        <f t="shared" si="49"/>
        <v>y</v>
      </c>
    </row>
    <row r="260" spans="1:34" ht="14.75" customHeight="1">
      <c r="A260" s="173" t="s">
        <v>648</v>
      </c>
      <c r="B260" s="143"/>
      <c r="C260" s="143"/>
      <c r="D260" s="65"/>
      <c r="E260" s="118"/>
      <c r="F260" s="139"/>
      <c r="G260" s="198"/>
      <c r="H260" s="65"/>
      <c r="I260" s="65"/>
      <c r="J260" s="65"/>
      <c r="K260" s="293"/>
      <c r="L260" s="123"/>
      <c r="M260" s="289"/>
      <c r="N260" s="65"/>
      <c r="O260" s="179"/>
      <c r="P260" s="140"/>
      <c r="Q260" s="65"/>
      <c r="R260" s="64"/>
      <c r="S260" s="64" t="str">
        <f t="shared" si="50"/>
        <v/>
      </c>
      <c r="T260" s="64" t="str">
        <f t="shared" si="51"/>
        <v/>
      </c>
      <c r="U260" s="64" t="str">
        <f t="shared" si="52"/>
        <v/>
      </c>
      <c r="V260" s="64" t="str">
        <f t="shared" si="53"/>
        <v/>
      </c>
      <c r="W260" s="64" t="str">
        <f t="shared" si="54"/>
        <v/>
      </c>
      <c r="X260" s="64" t="str">
        <f t="shared" si="55"/>
        <v/>
      </c>
      <c r="Y260" s="64"/>
      <c r="Z260" s="64"/>
      <c r="AA260" s="64"/>
      <c r="AB260" s="64"/>
      <c r="AC260" s="186" t="str">
        <f t="shared" si="49"/>
        <v/>
      </c>
      <c r="AD260" s="186" t="str">
        <f t="shared" si="49"/>
        <v/>
      </c>
      <c r="AE260" s="186" t="str">
        <f t="shared" si="49"/>
        <v/>
      </c>
      <c r="AF260" s="186" t="str">
        <f t="shared" si="49"/>
        <v/>
      </c>
      <c r="AG260" s="186" t="str">
        <f t="shared" si="49"/>
        <v/>
      </c>
      <c r="AH260" s="193" t="str">
        <f t="shared" si="49"/>
        <v/>
      </c>
    </row>
    <row r="261" spans="1:34">
      <c r="A261" s="173" t="s">
        <v>649</v>
      </c>
      <c r="B261" s="143"/>
      <c r="C261" s="143"/>
      <c r="D261" s="65"/>
      <c r="E261" s="118"/>
      <c r="F261" s="139"/>
      <c r="G261" s="198"/>
      <c r="H261" s="65"/>
      <c r="I261" s="65"/>
      <c r="J261" s="65"/>
      <c r="K261" s="293"/>
      <c r="L261" s="123"/>
      <c r="M261" s="289"/>
      <c r="N261" s="65"/>
      <c r="O261" s="179"/>
      <c r="P261" s="140"/>
      <c r="Q261" s="65"/>
      <c r="R261" s="64"/>
      <c r="S261" s="64" t="str">
        <f t="shared" si="50"/>
        <v/>
      </c>
      <c r="T261" s="64" t="str">
        <f t="shared" si="51"/>
        <v/>
      </c>
      <c r="U261" s="64" t="str">
        <f t="shared" si="52"/>
        <v/>
      </c>
      <c r="V261" s="64" t="str">
        <f t="shared" si="53"/>
        <v/>
      </c>
      <c r="W261" s="64" t="str">
        <f t="shared" si="54"/>
        <v/>
      </c>
      <c r="X261" s="64" t="str">
        <f t="shared" si="55"/>
        <v/>
      </c>
      <c r="Y261" s="64"/>
      <c r="Z261" s="64"/>
      <c r="AA261" s="64"/>
      <c r="AB261" s="64"/>
      <c r="AC261" s="186" t="str">
        <f t="shared" si="49"/>
        <v/>
      </c>
      <c r="AD261" s="186" t="str">
        <f t="shared" si="49"/>
        <v/>
      </c>
      <c r="AE261" s="186" t="str">
        <f t="shared" si="49"/>
        <v/>
      </c>
      <c r="AF261" s="186" t="str">
        <f t="shared" si="49"/>
        <v/>
      </c>
      <c r="AG261" s="186" t="str">
        <f t="shared" si="49"/>
        <v/>
      </c>
      <c r="AH261" s="193" t="str">
        <f t="shared" si="49"/>
        <v/>
      </c>
    </row>
    <row r="262" spans="1:34">
      <c r="A262" s="173" t="s">
        <v>650</v>
      </c>
      <c r="B262" s="143"/>
      <c r="C262" s="143"/>
      <c r="D262" s="65"/>
      <c r="E262" s="118"/>
      <c r="F262" s="139"/>
      <c r="G262" s="198"/>
      <c r="H262" s="65"/>
      <c r="I262" s="65"/>
      <c r="J262" s="65"/>
      <c r="K262" s="293"/>
      <c r="L262" s="123"/>
      <c r="M262" s="289"/>
      <c r="N262" s="65"/>
      <c r="O262" s="179"/>
      <c r="P262" s="140"/>
      <c r="Q262" s="65"/>
      <c r="R262" s="64"/>
      <c r="S262" s="64" t="str">
        <f t="shared" si="50"/>
        <v/>
      </c>
      <c r="T262" s="64" t="str">
        <f t="shared" si="51"/>
        <v/>
      </c>
      <c r="U262" s="64" t="str">
        <f t="shared" si="52"/>
        <v/>
      </c>
      <c r="V262" s="64" t="str">
        <f t="shared" si="53"/>
        <v/>
      </c>
      <c r="W262" s="64" t="str">
        <f t="shared" si="54"/>
        <v/>
      </c>
      <c r="X262" s="64" t="str">
        <f t="shared" si="55"/>
        <v/>
      </c>
      <c r="Y262" s="64"/>
      <c r="Z262" s="64"/>
      <c r="AA262" s="64"/>
      <c r="AB262" s="64"/>
      <c r="AC262" s="186" t="str">
        <f t="shared" ref="AC262:AH271" si="56">MID($R262,MID(AC$1,1,3),1)</f>
        <v/>
      </c>
      <c r="AD262" s="186" t="str">
        <f t="shared" si="56"/>
        <v/>
      </c>
      <c r="AE262" s="186" t="str">
        <f t="shared" si="56"/>
        <v/>
      </c>
      <c r="AF262" s="186" t="str">
        <f t="shared" si="56"/>
        <v/>
      </c>
      <c r="AG262" s="186" t="str">
        <f t="shared" si="56"/>
        <v/>
      </c>
      <c r="AH262" s="193" t="str">
        <f t="shared" si="56"/>
        <v/>
      </c>
    </row>
    <row r="263" spans="1:34">
      <c r="A263" s="173" t="s">
        <v>497</v>
      </c>
      <c r="B263" s="143" t="s">
        <v>149</v>
      </c>
      <c r="C263" s="143"/>
      <c r="D263" s="65" t="s">
        <v>55</v>
      </c>
      <c r="E263" s="118"/>
      <c r="F263" s="139"/>
      <c r="G263" s="198" t="s">
        <v>651</v>
      </c>
      <c r="H263" s="65" t="s">
        <v>652</v>
      </c>
      <c r="I263" s="65"/>
      <c r="J263" s="65"/>
      <c r="K263" s="293"/>
      <c r="L263" s="123"/>
      <c r="M263" s="289">
        <v>44.3</v>
      </c>
      <c r="N263" s="65">
        <v>2</v>
      </c>
      <c r="O263" s="179"/>
      <c r="P263" s="140"/>
      <c r="Q263" s="64" t="s">
        <v>93</v>
      </c>
      <c r="R263" s="64" t="s">
        <v>653</v>
      </c>
      <c r="S263" s="64" t="str">
        <f t="shared" si="50"/>
        <v>andtvvvgsanftegiivanmvaemieahtdlkvvrklnlggenvnfeaikrgganngidiyveytghglvdilg</v>
      </c>
      <c r="T263" s="64" t="str">
        <f t="shared" si="51"/>
        <v>fpep</v>
      </c>
      <c r="U263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63" s="64" t="str">
        <f t="shared" si="53"/>
        <v>tyg</v>
      </c>
      <c r="W263" s="64" t="str">
        <f t="shared" si="54"/>
        <v>pppp</v>
      </c>
      <c r="X263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63" s="64"/>
      <c r="Z263" s="64"/>
      <c r="AA263" s="64"/>
      <c r="AB263" s="64"/>
      <c r="AC263" s="186" t="str">
        <f t="shared" si="56"/>
        <v>a</v>
      </c>
      <c r="AD263" s="186" t="str">
        <f t="shared" si="56"/>
        <v>e</v>
      </c>
      <c r="AE263" s="186" t="str">
        <f t="shared" si="56"/>
        <v>h</v>
      </c>
      <c r="AF263" s="186" t="str">
        <f t="shared" si="56"/>
        <v>l</v>
      </c>
      <c r="AG263" s="186" t="str">
        <f t="shared" si="56"/>
        <v>t</v>
      </c>
      <c r="AH263" s="193" t="str">
        <f t="shared" si="56"/>
        <v>y</v>
      </c>
    </row>
    <row r="264" spans="1:34" ht="14.75" customHeight="1">
      <c r="A264" s="173" t="s">
        <v>499</v>
      </c>
      <c r="B264" s="143" t="s">
        <v>149</v>
      </c>
      <c r="C264" s="143"/>
      <c r="D264" s="65" t="s">
        <v>55</v>
      </c>
      <c r="E264" s="118"/>
      <c r="F264" s="139" t="s">
        <v>160</v>
      </c>
      <c r="G264" s="198"/>
      <c r="H264" s="65"/>
      <c r="I264" s="65"/>
      <c r="J264" s="65"/>
      <c r="K264" s="293"/>
      <c r="L264" s="123"/>
      <c r="M264" s="289">
        <v>44.01</v>
      </c>
      <c r="N264" s="65"/>
      <c r="O264" s="179"/>
      <c r="P264" s="140"/>
      <c r="Q264" s="64" t="s">
        <v>93</v>
      </c>
      <c r="R264" s="64" t="s">
        <v>654</v>
      </c>
      <c r="S264" s="64" t="str">
        <f t="shared" si="50"/>
        <v>andtvvvgsinftegiivanmvaemieahtdlkvvrklnlggenvnfeaikrgganngidiyveytghglvdilg</v>
      </c>
      <c r="T264" s="64" t="str">
        <f t="shared" si="51"/>
        <v>fpep</v>
      </c>
      <c r="U264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64" s="64" t="str">
        <f t="shared" si="53"/>
        <v>tyg</v>
      </c>
      <c r="W264" s="64" t="str">
        <f t="shared" si="54"/>
        <v>pppp</v>
      </c>
      <c r="X264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64" s="64"/>
      <c r="Z264" s="64"/>
      <c r="AA264" s="64"/>
      <c r="AB264" s="64"/>
      <c r="AC264" s="186" t="str">
        <f t="shared" si="56"/>
        <v>i</v>
      </c>
      <c r="AD264" s="186" t="str">
        <f t="shared" si="56"/>
        <v>e</v>
      </c>
      <c r="AE264" s="186" t="str">
        <f t="shared" si="56"/>
        <v>h</v>
      </c>
      <c r="AF264" s="186" t="str">
        <f t="shared" si="56"/>
        <v>l</v>
      </c>
      <c r="AG264" s="186" t="str">
        <f t="shared" si="56"/>
        <v>t</v>
      </c>
      <c r="AH264" s="193" t="str">
        <f t="shared" si="56"/>
        <v>y</v>
      </c>
    </row>
    <row r="265" spans="1:34">
      <c r="A265" s="173" t="s">
        <v>502</v>
      </c>
      <c r="B265" s="143" t="s">
        <v>149</v>
      </c>
      <c r="C265" s="143"/>
      <c r="D265" s="65" t="s">
        <v>55</v>
      </c>
      <c r="E265" s="118"/>
      <c r="F265" s="139" t="s">
        <v>160</v>
      </c>
      <c r="G265" s="198"/>
      <c r="H265" s="65"/>
      <c r="I265" s="65"/>
      <c r="J265" s="65"/>
      <c r="K265" s="293"/>
      <c r="L265" s="123"/>
      <c r="M265" s="289">
        <v>44.011000000000003</v>
      </c>
      <c r="N265" s="65"/>
      <c r="O265" s="179"/>
      <c r="P265" s="140"/>
      <c r="Q265" s="64" t="s">
        <v>93</v>
      </c>
      <c r="R265" s="64" t="s">
        <v>655</v>
      </c>
      <c r="S265" s="64" t="str">
        <f t="shared" si="50"/>
        <v>andtvvvgsinftegiivanmvaemieahtdlkvvrklnlggenvnfeaikrgganngidiyveytghglvdilg</v>
      </c>
      <c r="T265" s="64" t="str">
        <f t="shared" si="51"/>
        <v>fpep</v>
      </c>
      <c r="U265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65" s="64" t="str">
        <f t="shared" si="53"/>
        <v>tyg</v>
      </c>
      <c r="W265" s="64" t="str">
        <f t="shared" si="54"/>
        <v>pppp</v>
      </c>
      <c r="X265" s="64" t="str">
        <f t="shared" si="55"/>
        <v>tdpegayetvkkeykrkwnivwlkplgfnntgtltvkdelakqynlktfsdlakisdklilgatmfflespdgypglqklynfkfkhtksmdmgirytaidnnevqvidawatdgllvshklkileddkaffppyyaapiirqdvldkhpelkdvlnklanqisleemqklnykvdgegqdpakvakeflkekglil</v>
      </c>
      <c r="Y265" s="64"/>
      <c r="Z265" s="64"/>
      <c r="AA265" s="64"/>
      <c r="AB265" s="64"/>
      <c r="AC265" s="186" t="str">
        <f t="shared" si="56"/>
        <v>i</v>
      </c>
      <c r="AD265" s="186" t="str">
        <f t="shared" si="56"/>
        <v>e</v>
      </c>
      <c r="AE265" s="186" t="str">
        <f t="shared" si="56"/>
        <v>h</v>
      </c>
      <c r="AF265" s="186" t="str">
        <f t="shared" si="56"/>
        <v>l</v>
      </c>
      <c r="AG265" s="186" t="str">
        <f t="shared" si="56"/>
        <v>t</v>
      </c>
      <c r="AH265" s="193" t="str">
        <f t="shared" si="56"/>
        <v>y</v>
      </c>
    </row>
    <row r="266" spans="1:34">
      <c r="A266" s="173" t="s">
        <v>504</v>
      </c>
      <c r="B266" s="143" t="s">
        <v>149</v>
      </c>
      <c r="C266" s="143"/>
      <c r="D266" s="65" t="s">
        <v>55</v>
      </c>
      <c r="E266" s="118"/>
      <c r="F266" s="139" t="s">
        <v>160</v>
      </c>
      <c r="G266" s="198"/>
      <c r="H266" s="65"/>
      <c r="I266" s="65"/>
      <c r="J266" s="65"/>
      <c r="K266" s="293"/>
      <c r="L266" s="123"/>
      <c r="M266" s="289">
        <v>44.012</v>
      </c>
      <c r="N266" s="65"/>
      <c r="O266" s="179"/>
      <c r="P266" s="140"/>
      <c r="Q266" s="64" t="s">
        <v>93</v>
      </c>
      <c r="R266" s="64" t="s">
        <v>656</v>
      </c>
      <c r="S266" s="64" t="str">
        <f t="shared" si="50"/>
        <v>andtvvvgsinftegiivanmvaemieahtdlkvvrklnlggenvnfeaikrgganngidiyveytghglvdilg</v>
      </c>
      <c r="T266" s="64" t="str">
        <f t="shared" si="51"/>
        <v>fpep</v>
      </c>
      <c r="U266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66" s="64" t="str">
        <f t="shared" si="53"/>
        <v>tyg</v>
      </c>
      <c r="W266" s="64" t="str">
        <f t="shared" si="54"/>
        <v>pppp</v>
      </c>
      <c r="X266" s="64" t="str">
        <f t="shared" si="55"/>
        <v>tdpegayetvkkeykrkwnivwlkplgfnntgtltvkdelakqynlktfsdlakisdklilgatmfflefpdgypglqklynfkfkhtksmdmgirytaidnnevqvidawatdgllvshklkileddkaffppyyaapiirqdvldkhpelkdvlnklanqisleemqklnykvdgegqdpakvakeflkekglil</v>
      </c>
      <c r="Y266" s="64"/>
      <c r="Z266" s="64"/>
      <c r="AA266" s="64"/>
      <c r="AB266" s="64"/>
      <c r="AC266" s="186" t="str">
        <f t="shared" si="56"/>
        <v>i</v>
      </c>
      <c r="AD266" s="186" t="str">
        <f t="shared" si="56"/>
        <v>e</v>
      </c>
      <c r="AE266" s="186" t="str">
        <f t="shared" si="56"/>
        <v>h</v>
      </c>
      <c r="AF266" s="186" t="str">
        <f t="shared" si="56"/>
        <v>l</v>
      </c>
      <c r="AG266" s="186" t="str">
        <f t="shared" si="56"/>
        <v>t</v>
      </c>
      <c r="AH266" s="193" t="str">
        <f t="shared" si="56"/>
        <v>y</v>
      </c>
    </row>
    <row r="267" spans="1:34">
      <c r="A267" s="173" t="s">
        <v>507</v>
      </c>
      <c r="B267" s="143" t="s">
        <v>149</v>
      </c>
      <c r="C267" s="143"/>
      <c r="D267" s="65" t="s">
        <v>55</v>
      </c>
      <c r="E267" s="118"/>
      <c r="F267" s="139" t="s">
        <v>166</v>
      </c>
      <c r="G267" s="198"/>
      <c r="H267" s="65"/>
      <c r="I267" s="65"/>
      <c r="J267" s="65"/>
      <c r="K267" s="293"/>
      <c r="L267" s="123"/>
      <c r="M267" s="289">
        <v>44.02</v>
      </c>
      <c r="N267" s="65"/>
      <c r="O267" s="179"/>
      <c r="P267" s="140"/>
      <c r="Q267" s="64" t="s">
        <v>93</v>
      </c>
      <c r="R267" s="64" t="s">
        <v>657</v>
      </c>
      <c r="S267" s="64" t="str">
        <f t="shared" si="50"/>
        <v>andtvvvgsinftegiivanmvaemieahtdlkvvrklnlggenvnfeaikrgganngidiyveytghglvdilg</v>
      </c>
      <c r="T267" s="64" t="str">
        <f t="shared" si="51"/>
        <v>fpep</v>
      </c>
      <c r="U267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67" s="64" t="str">
        <f t="shared" si="53"/>
        <v>tyg</v>
      </c>
      <c r="W267" s="64" t="str">
        <f t="shared" si="54"/>
        <v>pppp</v>
      </c>
      <c r="X267" s="64" t="str">
        <f t="shared" si="55"/>
        <v>tdpegayetvkkeykrkwnivwlkplgfnntgtltvkdelakqynlktfsdlakisdklilgatmffleepdgypglqklynfkfkhtksmdmgirytaidnnevqvidawatdgllvshklkileddkafrppyyaapiirqdvldkhpelkdvlnklanqisleemqklnykvdgegqdpakvakeflkekglil</v>
      </c>
      <c r="Y267" s="64"/>
      <c r="Z267" s="64"/>
      <c r="AA267" s="64"/>
      <c r="AB267" s="64"/>
      <c r="AC267" s="186" t="str">
        <f t="shared" si="56"/>
        <v>i</v>
      </c>
      <c r="AD267" s="186" t="str">
        <f t="shared" si="56"/>
        <v>e</v>
      </c>
      <c r="AE267" s="186" t="str">
        <f t="shared" si="56"/>
        <v>h</v>
      </c>
      <c r="AF267" s="186" t="str">
        <f t="shared" si="56"/>
        <v>l</v>
      </c>
      <c r="AG267" s="186" t="str">
        <f t="shared" si="56"/>
        <v>t</v>
      </c>
      <c r="AH267" s="193" t="str">
        <f t="shared" si="56"/>
        <v>y</v>
      </c>
    </row>
    <row r="268" spans="1:34">
      <c r="A268" s="173" t="s">
        <v>658</v>
      </c>
      <c r="B268" s="143" t="s">
        <v>149</v>
      </c>
      <c r="C268" s="143"/>
      <c r="D268" s="65" t="s">
        <v>55</v>
      </c>
      <c r="E268" s="118"/>
      <c r="F268" s="139" t="s">
        <v>169</v>
      </c>
      <c r="G268" s="198"/>
      <c r="H268" s="65"/>
      <c r="I268" s="65"/>
      <c r="J268" s="65"/>
      <c r="K268" s="293"/>
      <c r="L268" s="123"/>
      <c r="M268" s="289">
        <v>44.03</v>
      </c>
      <c r="N268" s="65"/>
      <c r="O268" s="179"/>
      <c r="P268" s="140"/>
      <c r="Q268" s="64" t="s">
        <v>93</v>
      </c>
      <c r="R268" s="64" t="s">
        <v>632</v>
      </c>
      <c r="S268" s="64" t="str">
        <f t="shared" si="50"/>
        <v>andtvvvgsinftegiivanmvaemieahtdlkvvrklnlggenvnfeaikrgganngidiyveytghglvdilg</v>
      </c>
      <c r="T268" s="64" t="str">
        <f t="shared" si="51"/>
        <v>fpep</v>
      </c>
      <c r="U268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68" s="64" t="str">
        <f t="shared" si="53"/>
        <v>tyg</v>
      </c>
      <c r="W268" s="64" t="str">
        <f t="shared" si="54"/>
        <v>pppp</v>
      </c>
      <c r="X268" s="64" t="str">
        <f t="shared" si="55"/>
        <v>tdpegayetvkkeykrkwnivwlkplgfnntgtltvkdelakqynlktfsdlakisdklilgatmfflegpdgypglqklynfkfkhtksmdmgirytaidnnevqvidawatdgllvshklkileddkaffppyyaapiirqdvldkhpelkdvlnklanqisleemqklnykvdgegqdpakvakeflkekglil</v>
      </c>
      <c r="Y268" s="64"/>
      <c r="Z268" s="64"/>
      <c r="AA268" s="64"/>
      <c r="AB268" s="64"/>
      <c r="AC268" s="186" t="str">
        <f t="shared" si="56"/>
        <v>i</v>
      </c>
      <c r="AD268" s="186" t="str">
        <f t="shared" si="56"/>
        <v>e</v>
      </c>
      <c r="AE268" s="186" t="str">
        <f t="shared" si="56"/>
        <v>h</v>
      </c>
      <c r="AF268" s="186" t="str">
        <f t="shared" si="56"/>
        <v>l</v>
      </c>
      <c r="AG268" s="186" t="str">
        <f t="shared" si="56"/>
        <v>t</v>
      </c>
      <c r="AH268" s="193" t="str">
        <f t="shared" si="56"/>
        <v>y</v>
      </c>
    </row>
    <row r="269" spans="1:34">
      <c r="A269" s="173" t="s">
        <v>510</v>
      </c>
      <c r="B269" s="143" t="s">
        <v>149</v>
      </c>
      <c r="C269" s="143"/>
      <c r="D269" s="65" t="s">
        <v>55</v>
      </c>
      <c r="E269" s="118"/>
      <c r="F269" s="139" t="s">
        <v>172</v>
      </c>
      <c r="G269" s="198"/>
      <c r="H269" s="65"/>
      <c r="I269" s="65"/>
      <c r="J269" s="65"/>
      <c r="K269" s="293"/>
      <c r="L269" s="123"/>
      <c r="M269" s="289">
        <v>44.04</v>
      </c>
      <c r="N269" s="65"/>
      <c r="O269" s="179"/>
      <c r="P269" s="140"/>
      <c r="Q269" s="64" t="s">
        <v>93</v>
      </c>
      <c r="R269" s="64" t="s">
        <v>659</v>
      </c>
      <c r="S269" s="64" t="str">
        <f t="shared" si="50"/>
        <v>andtvvvgsinwtegiivanmvaemieahtdlkvvrklnlggenvnfeaikrgganngidiyveytghglvdilg</v>
      </c>
      <c r="T269" s="64" t="str">
        <f t="shared" si="51"/>
        <v>fpep</v>
      </c>
      <c r="U269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69" s="64" t="str">
        <f t="shared" si="53"/>
        <v>tyg</v>
      </c>
      <c r="W269" s="64" t="str">
        <f t="shared" si="54"/>
        <v>pppp</v>
      </c>
      <c r="X269" s="64" t="str">
        <f t="shared" si="55"/>
        <v>tdpegayetvkkeykrkwnivwlkplgfnntgtltvkdelakqynlktfsdlakisdklilgatmfflegpdgypglqklynfkfkhtksmdmgirytaidnnevqvidawatdgllvshklkileddkaffppyyaapiirqdvldkhpelkdvlnklanqisleemqklnykvdgegqdpakvakeflkekglil</v>
      </c>
      <c r="Y269" s="64"/>
      <c r="Z269" s="64"/>
      <c r="AA269" s="64"/>
      <c r="AB269" s="64"/>
      <c r="AC269" s="186" t="str">
        <f t="shared" si="56"/>
        <v>i</v>
      </c>
      <c r="AD269" s="186" t="str">
        <f t="shared" si="56"/>
        <v>e</v>
      </c>
      <c r="AE269" s="186" t="str">
        <f t="shared" si="56"/>
        <v>h</v>
      </c>
      <c r="AF269" s="186" t="str">
        <f t="shared" si="56"/>
        <v>l</v>
      </c>
      <c r="AG269" s="186" t="str">
        <f t="shared" si="56"/>
        <v>t</v>
      </c>
      <c r="AH269" s="193" t="str">
        <f t="shared" si="56"/>
        <v>y</v>
      </c>
    </row>
    <row r="270" spans="1:34">
      <c r="A270" s="173" t="s">
        <v>514</v>
      </c>
      <c r="B270" s="143" t="s">
        <v>149</v>
      </c>
      <c r="C270" s="143"/>
      <c r="D270" s="65" t="s">
        <v>55</v>
      </c>
      <c r="E270" s="118"/>
      <c r="F270" s="139" t="s">
        <v>172</v>
      </c>
      <c r="G270" s="198"/>
      <c r="H270" s="65"/>
      <c r="I270" s="65"/>
      <c r="J270" s="65"/>
      <c r="K270" s="293"/>
      <c r="L270" s="123"/>
      <c r="M270" s="289">
        <v>44.040999999999997</v>
      </c>
      <c r="N270" s="65"/>
      <c r="O270" s="179"/>
      <c r="P270" s="140"/>
      <c r="Q270" s="64" t="s">
        <v>93</v>
      </c>
      <c r="R270" s="64" t="s">
        <v>660</v>
      </c>
      <c r="S270" s="64" t="str">
        <f t="shared" si="50"/>
        <v>andtvvvgsinytegiivanmvaemieahtdlkvvrklnlggenvnfeaikrgganngidiyveytghglvdilg</v>
      </c>
      <c r="T270" s="64" t="str">
        <f t="shared" si="51"/>
        <v>fpep</v>
      </c>
      <c r="U270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70" s="64" t="str">
        <f t="shared" si="53"/>
        <v>tyg</v>
      </c>
      <c r="W270" s="64" t="str">
        <f t="shared" si="54"/>
        <v>pppp</v>
      </c>
      <c r="X270" s="64" t="str">
        <f t="shared" si="55"/>
        <v>tdpegayetvkkeykrkwnivwlkplgfnntgtltvkdelakqynlktfsdlakisdklilgatmfflegpdgypglqklynfkfkhtksmdmgirytaidnnevqvidawatdgllvshklkileddkaffppyyaapiirqdvldkhpelkdvlnklanqisleemqklnykvdgegqdpakvakeflkekglil</v>
      </c>
      <c r="Y270" s="64"/>
      <c r="Z270" s="64"/>
      <c r="AA270" s="64"/>
      <c r="AB270" s="64"/>
      <c r="AC270" s="186" t="str">
        <f t="shared" si="56"/>
        <v>i</v>
      </c>
      <c r="AD270" s="186" t="str">
        <f t="shared" si="56"/>
        <v>e</v>
      </c>
      <c r="AE270" s="186" t="str">
        <f t="shared" si="56"/>
        <v>h</v>
      </c>
      <c r="AF270" s="186" t="str">
        <f t="shared" si="56"/>
        <v>l</v>
      </c>
      <c r="AG270" s="186" t="str">
        <f t="shared" si="56"/>
        <v>t</v>
      </c>
      <c r="AH270" s="193" t="str">
        <f t="shared" si="56"/>
        <v>y</v>
      </c>
    </row>
    <row r="271" spans="1:34">
      <c r="A271" s="173" t="s">
        <v>516</v>
      </c>
      <c r="B271" s="143" t="s">
        <v>149</v>
      </c>
      <c r="C271" s="143"/>
      <c r="D271" s="65" t="s">
        <v>55</v>
      </c>
      <c r="E271" s="118"/>
      <c r="F271" s="139" t="s">
        <v>175</v>
      </c>
      <c r="G271" s="198"/>
      <c r="H271" s="65"/>
      <c r="I271" s="65"/>
      <c r="J271" s="65"/>
      <c r="K271" s="293"/>
      <c r="L271" s="123"/>
      <c r="M271" s="289">
        <v>44.05</v>
      </c>
      <c r="N271" s="65"/>
      <c r="O271" s="179"/>
      <c r="P271" s="140"/>
      <c r="Q271" s="64" t="s">
        <v>93</v>
      </c>
      <c r="R271" s="64" t="s">
        <v>661</v>
      </c>
      <c r="S271" s="64" t="str">
        <f t="shared" si="50"/>
        <v>andtvvvgsinftegiivanmvaemieahtdlkvvrklnlggenvnfeaikrgganngidiyveytghglvdilg</v>
      </c>
      <c r="T271" s="64" t="str">
        <f t="shared" si="51"/>
        <v>fpep</v>
      </c>
      <c r="U271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71" s="64" t="str">
        <f t="shared" si="53"/>
        <v>tyg</v>
      </c>
      <c r="W271" s="64" t="str">
        <f t="shared" si="54"/>
        <v>pppc</v>
      </c>
      <c r="X271" s="64" t="str">
        <f t="shared" si="55"/>
        <v>tdpegayetvkkeykrkwnivwlkplgfnntgtltvkdelakqynlktfsdlakisdklilgatmfflegpdgypglqklynfkfkhtksmdmgirytaidnnevqvidawatdgllvshklkileddkaffppyyaapiirqdvldkhpelkdvlnklanqisleemqklnykvdgegqdpakvakeflkekglil</v>
      </c>
      <c r="Y271" s="64"/>
      <c r="Z271" s="64"/>
      <c r="AA271" s="64"/>
      <c r="AB271" s="64"/>
      <c r="AC271" s="186" t="str">
        <f t="shared" si="56"/>
        <v>i</v>
      </c>
      <c r="AD271" s="186" t="str">
        <f t="shared" si="56"/>
        <v>e</v>
      </c>
      <c r="AE271" s="186" t="str">
        <f t="shared" si="56"/>
        <v>h</v>
      </c>
      <c r="AF271" s="186" t="str">
        <f t="shared" si="56"/>
        <v>l</v>
      </c>
      <c r="AG271" s="186" t="str">
        <f t="shared" si="56"/>
        <v>t</v>
      </c>
      <c r="AH271" s="193" t="str">
        <f t="shared" si="56"/>
        <v>y</v>
      </c>
    </row>
    <row r="272" spans="1:34">
      <c r="A272" s="173" t="s">
        <v>519</v>
      </c>
      <c r="B272" s="143" t="s">
        <v>149</v>
      </c>
      <c r="C272" s="143"/>
      <c r="D272" s="65" t="s">
        <v>55</v>
      </c>
      <c r="E272" s="118"/>
      <c r="F272" s="139" t="s">
        <v>175</v>
      </c>
      <c r="G272" s="198"/>
      <c r="H272" s="65"/>
      <c r="I272" s="65"/>
      <c r="J272" s="65"/>
      <c r="K272" s="293"/>
      <c r="L272" s="123"/>
      <c r="M272" s="289">
        <v>44.051000000000002</v>
      </c>
      <c r="N272" s="65"/>
      <c r="O272" s="179"/>
      <c r="P272" s="140"/>
      <c r="Q272" s="64" t="s">
        <v>93</v>
      </c>
      <c r="R272" s="64" t="s">
        <v>662</v>
      </c>
      <c r="S272" s="64" t="str">
        <f t="shared" si="50"/>
        <v>andtvvvgsinftegiivanmvaemieahtdlkvvrklnlggenvnfeaikrgganngidiyveytghglvdilg</v>
      </c>
      <c r="T272" s="64" t="str">
        <f t="shared" si="51"/>
        <v>fpep</v>
      </c>
      <c r="U272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72" s="64" t="str">
        <f t="shared" si="53"/>
        <v>tyg</v>
      </c>
      <c r="W272" s="64" t="str">
        <f t="shared" si="54"/>
        <v>pppv</v>
      </c>
      <c r="X272" s="64" t="str">
        <f t="shared" si="55"/>
        <v>tdpegayetvkkeykrkwnivwlkplgfnntgtltvkdelakqynlktfsdlakisdklilgatmfflegpdgypglqklynfkfkhtksmdmgirytaidnnevqvidawatdgllvshklkileddkaffppyyaapiirqdvldkhpelkdvlnklanqisleemqklnykvdgegqdpakvakeflkekglil</v>
      </c>
      <c r="Y272" s="64"/>
      <c r="Z272" s="64"/>
      <c r="AA272" s="64"/>
      <c r="AB272" s="64"/>
      <c r="AC272" s="186" t="str">
        <f t="shared" ref="AC272:AH281" si="57">MID($R272,MID(AC$1,1,3),1)</f>
        <v>i</v>
      </c>
      <c r="AD272" s="186" t="str">
        <f t="shared" si="57"/>
        <v>e</v>
      </c>
      <c r="AE272" s="186" t="str">
        <f t="shared" si="57"/>
        <v>h</v>
      </c>
      <c r="AF272" s="186" t="str">
        <f t="shared" si="57"/>
        <v>l</v>
      </c>
      <c r="AG272" s="186" t="str">
        <f t="shared" si="57"/>
        <v>t</v>
      </c>
      <c r="AH272" s="193" t="str">
        <f t="shared" si="57"/>
        <v>y</v>
      </c>
    </row>
    <row r="273" spans="1:34">
      <c r="A273" s="173" t="s">
        <v>663</v>
      </c>
      <c r="B273" s="143" t="s">
        <v>149</v>
      </c>
      <c r="C273" s="143"/>
      <c r="D273" s="65" t="s">
        <v>55</v>
      </c>
      <c r="E273" s="118"/>
      <c r="F273" s="139" t="s">
        <v>178</v>
      </c>
      <c r="G273" s="198"/>
      <c r="H273" s="65"/>
      <c r="I273" s="65"/>
      <c r="J273" s="65"/>
      <c r="K273" s="293"/>
      <c r="L273" s="123"/>
      <c r="M273" s="289">
        <v>44.06</v>
      </c>
      <c r="N273" s="65"/>
      <c r="O273" s="179"/>
      <c r="P273" s="140"/>
      <c r="Q273" s="64" t="s">
        <v>93</v>
      </c>
      <c r="R273" s="64" t="s">
        <v>632</v>
      </c>
      <c r="S273" s="64" t="str">
        <f t="shared" si="50"/>
        <v>andtvvvgsinftegiivanmvaemieahtdlkvvrklnlggenvnfeaikrgganngidiyveytghglvdilg</v>
      </c>
      <c r="T273" s="64" t="str">
        <f t="shared" si="51"/>
        <v>fpep</v>
      </c>
      <c r="U273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73" s="64" t="str">
        <f t="shared" si="53"/>
        <v>tyg</v>
      </c>
      <c r="W273" s="64" t="str">
        <f t="shared" si="54"/>
        <v>pppp</v>
      </c>
      <c r="X273" s="64" t="str">
        <f t="shared" si="55"/>
        <v>tdpegayetvkkeykrkwnivwlkplgfnntgtltvkdelakqynlktfsdlakisdklilgatmfflegpdgypglqklynfkfkhtksmdmgirytaidnnevqvidawatdgllvshklkileddkaffppyyaapiirqdvldkhpelkdvlnklanqisleemqklnykvdgegqdpakvakeflkekglil</v>
      </c>
      <c r="Y273" s="64"/>
      <c r="Z273" s="64"/>
      <c r="AA273" s="64"/>
      <c r="AB273" s="64"/>
      <c r="AC273" s="186" t="str">
        <f t="shared" si="57"/>
        <v>i</v>
      </c>
      <c r="AD273" s="186" t="str">
        <f t="shared" si="57"/>
        <v>e</v>
      </c>
      <c r="AE273" s="186" t="str">
        <f t="shared" si="57"/>
        <v>h</v>
      </c>
      <c r="AF273" s="186" t="str">
        <f t="shared" si="57"/>
        <v>l</v>
      </c>
      <c r="AG273" s="186" t="str">
        <f t="shared" si="57"/>
        <v>t</v>
      </c>
      <c r="AH273" s="193" t="str">
        <f t="shared" si="57"/>
        <v>y</v>
      </c>
    </row>
    <row r="274" spans="1:34">
      <c r="A274" s="173" t="s">
        <v>524</v>
      </c>
      <c r="B274" s="143" t="s">
        <v>149</v>
      </c>
      <c r="C274" s="143"/>
      <c r="D274" s="65" t="s">
        <v>55</v>
      </c>
      <c r="E274" s="118"/>
      <c r="F274" s="139" t="s">
        <v>181</v>
      </c>
      <c r="G274" s="198"/>
      <c r="H274" s="65"/>
      <c r="I274" s="65"/>
      <c r="J274" s="65"/>
      <c r="K274" s="293"/>
      <c r="L274" s="123"/>
      <c r="M274" s="289">
        <v>44.07</v>
      </c>
      <c r="N274" s="65"/>
      <c r="O274" s="179"/>
      <c r="P274" s="140"/>
      <c r="Q274" s="64" t="s">
        <v>93</v>
      </c>
      <c r="R274" s="64" t="s">
        <v>632</v>
      </c>
      <c r="S274" s="64" t="str">
        <f t="shared" si="50"/>
        <v>andtvvvgsinftegiivanmvaemieahtdlkvvrklnlggenvnfeaikrgganngidiyveytghglvdilg</v>
      </c>
      <c r="T274" s="64" t="str">
        <f t="shared" si="51"/>
        <v>fpep</v>
      </c>
      <c r="U274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74" s="64" t="str">
        <f t="shared" si="53"/>
        <v>tyg</v>
      </c>
      <c r="W274" s="64" t="str">
        <f t="shared" si="54"/>
        <v>pppp</v>
      </c>
      <c r="X274" s="64" t="str">
        <f t="shared" si="55"/>
        <v>tdpegayetvkkeykrkwnivwlkplgfnntgtltvkdelakqynlktfsdlakisdklilgatmfflegpdgypglqklynfkfkhtksmdmgirytaidnnevqvidawatdgllvshklkileddkaffppyyaapiirqdvldkhpelkdvlnklanqisleemqklnykvdgegqdpakvakeflkekglil</v>
      </c>
      <c r="Y274" s="64"/>
      <c r="Z274" s="64"/>
      <c r="AA274" s="64"/>
      <c r="AB274" s="64"/>
      <c r="AC274" s="186" t="str">
        <f t="shared" si="57"/>
        <v>i</v>
      </c>
      <c r="AD274" s="186" t="str">
        <f t="shared" si="57"/>
        <v>e</v>
      </c>
      <c r="AE274" s="186" t="str">
        <f t="shared" si="57"/>
        <v>h</v>
      </c>
      <c r="AF274" s="186" t="str">
        <f t="shared" si="57"/>
        <v>l</v>
      </c>
      <c r="AG274" s="186" t="str">
        <f t="shared" si="57"/>
        <v>t</v>
      </c>
      <c r="AH274" s="193" t="str">
        <f t="shared" si="57"/>
        <v>y</v>
      </c>
    </row>
    <row r="275" spans="1:34" ht="14.75" customHeight="1">
      <c r="A275" s="173" t="s">
        <v>527</v>
      </c>
      <c r="B275" s="143" t="s">
        <v>149</v>
      </c>
      <c r="C275" s="143"/>
      <c r="D275" s="65" t="s">
        <v>55</v>
      </c>
      <c r="E275" s="118"/>
      <c r="F275" s="139" t="s">
        <v>183</v>
      </c>
      <c r="G275" s="198"/>
      <c r="H275" s="65"/>
      <c r="I275" s="65"/>
      <c r="J275" s="65"/>
      <c r="K275" s="293"/>
      <c r="L275" s="123"/>
      <c r="M275" s="289">
        <v>44.08</v>
      </c>
      <c r="N275" s="65"/>
      <c r="O275" s="179"/>
      <c r="P275" s="140"/>
      <c r="Q275" s="64" t="s">
        <v>93</v>
      </c>
      <c r="R275" s="64" t="s">
        <v>664</v>
      </c>
      <c r="S275" s="64" t="str">
        <f t="shared" si="50"/>
        <v>andtvvvgsinftegiivanmvaemieahtdlkvvrklnlggenvnfeaikrgganngidiyveytghglvdilg</v>
      </c>
      <c r="T275" s="64" t="str">
        <f t="shared" si="51"/>
        <v>fpep</v>
      </c>
      <c r="U275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75" s="64" t="str">
        <f t="shared" si="53"/>
        <v>tyg</v>
      </c>
      <c r="W275" s="64" t="str">
        <f t="shared" si="54"/>
        <v>pppp</v>
      </c>
      <c r="X275" s="64" t="str">
        <f t="shared" si="55"/>
        <v>tdpegayetvkkeykrkwnivwlkplgfnntgtltvkdelakqynlktfsdlakisdklilgatmyflegpdgypglqklynfkfkhtksmdmgirytaidnnevqvidawatdgllvshklkileddkaffppyyaapiirqdvldkhpelkdvlnklanqisleemqklnykvdgegqdpakvakeflkekglil</v>
      </c>
      <c r="Y275" s="64"/>
      <c r="Z275" s="64"/>
      <c r="AA275" s="64"/>
      <c r="AB275" s="64"/>
      <c r="AC275" s="186" t="str">
        <f t="shared" si="57"/>
        <v>i</v>
      </c>
      <c r="AD275" s="186" t="str">
        <f t="shared" si="57"/>
        <v>e</v>
      </c>
      <c r="AE275" s="186" t="str">
        <f t="shared" si="57"/>
        <v>h</v>
      </c>
      <c r="AF275" s="186" t="str">
        <f t="shared" si="57"/>
        <v>l</v>
      </c>
      <c r="AG275" s="186" t="str">
        <f t="shared" si="57"/>
        <v>t</v>
      </c>
      <c r="AH275" s="193" t="str">
        <f t="shared" si="57"/>
        <v>y</v>
      </c>
    </row>
    <row r="276" spans="1:34" ht="14.75" customHeight="1">
      <c r="A276" s="173" t="s">
        <v>665</v>
      </c>
      <c r="B276" s="143" t="s">
        <v>149</v>
      </c>
      <c r="C276" s="143"/>
      <c r="D276" s="65" t="s">
        <v>55</v>
      </c>
      <c r="E276" s="118"/>
      <c r="F276" s="139" t="s">
        <v>188</v>
      </c>
      <c r="G276" s="198"/>
      <c r="H276" s="65"/>
      <c r="I276" s="65"/>
      <c r="J276" s="65"/>
      <c r="K276" s="293"/>
      <c r="L276" s="123"/>
      <c r="M276" s="289">
        <v>44.09</v>
      </c>
      <c r="N276" s="65"/>
      <c r="O276" s="179"/>
      <c r="P276" s="140"/>
      <c r="Q276" s="64" t="s">
        <v>93</v>
      </c>
      <c r="R276" s="64" t="s">
        <v>632</v>
      </c>
      <c r="S276" s="64" t="str">
        <f t="shared" si="50"/>
        <v>andtvvvgsinftegiivanmvaemieahtdlkvvrklnlggenvnfeaikrgganngidiyveytghglvdilg</v>
      </c>
      <c r="T276" s="64" t="str">
        <f t="shared" si="51"/>
        <v>fpep</v>
      </c>
      <c r="U276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76" s="64" t="str">
        <f t="shared" si="53"/>
        <v>tyg</v>
      </c>
      <c r="W276" s="64" t="str">
        <f t="shared" si="54"/>
        <v>pppp</v>
      </c>
      <c r="X276" s="64" t="str">
        <f t="shared" si="55"/>
        <v>tdpegayetvkkeykrkwnivwlkplgfnntgtltvkdelakqynlktfsdlakisdklilgatmfflegpdgypglqklynfkfkhtksmdmgirytaidnnevqvidawatdgllvshklkileddkaffppyyaapiirqdvldkhpelkdvlnklanqisleemqklnykvdgegqdpakvakeflkekglil</v>
      </c>
      <c r="Y276" s="64"/>
      <c r="Z276" s="64"/>
      <c r="AA276" s="64"/>
      <c r="AB276" s="64"/>
      <c r="AC276" s="186" t="str">
        <f t="shared" si="57"/>
        <v>i</v>
      </c>
      <c r="AD276" s="186" t="str">
        <f t="shared" si="57"/>
        <v>e</v>
      </c>
      <c r="AE276" s="186" t="str">
        <f t="shared" si="57"/>
        <v>h</v>
      </c>
      <c r="AF276" s="186" t="str">
        <f t="shared" si="57"/>
        <v>l</v>
      </c>
      <c r="AG276" s="186" t="str">
        <f t="shared" si="57"/>
        <v>t</v>
      </c>
      <c r="AH276" s="193" t="str">
        <f t="shared" si="57"/>
        <v>y</v>
      </c>
    </row>
    <row r="277" spans="1:34" ht="14.75" customHeight="1">
      <c r="A277" s="173" t="s">
        <v>531</v>
      </c>
      <c r="B277" s="143" t="s">
        <v>149</v>
      </c>
      <c r="C277" s="143"/>
      <c r="D277" s="65" t="s">
        <v>55</v>
      </c>
      <c r="E277" s="118"/>
      <c r="F277" s="139" t="s">
        <v>196</v>
      </c>
      <c r="G277" s="198"/>
      <c r="H277" s="65"/>
      <c r="I277" s="65"/>
      <c r="J277" s="65"/>
      <c r="K277" s="293"/>
      <c r="L277" s="123"/>
      <c r="M277" s="289">
        <v>44.1</v>
      </c>
      <c r="N277" s="65"/>
      <c r="O277" s="179"/>
      <c r="P277" s="140"/>
      <c r="Q277" s="64" t="s">
        <v>93</v>
      </c>
      <c r="R277" s="64" t="s">
        <v>666</v>
      </c>
      <c r="S277" s="64" t="str">
        <f t="shared" si="50"/>
        <v>andtvvvgsinftegiivanmvaemieahtdlkvvrklnlggenvnfeaikrgganngidiyveytghglvdilg</v>
      </c>
      <c r="T277" s="64" t="str">
        <f t="shared" si="51"/>
        <v>fpep</v>
      </c>
      <c r="U277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77" s="64" t="str">
        <f t="shared" si="53"/>
        <v>tyg</v>
      </c>
      <c r="W277" s="64" t="str">
        <f t="shared" si="54"/>
        <v>pppp</v>
      </c>
      <c r="X277" s="64" t="str">
        <f t="shared" si="55"/>
        <v>tdpegayetvkkeykrkwnivwlkplgfnntgtltvkdelakqynlktfsdlakisdklilgatmfflegpdgypglqklynfkfkhtksmdmgirytaidnnevqvidawatdgllvshklkileddkgffppyyaapiirqdvldkhpelkdvlnklanqisleemqklnykvdgegqdpakvakeflkekglil</v>
      </c>
      <c r="Y277" s="64"/>
      <c r="Z277" s="64"/>
      <c r="AA277" s="64"/>
      <c r="AB277" s="64"/>
      <c r="AC277" s="186" t="str">
        <f t="shared" si="57"/>
        <v>i</v>
      </c>
      <c r="AD277" s="186" t="str">
        <f t="shared" si="57"/>
        <v>e</v>
      </c>
      <c r="AE277" s="186" t="str">
        <f t="shared" si="57"/>
        <v>h</v>
      </c>
      <c r="AF277" s="186" t="str">
        <f t="shared" si="57"/>
        <v>l</v>
      </c>
      <c r="AG277" s="186" t="str">
        <f t="shared" si="57"/>
        <v>t</v>
      </c>
      <c r="AH277" s="193" t="str">
        <f t="shared" si="57"/>
        <v>y</v>
      </c>
    </row>
    <row r="278" spans="1:34" ht="14.75" customHeight="1">
      <c r="A278" s="173" t="s">
        <v>533</v>
      </c>
      <c r="B278" s="143" t="s">
        <v>149</v>
      </c>
      <c r="C278" s="143"/>
      <c r="D278" s="65" t="s">
        <v>55</v>
      </c>
      <c r="E278" s="118"/>
      <c r="F278" s="139" t="s">
        <v>200</v>
      </c>
      <c r="G278" s="198"/>
      <c r="H278" s="65"/>
      <c r="I278" s="65"/>
      <c r="J278" s="65"/>
      <c r="K278" s="293"/>
      <c r="L278" s="123"/>
      <c r="M278" s="289">
        <v>44.11</v>
      </c>
      <c r="N278" s="65"/>
      <c r="O278" s="179"/>
      <c r="P278" s="140"/>
      <c r="Q278" s="64" t="s">
        <v>93</v>
      </c>
      <c r="R278" s="64" t="s">
        <v>667</v>
      </c>
      <c r="S278" s="64" t="str">
        <f t="shared" si="50"/>
        <v>andtvvvgsinftegiivanmvaemieahtdlkvvrklnlggenvnfeaikrgganngidiyveytghglvdilg</v>
      </c>
      <c r="T278" s="64" t="str">
        <f t="shared" si="51"/>
        <v>fpep</v>
      </c>
      <c r="U278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78" s="64" t="str">
        <f t="shared" si="53"/>
        <v>tyg</v>
      </c>
      <c r="W278" s="64" t="str">
        <f t="shared" si="54"/>
        <v>pppp</v>
      </c>
      <c r="X278" s="64" t="str">
        <f t="shared" si="55"/>
        <v>tdpegayetvkkeykrkwnivwlkplgfnntgtltvkdelakqynlktfsdlakisdklilgatmfflegpdgypglqklynfkfkhtksmdmgirytaidnnevqvidawatdgllvshklkileddkqffppyyaapiirqdvldkhpelkdvlnklanqisleemqklnykvdgegqdpakvakeflkekglil</v>
      </c>
      <c r="Y278" s="64"/>
      <c r="Z278" s="64"/>
      <c r="AA278" s="64"/>
      <c r="AB278" s="64"/>
      <c r="AC278" s="186" t="str">
        <f t="shared" si="57"/>
        <v>i</v>
      </c>
      <c r="AD278" s="186" t="str">
        <f t="shared" si="57"/>
        <v>e</v>
      </c>
      <c r="AE278" s="186" t="str">
        <f t="shared" si="57"/>
        <v>h</v>
      </c>
      <c r="AF278" s="186" t="str">
        <f t="shared" si="57"/>
        <v>l</v>
      </c>
      <c r="AG278" s="186" t="str">
        <f t="shared" si="57"/>
        <v>t</v>
      </c>
      <c r="AH278" s="193" t="str">
        <f t="shared" si="57"/>
        <v>y</v>
      </c>
    </row>
    <row r="279" spans="1:34" ht="14.75" customHeight="1">
      <c r="A279" s="173" t="s">
        <v>536</v>
      </c>
      <c r="B279" s="143" t="s">
        <v>149</v>
      </c>
      <c r="C279" s="143"/>
      <c r="D279" s="65" t="s">
        <v>55</v>
      </c>
      <c r="E279" s="118"/>
      <c r="F279" s="139" t="s">
        <v>200</v>
      </c>
      <c r="G279" s="198"/>
      <c r="H279" s="65"/>
      <c r="I279" s="65"/>
      <c r="J279" s="65"/>
      <c r="K279" s="293"/>
      <c r="L279" s="123"/>
      <c r="M279" s="289">
        <v>44.110999999999997</v>
      </c>
      <c r="N279" s="65"/>
      <c r="O279" s="179"/>
      <c r="P279" s="140"/>
      <c r="Q279" s="64" t="s">
        <v>93</v>
      </c>
      <c r="R279" s="64" t="s">
        <v>668</v>
      </c>
      <c r="S279" s="64" t="str">
        <f t="shared" si="50"/>
        <v>andtvvvgsinftegiivanmvaemieahtdlkvvrklnlggenvnfeaikrgganngidiyveytgtglvdilg</v>
      </c>
      <c r="T279" s="64" t="str">
        <f t="shared" si="51"/>
        <v>fpep</v>
      </c>
      <c r="U279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79" s="64" t="str">
        <f t="shared" si="53"/>
        <v>tyg</v>
      </c>
      <c r="W279" s="64" t="str">
        <f t="shared" si="54"/>
        <v>pppp</v>
      </c>
      <c r="X279" s="64" t="str">
        <f t="shared" si="55"/>
        <v>tdpegayetvkkeykrkwnivwlkplgfnntgtltvkdelakqynlktfsdlakisdklilgatmfflegpdgypglqklynfkfkhtksmdmgirytaidnnevqvidawatdgllvshklkileddkaffppyyaapiirqdvldkhpelkdvlnklanqisleemqklnykvdgegqdpakvakeflkekglil</v>
      </c>
      <c r="Y279" s="64"/>
      <c r="Z279" s="64"/>
      <c r="AA279" s="64"/>
      <c r="AB279" s="64"/>
      <c r="AC279" s="186" t="str">
        <f t="shared" si="57"/>
        <v>i</v>
      </c>
      <c r="AD279" s="186" t="str">
        <f t="shared" si="57"/>
        <v>e</v>
      </c>
      <c r="AE279" s="186" t="str">
        <f t="shared" si="57"/>
        <v>t</v>
      </c>
      <c r="AF279" s="186" t="str">
        <f t="shared" si="57"/>
        <v>l</v>
      </c>
      <c r="AG279" s="186" t="str">
        <f t="shared" si="57"/>
        <v>t</v>
      </c>
      <c r="AH279" s="193" t="str">
        <f t="shared" si="57"/>
        <v>y</v>
      </c>
    </row>
    <row r="280" spans="1:34" ht="14.75" customHeight="1">
      <c r="A280" s="173" t="s">
        <v>669</v>
      </c>
      <c r="B280" s="143" t="s">
        <v>149</v>
      </c>
      <c r="C280" s="143" t="s">
        <v>670</v>
      </c>
      <c r="D280" s="65" t="s">
        <v>55</v>
      </c>
      <c r="E280" s="118"/>
      <c r="F280" s="139" t="s">
        <v>203</v>
      </c>
      <c r="G280" s="198"/>
      <c r="H280" s="65"/>
      <c r="I280" s="65"/>
      <c r="J280" s="65"/>
      <c r="K280" s="293"/>
      <c r="L280" s="123"/>
      <c r="M280" s="289">
        <v>44.12</v>
      </c>
      <c r="N280" s="65"/>
      <c r="O280" s="179"/>
      <c r="P280" s="140"/>
      <c r="Q280" s="64" t="s">
        <v>93</v>
      </c>
      <c r="R280" s="64" t="s">
        <v>671</v>
      </c>
      <c r="S280" s="64" t="str">
        <f t="shared" si="50"/>
        <v>andtvvvgsinftegiivanmvaemieahtdlkvvrklnlggenvnfeaikrgganngidiyveytghglvdilg</v>
      </c>
      <c r="T280" s="64" t="str">
        <f t="shared" si="51"/>
        <v>fpep</v>
      </c>
      <c r="U280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80" s="64" t="str">
        <f t="shared" si="53"/>
        <v>tyg</v>
      </c>
      <c r="W280" s="64" t="str">
        <f t="shared" si="54"/>
        <v>pppd</v>
      </c>
      <c r="X280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80" s="64"/>
      <c r="Z280" s="64"/>
      <c r="AA280" s="64"/>
      <c r="AB280" s="64"/>
      <c r="AC280" s="186" t="str">
        <f t="shared" si="57"/>
        <v>i</v>
      </c>
      <c r="AD280" s="186" t="str">
        <f t="shared" si="57"/>
        <v>e</v>
      </c>
      <c r="AE280" s="186" t="str">
        <f t="shared" si="57"/>
        <v>h</v>
      </c>
      <c r="AF280" s="186" t="str">
        <f t="shared" si="57"/>
        <v>l</v>
      </c>
      <c r="AG280" s="186" t="str">
        <f t="shared" si="57"/>
        <v>t</v>
      </c>
      <c r="AH280" s="193" t="str">
        <f t="shared" si="57"/>
        <v>y</v>
      </c>
    </row>
    <row r="281" spans="1:34">
      <c r="A281" s="173" t="s">
        <v>538</v>
      </c>
      <c r="B281" s="143" t="s">
        <v>149</v>
      </c>
      <c r="C281" s="143" t="s">
        <v>670</v>
      </c>
      <c r="D281" s="65" t="s">
        <v>55</v>
      </c>
      <c r="E281" s="129"/>
      <c r="F281" s="139" t="s">
        <v>205</v>
      </c>
      <c r="G281" s="198" t="s">
        <v>672</v>
      </c>
      <c r="H281" s="65"/>
      <c r="I281" s="120"/>
      <c r="J281" s="65"/>
      <c r="K281" s="293"/>
      <c r="L281" s="126"/>
      <c r="M281" s="289">
        <v>44.13</v>
      </c>
      <c r="N281" s="65"/>
      <c r="O281" s="179"/>
      <c r="P281" s="140"/>
      <c r="Q281" s="64" t="s">
        <v>93</v>
      </c>
      <c r="R281" s="64" t="s">
        <v>654</v>
      </c>
      <c r="S281" s="64" t="str">
        <f t="shared" si="50"/>
        <v>andtvvvgsinftegiivanmvaemieahtdlkvvrklnlggenvnfeaikrgganngidiyveytghglvdilg</v>
      </c>
      <c r="T281" s="64" t="str">
        <f t="shared" si="51"/>
        <v>fpep</v>
      </c>
      <c r="U281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81" s="64" t="str">
        <f t="shared" si="53"/>
        <v>tyg</v>
      </c>
      <c r="W281" s="64" t="str">
        <f t="shared" si="54"/>
        <v>pppp</v>
      </c>
      <c r="X281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81" s="64"/>
      <c r="Z281" s="64"/>
      <c r="AA281" s="64"/>
      <c r="AB281" s="64"/>
      <c r="AC281" s="341" t="str">
        <f t="shared" si="57"/>
        <v>i</v>
      </c>
      <c r="AD281" s="341" t="str">
        <f t="shared" si="57"/>
        <v>e</v>
      </c>
      <c r="AE281" s="341" t="str">
        <f t="shared" si="57"/>
        <v>h</v>
      </c>
      <c r="AF281" s="341" t="str">
        <f t="shared" si="57"/>
        <v>l</v>
      </c>
      <c r="AG281" s="341" t="str">
        <f t="shared" si="57"/>
        <v>t</v>
      </c>
      <c r="AH281" s="342" t="str">
        <f t="shared" si="57"/>
        <v>y</v>
      </c>
    </row>
    <row r="282" spans="1:34" ht="14.75" customHeight="1">
      <c r="A282" s="173" t="s">
        <v>540</v>
      </c>
      <c r="B282" s="143" t="s">
        <v>149</v>
      </c>
      <c r="C282" s="143" t="s">
        <v>670</v>
      </c>
      <c r="D282" s="65" t="s">
        <v>55</v>
      </c>
      <c r="E282" s="118"/>
      <c r="F282" s="139" t="s">
        <v>208</v>
      </c>
      <c r="G282" s="198"/>
      <c r="H282" s="65"/>
      <c r="I282" s="65"/>
      <c r="J282" s="65"/>
      <c r="K282" s="293"/>
      <c r="L282" s="123"/>
      <c r="M282" s="289">
        <v>44.14</v>
      </c>
      <c r="N282" s="65"/>
      <c r="O282" s="179"/>
      <c r="P282" s="140"/>
      <c r="Q282" s="64" t="s">
        <v>93</v>
      </c>
      <c r="R282" s="64" t="s">
        <v>653</v>
      </c>
      <c r="S282" s="64" t="str">
        <f t="shared" si="50"/>
        <v>andtvvvgsanftegiivanmvaemieahtdlkvvrklnlggenvnfeaikrgganngidiyveytghglvdilg</v>
      </c>
      <c r="T282" s="64" t="str">
        <f t="shared" si="51"/>
        <v>fpep</v>
      </c>
      <c r="U282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82" s="64" t="str">
        <f t="shared" si="53"/>
        <v>tyg</v>
      </c>
      <c r="W282" s="64" t="str">
        <f t="shared" si="54"/>
        <v>pppp</v>
      </c>
      <c r="X282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82" s="64"/>
      <c r="Z282" s="64"/>
      <c r="AA282" s="64"/>
      <c r="AB282" s="64"/>
      <c r="AC282" s="186" t="str">
        <f t="shared" ref="AC282:AH291" si="58">MID($R282,MID(AC$1,1,3),1)</f>
        <v>a</v>
      </c>
      <c r="AD282" s="186" t="str">
        <f t="shared" si="58"/>
        <v>e</v>
      </c>
      <c r="AE282" s="186" t="str">
        <f t="shared" si="58"/>
        <v>h</v>
      </c>
      <c r="AF282" s="186" t="str">
        <f t="shared" si="58"/>
        <v>l</v>
      </c>
      <c r="AG282" s="186" t="str">
        <f t="shared" si="58"/>
        <v>t</v>
      </c>
      <c r="AH282" s="193" t="str">
        <f t="shared" si="58"/>
        <v>y</v>
      </c>
    </row>
    <row r="283" spans="1:34" ht="14.75" customHeight="1">
      <c r="A283" s="173" t="s">
        <v>543</v>
      </c>
      <c r="B283" s="143" t="s">
        <v>149</v>
      </c>
      <c r="C283" s="143" t="s">
        <v>670</v>
      </c>
      <c r="D283" s="65" t="s">
        <v>55</v>
      </c>
      <c r="E283" s="118"/>
      <c r="F283" s="139" t="s">
        <v>208</v>
      </c>
      <c r="G283" s="198"/>
      <c r="H283" s="65"/>
      <c r="I283" s="65"/>
      <c r="J283" s="65"/>
      <c r="K283" s="293"/>
      <c r="L283" s="123"/>
      <c r="M283" s="289">
        <v>44.140999999999998</v>
      </c>
      <c r="N283" s="65"/>
      <c r="O283" s="179"/>
      <c r="P283" s="140"/>
      <c r="Q283" s="64" t="s">
        <v>93</v>
      </c>
      <c r="R283" s="64" t="s">
        <v>673</v>
      </c>
      <c r="S283" s="64" t="str">
        <f t="shared" si="50"/>
        <v>andtvvvgsvnftegiivanmvaemieahtdlkvvrklnlggenvnfeaikrgganngidiyveytghglvdilg</v>
      </c>
      <c r="T283" s="64" t="str">
        <f t="shared" si="51"/>
        <v>fpep</v>
      </c>
      <c r="U283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83" s="64" t="str">
        <f t="shared" si="53"/>
        <v>tyg</v>
      </c>
      <c r="W283" s="64" t="str">
        <f t="shared" si="54"/>
        <v>pppp</v>
      </c>
      <c r="X283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83" s="64"/>
      <c r="Z283" s="64"/>
      <c r="AA283" s="64"/>
      <c r="AB283" s="64"/>
      <c r="AC283" s="186" t="str">
        <f t="shared" si="58"/>
        <v>v</v>
      </c>
      <c r="AD283" s="186" t="str">
        <f t="shared" si="58"/>
        <v>e</v>
      </c>
      <c r="AE283" s="186" t="str">
        <f t="shared" si="58"/>
        <v>h</v>
      </c>
      <c r="AF283" s="186" t="str">
        <f t="shared" si="58"/>
        <v>l</v>
      </c>
      <c r="AG283" s="186" t="str">
        <f t="shared" si="58"/>
        <v>t</v>
      </c>
      <c r="AH283" s="193" t="str">
        <f t="shared" si="58"/>
        <v>y</v>
      </c>
    </row>
    <row r="284" spans="1:34">
      <c r="A284" s="173" t="s">
        <v>545</v>
      </c>
      <c r="B284" s="143" t="s">
        <v>149</v>
      </c>
      <c r="C284" s="143" t="s">
        <v>670</v>
      </c>
      <c r="D284" s="65" t="s">
        <v>55</v>
      </c>
      <c r="E284" s="118"/>
      <c r="F284" s="139" t="s">
        <v>211</v>
      </c>
      <c r="G284" s="198"/>
      <c r="H284" s="65"/>
      <c r="I284" s="65"/>
      <c r="J284" s="65"/>
      <c r="K284" s="293"/>
      <c r="L284" s="123"/>
      <c r="M284" s="289">
        <v>44.15</v>
      </c>
      <c r="N284" s="65"/>
      <c r="O284" s="179"/>
      <c r="P284" s="140"/>
      <c r="Q284" s="64" t="s">
        <v>93</v>
      </c>
      <c r="R284" s="64" t="s">
        <v>674</v>
      </c>
      <c r="S284" s="64" t="str">
        <f t="shared" si="50"/>
        <v>andtvvvgsvnftegiivanmvaemieahtdlkvvrklnlggenvnfeaikrgganngidiyveytghglvdilg</v>
      </c>
      <c r="T284" s="64" t="str">
        <f t="shared" si="51"/>
        <v>fpep</v>
      </c>
      <c r="U284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84" s="64" t="str">
        <f t="shared" si="53"/>
        <v>tyg</v>
      </c>
      <c r="W284" s="64" t="str">
        <f t="shared" si="54"/>
        <v>ppkp</v>
      </c>
      <c r="X284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84" s="64"/>
      <c r="Z284" s="64"/>
      <c r="AA284" s="64"/>
      <c r="AB284" s="64"/>
      <c r="AC284" s="186" t="str">
        <f t="shared" si="58"/>
        <v>v</v>
      </c>
      <c r="AD284" s="186" t="str">
        <f t="shared" si="58"/>
        <v>e</v>
      </c>
      <c r="AE284" s="186" t="str">
        <f t="shared" si="58"/>
        <v>h</v>
      </c>
      <c r="AF284" s="186" t="str">
        <f t="shared" si="58"/>
        <v>l</v>
      </c>
      <c r="AG284" s="186" t="str">
        <f t="shared" si="58"/>
        <v>t</v>
      </c>
      <c r="AH284" s="193" t="str">
        <f t="shared" si="58"/>
        <v>y</v>
      </c>
    </row>
    <row r="285" spans="1:34">
      <c r="A285" s="173" t="s">
        <v>547</v>
      </c>
      <c r="B285" s="143" t="s">
        <v>149</v>
      </c>
      <c r="C285" s="143" t="s">
        <v>670</v>
      </c>
      <c r="D285" s="65" t="s">
        <v>55</v>
      </c>
      <c r="E285" s="118"/>
      <c r="F285" s="139" t="s">
        <v>211</v>
      </c>
      <c r="G285" s="198"/>
      <c r="H285" s="65"/>
      <c r="I285" s="65"/>
      <c r="J285" s="65"/>
      <c r="K285" s="293"/>
      <c r="L285" s="123"/>
      <c r="M285" s="289">
        <v>44.151000000000003</v>
      </c>
      <c r="N285" s="65"/>
      <c r="O285" s="179"/>
      <c r="P285" s="140"/>
      <c r="Q285" s="64" t="s">
        <v>93</v>
      </c>
      <c r="R285" s="64" t="s">
        <v>675</v>
      </c>
      <c r="S285" s="64" t="str">
        <f t="shared" si="50"/>
        <v>andtvvvgsvnftegiivanmvaemieahtdlkvvrklnlggenvnfeaikrgganngidiyveytghglvdilg</v>
      </c>
      <c r="T285" s="64" t="str">
        <f t="shared" si="51"/>
        <v>fpep</v>
      </c>
      <c r="U285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85" s="64" t="str">
        <f t="shared" si="53"/>
        <v>tyg</v>
      </c>
      <c r="W285" s="64" t="str">
        <f t="shared" si="54"/>
        <v>pprp</v>
      </c>
      <c r="X285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85" s="64"/>
      <c r="Z285" s="64"/>
      <c r="AA285" s="64"/>
      <c r="AB285" s="64"/>
      <c r="AC285" s="186" t="str">
        <f t="shared" si="58"/>
        <v>v</v>
      </c>
      <c r="AD285" s="186" t="str">
        <f t="shared" si="58"/>
        <v>e</v>
      </c>
      <c r="AE285" s="186" t="str">
        <f t="shared" si="58"/>
        <v>h</v>
      </c>
      <c r="AF285" s="186" t="str">
        <f t="shared" si="58"/>
        <v>l</v>
      </c>
      <c r="AG285" s="186" t="str">
        <f t="shared" si="58"/>
        <v>t</v>
      </c>
      <c r="AH285" s="193" t="str">
        <f t="shared" si="58"/>
        <v>y</v>
      </c>
    </row>
    <row r="286" spans="1:34">
      <c r="A286" s="173" t="s">
        <v>548</v>
      </c>
      <c r="B286" s="143" t="s">
        <v>149</v>
      </c>
      <c r="C286" s="143" t="s">
        <v>670</v>
      </c>
      <c r="D286" s="65" t="s">
        <v>55</v>
      </c>
      <c r="E286" s="118"/>
      <c r="F286" s="139" t="s">
        <v>214</v>
      </c>
      <c r="G286" s="198"/>
      <c r="H286" s="65"/>
      <c r="I286" s="65"/>
      <c r="J286" s="65"/>
      <c r="K286" s="293"/>
      <c r="L286" s="123"/>
      <c r="M286" s="289">
        <v>44.16</v>
      </c>
      <c r="N286" s="65"/>
      <c r="O286" s="179"/>
      <c r="P286" s="140"/>
      <c r="Q286" s="64" t="s">
        <v>93</v>
      </c>
      <c r="R286" s="64" t="s">
        <v>676</v>
      </c>
      <c r="S286" s="64" t="str">
        <f t="shared" si="50"/>
        <v>andtvvvgsanftegiivanmvaemieahtdlkvvrklnlggenvnfeaikrgganngidiyveytghglvdilg</v>
      </c>
      <c r="T286" s="64" t="str">
        <f t="shared" si="51"/>
        <v>fpep</v>
      </c>
      <c r="U286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86" s="64" t="str">
        <f t="shared" si="53"/>
        <v>tyg</v>
      </c>
      <c r="W286" s="64" t="str">
        <f t="shared" si="54"/>
        <v>pppc</v>
      </c>
      <c r="X286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86" s="64"/>
      <c r="Z286" s="64"/>
      <c r="AA286" s="64"/>
      <c r="AB286" s="64"/>
      <c r="AC286" s="186" t="str">
        <f t="shared" si="58"/>
        <v>a</v>
      </c>
      <c r="AD286" s="186" t="str">
        <f t="shared" si="58"/>
        <v>e</v>
      </c>
      <c r="AE286" s="186" t="str">
        <f t="shared" si="58"/>
        <v>h</v>
      </c>
      <c r="AF286" s="186" t="str">
        <f t="shared" si="58"/>
        <v>l</v>
      </c>
      <c r="AG286" s="186" t="str">
        <f t="shared" si="58"/>
        <v>t</v>
      </c>
      <c r="AH286" s="193" t="str">
        <f t="shared" si="58"/>
        <v>y</v>
      </c>
    </row>
    <row r="287" spans="1:34">
      <c r="A287" s="173" t="s">
        <v>549</v>
      </c>
      <c r="B287" s="143" t="s">
        <v>149</v>
      </c>
      <c r="C287" s="143" t="s">
        <v>670</v>
      </c>
      <c r="D287" s="65" t="s">
        <v>55</v>
      </c>
      <c r="E287" s="118"/>
      <c r="F287" s="139" t="s">
        <v>214</v>
      </c>
      <c r="G287" s="198"/>
      <c r="H287" s="65"/>
      <c r="I287" s="65"/>
      <c r="J287" s="65"/>
      <c r="K287" s="293"/>
      <c r="L287" s="123"/>
      <c r="M287" s="289">
        <v>44.161000000000001</v>
      </c>
      <c r="N287" s="65"/>
      <c r="O287" s="179"/>
      <c r="P287" s="140"/>
      <c r="Q287" s="64" t="s">
        <v>93</v>
      </c>
      <c r="R287" s="64" t="s">
        <v>677</v>
      </c>
      <c r="S287" s="64" t="str">
        <f t="shared" si="50"/>
        <v>andtvvvgsanftegiivanmvaemieahtdlkvvrklnlggenvnfeaikrgganngidiyveytghglvdilg</v>
      </c>
      <c r="T287" s="64" t="str">
        <f t="shared" si="51"/>
        <v>fpep</v>
      </c>
      <c r="U287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87" s="64" t="str">
        <f t="shared" si="53"/>
        <v>tyg</v>
      </c>
      <c r="W287" s="64" t="str">
        <f t="shared" si="54"/>
        <v>pppi</v>
      </c>
      <c r="X287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87" s="64"/>
      <c r="Z287" s="64"/>
      <c r="AA287" s="64"/>
      <c r="AB287" s="64"/>
      <c r="AC287" s="186" t="str">
        <f t="shared" si="58"/>
        <v>a</v>
      </c>
      <c r="AD287" s="186" t="str">
        <f t="shared" si="58"/>
        <v>e</v>
      </c>
      <c r="AE287" s="186" t="str">
        <f t="shared" si="58"/>
        <v>h</v>
      </c>
      <c r="AF287" s="186" t="str">
        <f t="shared" si="58"/>
        <v>l</v>
      </c>
      <c r="AG287" s="186" t="str">
        <f t="shared" si="58"/>
        <v>t</v>
      </c>
      <c r="AH287" s="193" t="str">
        <f t="shared" si="58"/>
        <v>y</v>
      </c>
    </row>
    <row r="288" spans="1:34" ht="14.75" customHeight="1">
      <c r="A288" s="173" t="s">
        <v>550</v>
      </c>
      <c r="B288" s="143" t="s">
        <v>149</v>
      </c>
      <c r="C288" s="143" t="s">
        <v>670</v>
      </c>
      <c r="D288" s="65" t="s">
        <v>55</v>
      </c>
      <c r="E288" s="118"/>
      <c r="F288" s="139" t="s">
        <v>214</v>
      </c>
      <c r="G288" s="198"/>
      <c r="H288" s="65"/>
      <c r="I288" s="65"/>
      <c r="J288" s="65"/>
      <c r="K288" s="293"/>
      <c r="L288" s="123"/>
      <c r="M288" s="289">
        <v>44.161999999999999</v>
      </c>
      <c r="N288" s="65"/>
      <c r="O288" s="179"/>
      <c r="P288" s="140"/>
      <c r="Q288" s="64" t="s">
        <v>93</v>
      </c>
      <c r="R288" s="64" t="s">
        <v>678</v>
      </c>
      <c r="S288" s="64" t="str">
        <f t="shared" si="50"/>
        <v>andtvvvgsanftegiivanmvaemieahtdlkvvrklnlggenvnfeaikrgganngidiyveytghglvdilg</v>
      </c>
      <c r="T288" s="64" t="str">
        <f t="shared" si="51"/>
        <v>fpep</v>
      </c>
      <c r="U288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88" s="64" t="str">
        <f t="shared" si="53"/>
        <v>tyg</v>
      </c>
      <c r="W288" s="64" t="str">
        <f t="shared" si="54"/>
        <v>pppv</v>
      </c>
      <c r="X288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88" s="64"/>
      <c r="Z288" s="64"/>
      <c r="AA288" s="64"/>
      <c r="AB288" s="64"/>
      <c r="AC288" s="186" t="str">
        <f t="shared" si="58"/>
        <v>a</v>
      </c>
      <c r="AD288" s="186" t="str">
        <f t="shared" si="58"/>
        <v>e</v>
      </c>
      <c r="AE288" s="186" t="str">
        <f t="shared" si="58"/>
        <v>h</v>
      </c>
      <c r="AF288" s="186" t="str">
        <f t="shared" si="58"/>
        <v>l</v>
      </c>
      <c r="AG288" s="186" t="str">
        <f t="shared" si="58"/>
        <v>t</v>
      </c>
      <c r="AH288" s="193" t="str">
        <f t="shared" si="58"/>
        <v>y</v>
      </c>
    </row>
    <row r="289" spans="1:34" ht="14.75" customHeight="1">
      <c r="A289" s="173" t="s">
        <v>552</v>
      </c>
      <c r="B289" s="143" t="s">
        <v>149</v>
      </c>
      <c r="C289" s="143" t="s">
        <v>670</v>
      </c>
      <c r="D289" s="65" t="s">
        <v>55</v>
      </c>
      <c r="E289" s="118"/>
      <c r="F289" s="139" t="s">
        <v>214</v>
      </c>
      <c r="G289" s="198"/>
      <c r="H289" s="65"/>
      <c r="I289" s="65"/>
      <c r="J289" s="65"/>
      <c r="K289" s="293"/>
      <c r="L289" s="123"/>
      <c r="M289" s="289">
        <v>44.162999999999997</v>
      </c>
      <c r="N289" s="65"/>
      <c r="O289" s="179"/>
      <c r="P289" s="140"/>
      <c r="Q289" s="64" t="s">
        <v>93</v>
      </c>
      <c r="R289" s="64" t="s">
        <v>679</v>
      </c>
      <c r="S289" s="64" t="str">
        <f t="shared" si="50"/>
        <v>andtvvvgsanftegiivanmvaemieahtdlkvvrklnlggenvnfeaikrgganngidiyveytghglvdilg</v>
      </c>
      <c r="T289" s="64" t="str">
        <f t="shared" si="51"/>
        <v>fpep</v>
      </c>
      <c r="U289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89" s="64" t="str">
        <f t="shared" si="53"/>
        <v>tyg</v>
      </c>
      <c r="W289" s="64" t="str">
        <f t="shared" si="54"/>
        <v>pppm</v>
      </c>
      <c r="X289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89" s="64"/>
      <c r="Z289" s="64"/>
      <c r="AA289" s="64"/>
      <c r="AB289" s="64"/>
      <c r="AC289" s="186" t="str">
        <f t="shared" si="58"/>
        <v>a</v>
      </c>
      <c r="AD289" s="186" t="str">
        <f t="shared" si="58"/>
        <v>e</v>
      </c>
      <c r="AE289" s="186" t="str">
        <f t="shared" si="58"/>
        <v>h</v>
      </c>
      <c r="AF289" s="186" t="str">
        <f t="shared" si="58"/>
        <v>l</v>
      </c>
      <c r="AG289" s="186" t="str">
        <f t="shared" si="58"/>
        <v>t</v>
      </c>
      <c r="AH289" s="193" t="str">
        <f t="shared" si="58"/>
        <v>y</v>
      </c>
    </row>
    <row r="290" spans="1:34" ht="14.75" customHeight="1">
      <c r="A290" s="173" t="s">
        <v>554</v>
      </c>
      <c r="B290" s="143" t="s">
        <v>149</v>
      </c>
      <c r="C290" s="143" t="s">
        <v>670</v>
      </c>
      <c r="D290" s="65" t="s">
        <v>55</v>
      </c>
      <c r="E290" s="118"/>
      <c r="F290" s="139" t="s">
        <v>217</v>
      </c>
      <c r="G290" s="198"/>
      <c r="H290" s="65"/>
      <c r="I290" s="65"/>
      <c r="J290" s="65"/>
      <c r="K290" s="293"/>
      <c r="L290" s="123"/>
      <c r="M290" s="289">
        <v>44.17</v>
      </c>
      <c r="N290" s="65"/>
      <c r="O290" s="179"/>
      <c r="P290" s="140"/>
      <c r="Q290" s="64" t="s">
        <v>93</v>
      </c>
      <c r="R290" s="64" t="s">
        <v>680</v>
      </c>
      <c r="S290" s="64" t="str">
        <f t="shared" si="50"/>
        <v>andtvvvgsanftegiivanmvaemieahtdlkvvrklnlggenvnfeaikrgganngidiyveytghglvdilg</v>
      </c>
      <c r="T290" s="64" t="str">
        <f t="shared" si="51"/>
        <v>fpep</v>
      </c>
      <c r="U290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90" s="64" t="str">
        <f t="shared" si="53"/>
        <v>tyg</v>
      </c>
      <c r="W290" s="64" t="str">
        <f t="shared" si="54"/>
        <v>pppp</v>
      </c>
      <c r="X290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90" s="64"/>
      <c r="Z290" s="64"/>
      <c r="AA290" s="64"/>
      <c r="AB290" s="64"/>
      <c r="AC290" s="186" t="str">
        <f t="shared" si="58"/>
        <v>a</v>
      </c>
      <c r="AD290" s="186" t="str">
        <f t="shared" si="58"/>
        <v>e</v>
      </c>
      <c r="AE290" s="186" t="str">
        <f t="shared" si="58"/>
        <v>h</v>
      </c>
      <c r="AF290" s="186" t="str">
        <f t="shared" si="58"/>
        <v>l</v>
      </c>
      <c r="AG290" s="186" t="str">
        <f t="shared" si="58"/>
        <v>t</v>
      </c>
      <c r="AH290" s="193" t="str">
        <f t="shared" si="58"/>
        <v>y</v>
      </c>
    </row>
    <row r="291" spans="1:34" ht="14.75" customHeight="1">
      <c r="A291" s="173" t="s">
        <v>556</v>
      </c>
      <c r="B291" s="143" t="s">
        <v>149</v>
      </c>
      <c r="C291" s="143" t="s">
        <v>670</v>
      </c>
      <c r="D291" s="65" t="s">
        <v>55</v>
      </c>
      <c r="E291" s="118"/>
      <c r="F291" s="139" t="s">
        <v>217</v>
      </c>
      <c r="G291" s="198"/>
      <c r="H291" s="65"/>
      <c r="I291" s="65"/>
      <c r="J291" s="65"/>
      <c r="K291" s="293"/>
      <c r="L291" s="123"/>
      <c r="M291" s="289">
        <v>44.170999999999999</v>
      </c>
      <c r="N291" s="65"/>
      <c r="O291" s="179"/>
      <c r="P291" s="140"/>
      <c r="Q291" s="64" t="s">
        <v>93</v>
      </c>
      <c r="R291" s="64" t="s">
        <v>680</v>
      </c>
      <c r="S291" s="64" t="str">
        <f t="shared" si="50"/>
        <v>andtvvvgsanftegiivanmvaemieahtdlkvvrklnlggenvnfeaikrgganngidiyveytghglvdilg</v>
      </c>
      <c r="T291" s="64" t="str">
        <f t="shared" si="51"/>
        <v>fpep</v>
      </c>
      <c r="U291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91" s="64" t="str">
        <f t="shared" si="53"/>
        <v>tyg</v>
      </c>
      <c r="W291" s="64" t="str">
        <f t="shared" si="54"/>
        <v>pppp</v>
      </c>
      <c r="X291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91" s="64"/>
      <c r="Z291" s="64"/>
      <c r="AA291" s="64"/>
      <c r="AB291" s="64"/>
      <c r="AC291" s="186" t="str">
        <f t="shared" si="58"/>
        <v>a</v>
      </c>
      <c r="AD291" s="186" t="str">
        <f t="shared" si="58"/>
        <v>e</v>
      </c>
      <c r="AE291" s="186" t="str">
        <f t="shared" si="58"/>
        <v>h</v>
      </c>
      <c r="AF291" s="186" t="str">
        <f t="shared" si="58"/>
        <v>l</v>
      </c>
      <c r="AG291" s="186" t="str">
        <f t="shared" si="58"/>
        <v>t</v>
      </c>
      <c r="AH291" s="193" t="str">
        <f t="shared" si="58"/>
        <v>y</v>
      </c>
    </row>
    <row r="292" spans="1:34" ht="14.75" customHeight="1">
      <c r="A292" s="173" t="s">
        <v>681</v>
      </c>
      <c r="B292" s="143" t="s">
        <v>149</v>
      </c>
      <c r="C292" s="143" t="s">
        <v>670</v>
      </c>
      <c r="D292" s="65" t="s">
        <v>55</v>
      </c>
      <c r="E292" s="118"/>
      <c r="F292" s="139" t="s">
        <v>220</v>
      </c>
      <c r="G292" s="198"/>
      <c r="H292" s="65"/>
      <c r="I292" s="65"/>
      <c r="J292" s="65"/>
      <c r="K292" s="293"/>
      <c r="L292" s="123"/>
      <c r="M292" s="289">
        <v>44.18</v>
      </c>
      <c r="N292" s="65"/>
      <c r="O292" s="179"/>
      <c r="P292" s="140"/>
      <c r="Q292" s="64" t="s">
        <v>93</v>
      </c>
      <c r="R292" s="64" t="s">
        <v>673</v>
      </c>
      <c r="S292" s="64" t="str">
        <f t="shared" si="50"/>
        <v>andtvvvgsvnftegiivanmvaemieahtdlkvvrklnlggenvnfeaikrgganngidiyveytghglvdilg</v>
      </c>
      <c r="T292" s="64" t="str">
        <f t="shared" si="51"/>
        <v>fpep</v>
      </c>
      <c r="U292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92" s="64" t="str">
        <f t="shared" si="53"/>
        <v>tyg</v>
      </c>
      <c r="W292" s="64" t="str">
        <f t="shared" si="54"/>
        <v>pppp</v>
      </c>
      <c r="X292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92" s="64"/>
      <c r="Z292" s="64"/>
      <c r="AA292" s="64"/>
      <c r="AB292" s="64"/>
      <c r="AC292" s="186" t="str">
        <f t="shared" ref="AC292:AH301" si="59">MID($R292,MID(AC$1,1,3),1)</f>
        <v>v</v>
      </c>
      <c r="AD292" s="186" t="str">
        <f t="shared" si="59"/>
        <v>e</v>
      </c>
      <c r="AE292" s="186" t="str">
        <f t="shared" si="59"/>
        <v>h</v>
      </c>
      <c r="AF292" s="186" t="str">
        <f t="shared" si="59"/>
        <v>l</v>
      </c>
      <c r="AG292" s="186" t="str">
        <f t="shared" si="59"/>
        <v>t</v>
      </c>
      <c r="AH292" s="193" t="str">
        <f t="shared" si="59"/>
        <v>y</v>
      </c>
    </row>
    <row r="293" spans="1:34" ht="14.75" customHeight="1">
      <c r="A293" s="173" t="s">
        <v>682</v>
      </c>
      <c r="B293" s="143" t="s">
        <v>149</v>
      </c>
      <c r="C293" s="143" t="s">
        <v>670</v>
      </c>
      <c r="D293" s="65" t="s">
        <v>55</v>
      </c>
      <c r="E293" s="118"/>
      <c r="F293" s="139" t="s">
        <v>223</v>
      </c>
      <c r="G293" s="198"/>
      <c r="H293" s="65"/>
      <c r="I293" s="65"/>
      <c r="J293" s="65"/>
      <c r="K293" s="293"/>
      <c r="L293" s="123"/>
      <c r="M293" s="289">
        <v>44.19</v>
      </c>
      <c r="N293" s="65"/>
      <c r="O293" s="179"/>
      <c r="P293" s="140"/>
      <c r="Q293" s="64" t="s">
        <v>93</v>
      </c>
      <c r="R293" s="64" t="s">
        <v>673</v>
      </c>
      <c r="S293" s="64" t="str">
        <f t="shared" si="50"/>
        <v>andtvvvgsvnftegiivanmvaemieahtdlkvvrklnlggenvnfeaikrgganngidiyveytghglvdilg</v>
      </c>
      <c r="T293" s="64" t="str">
        <f t="shared" si="51"/>
        <v>fpep</v>
      </c>
      <c r="U293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93" s="64" t="str">
        <f t="shared" si="53"/>
        <v>tyg</v>
      </c>
      <c r="W293" s="64" t="str">
        <f t="shared" si="54"/>
        <v>pppp</v>
      </c>
      <c r="X293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93" s="64"/>
      <c r="Z293" s="64"/>
      <c r="AA293" s="64"/>
      <c r="AB293" s="64"/>
      <c r="AC293" s="186" t="str">
        <f t="shared" si="59"/>
        <v>v</v>
      </c>
      <c r="AD293" s="186" t="str">
        <f t="shared" si="59"/>
        <v>e</v>
      </c>
      <c r="AE293" s="186" t="str">
        <f t="shared" si="59"/>
        <v>h</v>
      </c>
      <c r="AF293" s="186" t="str">
        <f t="shared" si="59"/>
        <v>l</v>
      </c>
      <c r="AG293" s="186" t="str">
        <f t="shared" si="59"/>
        <v>t</v>
      </c>
      <c r="AH293" s="193" t="str">
        <f t="shared" si="59"/>
        <v>y</v>
      </c>
    </row>
    <row r="294" spans="1:34">
      <c r="A294" s="173" t="s">
        <v>558</v>
      </c>
      <c r="B294" s="143" t="s">
        <v>149</v>
      </c>
      <c r="C294" s="143" t="s">
        <v>670</v>
      </c>
      <c r="D294" s="65" t="s">
        <v>55</v>
      </c>
      <c r="E294" s="118"/>
      <c r="F294" s="139" t="s">
        <v>683</v>
      </c>
      <c r="G294" s="198"/>
      <c r="H294" s="65"/>
      <c r="I294" s="65"/>
      <c r="J294" s="65"/>
      <c r="K294" s="293"/>
      <c r="L294" s="123"/>
      <c r="M294" s="289">
        <v>44.2</v>
      </c>
      <c r="N294" s="65"/>
      <c r="O294" s="179"/>
      <c r="P294" s="140"/>
      <c r="Q294" s="64" t="s">
        <v>93</v>
      </c>
      <c r="R294" s="64" t="s">
        <v>684</v>
      </c>
      <c r="S294" s="64" t="str">
        <f t="shared" si="50"/>
        <v>andtvvvgsvnftegiivanmvaemieahtdlkvvrklnlggenvnfeaikrgganngidiyveytghglvdilg</v>
      </c>
      <c r="T294" s="64" t="str">
        <f t="shared" si="51"/>
        <v>fpep</v>
      </c>
      <c r="U294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94" s="64" t="str">
        <f t="shared" si="53"/>
        <v>tyg</v>
      </c>
      <c r="W294" s="64" t="str">
        <f t="shared" si="54"/>
        <v>pppv</v>
      </c>
      <c r="X294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94" s="64"/>
      <c r="Z294" s="64"/>
      <c r="AA294" s="64"/>
      <c r="AB294" s="64"/>
      <c r="AC294" s="186" t="str">
        <f t="shared" si="59"/>
        <v>v</v>
      </c>
      <c r="AD294" s="186" t="str">
        <f t="shared" si="59"/>
        <v>e</v>
      </c>
      <c r="AE294" s="186" t="str">
        <f t="shared" si="59"/>
        <v>h</v>
      </c>
      <c r="AF294" s="186" t="str">
        <f t="shared" si="59"/>
        <v>l</v>
      </c>
      <c r="AG294" s="186" t="str">
        <f t="shared" si="59"/>
        <v>t</v>
      </c>
      <c r="AH294" s="193" t="str">
        <f t="shared" si="59"/>
        <v>y</v>
      </c>
    </row>
    <row r="295" spans="1:34">
      <c r="A295" s="173" t="s">
        <v>559</v>
      </c>
      <c r="B295" s="143" t="s">
        <v>149</v>
      </c>
      <c r="C295" s="143" t="s">
        <v>670</v>
      </c>
      <c r="D295" s="65" t="s">
        <v>55</v>
      </c>
      <c r="E295" s="118"/>
      <c r="F295" s="139" t="s">
        <v>683</v>
      </c>
      <c r="G295" s="198"/>
      <c r="H295" s="65"/>
      <c r="I295" s="65"/>
      <c r="J295" s="65"/>
      <c r="K295" s="293"/>
      <c r="L295" s="123"/>
      <c r="M295" s="289">
        <v>44.201000000000001</v>
      </c>
      <c r="N295" s="65"/>
      <c r="O295" s="179"/>
      <c r="P295" s="140"/>
      <c r="Q295" s="64" t="s">
        <v>93</v>
      </c>
      <c r="R295" s="64" t="s">
        <v>685</v>
      </c>
      <c r="S295" s="64" t="str">
        <f t="shared" si="50"/>
        <v>andtvvvgsvnftegiivanmvaemieahtdlkvvrklnlggenvnfeaikrgganngidiyveytghglvdilg</v>
      </c>
      <c r="T295" s="64" t="str">
        <f t="shared" si="51"/>
        <v>fpep</v>
      </c>
      <c r="U295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95" s="64" t="str">
        <f t="shared" si="53"/>
        <v>tyg</v>
      </c>
      <c r="W295" s="64" t="str">
        <f t="shared" si="54"/>
        <v>pppi</v>
      </c>
      <c r="X295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95" s="64"/>
      <c r="Z295" s="64"/>
      <c r="AA295" s="64"/>
      <c r="AB295" s="64"/>
      <c r="AC295" s="186" t="str">
        <f t="shared" si="59"/>
        <v>v</v>
      </c>
      <c r="AD295" s="186" t="str">
        <f t="shared" si="59"/>
        <v>e</v>
      </c>
      <c r="AE295" s="186" t="str">
        <f t="shared" si="59"/>
        <v>h</v>
      </c>
      <c r="AF295" s="186" t="str">
        <f t="shared" si="59"/>
        <v>l</v>
      </c>
      <c r="AG295" s="186" t="str">
        <f t="shared" si="59"/>
        <v>t</v>
      </c>
      <c r="AH295" s="193" t="str">
        <f t="shared" si="59"/>
        <v>y</v>
      </c>
    </row>
    <row r="296" spans="1:34" ht="14.75" customHeight="1">
      <c r="A296" s="173" t="s">
        <v>686</v>
      </c>
      <c r="B296" s="143" t="s">
        <v>149</v>
      </c>
      <c r="C296" s="143" t="s">
        <v>670</v>
      </c>
      <c r="D296" s="65" t="s">
        <v>55</v>
      </c>
      <c r="E296" s="118"/>
      <c r="F296" s="139" t="s">
        <v>687</v>
      </c>
      <c r="G296" s="198"/>
      <c r="H296" s="65"/>
      <c r="I296" s="65"/>
      <c r="J296" s="65"/>
      <c r="K296" s="293"/>
      <c r="L296" s="123"/>
      <c r="M296" s="289">
        <v>44.21</v>
      </c>
      <c r="N296" s="65"/>
      <c r="O296" s="179"/>
      <c r="P296" s="140"/>
      <c r="Q296" s="64" t="s">
        <v>93</v>
      </c>
      <c r="R296" s="64" t="s">
        <v>673</v>
      </c>
      <c r="S296" s="64" t="str">
        <f t="shared" si="50"/>
        <v>andtvvvgsvnftegiivanmvaemieahtdlkvvrklnlggenvnfeaikrgganngidiyveytghglvdilg</v>
      </c>
      <c r="T296" s="64" t="str">
        <f t="shared" si="51"/>
        <v>fpep</v>
      </c>
      <c r="U296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96" s="64" t="str">
        <f t="shared" si="53"/>
        <v>tyg</v>
      </c>
      <c r="W296" s="64" t="str">
        <f t="shared" si="54"/>
        <v>pppp</v>
      </c>
      <c r="X296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96" s="64"/>
      <c r="Z296" s="64"/>
      <c r="AA296" s="64"/>
      <c r="AB296" s="64"/>
      <c r="AC296" s="186" t="str">
        <f t="shared" si="59"/>
        <v>v</v>
      </c>
      <c r="AD296" s="186" t="str">
        <f t="shared" si="59"/>
        <v>e</v>
      </c>
      <c r="AE296" s="186" t="str">
        <f t="shared" si="59"/>
        <v>h</v>
      </c>
      <c r="AF296" s="186" t="str">
        <f t="shared" si="59"/>
        <v>l</v>
      </c>
      <c r="AG296" s="186" t="str">
        <f t="shared" si="59"/>
        <v>t</v>
      </c>
      <c r="AH296" s="193" t="str">
        <f t="shared" si="59"/>
        <v>y</v>
      </c>
    </row>
    <row r="297" spans="1:34" ht="14.75" customHeight="1">
      <c r="A297" s="173" t="s">
        <v>560</v>
      </c>
      <c r="B297" s="143" t="s">
        <v>149</v>
      </c>
      <c r="C297" s="143" t="s">
        <v>670</v>
      </c>
      <c r="D297" s="65" t="s">
        <v>55</v>
      </c>
      <c r="E297" s="118"/>
      <c r="F297" s="139"/>
      <c r="G297" s="198"/>
      <c r="H297" s="65"/>
      <c r="I297" s="65"/>
      <c r="J297" s="65"/>
      <c r="K297" s="293"/>
      <c r="L297" s="123"/>
      <c r="M297" s="289">
        <v>44.010100000000001</v>
      </c>
      <c r="N297" s="65"/>
      <c r="O297" s="179"/>
      <c r="P297" s="140"/>
      <c r="Q297" s="64" t="s">
        <v>93</v>
      </c>
      <c r="R297" s="64" t="s">
        <v>677</v>
      </c>
      <c r="S297" s="64" t="str">
        <f t="shared" si="50"/>
        <v>andtvvvgsanftegiivanmvaemieahtdlkvvrklnlggenvnfeaikrgganngidiyveytghglvdilg</v>
      </c>
      <c r="T297" s="64" t="str">
        <f t="shared" si="51"/>
        <v>fpep</v>
      </c>
      <c r="U297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97" s="64" t="str">
        <f t="shared" si="53"/>
        <v>tyg</v>
      </c>
      <c r="W297" s="64" t="str">
        <f t="shared" si="54"/>
        <v>pppi</v>
      </c>
      <c r="X297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97" s="64"/>
      <c r="Z297" s="64"/>
      <c r="AA297" s="64"/>
      <c r="AB297" s="64"/>
      <c r="AC297" s="186" t="str">
        <f t="shared" si="59"/>
        <v>a</v>
      </c>
      <c r="AD297" s="186" t="str">
        <f t="shared" si="59"/>
        <v>e</v>
      </c>
      <c r="AE297" s="186" t="str">
        <f t="shared" si="59"/>
        <v>h</v>
      </c>
      <c r="AF297" s="186" t="str">
        <f t="shared" si="59"/>
        <v>l</v>
      </c>
      <c r="AG297" s="186" t="str">
        <f t="shared" si="59"/>
        <v>t</v>
      </c>
      <c r="AH297" s="193" t="str">
        <f t="shared" si="59"/>
        <v>y</v>
      </c>
    </row>
    <row r="298" spans="1:34" ht="14.75" customHeight="1">
      <c r="A298" s="173" t="s">
        <v>562</v>
      </c>
      <c r="B298" s="143" t="s">
        <v>149</v>
      </c>
      <c r="C298" s="143" t="s">
        <v>670</v>
      </c>
      <c r="D298" s="65" t="s">
        <v>55</v>
      </c>
      <c r="E298" s="118"/>
      <c r="F298" s="139"/>
      <c r="G298" s="198"/>
      <c r="H298" s="65"/>
      <c r="I298" s="65"/>
      <c r="J298" s="65"/>
      <c r="K298" s="293"/>
      <c r="L298" s="123"/>
      <c r="M298" s="289">
        <v>44.1601</v>
      </c>
      <c r="N298" s="65"/>
      <c r="O298" s="179"/>
      <c r="P298" s="140"/>
      <c r="Q298" s="64" t="s">
        <v>93</v>
      </c>
      <c r="R298" s="64" t="s">
        <v>678</v>
      </c>
      <c r="S298" s="64" t="str">
        <f t="shared" si="50"/>
        <v>andtvvvgsanftegiivanmvaemieahtdlkvvrklnlggenvnfeaikrgganngidiyveytghglvdilg</v>
      </c>
      <c r="T298" s="64" t="str">
        <f t="shared" si="51"/>
        <v>fpep</v>
      </c>
      <c r="U298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98" s="64" t="str">
        <f t="shared" si="53"/>
        <v>tyg</v>
      </c>
      <c r="W298" s="64" t="str">
        <f t="shared" si="54"/>
        <v>pppv</v>
      </c>
      <c r="X298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98" s="64"/>
      <c r="Z298" s="64"/>
      <c r="AA298" s="64"/>
      <c r="AB298" s="64"/>
      <c r="AC298" s="186" t="str">
        <f t="shared" si="59"/>
        <v>a</v>
      </c>
      <c r="AD298" s="186" t="str">
        <f t="shared" si="59"/>
        <v>e</v>
      </c>
      <c r="AE298" s="186" t="str">
        <f t="shared" si="59"/>
        <v>h</v>
      </c>
      <c r="AF298" s="186" t="str">
        <f t="shared" si="59"/>
        <v>l</v>
      </c>
      <c r="AG298" s="186" t="str">
        <f t="shared" si="59"/>
        <v>t</v>
      </c>
      <c r="AH298" s="193" t="str">
        <f t="shared" si="59"/>
        <v>y</v>
      </c>
    </row>
    <row r="299" spans="1:34" ht="15" customHeight="1">
      <c r="A299" s="173" t="s">
        <v>564</v>
      </c>
      <c r="B299" s="143" t="s">
        <v>149</v>
      </c>
      <c r="C299" s="143" t="s">
        <v>670</v>
      </c>
      <c r="D299" s="65" t="s">
        <v>55</v>
      </c>
      <c r="E299" s="118"/>
      <c r="F299" s="139"/>
      <c r="G299" s="198"/>
      <c r="H299" s="65"/>
      <c r="I299" s="65"/>
      <c r="J299" s="65"/>
      <c r="K299" s="293"/>
      <c r="L299" s="123"/>
      <c r="M299" s="289">
        <v>44.161009999999997</v>
      </c>
      <c r="N299" s="65"/>
      <c r="O299" s="179"/>
      <c r="P299" s="140"/>
      <c r="Q299" s="64" t="s">
        <v>93</v>
      </c>
      <c r="R299" s="64" t="s">
        <v>679</v>
      </c>
      <c r="S299" s="64" t="str">
        <f t="shared" si="50"/>
        <v>andtvvvgsanftegiivanmvaemieahtdlkvvrklnlggenvnfeaikrgganngidiyveytghglvdilg</v>
      </c>
      <c r="T299" s="64" t="str">
        <f t="shared" si="51"/>
        <v>fpep</v>
      </c>
      <c r="U299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299" s="64" t="str">
        <f t="shared" si="53"/>
        <v>tyg</v>
      </c>
      <c r="W299" s="64" t="str">
        <f t="shared" si="54"/>
        <v>pppm</v>
      </c>
      <c r="X299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299" s="64"/>
      <c r="Z299" s="64"/>
      <c r="AA299" s="64"/>
      <c r="AB299" s="64"/>
      <c r="AC299" s="186" t="str">
        <f t="shared" si="59"/>
        <v>a</v>
      </c>
      <c r="AD299" s="186" t="str">
        <f t="shared" si="59"/>
        <v>e</v>
      </c>
      <c r="AE299" s="186" t="str">
        <f t="shared" si="59"/>
        <v>h</v>
      </c>
      <c r="AF299" s="186" t="str">
        <f t="shared" si="59"/>
        <v>l</v>
      </c>
      <c r="AG299" s="186" t="str">
        <f t="shared" si="59"/>
        <v>t</v>
      </c>
      <c r="AH299" s="193" t="str">
        <f t="shared" si="59"/>
        <v>y</v>
      </c>
    </row>
    <row r="300" spans="1:34" ht="15" customHeight="1">
      <c r="A300" s="173" t="s">
        <v>565</v>
      </c>
      <c r="B300" s="143" t="s">
        <v>149</v>
      </c>
      <c r="C300" s="143" t="s">
        <v>670</v>
      </c>
      <c r="D300" s="65" t="s">
        <v>55</v>
      </c>
      <c r="E300" s="118"/>
      <c r="F300" s="139"/>
      <c r="G300" s="375"/>
      <c r="H300" s="65"/>
      <c r="I300" s="65"/>
      <c r="J300" s="65"/>
      <c r="K300" s="293"/>
      <c r="L300" s="123"/>
      <c r="M300" s="289">
        <v>44.16301</v>
      </c>
      <c r="N300" s="65"/>
      <c r="O300" s="179"/>
      <c r="P300" s="140"/>
      <c r="Q300" s="64" t="s">
        <v>93</v>
      </c>
      <c r="R300" s="64" t="s">
        <v>685</v>
      </c>
      <c r="S300" s="64" t="str">
        <f t="shared" si="50"/>
        <v>andtvvvgsvnftegiivanmvaemieahtdlkvvrklnlggenvnfeaikrgganngidiyveytghglvdilg</v>
      </c>
      <c r="T300" s="64" t="str">
        <f t="shared" si="51"/>
        <v>fpep</v>
      </c>
      <c r="U300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300" s="64" t="str">
        <f t="shared" si="53"/>
        <v>tyg</v>
      </c>
      <c r="W300" s="64" t="str">
        <f t="shared" si="54"/>
        <v>pppi</v>
      </c>
      <c r="X300" s="64" t="str">
        <f t="shared" si="55"/>
        <v>tdpegayetvkkeykrkwnivwlkplgfnntgtltvkdelakqynlktfsdlakisdklilgatmffleapdgypglqklynfkfkhtksmdmgirytaidnnevqvidawatdgllvshklkileddkaffppyyaapiirqdvldkhpelkdvlnklanqisleemqklnykvdgegqdpakvakeflkekglil</v>
      </c>
      <c r="Y300" s="64"/>
      <c r="Z300" s="64"/>
      <c r="AA300" s="64"/>
      <c r="AB300" s="64"/>
      <c r="AC300" s="186" t="str">
        <f t="shared" si="59"/>
        <v>v</v>
      </c>
      <c r="AD300" s="186" t="str">
        <f t="shared" si="59"/>
        <v>e</v>
      </c>
      <c r="AE300" s="186" t="str">
        <f t="shared" si="59"/>
        <v>h</v>
      </c>
      <c r="AF300" s="186" t="str">
        <f t="shared" si="59"/>
        <v>l</v>
      </c>
      <c r="AG300" s="186" t="str">
        <f t="shared" si="59"/>
        <v>t</v>
      </c>
      <c r="AH300" s="193" t="str">
        <f t="shared" si="59"/>
        <v>y</v>
      </c>
    </row>
    <row r="301" spans="1:34" ht="15" customHeight="1">
      <c r="A301" s="173" t="s">
        <v>688</v>
      </c>
      <c r="B301" s="143" t="s">
        <v>149</v>
      </c>
      <c r="C301" s="143"/>
      <c r="D301" s="65"/>
      <c r="E301" s="118"/>
      <c r="F301" s="139"/>
      <c r="G301" s="198" t="s">
        <v>1310</v>
      </c>
      <c r="H301" s="65"/>
      <c r="I301" s="65"/>
      <c r="J301" s="65"/>
      <c r="K301" s="293"/>
      <c r="L301" s="123"/>
      <c r="M301" s="289"/>
      <c r="N301" s="65"/>
      <c r="O301" s="179"/>
      <c r="P301" s="140"/>
      <c r="Q301" s="65"/>
      <c r="R301" s="131"/>
      <c r="S301" s="186" t="str">
        <f t="shared" si="50"/>
        <v/>
      </c>
      <c r="T301" s="186" t="str">
        <f t="shared" si="51"/>
        <v/>
      </c>
      <c r="U301" s="186" t="str">
        <f t="shared" si="52"/>
        <v/>
      </c>
      <c r="V301" s="186" t="str">
        <f t="shared" si="53"/>
        <v/>
      </c>
      <c r="W301" s="186" t="str">
        <f t="shared" si="54"/>
        <v/>
      </c>
      <c r="X301" s="186" t="str">
        <f t="shared" si="55"/>
        <v/>
      </c>
      <c r="Y301" s="131"/>
      <c r="Z301" s="131"/>
      <c r="AA301" s="131"/>
      <c r="AB301" s="131"/>
      <c r="AC301" s="186" t="str">
        <f t="shared" si="59"/>
        <v/>
      </c>
      <c r="AD301" s="186" t="str">
        <f t="shared" si="59"/>
        <v/>
      </c>
      <c r="AE301" s="186" t="str">
        <f t="shared" si="59"/>
        <v/>
      </c>
      <c r="AF301" s="186" t="str">
        <f t="shared" si="59"/>
        <v/>
      </c>
      <c r="AG301" s="186" t="str">
        <f t="shared" si="59"/>
        <v/>
      </c>
      <c r="AH301" s="193" t="str">
        <f t="shared" si="59"/>
        <v/>
      </c>
    </row>
    <row r="302" spans="1:34" ht="15" customHeight="1">
      <c r="A302" s="173" t="s">
        <v>567</v>
      </c>
      <c r="B302" s="143" t="s">
        <v>149</v>
      </c>
      <c r="C302" s="143"/>
      <c r="D302" s="65" t="s">
        <v>59</v>
      </c>
      <c r="E302" s="118"/>
      <c r="F302" s="139" t="s">
        <v>160</v>
      </c>
      <c r="G302" s="198"/>
      <c r="H302" s="65" t="s">
        <v>689</v>
      </c>
      <c r="I302" s="65"/>
      <c r="J302" s="65"/>
      <c r="K302" s="293"/>
      <c r="L302" s="123"/>
      <c r="M302" s="289"/>
      <c r="N302" s="65"/>
      <c r="O302" s="179"/>
      <c r="P302" s="140"/>
      <c r="Q302" s="64" t="s">
        <v>93</v>
      </c>
      <c r="R302" s="64" t="s">
        <v>690</v>
      </c>
      <c r="S302" s="64" t="str">
        <f t="shared" si="50"/>
        <v>andtvvvgsiiftetiivanmvaemieahtdlkvvrklnlggvnvnfeaikrgganngidiyveytghglvdilg</v>
      </c>
      <c r="T302" s="64" t="str">
        <f t="shared" si="51"/>
        <v>fpep</v>
      </c>
      <c r="U302" s="64" t="str">
        <f t="shared" si="5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302" s="64" t="str">
        <f t="shared" si="53"/>
        <v>tyg</v>
      </c>
      <c r="W302" s="64" t="str">
        <f t="shared" si="54"/>
        <v>pppa</v>
      </c>
      <c r="X302" s="64" t="str">
        <f t="shared" si="55"/>
        <v>tdpegayetvkkeykrkwnivwlkplgfnntytltvkdelakqynlktfsdlakisdklilgatmfflegpdgypglqklynfkfkhtksmdmgirytaidnnevqvidawatdgllvshklkileddkaffppyyaapiirqdvldkhpelkdvlnklanqisleemqklnykvdgegqdpakvakeflkekglil</v>
      </c>
      <c r="Y302" s="64"/>
      <c r="Z302" s="64"/>
      <c r="AA302" s="64"/>
      <c r="AB302" s="64"/>
      <c r="AC302" s="186" t="str">
        <f t="shared" ref="AC302:AH311" si="60">MID($R302,MID(AC$1,1,3),1)</f>
        <v>i</v>
      </c>
      <c r="AD302" s="186" t="str">
        <f t="shared" si="60"/>
        <v>v</v>
      </c>
      <c r="AE302" s="186" t="str">
        <f t="shared" si="60"/>
        <v>h</v>
      </c>
      <c r="AF302" s="186" t="str">
        <f t="shared" si="60"/>
        <v>l</v>
      </c>
      <c r="AG302" s="186" t="str">
        <f t="shared" si="60"/>
        <v>t</v>
      </c>
      <c r="AH302" s="193" t="str">
        <f t="shared" si="60"/>
        <v>y</v>
      </c>
    </row>
    <row r="303" spans="1:34" ht="15" customHeight="1">
      <c r="A303" s="173" t="s">
        <v>569</v>
      </c>
      <c r="B303" s="138" t="s">
        <v>149</v>
      </c>
      <c r="C303" s="138"/>
      <c r="D303" s="65" t="s">
        <v>59</v>
      </c>
      <c r="E303" s="118"/>
      <c r="F303" s="139" t="s">
        <v>160</v>
      </c>
      <c r="G303" s="198"/>
      <c r="H303" s="65" t="s">
        <v>691</v>
      </c>
      <c r="I303" s="65"/>
      <c r="J303" s="65"/>
      <c r="K303" s="293"/>
      <c r="L303" s="123"/>
      <c r="M303" s="289"/>
      <c r="N303" s="65"/>
      <c r="O303" s="181"/>
      <c r="P303" s="65"/>
      <c r="Q303" s="64" t="s">
        <v>93</v>
      </c>
      <c r="R303" s="64" t="s">
        <v>692</v>
      </c>
      <c r="S303" s="64" t="str">
        <f t="shared" si="50"/>
        <v>andtvvvgsiifteciivanmvaemieahtdlkvvrklnlggvnvnfeaikrgganngidiyveytghglvdilg</v>
      </c>
      <c r="T303" s="64" t="str">
        <f t="shared" si="51"/>
        <v>fpep</v>
      </c>
      <c r="U303" s="64" t="str">
        <f t="shared" si="5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303" s="64" t="str">
        <f t="shared" si="53"/>
        <v>tyg</v>
      </c>
      <c r="W303" s="64" t="str">
        <f t="shared" si="54"/>
        <v>pppa</v>
      </c>
      <c r="X303" s="64" t="str">
        <f t="shared" si="55"/>
        <v>tdpegayetvkkeykrkwnivwlkplgfnntytltvkdelakqynlktfsdlakisdklilgatmfflegpdgypglqklynfkfkhtksmdmgirytaidnnevqvidawatdgllvshklkileddkaffppyyaapiirqdvldkhpelkdvlnklanqisleemqklnykvdgegqdpakvakeflkekglil</v>
      </c>
      <c r="Y303" s="64"/>
      <c r="Z303" s="64"/>
      <c r="AA303" s="64"/>
      <c r="AB303" s="64"/>
      <c r="AC303" s="186" t="str">
        <f t="shared" si="60"/>
        <v>i</v>
      </c>
      <c r="AD303" s="186" t="str">
        <f t="shared" si="60"/>
        <v>v</v>
      </c>
      <c r="AE303" s="186" t="str">
        <f t="shared" si="60"/>
        <v>h</v>
      </c>
      <c r="AF303" s="186" t="str">
        <f t="shared" si="60"/>
        <v>l</v>
      </c>
      <c r="AG303" s="186" t="str">
        <f t="shared" si="60"/>
        <v>t</v>
      </c>
      <c r="AH303" s="193" t="str">
        <f t="shared" si="60"/>
        <v>y</v>
      </c>
    </row>
    <row r="304" spans="1:34" ht="15" customHeight="1">
      <c r="A304" s="173" t="s">
        <v>571</v>
      </c>
      <c r="B304" s="138" t="s">
        <v>149</v>
      </c>
      <c r="C304" s="138"/>
      <c r="D304" s="65" t="s">
        <v>59</v>
      </c>
      <c r="E304" s="118"/>
      <c r="F304" s="139" t="s">
        <v>160</v>
      </c>
      <c r="G304" s="198"/>
      <c r="H304" s="65" t="s">
        <v>693</v>
      </c>
      <c r="I304" s="65"/>
      <c r="J304" s="65"/>
      <c r="K304" s="293"/>
      <c r="L304" s="123"/>
      <c r="M304" s="289"/>
      <c r="N304" s="65"/>
      <c r="O304" s="181"/>
      <c r="P304" s="65"/>
      <c r="Q304" s="64" t="s">
        <v>93</v>
      </c>
      <c r="R304" s="64" t="s">
        <v>694</v>
      </c>
      <c r="S304" s="64" t="str">
        <f t="shared" si="50"/>
        <v>andtvvvgsiiftegiivanmvaemieahtdlkvvrklnlggvnvnfeaikrgganngidiyveytghglvdilg</v>
      </c>
      <c r="T304" s="64" t="str">
        <f t="shared" si="51"/>
        <v>fpep</v>
      </c>
      <c r="U304" s="64" t="str">
        <f t="shared" si="5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304" s="64" t="str">
        <f t="shared" si="53"/>
        <v>tyg</v>
      </c>
      <c r="W304" s="64" t="str">
        <f t="shared" si="54"/>
        <v>pppa</v>
      </c>
      <c r="X304" s="64" t="str">
        <f t="shared" si="55"/>
        <v>tdpegayetvkkeykckwnivwlkplgfnntytltvkdelakqynlktfsdlakisdklilgatmfflegpdgypglqklynfkfkhtksmdmgirytaidnnevqvidawatdgllvshklkileddkaffppyyaapiirqdvldkhpelkdvlnklanqisleemqklnykvdgegqdpakvakeflkekglil</v>
      </c>
      <c r="Y304" s="64"/>
      <c r="Z304" s="64"/>
      <c r="AA304" s="64"/>
      <c r="AB304" s="64"/>
      <c r="AC304" s="186" t="str">
        <f t="shared" si="60"/>
        <v>i</v>
      </c>
      <c r="AD304" s="186" t="str">
        <f t="shared" si="60"/>
        <v>v</v>
      </c>
      <c r="AE304" s="186" t="str">
        <f t="shared" si="60"/>
        <v>h</v>
      </c>
      <c r="AF304" s="186" t="str">
        <f t="shared" si="60"/>
        <v>l</v>
      </c>
      <c r="AG304" s="186" t="str">
        <f t="shared" si="60"/>
        <v>t</v>
      </c>
      <c r="AH304" s="193" t="str">
        <f t="shared" si="60"/>
        <v>y</v>
      </c>
    </row>
    <row r="305" spans="1:34" ht="15" customHeight="1">
      <c r="A305" s="173" t="s">
        <v>572</v>
      </c>
      <c r="B305" s="138" t="s">
        <v>149</v>
      </c>
      <c r="C305" s="138"/>
      <c r="D305" s="65" t="s">
        <v>59</v>
      </c>
      <c r="E305" s="118"/>
      <c r="F305" s="139" t="s">
        <v>160</v>
      </c>
      <c r="G305" s="198"/>
      <c r="H305" s="65" t="s">
        <v>695</v>
      </c>
      <c r="I305" s="65"/>
      <c r="J305" s="65"/>
      <c r="K305" s="293"/>
      <c r="L305" s="123"/>
      <c r="M305" s="289"/>
      <c r="N305" s="65"/>
      <c r="O305" s="181"/>
      <c r="P305" s="65"/>
      <c r="Q305" s="64" t="s">
        <v>93</v>
      </c>
      <c r="R305" s="64" t="s">
        <v>696</v>
      </c>
      <c r="S305" s="64" t="str">
        <f t="shared" si="50"/>
        <v>andtvvvgsiiftegiivanmvaemieahtdlkvvrklnlggvnvnfeaikrgganngidiyveytghglvdilg</v>
      </c>
      <c r="T305" s="64" t="str">
        <f t="shared" si="51"/>
        <v>fpep</v>
      </c>
      <c r="U305" s="64" t="str">
        <f t="shared" si="5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305" s="64" t="str">
        <f t="shared" si="53"/>
        <v>tyg</v>
      </c>
      <c r="W305" s="64" t="str">
        <f t="shared" si="54"/>
        <v>pppa</v>
      </c>
      <c r="X305" s="64" t="str">
        <f t="shared" si="55"/>
        <v>tdpegayetvkkeykrkwnivwlkplgfnntytltvkdelakqynlktfsdlakisdklilgatmfflegpdgypglqklynfkfkhtksmdmgirytaidnnevqvidawatdgllvshklkileddkgffppyyaapiirqdvldkhpelkdvlnklanqisleemqklnykvdgegqdpakvakeflkekglil</v>
      </c>
      <c r="Y305" s="64"/>
      <c r="Z305" s="64"/>
      <c r="AA305" s="64"/>
      <c r="AB305" s="64"/>
      <c r="AC305" s="186" t="str">
        <f t="shared" si="60"/>
        <v>i</v>
      </c>
      <c r="AD305" s="186" t="str">
        <f t="shared" si="60"/>
        <v>v</v>
      </c>
      <c r="AE305" s="186" t="str">
        <f t="shared" si="60"/>
        <v>h</v>
      </c>
      <c r="AF305" s="186" t="str">
        <f t="shared" si="60"/>
        <v>l</v>
      </c>
      <c r="AG305" s="186" t="str">
        <f t="shared" si="60"/>
        <v>t</v>
      </c>
      <c r="AH305" s="193" t="str">
        <f t="shared" si="60"/>
        <v>y</v>
      </c>
    </row>
    <row r="306" spans="1:34" ht="15" customHeight="1">
      <c r="A306" s="173" t="s">
        <v>573</v>
      </c>
      <c r="B306" s="138" t="s">
        <v>149</v>
      </c>
      <c r="C306" s="138"/>
      <c r="D306" s="65" t="s">
        <v>59</v>
      </c>
      <c r="E306" s="118"/>
      <c r="F306" s="139" t="s">
        <v>166</v>
      </c>
      <c r="G306" s="198"/>
      <c r="H306" s="65" t="s">
        <v>697</v>
      </c>
      <c r="I306" s="65"/>
      <c r="J306" s="65"/>
      <c r="K306" s="293"/>
      <c r="L306" s="123"/>
      <c r="M306" s="289"/>
      <c r="N306" s="65"/>
      <c r="O306" s="181"/>
      <c r="P306" s="65"/>
      <c r="Q306" s="64" t="s">
        <v>93</v>
      </c>
      <c r="R306" s="64" t="s">
        <v>698</v>
      </c>
      <c r="S306" s="64" t="str">
        <f t="shared" si="50"/>
        <v>andtvvvgsiiftetiivanmvaemieahtdlkvvrklnlggvnvnfeaikrgganngidiyveytghglvdilg</v>
      </c>
      <c r="T306" s="64" t="str">
        <f t="shared" si="51"/>
        <v>fpep</v>
      </c>
      <c r="U306" s="64" t="str">
        <f t="shared" si="5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306" s="64" t="str">
        <f t="shared" si="53"/>
        <v>tyg</v>
      </c>
      <c r="W306" s="64" t="str">
        <f t="shared" si="54"/>
        <v>pppa</v>
      </c>
      <c r="X306" s="64" t="str">
        <f t="shared" si="55"/>
        <v>tdpegayetvkkeykrkwnivwlkplgfnntytltvkdelakqynlktfsdlakisdklilgatmfflegpdgypglqklynfkfkhtksmdmgirytaidnnevqvidawatdgllvshklkileddkgffppyyaapiirqdvldkhpelkdvlnklanqisleemqklnykvdgegqdpakvakeflkekglil</v>
      </c>
      <c r="Y306" s="64"/>
      <c r="Z306" s="64"/>
      <c r="AA306" s="64"/>
      <c r="AB306" s="64"/>
      <c r="AC306" s="186" t="str">
        <f t="shared" si="60"/>
        <v>i</v>
      </c>
      <c r="AD306" s="186" t="str">
        <f t="shared" si="60"/>
        <v>v</v>
      </c>
      <c r="AE306" s="186" t="str">
        <f t="shared" si="60"/>
        <v>h</v>
      </c>
      <c r="AF306" s="186" t="str">
        <f t="shared" si="60"/>
        <v>l</v>
      </c>
      <c r="AG306" s="186" t="str">
        <f t="shared" si="60"/>
        <v>t</v>
      </c>
      <c r="AH306" s="193" t="str">
        <f t="shared" si="60"/>
        <v>y</v>
      </c>
    </row>
    <row r="307" spans="1:34" ht="15" customHeight="1">
      <c r="A307" s="173" t="s">
        <v>574</v>
      </c>
      <c r="B307" s="138" t="s">
        <v>149</v>
      </c>
      <c r="C307" s="138"/>
      <c r="D307" s="65" t="s">
        <v>59</v>
      </c>
      <c r="E307" s="118"/>
      <c r="F307" s="139" t="s">
        <v>166</v>
      </c>
      <c r="G307" s="198"/>
      <c r="H307" s="65" t="s">
        <v>699</v>
      </c>
      <c r="I307" s="65"/>
      <c r="J307" s="65"/>
      <c r="K307" s="293"/>
      <c r="L307" s="123"/>
      <c r="M307" s="289"/>
      <c r="N307" s="65"/>
      <c r="O307" s="181"/>
      <c r="P307" s="65"/>
      <c r="Q307" s="64" t="s">
        <v>93</v>
      </c>
      <c r="R307" s="64" t="s">
        <v>700</v>
      </c>
      <c r="S307" s="64" t="str">
        <f t="shared" si="50"/>
        <v>andtvvvgsiiftetiivanmvaemieahtdlkvvrklnlggvnvnfeaikrgganngidiyveytghglvdilg</v>
      </c>
      <c r="T307" s="64" t="str">
        <f t="shared" si="51"/>
        <v>fpep</v>
      </c>
      <c r="U307" s="64" t="str">
        <f t="shared" si="5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307" s="64" t="str">
        <f t="shared" si="53"/>
        <v>tyg</v>
      </c>
      <c r="W307" s="64" t="str">
        <f t="shared" si="54"/>
        <v>pppa</v>
      </c>
      <c r="X307" s="64" t="str">
        <f t="shared" si="55"/>
        <v>tdpegayetvkkeykrkwnivwlkplgfnntytltvkdelakqynlktfsdlakisdklilgatmfflegpdgypglqklynfkfkhtksmdmgirytaidnnevqvidawatdgllvshklkileddkmffppyyaapiirqdvldkhpelkdvlnklanqisleemqklnykvdgegqdpakvakeflkekglil</v>
      </c>
      <c r="Y307" s="64"/>
      <c r="Z307" s="64"/>
      <c r="AA307" s="64"/>
      <c r="AB307" s="64"/>
      <c r="AC307" s="186" t="str">
        <f t="shared" si="60"/>
        <v>i</v>
      </c>
      <c r="AD307" s="186" t="str">
        <f t="shared" si="60"/>
        <v>v</v>
      </c>
      <c r="AE307" s="186" t="str">
        <f t="shared" si="60"/>
        <v>h</v>
      </c>
      <c r="AF307" s="186" t="str">
        <f t="shared" si="60"/>
        <v>l</v>
      </c>
      <c r="AG307" s="186" t="str">
        <f t="shared" si="60"/>
        <v>t</v>
      </c>
      <c r="AH307" s="193" t="str">
        <f t="shared" si="60"/>
        <v>y</v>
      </c>
    </row>
    <row r="308" spans="1:34" ht="15" customHeight="1">
      <c r="A308" s="173" t="s">
        <v>576</v>
      </c>
      <c r="B308" s="138" t="s">
        <v>149</v>
      </c>
      <c r="C308" s="138"/>
      <c r="D308" s="65" t="s">
        <v>59</v>
      </c>
      <c r="E308" s="118"/>
      <c r="F308" s="139" t="s">
        <v>166</v>
      </c>
      <c r="G308" s="198"/>
      <c r="H308" s="65" t="s">
        <v>701</v>
      </c>
      <c r="I308" s="65"/>
      <c r="J308" s="65"/>
      <c r="K308" s="293"/>
      <c r="L308" s="123"/>
      <c r="M308" s="289"/>
      <c r="N308" s="65"/>
      <c r="O308" s="181"/>
      <c r="P308" s="65"/>
      <c r="Q308" s="64" t="s">
        <v>93</v>
      </c>
      <c r="R308" s="64" t="s">
        <v>702</v>
      </c>
      <c r="S308" s="64" t="str">
        <f t="shared" si="50"/>
        <v>andtvvvgsiiftetiivanmvaemieahtdlkvvrklnlggvnvnfeaikrgganngidiyveytghglvdilg</v>
      </c>
      <c r="T308" s="64" t="str">
        <f t="shared" si="51"/>
        <v>fpep</v>
      </c>
      <c r="U308" s="64" t="str">
        <f t="shared" si="5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308" s="64" t="str">
        <f t="shared" si="53"/>
        <v>tyg</v>
      </c>
      <c r="W308" s="64" t="str">
        <f t="shared" si="54"/>
        <v>pppa</v>
      </c>
      <c r="X308" s="64" t="str">
        <f t="shared" si="55"/>
        <v>tdpegayetvkkeykrkwnivwlkplgfnntytltvkdelakqynlktfsdlakisdklilgatmfflegpdgypglqklynfkfkhtksmdmgirytaidnnevqvidawatdgllvshklkileddkpffppyyaapiirqdvldkhpelkdvlnklanqisleemqklnykvdgegqdpakvakeflkekglil</v>
      </c>
      <c r="Y308" s="64"/>
      <c r="Z308" s="64"/>
      <c r="AA308" s="64"/>
      <c r="AB308" s="64"/>
      <c r="AC308" s="186" t="str">
        <f t="shared" si="60"/>
        <v>i</v>
      </c>
      <c r="AD308" s="186" t="str">
        <f t="shared" si="60"/>
        <v>v</v>
      </c>
      <c r="AE308" s="186" t="str">
        <f t="shared" si="60"/>
        <v>h</v>
      </c>
      <c r="AF308" s="186" t="str">
        <f t="shared" si="60"/>
        <v>l</v>
      </c>
      <c r="AG308" s="186" t="str">
        <f t="shared" si="60"/>
        <v>t</v>
      </c>
      <c r="AH308" s="193" t="str">
        <f t="shared" si="60"/>
        <v>y</v>
      </c>
    </row>
    <row r="309" spans="1:34" ht="15" customHeight="1">
      <c r="A309" s="173" t="s">
        <v>577</v>
      </c>
      <c r="B309" s="138" t="s">
        <v>149</v>
      </c>
      <c r="C309" s="138"/>
      <c r="D309" s="65" t="s">
        <v>59</v>
      </c>
      <c r="E309" s="118"/>
      <c r="F309" s="139" t="s">
        <v>166</v>
      </c>
      <c r="G309" s="198"/>
      <c r="H309" s="65" t="s">
        <v>703</v>
      </c>
      <c r="I309" s="65"/>
      <c r="J309" s="65"/>
      <c r="K309" s="293"/>
      <c r="L309" s="123"/>
      <c r="M309" s="289"/>
      <c r="N309" s="65"/>
      <c r="O309" s="181"/>
      <c r="P309" s="65"/>
      <c r="Q309" s="64" t="s">
        <v>93</v>
      </c>
      <c r="R309" s="64" t="s">
        <v>704</v>
      </c>
      <c r="S309" s="64" t="str">
        <f t="shared" si="50"/>
        <v>andtvvvgsiiftetiivanmvaemieahtdlkvvrklnlggvnvnfeaikrgganngidiyveytghglvdilg</v>
      </c>
      <c r="T309" s="64" t="str">
        <f t="shared" si="51"/>
        <v>fpep</v>
      </c>
      <c r="U309" s="64" t="str">
        <f t="shared" si="5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309" s="64" t="str">
        <f t="shared" si="53"/>
        <v>tyg</v>
      </c>
      <c r="W309" s="64" t="str">
        <f t="shared" si="54"/>
        <v>pppa</v>
      </c>
      <c r="X309" s="64" t="str">
        <f t="shared" si="55"/>
        <v>tdpegayetvkkeykrkwnivwlkplgfnntytltvkdelakqynlktfsdlakisdklilgatmfflegpdgypglqklynfkfkhtksmdmgirytaidnnevqvidawatdgllvshklkileddkwffppyyaapiirqdvldkhpelkdvlnklanqisleemqklnykvdgegqdpakvakeflkekglil</v>
      </c>
      <c r="Y309" s="64"/>
      <c r="Z309" s="64"/>
      <c r="AA309" s="64"/>
      <c r="AB309" s="64"/>
      <c r="AC309" s="186" t="str">
        <f t="shared" si="60"/>
        <v>i</v>
      </c>
      <c r="AD309" s="186" t="str">
        <f t="shared" si="60"/>
        <v>v</v>
      </c>
      <c r="AE309" s="186" t="str">
        <f t="shared" si="60"/>
        <v>h</v>
      </c>
      <c r="AF309" s="186" t="str">
        <f t="shared" si="60"/>
        <v>l</v>
      </c>
      <c r="AG309" s="186" t="str">
        <f t="shared" si="60"/>
        <v>t</v>
      </c>
      <c r="AH309" s="193" t="str">
        <f t="shared" si="60"/>
        <v>y</v>
      </c>
    </row>
    <row r="310" spans="1:34" ht="15" customHeight="1">
      <c r="A310" s="173" t="s">
        <v>705</v>
      </c>
      <c r="B310" s="138"/>
      <c r="C310" s="138"/>
      <c r="D310" s="65"/>
      <c r="E310" s="118"/>
      <c r="F310" s="139"/>
      <c r="G310" s="198"/>
      <c r="H310" s="65"/>
      <c r="I310" s="65"/>
      <c r="J310" s="65"/>
      <c r="K310" s="293"/>
      <c r="L310" s="123"/>
      <c r="M310" s="289"/>
      <c r="N310" s="65"/>
      <c r="O310" s="181"/>
      <c r="P310" s="65"/>
      <c r="Q310" s="65"/>
      <c r="R310" s="64"/>
      <c r="S310" s="64" t="str">
        <f t="shared" si="50"/>
        <v/>
      </c>
      <c r="T310" s="64" t="str">
        <f t="shared" si="51"/>
        <v/>
      </c>
      <c r="U310" s="64" t="str">
        <f t="shared" si="52"/>
        <v/>
      </c>
      <c r="V310" s="64" t="str">
        <f t="shared" si="53"/>
        <v/>
      </c>
      <c r="W310" s="64" t="str">
        <f t="shared" si="54"/>
        <v/>
      </c>
      <c r="X310" s="64" t="str">
        <f t="shared" si="55"/>
        <v/>
      </c>
      <c r="Y310" s="64"/>
      <c r="Z310" s="64"/>
      <c r="AA310" s="64"/>
      <c r="AB310" s="64"/>
      <c r="AC310" s="186" t="str">
        <f t="shared" si="60"/>
        <v/>
      </c>
      <c r="AD310" s="186" t="str">
        <f t="shared" si="60"/>
        <v/>
      </c>
      <c r="AE310" s="186" t="str">
        <f t="shared" si="60"/>
        <v/>
      </c>
      <c r="AF310" s="186" t="str">
        <f t="shared" si="60"/>
        <v/>
      </c>
      <c r="AG310" s="186" t="str">
        <f t="shared" si="60"/>
        <v/>
      </c>
      <c r="AH310" s="193" t="str">
        <f t="shared" si="60"/>
        <v/>
      </c>
    </row>
    <row r="311" spans="1:34" ht="15" customHeight="1">
      <c r="A311" s="173" t="s">
        <v>578</v>
      </c>
      <c r="B311" s="138" t="s">
        <v>131</v>
      </c>
      <c r="C311" s="138"/>
      <c r="D311" s="65" t="s">
        <v>37</v>
      </c>
      <c r="E311" s="118"/>
      <c r="F311" s="139"/>
      <c r="G311" s="198"/>
      <c r="H311" s="65" t="s">
        <v>706</v>
      </c>
      <c r="I311" s="65"/>
      <c r="J311" s="65"/>
      <c r="K311" s="293"/>
      <c r="L311" s="123"/>
      <c r="M311" s="289"/>
      <c r="N311" s="65"/>
      <c r="O311" s="181"/>
      <c r="P311" s="65"/>
      <c r="Q311" s="65" t="s">
        <v>93</v>
      </c>
      <c r="R311" s="64" t="s">
        <v>707</v>
      </c>
      <c r="S311" s="64" t="str">
        <f t="shared" si="50"/>
        <v>andtvvvgslnwtegiivanmlaemieahtdlkvvrklnlggvnvnfeaikrgganngidiyveytgqglvdilg</v>
      </c>
      <c r="T311" s="64" t="str">
        <f t="shared" si="51"/>
        <v>fpep</v>
      </c>
      <c r="U311" s="64" t="str">
        <f t="shared" si="5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311" s="64" t="str">
        <f t="shared" si="53"/>
        <v>tyg</v>
      </c>
      <c r="W311" s="64" t="str">
        <f t="shared" si="54"/>
        <v>pppp</v>
      </c>
      <c r="X311" s="64" t="str">
        <f t="shared" si="55"/>
        <v>tdpegayetvkkeykrkwnivwlkplgfnntgtlgvkdelakqynlktfsdlakisdklilgatmfflegpdgypglqklynfkfkhtksmdmgirytaidnnevqvidvwatdgllvshklkileddkaffppyyaapiirqdvldkhpelkdvlnklanqisleemqklnykvdgegqdpakvakeflkekglil</v>
      </c>
      <c r="Y311" s="64"/>
      <c r="Z311" s="64"/>
      <c r="AA311" s="64"/>
      <c r="AB311" s="64"/>
      <c r="AC311" s="186" t="str">
        <f t="shared" si="60"/>
        <v>l</v>
      </c>
      <c r="AD311" s="186" t="str">
        <f t="shared" si="60"/>
        <v>v</v>
      </c>
      <c r="AE311" s="186" t="str">
        <f t="shared" si="60"/>
        <v>q</v>
      </c>
      <c r="AF311" s="186" t="str">
        <f t="shared" si="60"/>
        <v>l</v>
      </c>
      <c r="AG311" s="186" t="str">
        <f t="shared" si="60"/>
        <v>g</v>
      </c>
      <c r="AH311" s="193" t="str">
        <f t="shared" si="60"/>
        <v>y</v>
      </c>
    </row>
    <row r="312" spans="1:34" ht="15" customHeight="1">
      <c r="A312" s="173" t="s">
        <v>580</v>
      </c>
      <c r="B312" s="138" t="s">
        <v>131</v>
      </c>
      <c r="C312" s="138"/>
      <c r="D312" s="65" t="s">
        <v>37</v>
      </c>
      <c r="E312" s="118"/>
      <c r="F312" s="139"/>
      <c r="G312" s="198"/>
      <c r="H312" s="65" t="s">
        <v>708</v>
      </c>
      <c r="I312" s="65"/>
      <c r="J312" s="65"/>
      <c r="K312" s="293"/>
      <c r="L312" s="123"/>
      <c r="M312" s="289"/>
      <c r="N312" s="65"/>
      <c r="O312" s="181"/>
      <c r="P312" s="65"/>
      <c r="Q312" s="65" t="s">
        <v>93</v>
      </c>
      <c r="R312" s="64" t="s">
        <v>535</v>
      </c>
      <c r="S312" s="64" t="str">
        <f t="shared" si="50"/>
        <v>andtvvvgslnwtegiivanmlaemieahtdlkvvrklnlggvnvnfeaikrgganngidiyveytgqglvdilg</v>
      </c>
      <c r="T312" s="64" t="str">
        <f t="shared" si="51"/>
        <v>fpep</v>
      </c>
      <c r="U312" s="64" t="str">
        <f t="shared" si="5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312" s="64" t="str">
        <f t="shared" si="53"/>
        <v>tyg</v>
      </c>
      <c r="W312" s="64" t="str">
        <f t="shared" si="54"/>
        <v>pppp</v>
      </c>
      <c r="X312" s="64" t="str">
        <f t="shared" si="55"/>
        <v>tdpegayetvkkeykrkwnivwlkplgfnntgtlgvkdelakqynlktfsdlakisdklilgatmfflegpdgypglqklynfkfkhtksmdmgirytaidnnevqvidvwatdgllvshklkfleddkaffppyyaapiirqdvldkhpelkdvlnklanqisleemqklnykvdgegqdpakvakeflkekglil</v>
      </c>
      <c r="Y312" s="64"/>
      <c r="Z312" s="64"/>
      <c r="AA312" s="64"/>
      <c r="AB312" s="64"/>
      <c r="AC312" s="186" t="str">
        <f t="shared" ref="AC312:AH327" si="61">MID($R312,MID(AC$1,1,3),1)</f>
        <v>l</v>
      </c>
      <c r="AD312" s="186" t="str">
        <f t="shared" si="61"/>
        <v>v</v>
      </c>
      <c r="AE312" s="186" t="str">
        <f t="shared" si="61"/>
        <v>q</v>
      </c>
      <c r="AF312" s="186" t="str">
        <f t="shared" si="61"/>
        <v>l</v>
      </c>
      <c r="AG312" s="186" t="str">
        <f t="shared" si="61"/>
        <v>g</v>
      </c>
      <c r="AH312" s="193" t="str">
        <f t="shared" si="61"/>
        <v>y</v>
      </c>
    </row>
    <row r="313" spans="1:34" ht="15" customHeight="1">
      <c r="A313" s="173" t="s">
        <v>582</v>
      </c>
      <c r="B313" s="138" t="s">
        <v>131</v>
      </c>
      <c r="C313" s="138"/>
      <c r="D313" s="65" t="s">
        <v>37</v>
      </c>
      <c r="E313" s="118"/>
      <c r="F313" s="139"/>
      <c r="G313" s="198"/>
      <c r="H313" s="65" t="s">
        <v>709</v>
      </c>
      <c r="I313" s="65"/>
      <c r="J313" s="65"/>
      <c r="K313" s="293"/>
      <c r="L313" s="123"/>
      <c r="M313" s="289"/>
      <c r="N313" s="65"/>
      <c r="O313" s="181"/>
      <c r="P313" s="65"/>
      <c r="Q313" s="65" t="s">
        <v>93</v>
      </c>
      <c r="R313" s="64" t="s">
        <v>710</v>
      </c>
      <c r="S313" s="64" t="str">
        <f t="shared" si="50"/>
        <v>andtvvvgslnwtegiivanmlaemieahtdlkvvrklnlggvnvnfeaikrgganngidiyveytgqglvdilg</v>
      </c>
      <c r="T313" s="64" t="str">
        <f t="shared" si="51"/>
        <v>fpep</v>
      </c>
      <c r="U313" s="64" t="str">
        <f t="shared" si="5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313" s="64" t="str">
        <f t="shared" si="53"/>
        <v>tyg</v>
      </c>
      <c r="W313" s="64" t="str">
        <f t="shared" si="54"/>
        <v>pppp</v>
      </c>
      <c r="X313" s="64" t="str">
        <f t="shared" si="55"/>
        <v>tdpegayetvkkeykrkwnivwlkplgfnntgtlgvkdelakqynlktfsdlakisdklilgatmfflegpdgypglqklynfkfkhtksmdmgirytaidnnevqvidvwatdgllvshklkfleddkaffppymaapiirqdvldkhpelkdvlnklanqisleemqklnykvdgegqdpakvakeflkekglil</v>
      </c>
      <c r="Y313" s="64"/>
      <c r="Z313" s="64"/>
      <c r="AA313" s="64"/>
      <c r="AB313" s="64"/>
      <c r="AC313" s="186" t="str">
        <f t="shared" si="61"/>
        <v>l</v>
      </c>
      <c r="AD313" s="186" t="str">
        <f t="shared" si="61"/>
        <v>v</v>
      </c>
      <c r="AE313" s="186" t="str">
        <f t="shared" si="61"/>
        <v>q</v>
      </c>
      <c r="AF313" s="186" t="str">
        <f t="shared" si="61"/>
        <v>l</v>
      </c>
      <c r="AG313" s="186" t="str">
        <f t="shared" si="61"/>
        <v>g</v>
      </c>
      <c r="AH313" s="193" t="str">
        <f t="shared" si="61"/>
        <v>m</v>
      </c>
    </row>
    <row r="314" spans="1:34" ht="15" customHeight="1">
      <c r="A314" s="173" t="s">
        <v>584</v>
      </c>
      <c r="B314" s="138" t="s">
        <v>131</v>
      </c>
      <c r="C314" s="138"/>
      <c r="D314" s="65" t="s">
        <v>37</v>
      </c>
      <c r="E314" s="118"/>
      <c r="F314" s="139"/>
      <c r="G314" s="198"/>
      <c r="H314" s="65" t="s">
        <v>711</v>
      </c>
      <c r="I314" s="65"/>
      <c r="J314" s="65"/>
      <c r="K314" s="293"/>
      <c r="L314" s="123"/>
      <c r="M314" s="289"/>
      <c r="N314" s="65"/>
      <c r="O314" s="181"/>
      <c r="P314" s="65"/>
      <c r="Q314" s="65" t="s">
        <v>93</v>
      </c>
      <c r="R314" s="64" t="s">
        <v>712</v>
      </c>
      <c r="S314" s="64" t="str">
        <f t="shared" si="50"/>
        <v>andtvvvgslnwtegiivanmlaemieahtdlkvvrklnlggvnvnfeaikrgganngidiyveytgqglvdilg</v>
      </c>
      <c r="T314" s="64" t="str">
        <f t="shared" si="51"/>
        <v>fpep</v>
      </c>
      <c r="U314" s="64" t="str">
        <f t="shared" si="5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314" s="64" t="str">
        <f t="shared" si="53"/>
        <v>tyg</v>
      </c>
      <c r="W314" s="64" t="str">
        <f t="shared" si="54"/>
        <v>pppp</v>
      </c>
      <c r="X314" s="64" t="str">
        <f t="shared" si="55"/>
        <v>tdpegayetvkkeykrkwnivwlkplgfnntgtlgvkdelakqynlktfsdlakisdklilgatmfflegpdgypglqklynfkfkhtksmdmgikytaidnnevqvidvwatdgllvshklkfleddkaffppymaapiirqdvldkhpelkdvlnklanqisleemqklnykvdgegqdpakvakeflkekglil</v>
      </c>
      <c r="Y314" s="64"/>
      <c r="Z314" s="64"/>
      <c r="AA314" s="64"/>
      <c r="AB314" s="64"/>
      <c r="AC314" s="186" t="str">
        <f t="shared" si="61"/>
        <v>l</v>
      </c>
      <c r="AD314" s="186" t="str">
        <f t="shared" si="61"/>
        <v>v</v>
      </c>
      <c r="AE314" s="186" t="str">
        <f t="shared" si="61"/>
        <v>q</v>
      </c>
      <c r="AF314" s="186" t="str">
        <f t="shared" si="61"/>
        <v>l</v>
      </c>
      <c r="AG314" s="186" t="str">
        <f t="shared" si="61"/>
        <v>g</v>
      </c>
      <c r="AH314" s="193" t="str">
        <f t="shared" si="61"/>
        <v>m</v>
      </c>
    </row>
    <row r="315" spans="1:34" ht="15" customHeight="1">
      <c r="A315" s="173" t="s">
        <v>587</v>
      </c>
      <c r="B315" s="138" t="s">
        <v>131</v>
      </c>
      <c r="C315" s="138"/>
      <c r="D315" s="65" t="s">
        <v>37</v>
      </c>
      <c r="E315" s="118"/>
      <c r="F315" s="139"/>
      <c r="G315" s="198"/>
      <c r="H315" s="65" t="s">
        <v>713</v>
      </c>
      <c r="I315" s="65"/>
      <c r="J315" s="65"/>
      <c r="K315" s="293"/>
      <c r="L315" s="123"/>
      <c r="M315" s="289"/>
      <c r="N315" s="65"/>
      <c r="O315" s="181"/>
      <c r="P315" s="65"/>
      <c r="Q315" s="65" t="s">
        <v>93</v>
      </c>
      <c r="R315" s="64" t="s">
        <v>714</v>
      </c>
      <c r="S315" s="64" t="str">
        <f t="shared" si="50"/>
        <v>andtvvvgslnwtegiivanmlaemieahtdlkvvrklnlggvnvnfeaikrgganngidiyveytgqglvdilg</v>
      </c>
      <c r="T315" s="64" t="str">
        <f t="shared" si="51"/>
        <v>fpep</v>
      </c>
      <c r="U315" s="64" t="str">
        <f t="shared" si="5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315" s="64" t="str">
        <f t="shared" si="53"/>
        <v>tyg</v>
      </c>
      <c r="W315" s="64" t="str">
        <f t="shared" si="54"/>
        <v>pppp</v>
      </c>
      <c r="X315" s="64" t="str">
        <f t="shared" si="55"/>
        <v>tdpegayetvkkeykrkwnivwlkplgfnntgtlgvkdelakqynlktfsdlakisdklilgatifflegpdgypglqklynfkfkhtksmdmgikytaidnnevqvidvwatdgllvshklkfleddkaffppymaapiirqdvldkhpelkdvlnklanqisleemqklnykvdgegqdpakvakeflkekglil</v>
      </c>
      <c r="Y315" s="64"/>
      <c r="Z315" s="64"/>
      <c r="AA315" s="64"/>
      <c r="AB315" s="64"/>
      <c r="AC315" s="186" t="str">
        <f t="shared" si="61"/>
        <v>l</v>
      </c>
      <c r="AD315" s="186" t="str">
        <f t="shared" si="61"/>
        <v>v</v>
      </c>
      <c r="AE315" s="186" t="str">
        <f t="shared" si="61"/>
        <v>q</v>
      </c>
      <c r="AF315" s="186" t="str">
        <f t="shared" si="61"/>
        <v>l</v>
      </c>
      <c r="AG315" s="186" t="str">
        <f t="shared" si="61"/>
        <v>g</v>
      </c>
      <c r="AH315" s="193" t="str">
        <f t="shared" si="61"/>
        <v>m</v>
      </c>
    </row>
    <row r="316" spans="1:34" ht="15" customHeight="1">
      <c r="A316" s="173" t="s">
        <v>590</v>
      </c>
      <c r="B316" s="138" t="s">
        <v>131</v>
      </c>
      <c r="C316" s="138"/>
      <c r="D316" s="65" t="s">
        <v>37</v>
      </c>
      <c r="E316" s="118"/>
      <c r="F316" s="139"/>
      <c r="G316" s="198"/>
      <c r="H316" s="65" t="s">
        <v>715</v>
      </c>
      <c r="I316" s="65"/>
      <c r="J316" s="65"/>
      <c r="K316" s="293"/>
      <c r="L316" s="123"/>
      <c r="M316" s="289"/>
      <c r="N316" s="65"/>
      <c r="O316" s="181"/>
      <c r="P316" s="65"/>
      <c r="Q316" s="65" t="s">
        <v>93</v>
      </c>
      <c r="R316" s="64" t="s">
        <v>714</v>
      </c>
      <c r="S316" s="64" t="str">
        <f t="shared" si="50"/>
        <v>andtvvvgslnwtegiivanmlaemieahtdlkvvrklnlggvnvnfeaikrgganngidiyveytgqglvdilg</v>
      </c>
      <c r="T316" s="64" t="str">
        <f t="shared" si="51"/>
        <v>fpep</v>
      </c>
      <c r="U316" s="64" t="str">
        <f t="shared" si="5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316" s="64" t="str">
        <f t="shared" si="53"/>
        <v>tyg</v>
      </c>
      <c r="W316" s="64" t="str">
        <f t="shared" si="54"/>
        <v>pppp</v>
      </c>
      <c r="X316" s="64" t="str">
        <f t="shared" si="55"/>
        <v>tdpegayetvkkeykrkwnivwlkplgfnntgtlgvkdelakqynlktfsdlakisdklilgatifflegpdgypglqklynfkfkhtksmdmgikytaidnnevqvidvwatdgllvshklkfleddkaffppymaapiirqdvldkhpelkdvlnklanqisleemqklnykvdgegqdpakvakeflkekglil</v>
      </c>
      <c r="Y316" s="64"/>
      <c r="Z316" s="64"/>
      <c r="AA316" s="64"/>
      <c r="AB316" s="64"/>
      <c r="AC316" s="186" t="str">
        <f t="shared" si="61"/>
        <v>l</v>
      </c>
      <c r="AD316" s="186" t="str">
        <f t="shared" si="61"/>
        <v>v</v>
      </c>
      <c r="AE316" s="186" t="str">
        <f t="shared" si="61"/>
        <v>q</v>
      </c>
      <c r="AF316" s="186" t="str">
        <f t="shared" si="61"/>
        <v>l</v>
      </c>
      <c r="AG316" s="186" t="str">
        <f t="shared" si="61"/>
        <v>g</v>
      </c>
      <c r="AH316" s="193" t="str">
        <f t="shared" si="61"/>
        <v>m</v>
      </c>
    </row>
    <row r="317" spans="1:34" ht="15" customHeight="1">
      <c r="A317" s="173" t="s">
        <v>591</v>
      </c>
      <c r="B317" s="138" t="s">
        <v>131</v>
      </c>
      <c r="C317" s="138"/>
      <c r="D317" s="65" t="s">
        <v>37</v>
      </c>
      <c r="E317" s="118"/>
      <c r="F317" s="139"/>
      <c r="G317" s="198"/>
      <c r="H317" s="65" t="s">
        <v>716</v>
      </c>
      <c r="I317" s="65"/>
      <c r="J317" s="65"/>
      <c r="K317" s="293"/>
      <c r="L317" s="123"/>
      <c r="M317" s="289"/>
      <c r="N317" s="65"/>
      <c r="O317" s="181"/>
      <c r="P317" s="65"/>
      <c r="Q317" s="65" t="s">
        <v>93</v>
      </c>
      <c r="R317" s="64" t="s">
        <v>717</v>
      </c>
      <c r="S317" s="64" t="str">
        <f t="shared" si="50"/>
        <v>andtvvvgslnwtegiivanmlaemieahtdlkvvrklnlggvnvnfeaikrgganngidiyveytgqglvdilg</v>
      </c>
      <c r="T317" s="64" t="str">
        <f t="shared" si="51"/>
        <v>fpep</v>
      </c>
      <c r="U317" s="64" t="str">
        <f t="shared" si="5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317" s="64" t="str">
        <f t="shared" si="53"/>
        <v>tyg</v>
      </c>
      <c r="W317" s="64" t="str">
        <f t="shared" si="54"/>
        <v>pppp</v>
      </c>
      <c r="X317" s="64" t="str">
        <f t="shared" si="55"/>
        <v>tdpegayetvkkeykrkwnivwlkplgfnntgtlgvkdelakqynlktfsdlakisdklilgatifflegpdgypglqklynfkfkhtksmdigikytaidnnevqvidvwatdgllvshklkfleddkaffppymaapiirqdvldkhpelkdvlnklanqisleemqklnykvdgegqdpakvakeflkekglil</v>
      </c>
      <c r="Y317" s="64"/>
      <c r="Z317" s="64"/>
      <c r="AA317" s="64"/>
      <c r="AB317" s="64"/>
      <c r="AC317" s="186" t="str">
        <f t="shared" si="61"/>
        <v>l</v>
      </c>
      <c r="AD317" s="186" t="str">
        <f t="shared" si="61"/>
        <v>v</v>
      </c>
      <c r="AE317" s="186" t="str">
        <f t="shared" si="61"/>
        <v>q</v>
      </c>
      <c r="AF317" s="186" t="str">
        <f t="shared" si="61"/>
        <v>l</v>
      </c>
      <c r="AG317" s="186" t="str">
        <f t="shared" si="61"/>
        <v>g</v>
      </c>
      <c r="AH317" s="193" t="str">
        <f t="shared" si="61"/>
        <v>m</v>
      </c>
    </row>
    <row r="318" spans="1:34" ht="15" customHeight="1">
      <c r="A318" s="173" t="s">
        <v>593</v>
      </c>
      <c r="B318" s="138" t="s">
        <v>131</v>
      </c>
      <c r="C318" s="138"/>
      <c r="D318" s="65" t="s">
        <v>37</v>
      </c>
      <c r="E318" s="118"/>
      <c r="F318" s="139"/>
      <c r="G318" s="198"/>
      <c r="H318" s="65" t="s">
        <v>718</v>
      </c>
      <c r="I318" s="65"/>
      <c r="J318" s="65"/>
      <c r="K318" s="293"/>
      <c r="L318" s="123"/>
      <c r="M318" s="289"/>
      <c r="N318" s="65"/>
      <c r="O318" s="181"/>
      <c r="P318" s="65"/>
      <c r="Q318" s="65" t="s">
        <v>93</v>
      </c>
      <c r="R318" s="64" t="s">
        <v>719</v>
      </c>
      <c r="S318" s="64" t="str">
        <f t="shared" si="50"/>
        <v>andtvvvgslnwtegiivanmlaemieahtdlkvvrklnlggvnvnfeaikrgganngidiyveytgqglvdilg</v>
      </c>
      <c r="T318" s="64" t="str">
        <f t="shared" si="51"/>
        <v>fpep</v>
      </c>
      <c r="U318" s="64" t="str">
        <f t="shared" si="5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318" s="64" t="str">
        <f t="shared" si="53"/>
        <v>tyg</v>
      </c>
      <c r="W318" s="64" t="str">
        <f t="shared" si="54"/>
        <v>pppp</v>
      </c>
      <c r="X318" s="64" t="str">
        <f t="shared" si="55"/>
        <v>tdpegayetvkkeykrkwnivwlkplgfnntgtlgvkdelakqynlktfsdlakisdklilgatifflegpdgypglqklynfkfkhtksmdigikytaidnnevqvidvwatdgllvshklkfleddkaffpaymaapiirqdvldkhpelkdvlnklanqisleemqklnykvdgegqdpakvakeflkekglil</v>
      </c>
      <c r="Y318" s="64"/>
      <c r="Z318" s="64"/>
      <c r="AA318" s="64"/>
      <c r="AB318" s="64"/>
      <c r="AC318" s="186" t="str">
        <f t="shared" si="61"/>
        <v>l</v>
      </c>
      <c r="AD318" s="186" t="str">
        <f t="shared" si="61"/>
        <v>v</v>
      </c>
      <c r="AE318" s="186" t="str">
        <f t="shared" si="61"/>
        <v>q</v>
      </c>
      <c r="AF318" s="186" t="str">
        <f t="shared" si="61"/>
        <v>l</v>
      </c>
      <c r="AG318" s="186" t="str">
        <f t="shared" si="61"/>
        <v>g</v>
      </c>
      <c r="AH318" s="193" t="str">
        <f t="shared" si="61"/>
        <v>m</v>
      </c>
    </row>
    <row r="319" spans="1:34" ht="15" customHeight="1">
      <c r="A319" s="173" t="s">
        <v>595</v>
      </c>
      <c r="B319" s="138" t="s">
        <v>131</v>
      </c>
      <c r="C319" s="138"/>
      <c r="D319" s="65" t="s">
        <v>37</v>
      </c>
      <c r="E319" s="118"/>
      <c r="F319" s="139"/>
      <c r="G319" s="198"/>
      <c r="H319" s="65" t="s">
        <v>720</v>
      </c>
      <c r="I319" s="65"/>
      <c r="J319" s="65"/>
      <c r="K319" s="293"/>
      <c r="L319" s="123"/>
      <c r="M319" s="289"/>
      <c r="N319" s="65"/>
      <c r="O319" s="181"/>
      <c r="P319" s="65"/>
      <c r="Q319" s="65" t="s">
        <v>93</v>
      </c>
      <c r="R319" s="64" t="s">
        <v>721</v>
      </c>
      <c r="S319" s="64" t="str">
        <f t="shared" si="50"/>
        <v>andtvvvgslnwtegiivanmlaemieahtdlkvvrklnlggvnvnfeaikrgganngidiyveytgqglvdilg</v>
      </c>
      <c r="T319" s="64" t="str">
        <f t="shared" si="51"/>
        <v>fpep</v>
      </c>
      <c r="U319" s="64" t="str">
        <f t="shared" si="5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319" s="64" t="str">
        <f t="shared" si="53"/>
        <v>tyg</v>
      </c>
      <c r="W319" s="64" t="str">
        <f t="shared" si="54"/>
        <v>pppp</v>
      </c>
      <c r="X319" s="64" t="str">
        <f t="shared" si="55"/>
        <v>tdpegayetvkkeykrkwnivwlkplgfnntgtlgvkdelakqynlktfsdlakisdklilgatifflegpdgypglqklynfkfkhtksmdigikytaidnnevqvidvwatdgllvshklkfleddkfffpaymaapiirqdvldkhpelkdvlnklanqisleemqklnykvdgegqdpakvakeflkekglil</v>
      </c>
      <c r="Y319" s="64"/>
      <c r="Z319" s="64"/>
      <c r="AA319" s="64"/>
      <c r="AB319" s="64"/>
      <c r="AC319" s="186" t="str">
        <f t="shared" si="61"/>
        <v>l</v>
      </c>
      <c r="AD319" s="186" t="str">
        <f t="shared" si="61"/>
        <v>v</v>
      </c>
      <c r="AE319" s="186" t="str">
        <f t="shared" si="61"/>
        <v>q</v>
      </c>
      <c r="AF319" s="186" t="str">
        <f t="shared" si="61"/>
        <v>l</v>
      </c>
      <c r="AG319" s="186" t="str">
        <f t="shared" si="61"/>
        <v>g</v>
      </c>
      <c r="AH319" s="193" t="str">
        <f t="shared" si="61"/>
        <v>m</v>
      </c>
    </row>
    <row r="320" spans="1:34" ht="15" customHeight="1">
      <c r="A320" s="173" t="s">
        <v>596</v>
      </c>
      <c r="B320" s="138" t="s">
        <v>131</v>
      </c>
      <c r="C320" s="138"/>
      <c r="D320" s="65" t="s">
        <v>37</v>
      </c>
      <c r="E320" s="118"/>
      <c r="F320" s="139"/>
      <c r="G320" s="198"/>
      <c r="H320" s="65" t="s">
        <v>722</v>
      </c>
      <c r="I320" s="65"/>
      <c r="J320" s="65"/>
      <c r="K320" s="293"/>
      <c r="L320" s="123"/>
      <c r="M320" s="289"/>
      <c r="N320" s="65"/>
      <c r="O320" s="181"/>
      <c r="P320" s="65"/>
      <c r="Q320" s="65" t="s">
        <v>93</v>
      </c>
      <c r="R320" s="64" t="s">
        <v>723</v>
      </c>
      <c r="S320" s="64" t="str">
        <f t="shared" si="50"/>
        <v>andtvvvgslnwtegiivanmlaemieahtdlkvvrklnlggvnvnfeaikrgganngidiyveytgqglvdilg</v>
      </c>
      <c r="T320" s="64" t="str">
        <f t="shared" si="51"/>
        <v>fpep</v>
      </c>
      <c r="U320" s="64" t="str">
        <f t="shared" si="5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320" s="64" t="str">
        <f t="shared" si="53"/>
        <v>tyg</v>
      </c>
      <c r="W320" s="64" t="str">
        <f t="shared" si="54"/>
        <v>pppp</v>
      </c>
      <c r="X320" s="64" t="str">
        <f t="shared" si="55"/>
        <v>tdpegayetvkkeykrkwnivwlkplgfnntgtlgvkdelakqynlktfsdlakisdklilgatifflegpdgypglqklynfkfkhtkvmdigikytaidnnevqvidvwatdgllvshklkfleddkfffpaymaapiirqdvldkhpelkdvlnklanqisleemqklnykvdgegqdpakvakeflkekglil</v>
      </c>
      <c r="Y320" s="64"/>
      <c r="Z320" s="64"/>
      <c r="AA320" s="64"/>
      <c r="AB320" s="64"/>
      <c r="AC320" s="186" t="str">
        <f t="shared" si="61"/>
        <v>l</v>
      </c>
      <c r="AD320" s="186" t="str">
        <f t="shared" si="61"/>
        <v>v</v>
      </c>
      <c r="AE320" s="186" t="str">
        <f t="shared" si="61"/>
        <v>q</v>
      </c>
      <c r="AF320" s="186" t="str">
        <f t="shared" si="61"/>
        <v>l</v>
      </c>
      <c r="AG320" s="186" t="str">
        <f t="shared" si="61"/>
        <v>g</v>
      </c>
      <c r="AH320" s="193" t="str">
        <f t="shared" si="61"/>
        <v>m</v>
      </c>
    </row>
    <row r="321" spans="1:34" ht="15" customHeight="1">
      <c r="A321" s="326" t="s">
        <v>597</v>
      </c>
      <c r="B321" s="138" t="s">
        <v>131</v>
      </c>
      <c r="C321" s="138"/>
      <c r="D321" s="65" t="s">
        <v>37</v>
      </c>
      <c r="E321" s="118"/>
      <c r="F321" s="139"/>
      <c r="G321" s="198"/>
      <c r="H321" s="65" t="s">
        <v>724</v>
      </c>
      <c r="I321" s="65"/>
      <c r="J321" s="65"/>
      <c r="K321" s="293"/>
      <c r="L321" s="123"/>
      <c r="M321" s="289"/>
      <c r="N321" s="65"/>
      <c r="O321" s="181"/>
      <c r="P321" s="65"/>
      <c r="Q321" s="65" t="s">
        <v>93</v>
      </c>
      <c r="R321" s="64" t="s">
        <v>723</v>
      </c>
      <c r="S321" s="64" t="str">
        <f t="shared" si="50"/>
        <v>andtvvvgslnwtegiivanmlaemieahtdlkvvrklnlggvnvnfeaikrgganngidiyveytgqglvdilg</v>
      </c>
      <c r="T321" s="64" t="str">
        <f t="shared" si="51"/>
        <v>fpep</v>
      </c>
      <c r="U321" s="64" t="str">
        <f t="shared" si="52"/>
        <v>nvyitadkqkngikanfkirhnvedgsvqladhyqqntpigdgpvllpdnhylstqsvlskdpnekrdhmvllefvtaagitlgmdelykggtggsmskgeelftgvvpilveldggvnghkfsvrgegegdatngkltlkficttgklpvpwptlvttltygvqcfsrypdhmkqhdffksampegyvqertisfkddgtyktraevkfegdtlvnrielkgidfkedgnilghkley</v>
      </c>
      <c r="V321" s="64" t="str">
        <f t="shared" si="53"/>
        <v>tyg</v>
      </c>
      <c r="W321" s="64" t="str">
        <f t="shared" si="54"/>
        <v>pppp</v>
      </c>
      <c r="X321" s="64" t="str">
        <f t="shared" si="55"/>
        <v>tdpegayetvkkeykrkwnivwlkplgfnntgtlgvkdelakqynlktfsdlakisdklilgatifflegpdgypglqklynfkfkhtkvmdigikytaidnnevqvidvwatdgllvshklkfleddkfffpaymaapiirqdvldkhpelkdvlnklanqisleemqklnykvdgegqdpakvakeflkekglil</v>
      </c>
      <c r="Y321" s="64"/>
      <c r="Z321" s="64"/>
      <c r="AA321" s="64"/>
      <c r="AB321" s="64"/>
      <c r="AC321" s="186" t="str">
        <f t="shared" si="61"/>
        <v>l</v>
      </c>
      <c r="AD321" s="186" t="str">
        <f t="shared" si="61"/>
        <v>v</v>
      </c>
      <c r="AE321" s="186" t="str">
        <f t="shared" si="61"/>
        <v>q</v>
      </c>
      <c r="AF321" s="186" t="str">
        <f t="shared" si="61"/>
        <v>l</v>
      </c>
      <c r="AG321" s="186" t="str">
        <f t="shared" si="61"/>
        <v>g</v>
      </c>
      <c r="AH321" s="193" t="str">
        <f t="shared" si="61"/>
        <v>m</v>
      </c>
    </row>
    <row r="322" spans="1:34" ht="15" customHeight="1">
      <c r="A322" s="329" t="s">
        <v>725</v>
      </c>
      <c r="B322" s="138" t="s">
        <v>320</v>
      </c>
      <c r="C322" s="138"/>
      <c r="D322" s="65" t="s">
        <v>68</v>
      </c>
      <c r="E322" s="118"/>
      <c r="F322" s="139" t="s">
        <v>726</v>
      </c>
      <c r="G322" s="198" t="s">
        <v>727</v>
      </c>
      <c r="H322" s="65" t="s">
        <v>728</v>
      </c>
      <c r="I322" s="65"/>
      <c r="J322" s="65"/>
      <c r="K322" s="293"/>
      <c r="L322" s="123"/>
      <c r="M322" s="289">
        <v>1.23</v>
      </c>
      <c r="N322" s="65"/>
      <c r="O322" s="181"/>
      <c r="P322" s="65"/>
      <c r="Q322" s="64" t="s">
        <v>93</v>
      </c>
      <c r="R322" s="64" t="s">
        <v>729</v>
      </c>
      <c r="S322" s="64" t="str">
        <f t="shared" si="50"/>
        <v>andtvvvgsieftegiivanmvaemieahtdlkvvrklnlggenvnfeaikrgganngidiyveytghglvdilg</v>
      </c>
      <c r="T322" s="64" t="str">
        <f t="shared" si="51"/>
        <v>fpep</v>
      </c>
      <c r="U322" s="64" t="str">
        <f t="shared" si="52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322" s="64" t="str">
        <f t="shared" si="53"/>
        <v>tyg</v>
      </c>
      <c r="W322" s="64" t="str">
        <f t="shared" si="54"/>
        <v>ppps</v>
      </c>
      <c r="X322" s="64" t="str">
        <f t="shared" si="55"/>
        <v>tdpegayetvkkeykrkwnivwlkplgfnntytltvkdelakqynlktfsdlakisdklilgatmfflegpdgypglqklynfkfkhtksmdmgirytaidnnevdvidawatdgllvshklkileddkaffppyyaapiisqdvldkhpklkdvlnklanqisleemqklnykvdgegqdpakvakeflkekglil</v>
      </c>
      <c r="Y322" s="64"/>
      <c r="Z322" s="64"/>
      <c r="AA322" s="64"/>
      <c r="AB322" s="64"/>
      <c r="AC322" s="186" t="str">
        <f t="shared" si="61"/>
        <v>i</v>
      </c>
      <c r="AD322" s="186" t="str">
        <f t="shared" si="61"/>
        <v>e</v>
      </c>
      <c r="AE322" s="186" t="str">
        <f t="shared" si="61"/>
        <v>h</v>
      </c>
      <c r="AF322" s="186" t="str">
        <f t="shared" si="61"/>
        <v>l</v>
      </c>
      <c r="AG322" s="186" t="str">
        <f t="shared" si="61"/>
        <v>t</v>
      </c>
      <c r="AH322" s="193" t="str">
        <f t="shared" si="61"/>
        <v>y</v>
      </c>
    </row>
    <row r="323" spans="1:34" ht="15" customHeight="1">
      <c r="A323" s="173" t="s">
        <v>730</v>
      </c>
      <c r="B323" s="138"/>
      <c r="C323" s="138"/>
      <c r="D323" s="65"/>
      <c r="E323" s="118"/>
      <c r="F323" s="139"/>
      <c r="G323" s="198"/>
      <c r="H323" s="65"/>
      <c r="I323" s="65"/>
      <c r="J323" s="65"/>
      <c r="K323" s="293"/>
      <c r="L323" s="123"/>
      <c r="M323" s="289"/>
      <c r="N323" s="65"/>
      <c r="O323" s="181"/>
      <c r="P323" s="65"/>
      <c r="Q323" s="65"/>
      <c r="R323" s="64"/>
      <c r="S323" s="64" t="str">
        <f>MID($R323,1,75)</f>
        <v/>
      </c>
      <c r="T323" s="64" t="str">
        <f>MID($R323,76,4)</f>
        <v/>
      </c>
      <c r="U323" s="64" t="str">
        <f>MID($R323,80,239)</f>
        <v/>
      </c>
      <c r="V323" s="64" t="str">
        <f>MID($R323,240,3)</f>
        <v/>
      </c>
      <c r="W323" s="64" t="str">
        <f>MID($R323,321,4)</f>
        <v/>
      </c>
      <c r="X323" s="64" t="str">
        <f>MID($R323,326,198)</f>
        <v/>
      </c>
      <c r="Y323" s="64"/>
      <c r="Z323" s="64"/>
      <c r="AA323" s="64"/>
      <c r="AB323" s="64"/>
      <c r="AC323" s="186" t="str">
        <f t="shared" ref="AC323:AH323" si="62">MID($R323,MID(AC$1,1,3),1)</f>
        <v/>
      </c>
      <c r="AD323" s="186" t="str">
        <f t="shared" si="62"/>
        <v/>
      </c>
      <c r="AE323" s="186" t="str">
        <f t="shared" si="62"/>
        <v/>
      </c>
      <c r="AF323" s="186" t="str">
        <f t="shared" si="62"/>
        <v/>
      </c>
      <c r="AG323" s="186" t="str">
        <f t="shared" si="62"/>
        <v/>
      </c>
      <c r="AH323" s="193" t="str">
        <f t="shared" si="62"/>
        <v/>
      </c>
    </row>
    <row r="324" spans="1:34" ht="15" customHeight="1">
      <c r="A324" s="326" t="s">
        <v>731</v>
      </c>
      <c r="B324" s="138"/>
      <c r="C324" s="138"/>
      <c r="D324" s="65"/>
      <c r="E324" s="118"/>
      <c r="F324" s="139"/>
      <c r="G324" s="198"/>
      <c r="H324" s="65"/>
      <c r="I324" s="65"/>
      <c r="J324" s="65"/>
      <c r="K324" s="293"/>
      <c r="L324" s="123"/>
      <c r="M324" s="289"/>
      <c r="N324" s="65"/>
      <c r="O324" s="181"/>
      <c r="P324" s="65"/>
      <c r="Q324" s="65"/>
      <c r="R324" s="64"/>
      <c r="S324" s="64" t="str">
        <f t="shared" ref="S324:S379" si="63">MID($R324,1,75)</f>
        <v/>
      </c>
      <c r="T324" s="64" t="str">
        <f t="shared" ref="T324:T379" si="64">MID($R324,76,4)</f>
        <v/>
      </c>
      <c r="U324" s="64" t="str">
        <f t="shared" ref="U324:U379" si="65">MID($R324,80,239)</f>
        <v/>
      </c>
      <c r="V324" s="64" t="str">
        <f t="shared" ref="V324:V379" si="66">MID($R324,240,3)</f>
        <v/>
      </c>
      <c r="W324" s="64" t="str">
        <f t="shared" ref="W324:W379" si="67">MID($R324,321,4)</f>
        <v/>
      </c>
      <c r="X324" s="64" t="str">
        <f t="shared" ref="X324:X379" si="68">MID($R324,326,198)</f>
        <v/>
      </c>
      <c r="Y324" s="64"/>
      <c r="Z324" s="64"/>
      <c r="AA324" s="64"/>
      <c r="AB324" s="64"/>
      <c r="AC324" s="186" t="str">
        <f t="shared" ref="AC324:AC379" si="69">MID($R324,MID(AC$1,1,3),1)</f>
        <v/>
      </c>
      <c r="AD324" s="186" t="str">
        <f t="shared" ref="AD324:AD379" si="70">MID($R324,MID(AD$1,1,3),1)</f>
        <v/>
      </c>
      <c r="AE324" s="186" t="str">
        <f t="shared" ref="AE324:AE379" si="71">MID($R324,MID(AE$1,1,3),1)</f>
        <v/>
      </c>
      <c r="AF324" s="186" t="str">
        <f t="shared" ref="AF324:AF379" si="72">MID($R324,MID(AF$1,1,3),1)</f>
        <v/>
      </c>
      <c r="AG324" s="334" t="str">
        <f t="shared" si="61"/>
        <v/>
      </c>
      <c r="AH324" s="193" t="str">
        <f t="shared" ref="AH324:AH379" si="73">MID($R324,MID(AH$1,1,3),1)</f>
        <v/>
      </c>
    </row>
    <row r="325" spans="1:34" ht="15" customHeight="1">
      <c r="A325" s="326" t="s">
        <v>732</v>
      </c>
      <c r="B325" s="138" t="s">
        <v>89</v>
      </c>
      <c r="C325" s="138"/>
      <c r="D325" s="65"/>
      <c r="E325" s="118"/>
      <c r="F325" s="139"/>
      <c r="G325" s="198"/>
      <c r="H325" s="65" t="s">
        <v>733</v>
      </c>
      <c r="I325" s="65"/>
      <c r="J325" s="65"/>
      <c r="K325" s="293"/>
      <c r="L325" s="123"/>
      <c r="M325" s="289"/>
      <c r="N325" s="65"/>
      <c r="O325" s="181"/>
      <c r="P325" s="65"/>
      <c r="Q325" s="65" t="s">
        <v>93</v>
      </c>
      <c r="R325" s="64" t="s">
        <v>734</v>
      </c>
      <c r="S325" s="64" t="str">
        <f t="shared" si="63"/>
        <v>andtvvvgsinfteqiivanmvaemieahtdlkvvrklnlggtnvnfeaikrgganngidiyveytghglvdilg</v>
      </c>
      <c r="T325" s="64" t="str">
        <f t="shared" si="64"/>
        <v>fpep</v>
      </c>
      <c r="U325" s="64" t="str">
        <f t="shared" si="65"/>
        <v>nvyitadkqkngikanfkirhnmedgsvqladhyqqntpigdgpvllpdnhylstqsvlskdpnekrdhmvllefvtaagitlgmdelykggtggsmskgeelftgvvpilveldggvnghkfsvrgegegdatngkltlkficttgklpvpwptlvttltygvqcfsrypdhmkqhdffksampegyvqertisfkddgtyktraevkfegdtlvnrielkgidfkedgnilghkley</v>
      </c>
      <c r="V325" s="64" t="str">
        <f t="shared" si="66"/>
        <v>tyg</v>
      </c>
      <c r="W325" s="64" t="str">
        <f t="shared" si="67"/>
        <v>pppp</v>
      </c>
      <c r="X325" s="64" t="str">
        <f t="shared" si="68"/>
        <v>tdpegayetvkkeykrkwnivwlkplgfnntytltvkdelakqynlktfsdlakisdklilgatmfflerpdgypglqklynfkfkhtksmdmgirytaidnnevqvidafatdgllvshklkileddkaffppyyaapiirqdvldkhpelkdvlnklanqisleemqklnykvdgegqdpakvakeflkekglil</v>
      </c>
      <c r="Y325" s="64"/>
      <c r="Z325" s="64"/>
      <c r="AA325" s="64"/>
      <c r="AB325" s="64"/>
      <c r="AC325" s="186" t="str">
        <f t="shared" si="69"/>
        <v>i</v>
      </c>
      <c r="AD325" s="186" t="str">
        <f t="shared" si="70"/>
        <v>t</v>
      </c>
      <c r="AE325" s="186" t="str">
        <f t="shared" si="71"/>
        <v>h</v>
      </c>
      <c r="AF325" s="186" t="str">
        <f t="shared" si="72"/>
        <v>l</v>
      </c>
      <c r="AG325" s="334" t="str">
        <f t="shared" si="61"/>
        <v>t</v>
      </c>
      <c r="AH325" s="193" t="str">
        <f t="shared" si="73"/>
        <v>y</v>
      </c>
    </row>
    <row r="326" spans="1:34" ht="15" customHeight="1">
      <c r="A326" s="326" t="s">
        <v>735</v>
      </c>
      <c r="B326" s="138"/>
      <c r="C326" s="138"/>
      <c r="D326" s="65"/>
      <c r="E326" s="118"/>
      <c r="F326" s="139"/>
      <c r="G326" s="198"/>
      <c r="H326" s="65"/>
      <c r="I326" s="65"/>
      <c r="J326" s="65"/>
      <c r="K326" s="293"/>
      <c r="L326" s="123"/>
      <c r="M326" s="289"/>
      <c r="N326" s="65"/>
      <c r="O326" s="181"/>
      <c r="P326" s="65"/>
      <c r="Q326" s="65"/>
      <c r="R326" s="64"/>
      <c r="S326" s="64" t="str">
        <f t="shared" si="63"/>
        <v/>
      </c>
      <c r="T326" s="64" t="str">
        <f t="shared" si="64"/>
        <v/>
      </c>
      <c r="U326" s="64" t="str">
        <f t="shared" si="65"/>
        <v/>
      </c>
      <c r="V326" s="64" t="str">
        <f t="shared" si="66"/>
        <v/>
      </c>
      <c r="W326" s="64" t="str">
        <f t="shared" si="67"/>
        <v/>
      </c>
      <c r="X326" s="64" t="str">
        <f t="shared" si="68"/>
        <v/>
      </c>
      <c r="Y326" s="64"/>
      <c r="Z326" s="64"/>
      <c r="AA326" s="64"/>
      <c r="AB326" s="64"/>
      <c r="AC326" s="186" t="str">
        <f t="shared" si="69"/>
        <v/>
      </c>
      <c r="AD326" s="186" t="str">
        <f t="shared" si="70"/>
        <v/>
      </c>
      <c r="AE326" s="186" t="str">
        <f t="shared" si="71"/>
        <v/>
      </c>
      <c r="AF326" s="186" t="str">
        <f t="shared" si="72"/>
        <v/>
      </c>
      <c r="AG326" s="334" t="str">
        <f t="shared" si="61"/>
        <v/>
      </c>
      <c r="AH326" s="193" t="str">
        <f t="shared" si="73"/>
        <v/>
      </c>
    </row>
    <row r="327" spans="1:34" ht="15" customHeight="1">
      <c r="A327" s="335" t="s">
        <v>736</v>
      </c>
      <c r="B327" s="138" t="s">
        <v>141</v>
      </c>
      <c r="C327" s="138" t="s">
        <v>142</v>
      </c>
      <c r="D327" s="65" t="s">
        <v>334</v>
      </c>
      <c r="E327" s="118"/>
      <c r="F327" s="139"/>
      <c r="G327" s="198"/>
      <c r="H327" s="65" t="s">
        <v>737</v>
      </c>
      <c r="I327" s="65"/>
      <c r="J327" s="65"/>
      <c r="K327" s="293"/>
      <c r="L327" s="123"/>
      <c r="M327" s="289"/>
      <c r="N327" s="65"/>
      <c r="O327" s="181" t="s">
        <v>337</v>
      </c>
      <c r="P327" s="65"/>
      <c r="Q327" s="65" t="s">
        <v>93</v>
      </c>
      <c r="R327" s="64" t="s">
        <v>738</v>
      </c>
      <c r="S327" s="64" t="str">
        <f t="shared" si="63"/>
        <v>andtvvvgsinhteqiivanmvaemieahtdlkvvrklnlggvnvnfeaikrgganngidiyleyvgyglvdilg</v>
      </c>
      <c r="T327" s="64" t="str">
        <f t="shared" si="64"/>
        <v>ypep</v>
      </c>
      <c r="U327" s="64" t="str">
        <f t="shared" si="65"/>
        <v>nvyitadkqkngikanfkirynvedgsvqladhyqqntpigdgsvllldnhylstqsvlskdpnekrdhmvllefvtaagitlgmdelykggtggsmskgeelftgvvpilveldgdvnghkfsvrgegegdatngkltlkficttgklpvpwptlvttltygvqcfsrypdhmkqhdffksampegyvqertisfkddgtyktraevkfegdtlvnrielkgidfkedgnilghkley</v>
      </c>
      <c r="V327" s="64" t="str">
        <f t="shared" si="66"/>
        <v>tyg</v>
      </c>
      <c r="W327" s="64" t="str">
        <f t="shared" si="67"/>
        <v>pppg</v>
      </c>
      <c r="X327" s="64" t="str">
        <f t="shared" si="68"/>
        <v>tdpegayetvkkeykrkwnivwlkplgfnasyvlavkdelakqynlktfsdlakisdklilganmmflekpdgypglqklynfkfkhtksmdagimytaidnnevqvidatatdgllvshklkileddkaffppyyaapiirqdvldkhpelkdvlnklanqisleemqklnykrdgegqdpakvakeflkekgli</v>
      </c>
      <c r="Y327" s="64"/>
      <c r="Z327" s="64"/>
      <c r="AA327" s="64"/>
      <c r="AB327" s="64"/>
      <c r="AC327" s="186" t="str">
        <f t="shared" si="69"/>
        <v>i</v>
      </c>
      <c r="AD327" s="186" t="str">
        <f t="shared" si="70"/>
        <v>v</v>
      </c>
      <c r="AE327" s="186" t="str">
        <f t="shared" si="71"/>
        <v>y</v>
      </c>
      <c r="AF327" s="186" t="str">
        <f t="shared" si="72"/>
        <v>l</v>
      </c>
      <c r="AG327" s="336" t="str">
        <f t="shared" si="61"/>
        <v>a</v>
      </c>
      <c r="AH327" s="193" t="str">
        <f t="shared" si="73"/>
        <v>y</v>
      </c>
    </row>
    <row r="328" spans="1:34" ht="15" customHeight="1">
      <c r="A328" s="335" t="s">
        <v>1252</v>
      </c>
      <c r="B328" s="138" t="s">
        <v>131</v>
      </c>
      <c r="C328" s="138"/>
      <c r="D328" s="65" t="s">
        <v>72</v>
      </c>
      <c r="E328" s="118"/>
      <c r="F328" s="139"/>
      <c r="G328" s="198"/>
      <c r="H328" s="65" t="s">
        <v>1255</v>
      </c>
      <c r="I328" s="65"/>
      <c r="J328" s="65"/>
      <c r="K328" s="293"/>
      <c r="L328" s="123"/>
      <c r="M328" s="289"/>
      <c r="N328" s="65"/>
      <c r="O328" s="181"/>
      <c r="P328" s="65"/>
      <c r="Q328" s="65" t="s">
        <v>93</v>
      </c>
      <c r="R328" s="64" t="s">
        <v>1256</v>
      </c>
      <c r="S328" s="64" t="str">
        <f t="shared" ref="S328:S330" si="74">MID($R328,1,75)</f>
        <v>andtvvvgslnftegiivanmvaemieahtdlkvvrklnlggvnvnfeaikrgganngidiyveytgqglvdilg</v>
      </c>
      <c r="T328" s="64" t="str">
        <f t="shared" ref="T328:T330" si="75">MID($R328,76,4)</f>
        <v>fpep</v>
      </c>
      <c r="U328" s="64" t="str">
        <f t="shared" ref="U328:U330" si="76">MID($R328,80,239)</f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328" s="64" t="str">
        <f t="shared" ref="V328:V330" si="77">MID($R328,240,3)</f>
        <v>tyg</v>
      </c>
      <c r="W328" s="64" t="str">
        <f t="shared" ref="W328:W330" si="78">MID($R328,321,4)</f>
        <v>ppps</v>
      </c>
      <c r="X328" s="64" t="str">
        <f t="shared" ref="X328:X330" si="79">MID($R328,326,198)</f>
        <v>tdpegayetvkkeykrkwnivwlkplgfnntgtltvkdelakqynlktfsdlakisdklilgatmfflegpdgypglqklynfkfkhtksmdmgirytaidnnevqvidawatdgllvshklkileddkaffppyyaapiirqdvldkhpelkdvlnklanqisleemqklnykvdgegqdpakvakeflkekglil</v>
      </c>
      <c r="Y328" s="64"/>
      <c r="Z328" s="64"/>
      <c r="AA328" s="64"/>
      <c r="AB328" s="64"/>
      <c r="AC328" s="186" t="str">
        <f t="shared" ref="AC328:AC330" si="80">MID($R328,MID(AC$1,1,3),1)</f>
        <v>l</v>
      </c>
      <c r="AD328" s="186" t="str">
        <f t="shared" ref="AD328:AD330" si="81">MID($R328,MID(AD$1,1,3),1)</f>
        <v>v</v>
      </c>
      <c r="AE328" s="186" t="str">
        <f t="shared" ref="AE328:AE330" si="82">MID($R328,MID(AE$1,1,3),1)</f>
        <v>q</v>
      </c>
      <c r="AF328" s="186" t="str">
        <f t="shared" ref="AF328:AF330" si="83">MID($R328,MID(AF$1,1,3),1)</f>
        <v>l</v>
      </c>
      <c r="AG328" s="362" t="str">
        <f t="shared" ref="AG328:AG330" si="84">MID($R328,MID(AG$1,1,3),1)</f>
        <v>t</v>
      </c>
      <c r="AH328" s="193" t="str">
        <f t="shared" ref="AH328:AH330" si="85">MID($R328,MID(AH$1,1,3),1)</f>
        <v>y</v>
      </c>
    </row>
    <row r="329" spans="1:34" ht="15" customHeight="1">
      <c r="A329" s="335" t="s">
        <v>1253</v>
      </c>
      <c r="B329" s="138" t="s">
        <v>131</v>
      </c>
      <c r="C329" s="138"/>
      <c r="D329" s="65" t="s">
        <v>72</v>
      </c>
      <c r="E329" s="118"/>
      <c r="F329" s="139"/>
      <c r="G329" s="198"/>
      <c r="H329" s="65" t="s">
        <v>1257</v>
      </c>
      <c r="I329" s="65"/>
      <c r="J329" s="65"/>
      <c r="K329" s="293"/>
      <c r="L329" s="123"/>
      <c r="M329" s="289"/>
      <c r="N329" s="65"/>
      <c r="O329" s="181"/>
      <c r="P329" s="65"/>
      <c r="Q329" s="65" t="s">
        <v>93</v>
      </c>
      <c r="R329" s="64" t="s">
        <v>1258</v>
      </c>
      <c r="S329" s="64" t="str">
        <f t="shared" si="74"/>
        <v>andtvvvgslnftegiivanmvaemieahtdlkvvrklnlggvnvnfeaikrgganngidiyveytgqglvdilg</v>
      </c>
      <c r="T329" s="64" t="str">
        <f t="shared" si="75"/>
        <v>fpep</v>
      </c>
      <c r="U329" s="64" t="str">
        <f t="shared" si="76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329" s="64" t="str">
        <f t="shared" si="77"/>
        <v>tyg</v>
      </c>
      <c r="W329" s="64" t="str">
        <f t="shared" si="78"/>
        <v>ppps</v>
      </c>
      <c r="X329" s="64" t="str">
        <f t="shared" si="79"/>
        <v>tdpegayetvkkeykrkwnivwlkplgfnntgtltvkdelakqynlktfsdlakisdklilgatmfflegpdgypglqklynfkfkhtksmdmgirytaidnnevqvidvwatdgllvshklkileddkaffppyyaapiirqdvldkhpelkdvlnklanqisleemqklnykvdgegqdpakvakeflkekglil</v>
      </c>
      <c r="Y329" s="64"/>
      <c r="Z329" s="64"/>
      <c r="AA329" s="64"/>
      <c r="AB329" s="64"/>
      <c r="AC329" s="186" t="str">
        <f t="shared" si="80"/>
        <v>l</v>
      </c>
      <c r="AD329" s="186" t="str">
        <f t="shared" si="81"/>
        <v>v</v>
      </c>
      <c r="AE329" s="186" t="str">
        <f t="shared" si="82"/>
        <v>q</v>
      </c>
      <c r="AF329" s="186" t="str">
        <f t="shared" si="83"/>
        <v>l</v>
      </c>
      <c r="AG329" s="362" t="str">
        <f t="shared" si="84"/>
        <v>t</v>
      </c>
      <c r="AH329" s="193" t="str">
        <f t="shared" si="85"/>
        <v>y</v>
      </c>
    </row>
    <row r="330" spans="1:34" ht="15" customHeight="1">
      <c r="A330" s="335" t="s">
        <v>1254</v>
      </c>
      <c r="B330" s="138" t="s">
        <v>131</v>
      </c>
      <c r="C330" s="138"/>
      <c r="D330" s="65" t="s">
        <v>72</v>
      </c>
      <c r="E330" s="118"/>
      <c r="F330" s="139"/>
      <c r="G330" s="198"/>
      <c r="H330" s="65" t="s">
        <v>1267</v>
      </c>
      <c r="I330" s="65"/>
      <c r="J330" s="65"/>
      <c r="K330" s="293"/>
      <c r="L330" s="123"/>
      <c r="M330" s="289"/>
      <c r="N330" s="65"/>
      <c r="O330" s="181"/>
      <c r="P330" s="65"/>
      <c r="Q330" s="65" t="s">
        <v>93</v>
      </c>
      <c r="R330" s="64" t="s">
        <v>1268</v>
      </c>
      <c r="S330" s="64" t="str">
        <f t="shared" si="74"/>
        <v>andtvvvgslnwtegiivanmvaemieahtdlkvvrklnlggvnvnfeaikrgganngidiyveytgqglvdilg</v>
      </c>
      <c r="T330" s="64" t="str">
        <f t="shared" si="75"/>
        <v>fpep</v>
      </c>
      <c r="U330" s="64" t="str">
        <f t="shared" si="76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330" s="64" t="str">
        <f t="shared" si="77"/>
        <v>tyg</v>
      </c>
      <c r="W330" s="64" t="str">
        <f t="shared" si="78"/>
        <v>ppps</v>
      </c>
      <c r="X330" s="64" t="str">
        <f t="shared" si="79"/>
        <v>tdpegayetvkkeykrkwnivwlkplgfnntgtlgvkdelakqynlktfsdlakisdklilgatmfflegpdgypglqklynfkfkhtksmdmgirytaidnnevqvidvwatdgllvshklkileddkaffppyyaapiirqdvldkhpelkdvlnklanqisleemqklnykvdgegqdpakvakeflkekglil</v>
      </c>
      <c r="Y330" s="64"/>
      <c r="Z330" s="64"/>
      <c r="AA330" s="64"/>
      <c r="AB330" s="64"/>
      <c r="AC330" s="186" t="str">
        <f t="shared" si="80"/>
        <v>l</v>
      </c>
      <c r="AD330" s="186" t="str">
        <f t="shared" si="81"/>
        <v>v</v>
      </c>
      <c r="AE330" s="186" t="str">
        <f t="shared" si="82"/>
        <v>q</v>
      </c>
      <c r="AF330" s="186" t="str">
        <f t="shared" si="83"/>
        <v>l</v>
      </c>
      <c r="AG330" s="362" t="str">
        <f t="shared" si="84"/>
        <v>g</v>
      </c>
      <c r="AH330" s="193" t="str">
        <f t="shared" si="85"/>
        <v>y</v>
      </c>
    </row>
    <row r="331" spans="1:34" ht="15" customHeight="1">
      <c r="A331" s="335" t="s">
        <v>1260</v>
      </c>
      <c r="B331" s="138"/>
      <c r="C331" s="138"/>
      <c r="D331" s="65"/>
      <c r="E331" s="118"/>
      <c r="F331" s="139"/>
      <c r="G331" s="198"/>
      <c r="H331" s="65"/>
      <c r="I331" s="65"/>
      <c r="J331" s="65"/>
      <c r="K331" s="293"/>
      <c r="L331" s="123"/>
      <c r="M331" s="289"/>
      <c r="N331" s="65"/>
      <c r="O331" s="181"/>
      <c r="P331" s="65"/>
      <c r="Q331" s="65"/>
      <c r="R331" s="64"/>
      <c r="S331" s="64" t="str">
        <f t="shared" ref="S331:S337" si="86">MID($R331,1,75)</f>
        <v/>
      </c>
      <c r="T331" s="64" t="str">
        <f t="shared" ref="T331:T337" si="87">MID($R331,76,4)</f>
        <v/>
      </c>
      <c r="U331" s="64" t="str">
        <f t="shared" ref="U331:U337" si="88">MID($R331,80,239)</f>
        <v/>
      </c>
      <c r="V331" s="64" t="str">
        <f t="shared" ref="V331:V337" si="89">MID($R331,240,3)</f>
        <v/>
      </c>
      <c r="W331" s="64" t="str">
        <f t="shared" ref="W331:W337" si="90">MID($R331,321,4)</f>
        <v/>
      </c>
      <c r="X331" s="64" t="str">
        <f t="shared" ref="X331:X337" si="91">MID($R331,326,198)</f>
        <v/>
      </c>
      <c r="Y331" s="64"/>
      <c r="Z331" s="64"/>
      <c r="AA331" s="64"/>
      <c r="AB331" s="64"/>
      <c r="AC331" s="186" t="str">
        <f t="shared" ref="AC331:AC337" si="92">MID($R331,MID(AC$1,1,3),1)</f>
        <v/>
      </c>
      <c r="AD331" s="186" t="str">
        <f t="shared" ref="AD331:AD337" si="93">MID($R331,MID(AD$1,1,3),1)</f>
        <v/>
      </c>
      <c r="AE331" s="186" t="str">
        <f t="shared" ref="AE331:AE337" si="94">MID($R331,MID(AE$1,1,3),1)</f>
        <v/>
      </c>
      <c r="AF331" s="186" t="str">
        <f t="shared" ref="AF331:AF337" si="95">MID($R331,MID(AF$1,1,3),1)</f>
        <v/>
      </c>
      <c r="AG331" s="362" t="str">
        <f t="shared" ref="AG331:AG337" si="96">MID($R331,MID(AG$1,1,3),1)</f>
        <v/>
      </c>
      <c r="AH331" s="193" t="str">
        <f t="shared" ref="AH331:AH337" si="97">MID($R331,MID(AH$1,1,3),1)</f>
        <v/>
      </c>
    </row>
    <row r="332" spans="1:34" ht="15" customHeight="1">
      <c r="A332" s="335" t="s">
        <v>1261</v>
      </c>
      <c r="B332" s="138"/>
      <c r="C332" s="138"/>
      <c r="D332" s="65"/>
      <c r="E332" s="118"/>
      <c r="F332" s="139"/>
      <c r="G332" s="198"/>
      <c r="H332" s="65"/>
      <c r="I332" s="65"/>
      <c r="J332" s="65"/>
      <c r="K332" s="293"/>
      <c r="L332" s="123"/>
      <c r="M332" s="289"/>
      <c r="N332" s="65"/>
      <c r="O332" s="181"/>
      <c r="P332" s="65"/>
      <c r="Q332" s="65"/>
      <c r="R332" s="64"/>
      <c r="S332" s="64" t="str">
        <f t="shared" si="86"/>
        <v/>
      </c>
      <c r="T332" s="64" t="str">
        <f t="shared" si="87"/>
        <v/>
      </c>
      <c r="U332" s="64" t="str">
        <f t="shared" si="88"/>
        <v/>
      </c>
      <c r="V332" s="64" t="str">
        <f t="shared" si="89"/>
        <v/>
      </c>
      <c r="W332" s="64" t="str">
        <f t="shared" si="90"/>
        <v/>
      </c>
      <c r="X332" s="64" t="str">
        <f t="shared" si="91"/>
        <v/>
      </c>
      <c r="Y332" s="64"/>
      <c r="Z332" s="64"/>
      <c r="AA332" s="64"/>
      <c r="AB332" s="64"/>
      <c r="AC332" s="186" t="str">
        <f t="shared" si="92"/>
        <v/>
      </c>
      <c r="AD332" s="186" t="str">
        <f t="shared" si="93"/>
        <v/>
      </c>
      <c r="AE332" s="186" t="str">
        <f t="shared" si="94"/>
        <v/>
      </c>
      <c r="AF332" s="186" t="str">
        <f t="shared" si="95"/>
        <v/>
      </c>
      <c r="AG332" s="362" t="str">
        <f t="shared" si="96"/>
        <v/>
      </c>
      <c r="AH332" s="193" t="str">
        <f t="shared" si="97"/>
        <v/>
      </c>
    </row>
    <row r="333" spans="1:34" ht="15" customHeight="1">
      <c r="A333" s="335" t="s">
        <v>1262</v>
      </c>
      <c r="B333" s="138" t="s">
        <v>131</v>
      </c>
      <c r="C333" s="138"/>
      <c r="D333" s="65" t="s">
        <v>77</v>
      </c>
      <c r="E333" s="118"/>
      <c r="F333" s="139"/>
      <c r="G333" s="198"/>
      <c r="H333" s="65" t="s">
        <v>1269</v>
      </c>
      <c r="I333" s="65"/>
      <c r="J333" s="65"/>
      <c r="K333" s="293"/>
      <c r="L333" s="123"/>
      <c r="M333" s="289"/>
      <c r="N333" s="65"/>
      <c r="O333" s="181"/>
      <c r="P333" s="65"/>
      <c r="Q333" s="65" t="s">
        <v>93</v>
      </c>
      <c r="R333" s="64" t="s">
        <v>1270</v>
      </c>
      <c r="S333" s="64" t="str">
        <f t="shared" si="86"/>
        <v>andtvvvgsmnftegiivanmvaemieahtdlkvvrklnlggenvnfeaikrgganngidiyveytghglvdilg</v>
      </c>
      <c r="T333" s="64" t="str">
        <f t="shared" si="87"/>
        <v>fpep</v>
      </c>
      <c r="U333" s="64" t="str">
        <f t="shared" si="88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333" s="64" t="str">
        <f t="shared" si="89"/>
        <v>tyg</v>
      </c>
      <c r="W333" s="64" t="str">
        <f t="shared" si="90"/>
        <v>ppps</v>
      </c>
      <c r="X333" s="64" t="str">
        <f t="shared" si="91"/>
        <v>tdpegayetvkkeykrkwnivwlkplgfnntgtltvkdelakqynlktfsdlakisdklilgatmfflekpdgypglqklynfkfkhtksmdmgirytaidnnevqvidawatdgllvshklkileddkafrppyyaapiirqdvldkhpelkdvlnklanqisleemqklnykvdgegqdpakvakeflkekglil</v>
      </c>
      <c r="Y333" s="64"/>
      <c r="Z333" s="64"/>
      <c r="AA333" s="64"/>
      <c r="AB333" s="64"/>
      <c r="AC333" s="186" t="str">
        <f t="shared" si="92"/>
        <v>m</v>
      </c>
      <c r="AD333" s="186" t="str">
        <f t="shared" si="93"/>
        <v>e</v>
      </c>
      <c r="AE333" s="186" t="str">
        <f t="shared" si="94"/>
        <v>h</v>
      </c>
      <c r="AF333" s="186" t="str">
        <f t="shared" si="95"/>
        <v>l</v>
      </c>
      <c r="AG333" s="362" t="str">
        <f t="shared" si="96"/>
        <v>t</v>
      </c>
      <c r="AH333" s="193" t="str">
        <f t="shared" si="97"/>
        <v>y</v>
      </c>
    </row>
    <row r="334" spans="1:34" ht="15" customHeight="1">
      <c r="A334" s="335" t="s">
        <v>1263</v>
      </c>
      <c r="B334" s="138" t="s">
        <v>131</v>
      </c>
      <c r="C334" s="138"/>
      <c r="D334" s="65" t="s">
        <v>79</v>
      </c>
      <c r="E334" s="118"/>
      <c r="F334" s="139"/>
      <c r="G334" s="198"/>
      <c r="H334" s="65" t="s">
        <v>1271</v>
      </c>
      <c r="I334" s="65"/>
      <c r="J334" s="65"/>
      <c r="K334" s="293"/>
      <c r="L334" s="123"/>
      <c r="M334" s="289"/>
      <c r="N334" s="65"/>
      <c r="O334" s="181"/>
      <c r="P334" s="65"/>
      <c r="Q334" s="65" t="s">
        <v>93</v>
      </c>
      <c r="R334" s="64" t="s">
        <v>1272</v>
      </c>
      <c r="S334" s="64" t="str">
        <f t="shared" si="86"/>
        <v>andtvvvgsfnftegiivanmvaemieahtdlkvvrklnlggfnvnfeaikrgganngidiyveytgtglvdilg</v>
      </c>
      <c r="T334" s="64" t="str">
        <f t="shared" si="87"/>
        <v>fpep</v>
      </c>
      <c r="U334" s="64" t="str">
        <f t="shared" si="88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334" s="64" t="str">
        <f t="shared" si="89"/>
        <v>tyg</v>
      </c>
      <c r="W334" s="64" t="str">
        <f t="shared" si="90"/>
        <v>ppps</v>
      </c>
      <c r="X334" s="64" t="str">
        <f t="shared" si="91"/>
        <v>tdpegayetvkkeykrkwnivwlkplgfnntgtltvkdelakqynlktfsdlakisdklilgatmfflegpdgypglqklynfkfkhtksmdmgirytaidnnevqvidawatdgllvshklkileddkaffppyyaapiirqdvldkhpelkdvlnklanqisleemqklnykvdgegqdpakvakeflkekglil</v>
      </c>
      <c r="Y334" s="64"/>
      <c r="Z334" s="64"/>
      <c r="AA334" s="64"/>
      <c r="AB334" s="64"/>
      <c r="AC334" s="186" t="str">
        <f t="shared" si="92"/>
        <v>f</v>
      </c>
      <c r="AD334" s="186" t="str">
        <f t="shared" si="93"/>
        <v>f</v>
      </c>
      <c r="AE334" s="186" t="str">
        <f t="shared" si="94"/>
        <v>t</v>
      </c>
      <c r="AF334" s="186" t="str">
        <f t="shared" si="95"/>
        <v>l</v>
      </c>
      <c r="AG334" s="362" t="str">
        <f t="shared" si="96"/>
        <v>t</v>
      </c>
      <c r="AH334" s="193" t="str">
        <f t="shared" si="97"/>
        <v>y</v>
      </c>
    </row>
    <row r="335" spans="1:34" ht="15" customHeight="1">
      <c r="A335" s="335" t="s">
        <v>1264</v>
      </c>
      <c r="B335" s="138" t="s">
        <v>131</v>
      </c>
      <c r="C335" s="138"/>
      <c r="D335" s="65" t="s">
        <v>79</v>
      </c>
      <c r="E335" s="118"/>
      <c r="F335" s="139"/>
      <c r="G335" s="198"/>
      <c r="H335" s="65" t="s">
        <v>1273</v>
      </c>
      <c r="I335" s="65"/>
      <c r="J335" s="65"/>
      <c r="K335" s="293"/>
      <c r="L335" s="123"/>
      <c r="M335" s="289"/>
      <c r="N335" s="65"/>
      <c r="O335" s="181"/>
      <c r="P335" s="65"/>
      <c r="Q335" s="65" t="s">
        <v>93</v>
      </c>
      <c r="R335" s="64" t="s">
        <v>1274</v>
      </c>
      <c r="S335" s="64" t="str">
        <f t="shared" si="86"/>
        <v>andtvvvgsfnftegiivanmvaemieahtdlkvvrklnlggfnvnfeaikrgganngidiyveytgtglvdilg</v>
      </c>
      <c r="T335" s="64" t="str">
        <f t="shared" si="87"/>
        <v>fpep</v>
      </c>
      <c r="U335" s="64" t="str">
        <f t="shared" si="88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335" s="64" t="str">
        <f t="shared" si="89"/>
        <v>tyg</v>
      </c>
      <c r="W335" s="64" t="str">
        <f t="shared" si="90"/>
        <v>ppps</v>
      </c>
      <c r="X335" s="64" t="str">
        <f t="shared" si="91"/>
        <v>tdpegayetvkkeykrkwnivwlkplgfnntgtlavkdelakqynlktfsdlakisdklilgatmfflegpdgypglqklynfkfkhtksmdmgirytaidnnevqvidawatdgllvshklkileddkaffppyyaapiirqdvldkhpelkdvlnklanqisleemqklnykvdgegqdpakvakeflkekglil</v>
      </c>
      <c r="Y335" s="64"/>
      <c r="Z335" s="64"/>
      <c r="AA335" s="64"/>
      <c r="AB335" s="64"/>
      <c r="AC335" s="186" t="str">
        <f t="shared" si="92"/>
        <v>f</v>
      </c>
      <c r="AD335" s="186" t="str">
        <f t="shared" si="93"/>
        <v>f</v>
      </c>
      <c r="AE335" s="186" t="str">
        <f t="shared" si="94"/>
        <v>t</v>
      </c>
      <c r="AF335" s="186" t="str">
        <f t="shared" si="95"/>
        <v>l</v>
      </c>
      <c r="AG335" s="362" t="str">
        <f t="shared" si="96"/>
        <v>a</v>
      </c>
      <c r="AH335" s="193" t="str">
        <f t="shared" si="97"/>
        <v>y</v>
      </c>
    </row>
    <row r="336" spans="1:34" ht="15" customHeight="1">
      <c r="A336" s="335" t="s">
        <v>1265</v>
      </c>
      <c r="B336" s="138" t="s">
        <v>131</v>
      </c>
      <c r="C336" s="138"/>
      <c r="D336" s="65" t="s">
        <v>38</v>
      </c>
      <c r="E336" s="118"/>
      <c r="F336" s="139"/>
      <c r="G336" s="198"/>
      <c r="H336" s="65" t="s">
        <v>137</v>
      </c>
      <c r="I336" s="65"/>
      <c r="J336" s="65"/>
      <c r="K336" s="293"/>
      <c r="L336" s="123"/>
      <c r="M336" s="289"/>
      <c r="N336" s="65"/>
      <c r="O336" s="181"/>
      <c r="P336" s="65"/>
      <c r="Q336" s="65" t="s">
        <v>93</v>
      </c>
      <c r="R336" s="64" t="s">
        <v>1294</v>
      </c>
      <c r="S336" s="64" t="str">
        <f t="shared" si="86"/>
        <v>andtvvvgsynftegiivanmvaemieahtdlkvvrklnlggenvnfeaikrgganngidiyveytghglvdilg</v>
      </c>
      <c r="T336" s="64" t="str">
        <f t="shared" si="87"/>
        <v>fpep</v>
      </c>
      <c r="U336" s="64" t="str">
        <f t="shared" si="88"/>
        <v>nvyitadkqkngikanfkirhnvedgsvqladhyqqntpigdgpvllpdnhylstqsvlskdpnekrdhmvllefvtaagitlgmdelykggtggsmskgeelftgvvpilveldgdvnghkfsvrgegegdatngkltlkficttgklpvpwptlvttltygvqcfsrypdhmkqhdffksampegyvqertisfkddgtyktraevkfegdtlvnrielkgidfkedgnilghkley</v>
      </c>
      <c r="V336" s="64" t="str">
        <f t="shared" si="89"/>
        <v>tyg</v>
      </c>
      <c r="W336" s="64" t="str">
        <f t="shared" si="90"/>
        <v>ppps</v>
      </c>
      <c r="X336" s="64" t="str">
        <f t="shared" si="91"/>
        <v>tdpegayetvkkeykrkwnivwlkplgfnntgtltvkdelakqynlktfsdlakisdklilgatmfflekpdgypglqklynfkfkhtksmdmgirytaidnnevqvidgwatdgllvshklkileddkafrppyyaapiirqdvldkhpelkdvlnklanqisleemqklnykvdgegqdpakvakeflkekglil</v>
      </c>
      <c r="Y336" s="64"/>
      <c r="Z336" s="64"/>
      <c r="AA336" s="64"/>
      <c r="AB336" s="64"/>
      <c r="AC336" s="186" t="str">
        <f t="shared" si="92"/>
        <v>y</v>
      </c>
      <c r="AD336" s="186" t="str">
        <f t="shared" si="93"/>
        <v>e</v>
      </c>
      <c r="AE336" s="186" t="str">
        <f t="shared" si="94"/>
        <v>h</v>
      </c>
      <c r="AF336" s="186" t="str">
        <f t="shared" si="95"/>
        <v>l</v>
      </c>
      <c r="AG336" s="362" t="str">
        <f t="shared" si="96"/>
        <v>t</v>
      </c>
      <c r="AH336" s="193" t="str">
        <f t="shared" si="97"/>
        <v>y</v>
      </c>
    </row>
    <row r="337" spans="1:34" ht="15" customHeight="1">
      <c r="A337" s="335" t="s">
        <v>1266</v>
      </c>
      <c r="B337" s="138"/>
      <c r="C337" s="138"/>
      <c r="D337" s="65"/>
      <c r="E337" s="118"/>
      <c r="F337" s="139"/>
      <c r="G337" s="198"/>
      <c r="H337" s="65"/>
      <c r="I337" s="65"/>
      <c r="J337" s="65"/>
      <c r="K337" s="293"/>
      <c r="L337" s="123"/>
      <c r="M337" s="289"/>
      <c r="N337" s="65"/>
      <c r="O337" s="181"/>
      <c r="P337" s="65"/>
      <c r="Q337" s="65"/>
      <c r="R337" s="64"/>
      <c r="S337" s="64" t="str">
        <f t="shared" si="86"/>
        <v/>
      </c>
      <c r="T337" s="64" t="str">
        <f t="shared" si="87"/>
        <v/>
      </c>
      <c r="U337" s="64" t="str">
        <f t="shared" si="88"/>
        <v/>
      </c>
      <c r="V337" s="64" t="str">
        <f t="shared" si="89"/>
        <v/>
      </c>
      <c r="W337" s="64" t="str">
        <f t="shared" si="90"/>
        <v/>
      </c>
      <c r="X337" s="64" t="str">
        <f t="shared" si="91"/>
        <v/>
      </c>
      <c r="Y337" s="64"/>
      <c r="Z337" s="64"/>
      <c r="AA337" s="64"/>
      <c r="AB337" s="64"/>
      <c r="AC337" s="186" t="str">
        <f t="shared" si="92"/>
        <v/>
      </c>
      <c r="AD337" s="186" t="str">
        <f t="shared" si="93"/>
        <v/>
      </c>
      <c r="AE337" s="186" t="str">
        <f t="shared" si="94"/>
        <v/>
      </c>
      <c r="AF337" s="186" t="str">
        <f t="shared" si="95"/>
        <v/>
      </c>
      <c r="AG337" s="362" t="str">
        <f t="shared" si="96"/>
        <v/>
      </c>
      <c r="AH337" s="193" t="str">
        <f t="shared" si="97"/>
        <v/>
      </c>
    </row>
    <row r="338" spans="1:34" ht="15" customHeight="1">
      <c r="A338" s="335" t="s">
        <v>1299</v>
      </c>
      <c r="B338" s="138" t="s">
        <v>131</v>
      </c>
      <c r="C338" s="138"/>
      <c r="D338" s="65" t="s">
        <v>61</v>
      </c>
      <c r="E338" s="118"/>
      <c r="F338" s="139"/>
      <c r="G338" s="198"/>
      <c r="H338" s="65" t="s">
        <v>1305</v>
      </c>
      <c r="I338" s="65"/>
      <c r="J338" s="65"/>
      <c r="K338" s="293"/>
      <c r="L338" s="123"/>
      <c r="M338" s="289"/>
      <c r="N338" s="65"/>
      <c r="O338" s="181"/>
      <c r="P338" s="65"/>
      <c r="Q338" s="64" t="s">
        <v>93</v>
      </c>
      <c r="R338" s="64" t="s">
        <v>1306</v>
      </c>
      <c r="S338" s="64" t="str">
        <f t="shared" ref="S338:S343" si="98">MID($R338,1,75)</f>
        <v>andtvvvgslnwtegiivanmlaemieahtdlkvvrklnlggvnvnfeaikrgganngidiyveytgqglvdilg</v>
      </c>
      <c r="T338" s="64" t="str">
        <f t="shared" ref="T338:T343" si="99">MID($R338,76,4)</f>
        <v>fpep</v>
      </c>
      <c r="U338" s="64" t="str">
        <f t="shared" ref="U338:U343" si="100">MID($R338,80,239)</f>
        <v>nvyitadkqkngikanfkirhnvedgsvqladyyqqntpigdgpvllpdnhylstqsvlskdpnekrdhmvllefvtaagitlgmdelykggtggsmskgeelftgvvpilveldgdvnghkfsvrgegegdatngkltlkficttgklpvpwptlvttltygvqcfsrypdhmkqhdffksampegyvqertisfkddgtyktraevkfegdtlvnrielkgidfkedgnilghkley</v>
      </c>
      <c r="V338" s="64" t="str">
        <f t="shared" ref="V338:V343" si="101">MID($R338,240,3)</f>
        <v>tyg</v>
      </c>
      <c r="W338" s="64" t="str">
        <f t="shared" ref="W338:W343" si="102">MID($R338,321,4)</f>
        <v>ppps</v>
      </c>
      <c r="X338" s="64" t="str">
        <f t="shared" ref="X338:X343" si="103">MID($R338,326,198)</f>
        <v>tdpegayetvkkeykrkwnivwlkplgfnntgtlgvsdelakqynlktfsdlakisdklilgatmfflegpdgypglqklynfkfkhtksmdmgikytaidnnevqvidvwatdgllvshklkfleddkaffppyyaapiirqdvldkhpelkdvlnklanqisleemqklnykvdgegqdpakvakeflkekglil</v>
      </c>
      <c r="Y338" s="64"/>
      <c r="Z338" s="64"/>
      <c r="AA338" s="64"/>
      <c r="AB338" s="64"/>
      <c r="AC338" s="186" t="str">
        <f t="shared" ref="AC338:AC343" si="104">MID($R338,MID(AC$1,1,3),1)</f>
        <v>l</v>
      </c>
      <c r="AD338" s="186" t="str">
        <f t="shared" ref="AD338:AD343" si="105">MID($R338,MID(AD$1,1,3),1)</f>
        <v>v</v>
      </c>
      <c r="AE338" s="186" t="str">
        <f t="shared" ref="AE338:AE343" si="106">MID($R338,MID(AE$1,1,3),1)</f>
        <v>q</v>
      </c>
      <c r="AF338" s="186" t="str">
        <f t="shared" ref="AF338:AF343" si="107">MID($R338,MID(AF$1,1,3),1)</f>
        <v>l</v>
      </c>
      <c r="AG338" s="362" t="str">
        <f t="shared" ref="AG338:AG343" si="108">MID($R338,MID(AG$1,1,3),1)</f>
        <v>g</v>
      </c>
      <c r="AH338" s="193" t="str">
        <f t="shared" ref="AH338:AH343" si="109">MID($R338,MID(AH$1,1,3),1)</f>
        <v>y</v>
      </c>
    </row>
    <row r="339" spans="1:34" ht="15" customHeight="1">
      <c r="A339" s="335" t="s">
        <v>1300</v>
      </c>
      <c r="B339" s="138"/>
      <c r="C339" s="138"/>
      <c r="D339" s="65"/>
      <c r="E339" s="118"/>
      <c r="F339" s="139"/>
      <c r="G339" s="198"/>
      <c r="H339" s="65"/>
      <c r="I339" s="65"/>
      <c r="J339" s="65"/>
      <c r="K339" s="293"/>
      <c r="L339" s="123"/>
      <c r="M339" s="289"/>
      <c r="N339" s="65"/>
      <c r="O339" s="181"/>
      <c r="P339" s="65"/>
      <c r="Q339" s="64"/>
      <c r="R339" s="64"/>
      <c r="S339" s="64" t="str">
        <f t="shared" si="98"/>
        <v/>
      </c>
      <c r="T339" s="64" t="str">
        <f t="shared" si="99"/>
        <v/>
      </c>
      <c r="U339" s="64" t="str">
        <f t="shared" si="100"/>
        <v/>
      </c>
      <c r="V339" s="64" t="str">
        <f t="shared" si="101"/>
        <v/>
      </c>
      <c r="W339" s="64" t="str">
        <f t="shared" si="102"/>
        <v/>
      </c>
      <c r="X339" s="64" t="str">
        <f t="shared" si="103"/>
        <v/>
      </c>
      <c r="Y339" s="64"/>
      <c r="Z339" s="64"/>
      <c r="AA339" s="64"/>
      <c r="AB339" s="64"/>
      <c r="AC339" s="186" t="str">
        <f t="shared" si="104"/>
        <v/>
      </c>
      <c r="AD339" s="186" t="str">
        <f t="shared" si="105"/>
        <v/>
      </c>
      <c r="AE339" s="186" t="str">
        <f t="shared" si="106"/>
        <v/>
      </c>
      <c r="AF339" s="186" t="str">
        <f t="shared" si="107"/>
        <v/>
      </c>
      <c r="AG339" s="362" t="str">
        <f t="shared" si="108"/>
        <v/>
      </c>
      <c r="AH339" s="193" t="str">
        <f t="shared" si="109"/>
        <v/>
      </c>
    </row>
    <row r="340" spans="1:34" ht="15" customHeight="1">
      <c r="A340" s="335" t="s">
        <v>1301</v>
      </c>
      <c r="B340" s="138"/>
      <c r="C340" s="138"/>
      <c r="D340" s="65"/>
      <c r="E340" s="118"/>
      <c r="F340" s="139"/>
      <c r="G340" s="198"/>
      <c r="H340" s="65"/>
      <c r="I340" s="65"/>
      <c r="J340" s="65"/>
      <c r="K340" s="293"/>
      <c r="L340" s="123"/>
      <c r="M340" s="289"/>
      <c r="N340" s="65"/>
      <c r="O340" s="181"/>
      <c r="P340" s="65"/>
      <c r="Q340" s="65"/>
      <c r="R340" s="131"/>
      <c r="S340" s="186" t="str">
        <f t="shared" si="98"/>
        <v/>
      </c>
      <c r="T340" s="186" t="str">
        <f t="shared" si="99"/>
        <v/>
      </c>
      <c r="U340" s="186" t="str">
        <f t="shared" si="100"/>
        <v/>
      </c>
      <c r="V340" s="186" t="str">
        <f t="shared" si="101"/>
        <v/>
      </c>
      <c r="W340" s="186" t="str">
        <f t="shared" si="102"/>
        <v/>
      </c>
      <c r="X340" s="186" t="str">
        <f t="shared" si="103"/>
        <v/>
      </c>
      <c r="Y340" s="131"/>
      <c r="Z340" s="131"/>
      <c r="AA340" s="131"/>
      <c r="AB340" s="131"/>
      <c r="AC340" s="186" t="str">
        <f t="shared" si="104"/>
        <v/>
      </c>
      <c r="AD340" s="186" t="str">
        <f t="shared" si="105"/>
        <v/>
      </c>
      <c r="AE340" s="186" t="str">
        <f t="shared" si="106"/>
        <v/>
      </c>
      <c r="AF340" s="186" t="str">
        <f t="shared" si="107"/>
        <v/>
      </c>
      <c r="AG340" s="362" t="str">
        <f t="shared" si="108"/>
        <v/>
      </c>
      <c r="AH340" s="193" t="str">
        <f t="shared" si="109"/>
        <v/>
      </c>
    </row>
    <row r="341" spans="1:34" ht="15" customHeight="1">
      <c r="A341" s="335" t="s">
        <v>1302</v>
      </c>
      <c r="B341" s="138"/>
      <c r="C341" s="138"/>
      <c r="D341" s="65"/>
      <c r="E341" s="118"/>
      <c r="F341" s="139"/>
      <c r="G341" s="198"/>
      <c r="H341" s="65"/>
      <c r="I341" s="65"/>
      <c r="J341" s="65"/>
      <c r="K341" s="293"/>
      <c r="L341" s="123"/>
      <c r="M341" s="289"/>
      <c r="N341" s="65"/>
      <c r="O341" s="181"/>
      <c r="P341" s="65"/>
      <c r="Q341" s="65"/>
      <c r="R341" s="131"/>
      <c r="S341" s="186" t="str">
        <f t="shared" si="98"/>
        <v/>
      </c>
      <c r="T341" s="186" t="str">
        <f t="shared" si="99"/>
        <v/>
      </c>
      <c r="U341" s="186" t="str">
        <f t="shared" si="100"/>
        <v/>
      </c>
      <c r="V341" s="186" t="str">
        <f t="shared" si="101"/>
        <v/>
      </c>
      <c r="W341" s="186" t="str">
        <f t="shared" si="102"/>
        <v/>
      </c>
      <c r="X341" s="186" t="str">
        <f t="shared" si="103"/>
        <v/>
      </c>
      <c r="Y341" s="131"/>
      <c r="Z341" s="131"/>
      <c r="AA341" s="131"/>
      <c r="AB341" s="131"/>
      <c r="AC341" s="186" t="str">
        <f t="shared" si="104"/>
        <v/>
      </c>
      <c r="AD341" s="186" t="str">
        <f t="shared" si="105"/>
        <v/>
      </c>
      <c r="AE341" s="186" t="str">
        <f t="shared" si="106"/>
        <v/>
      </c>
      <c r="AF341" s="186" t="str">
        <f t="shared" si="107"/>
        <v/>
      </c>
      <c r="AG341" s="362" t="str">
        <f t="shared" si="108"/>
        <v/>
      </c>
      <c r="AH341" s="193" t="str">
        <f t="shared" si="109"/>
        <v/>
      </c>
    </row>
    <row r="342" spans="1:34" ht="15" customHeight="1">
      <c r="A342" s="335" t="s">
        <v>1303</v>
      </c>
      <c r="B342" s="138"/>
      <c r="C342" s="138"/>
      <c r="D342" s="65"/>
      <c r="E342" s="118"/>
      <c r="F342" s="139"/>
      <c r="G342" s="198"/>
      <c r="H342" s="65"/>
      <c r="I342" s="65"/>
      <c r="J342" s="65"/>
      <c r="K342" s="293"/>
      <c r="L342" s="123"/>
      <c r="M342" s="289"/>
      <c r="N342" s="65"/>
      <c r="O342" s="181"/>
      <c r="P342" s="65"/>
      <c r="Q342" s="65"/>
      <c r="R342" s="131"/>
      <c r="S342" s="186" t="str">
        <f t="shared" si="98"/>
        <v/>
      </c>
      <c r="T342" s="186" t="str">
        <f t="shared" si="99"/>
        <v/>
      </c>
      <c r="U342" s="186" t="str">
        <f t="shared" si="100"/>
        <v/>
      </c>
      <c r="V342" s="186" t="str">
        <f t="shared" si="101"/>
        <v/>
      </c>
      <c r="W342" s="186" t="str">
        <f t="shared" si="102"/>
        <v/>
      </c>
      <c r="X342" s="186" t="str">
        <f t="shared" si="103"/>
        <v/>
      </c>
      <c r="Y342" s="131"/>
      <c r="Z342" s="131"/>
      <c r="AA342" s="131"/>
      <c r="AB342" s="131"/>
      <c r="AC342" s="186" t="str">
        <f t="shared" si="104"/>
        <v/>
      </c>
      <c r="AD342" s="186" t="str">
        <f t="shared" si="105"/>
        <v/>
      </c>
      <c r="AE342" s="186" t="str">
        <f t="shared" si="106"/>
        <v/>
      </c>
      <c r="AF342" s="186" t="str">
        <f t="shared" si="107"/>
        <v/>
      </c>
      <c r="AG342" s="362" t="str">
        <f t="shared" si="108"/>
        <v/>
      </c>
      <c r="AH342" s="193" t="str">
        <f t="shared" si="109"/>
        <v/>
      </c>
    </row>
    <row r="343" spans="1:34" ht="15" customHeight="1">
      <c r="A343" s="335" t="s">
        <v>1304</v>
      </c>
      <c r="B343" s="138"/>
      <c r="C343" s="138"/>
      <c r="D343" s="65"/>
      <c r="E343" s="118"/>
      <c r="F343" s="139"/>
      <c r="G343" s="198"/>
      <c r="H343" s="65"/>
      <c r="I343" s="65"/>
      <c r="J343" s="65"/>
      <c r="K343" s="293"/>
      <c r="L343" s="123"/>
      <c r="M343" s="289"/>
      <c r="N343" s="65"/>
      <c r="O343" s="181"/>
      <c r="P343" s="65"/>
      <c r="Q343" s="65"/>
      <c r="R343" s="131"/>
      <c r="S343" s="186" t="str">
        <f t="shared" si="98"/>
        <v/>
      </c>
      <c r="T343" s="186" t="str">
        <f t="shared" si="99"/>
        <v/>
      </c>
      <c r="U343" s="186" t="str">
        <f t="shared" si="100"/>
        <v/>
      </c>
      <c r="V343" s="186" t="str">
        <f t="shared" si="101"/>
        <v/>
      </c>
      <c r="W343" s="186" t="str">
        <f t="shared" si="102"/>
        <v/>
      </c>
      <c r="X343" s="186" t="str">
        <f t="shared" si="103"/>
        <v/>
      </c>
      <c r="Y343" s="131"/>
      <c r="Z343" s="131"/>
      <c r="AA343" s="131"/>
      <c r="AB343" s="131"/>
      <c r="AC343" s="186" t="str">
        <f t="shared" si="104"/>
        <v/>
      </c>
      <c r="AD343" s="186" t="str">
        <f t="shared" si="105"/>
        <v/>
      </c>
      <c r="AE343" s="186" t="str">
        <f t="shared" si="106"/>
        <v/>
      </c>
      <c r="AF343" s="186" t="str">
        <f t="shared" si="107"/>
        <v/>
      </c>
      <c r="AG343" s="362" t="str">
        <f t="shared" si="108"/>
        <v/>
      </c>
      <c r="AH343" s="193" t="str">
        <f t="shared" si="109"/>
        <v/>
      </c>
    </row>
    <row r="344" spans="1:34" ht="15" customHeight="1">
      <c r="A344" s="175"/>
      <c r="B344" s="138"/>
      <c r="C344" s="138"/>
      <c r="D344" s="65"/>
      <c r="E344" s="118"/>
      <c r="F344" s="139"/>
      <c r="G344" s="198"/>
      <c r="H344" s="65"/>
      <c r="I344" s="65"/>
      <c r="J344" s="65"/>
      <c r="K344" s="293"/>
      <c r="L344" s="123"/>
      <c r="M344" s="289"/>
      <c r="N344" s="65"/>
      <c r="O344" s="181"/>
      <c r="P344" s="65"/>
      <c r="Q344" s="65"/>
      <c r="R344" s="131"/>
      <c r="S344" s="186" t="str">
        <f t="shared" si="63"/>
        <v/>
      </c>
      <c r="T344" s="186" t="str">
        <f t="shared" si="64"/>
        <v/>
      </c>
      <c r="U344" s="186" t="str">
        <f t="shared" si="65"/>
        <v/>
      </c>
      <c r="V344" s="186" t="str">
        <f t="shared" si="66"/>
        <v/>
      </c>
      <c r="W344" s="186" t="str">
        <f t="shared" si="67"/>
        <v/>
      </c>
      <c r="X344" s="186" t="str">
        <f t="shared" si="68"/>
        <v/>
      </c>
      <c r="Y344" s="131"/>
      <c r="Z344" s="131"/>
      <c r="AA344" s="131"/>
      <c r="AB344" s="131"/>
      <c r="AC344" s="186" t="str">
        <f t="shared" si="69"/>
        <v/>
      </c>
      <c r="AD344" s="186" t="str">
        <f t="shared" si="70"/>
        <v/>
      </c>
      <c r="AE344" s="186" t="str">
        <f t="shared" si="71"/>
        <v/>
      </c>
      <c r="AF344" s="186" t="str">
        <f t="shared" si="72"/>
        <v/>
      </c>
      <c r="AG344" s="186"/>
      <c r="AH344" s="193" t="str">
        <f t="shared" si="73"/>
        <v/>
      </c>
    </row>
    <row r="345" spans="1:34" ht="15" customHeight="1">
      <c r="A345" s="175"/>
      <c r="B345" s="138"/>
      <c r="C345" s="138"/>
      <c r="D345" s="65"/>
      <c r="E345" s="118"/>
      <c r="F345" s="139"/>
      <c r="G345" s="198"/>
      <c r="H345" s="65"/>
      <c r="I345" s="65"/>
      <c r="J345" s="65"/>
      <c r="K345" s="293"/>
      <c r="L345" s="123"/>
      <c r="M345" s="289"/>
      <c r="N345" s="65"/>
      <c r="O345" s="181"/>
      <c r="P345" s="65"/>
      <c r="Q345" s="65"/>
      <c r="R345" s="131"/>
      <c r="S345" s="186" t="str">
        <f t="shared" si="63"/>
        <v/>
      </c>
      <c r="T345" s="186" t="str">
        <f t="shared" si="64"/>
        <v/>
      </c>
      <c r="U345" s="186" t="str">
        <f t="shared" si="65"/>
        <v/>
      </c>
      <c r="V345" s="186" t="str">
        <f t="shared" si="66"/>
        <v/>
      </c>
      <c r="W345" s="186" t="str">
        <f t="shared" si="67"/>
        <v/>
      </c>
      <c r="X345" s="186" t="str">
        <f t="shared" si="68"/>
        <v/>
      </c>
      <c r="Y345" s="131"/>
      <c r="Z345" s="131"/>
      <c r="AA345" s="131"/>
      <c r="AB345" s="131"/>
      <c r="AC345" s="186" t="str">
        <f t="shared" si="69"/>
        <v/>
      </c>
      <c r="AD345" s="186" t="str">
        <f t="shared" si="70"/>
        <v/>
      </c>
      <c r="AE345" s="186" t="str">
        <f t="shared" si="71"/>
        <v/>
      </c>
      <c r="AF345" s="186" t="str">
        <f t="shared" si="72"/>
        <v/>
      </c>
      <c r="AG345" s="186"/>
      <c r="AH345" s="193" t="str">
        <f t="shared" si="73"/>
        <v/>
      </c>
    </row>
    <row r="346" spans="1:34" ht="15" customHeight="1">
      <c r="A346" s="175"/>
      <c r="B346" s="138"/>
      <c r="C346" s="138"/>
      <c r="D346" s="65"/>
      <c r="E346" s="118"/>
      <c r="F346" s="139"/>
      <c r="G346" s="198"/>
      <c r="H346" s="65"/>
      <c r="I346" s="65"/>
      <c r="J346" s="65"/>
      <c r="K346" s="293"/>
      <c r="L346" s="123"/>
      <c r="M346" s="289"/>
      <c r="N346" s="65"/>
      <c r="O346" s="181"/>
      <c r="P346" s="65"/>
      <c r="Q346" s="65"/>
      <c r="R346" s="131"/>
      <c r="S346" s="186" t="str">
        <f t="shared" si="63"/>
        <v/>
      </c>
      <c r="T346" s="186" t="str">
        <f t="shared" si="64"/>
        <v/>
      </c>
      <c r="U346" s="186" t="str">
        <f t="shared" si="65"/>
        <v/>
      </c>
      <c r="V346" s="186" t="str">
        <f t="shared" si="66"/>
        <v/>
      </c>
      <c r="W346" s="186" t="str">
        <f t="shared" si="67"/>
        <v/>
      </c>
      <c r="X346" s="186" t="str">
        <f t="shared" si="68"/>
        <v/>
      </c>
      <c r="Y346" s="131"/>
      <c r="Z346" s="131"/>
      <c r="AA346" s="131"/>
      <c r="AB346" s="131"/>
      <c r="AC346" s="186" t="str">
        <f t="shared" si="69"/>
        <v/>
      </c>
      <c r="AD346" s="186" t="str">
        <f t="shared" si="70"/>
        <v/>
      </c>
      <c r="AE346" s="186" t="str">
        <f t="shared" si="71"/>
        <v/>
      </c>
      <c r="AF346" s="186" t="str">
        <f t="shared" si="72"/>
        <v/>
      </c>
      <c r="AG346" s="186"/>
      <c r="AH346" s="193" t="str">
        <f t="shared" si="73"/>
        <v/>
      </c>
    </row>
    <row r="347" spans="1:34" ht="15" customHeight="1">
      <c r="A347" s="175"/>
      <c r="B347" s="138"/>
      <c r="C347" s="138"/>
      <c r="D347" s="65"/>
      <c r="E347" s="118"/>
      <c r="F347" s="139"/>
      <c r="G347" s="198"/>
      <c r="H347" s="65"/>
      <c r="I347" s="65"/>
      <c r="J347" s="65"/>
      <c r="K347" s="293"/>
      <c r="L347" s="123"/>
      <c r="M347" s="289"/>
      <c r="N347" s="65"/>
      <c r="O347" s="181"/>
      <c r="P347" s="65"/>
      <c r="Q347" s="65"/>
      <c r="R347" s="131"/>
      <c r="S347" s="186" t="str">
        <f t="shared" si="63"/>
        <v/>
      </c>
      <c r="T347" s="186" t="str">
        <f t="shared" si="64"/>
        <v/>
      </c>
      <c r="U347" s="186" t="str">
        <f t="shared" si="65"/>
        <v/>
      </c>
      <c r="V347" s="186" t="str">
        <f t="shared" si="66"/>
        <v/>
      </c>
      <c r="W347" s="186" t="str">
        <f t="shared" si="67"/>
        <v/>
      </c>
      <c r="X347" s="186" t="str">
        <f t="shared" si="68"/>
        <v/>
      </c>
      <c r="Y347" s="131"/>
      <c r="Z347" s="131"/>
      <c r="AA347" s="131"/>
      <c r="AB347" s="131"/>
      <c r="AC347" s="186" t="str">
        <f t="shared" si="69"/>
        <v/>
      </c>
      <c r="AD347" s="186" t="str">
        <f t="shared" si="70"/>
        <v/>
      </c>
      <c r="AE347" s="186" t="str">
        <f t="shared" si="71"/>
        <v/>
      </c>
      <c r="AF347" s="186" t="str">
        <f t="shared" si="72"/>
        <v/>
      </c>
      <c r="AG347" s="186"/>
      <c r="AH347" s="193" t="str">
        <f t="shared" si="73"/>
        <v/>
      </c>
    </row>
    <row r="348" spans="1:34" ht="15" customHeight="1">
      <c r="A348" s="175"/>
      <c r="B348" s="138"/>
      <c r="C348" s="138"/>
      <c r="D348" s="65"/>
      <c r="E348" s="118"/>
      <c r="F348" s="139"/>
      <c r="G348" s="198"/>
      <c r="H348" s="65"/>
      <c r="I348" s="65"/>
      <c r="J348" s="65"/>
      <c r="K348" s="293"/>
      <c r="L348" s="123"/>
      <c r="M348" s="289"/>
      <c r="N348" s="65"/>
      <c r="O348" s="181"/>
      <c r="P348" s="65"/>
      <c r="Q348" s="65"/>
      <c r="R348" s="131"/>
      <c r="S348" s="186" t="str">
        <f t="shared" si="63"/>
        <v/>
      </c>
      <c r="T348" s="186" t="str">
        <f t="shared" si="64"/>
        <v/>
      </c>
      <c r="U348" s="186" t="str">
        <f t="shared" si="65"/>
        <v/>
      </c>
      <c r="V348" s="186" t="str">
        <f t="shared" si="66"/>
        <v/>
      </c>
      <c r="W348" s="186" t="str">
        <f t="shared" si="67"/>
        <v/>
      </c>
      <c r="X348" s="186" t="str">
        <f t="shared" si="68"/>
        <v/>
      </c>
      <c r="Y348" s="131"/>
      <c r="Z348" s="131"/>
      <c r="AA348" s="131"/>
      <c r="AB348" s="131"/>
      <c r="AC348" s="186" t="str">
        <f t="shared" si="69"/>
        <v/>
      </c>
      <c r="AD348" s="186" t="str">
        <f t="shared" si="70"/>
        <v/>
      </c>
      <c r="AE348" s="186" t="str">
        <f t="shared" si="71"/>
        <v/>
      </c>
      <c r="AF348" s="186" t="str">
        <f t="shared" si="72"/>
        <v/>
      </c>
      <c r="AG348" s="186"/>
      <c r="AH348" s="193" t="str">
        <f t="shared" si="73"/>
        <v/>
      </c>
    </row>
    <row r="349" spans="1:34" ht="15" customHeight="1">
      <c r="A349" s="175"/>
      <c r="B349" s="138"/>
      <c r="C349" s="138"/>
      <c r="D349" s="65"/>
      <c r="E349" s="118"/>
      <c r="F349" s="139"/>
      <c r="G349" s="198"/>
      <c r="H349" s="65"/>
      <c r="I349" s="65"/>
      <c r="J349" s="65"/>
      <c r="K349" s="293"/>
      <c r="L349" s="123"/>
      <c r="M349" s="289"/>
      <c r="N349" s="65"/>
      <c r="O349" s="181"/>
      <c r="P349" s="65"/>
      <c r="Q349" s="65"/>
      <c r="R349" s="131"/>
      <c r="S349" s="186" t="str">
        <f t="shared" si="63"/>
        <v/>
      </c>
      <c r="T349" s="186" t="str">
        <f t="shared" si="64"/>
        <v/>
      </c>
      <c r="U349" s="186" t="str">
        <f t="shared" si="65"/>
        <v/>
      </c>
      <c r="V349" s="186" t="str">
        <f t="shared" si="66"/>
        <v/>
      </c>
      <c r="W349" s="186" t="str">
        <f t="shared" si="67"/>
        <v/>
      </c>
      <c r="X349" s="186" t="str">
        <f t="shared" si="68"/>
        <v/>
      </c>
      <c r="Y349" s="131"/>
      <c r="Z349" s="131"/>
      <c r="AA349" s="131"/>
      <c r="AB349" s="131"/>
      <c r="AC349" s="186" t="str">
        <f t="shared" si="69"/>
        <v/>
      </c>
      <c r="AD349" s="186" t="str">
        <f t="shared" si="70"/>
        <v/>
      </c>
      <c r="AE349" s="186" t="str">
        <f t="shared" si="71"/>
        <v/>
      </c>
      <c r="AF349" s="186" t="str">
        <f t="shared" si="72"/>
        <v/>
      </c>
      <c r="AG349" s="186"/>
      <c r="AH349" s="193" t="str">
        <f t="shared" si="73"/>
        <v/>
      </c>
    </row>
    <row r="350" spans="1:34" ht="15" customHeight="1">
      <c r="A350" s="175"/>
      <c r="B350" s="138"/>
      <c r="C350" s="138"/>
      <c r="D350" s="65"/>
      <c r="E350" s="118"/>
      <c r="F350" s="139"/>
      <c r="G350" s="198"/>
      <c r="H350" s="65"/>
      <c r="I350" s="65"/>
      <c r="J350" s="65"/>
      <c r="K350" s="293"/>
      <c r="L350" s="123"/>
      <c r="M350" s="289"/>
      <c r="N350" s="65"/>
      <c r="O350" s="181"/>
      <c r="P350" s="65"/>
      <c r="Q350" s="65"/>
      <c r="R350" s="131"/>
      <c r="S350" s="186" t="str">
        <f t="shared" si="63"/>
        <v/>
      </c>
      <c r="T350" s="186" t="str">
        <f t="shared" si="64"/>
        <v/>
      </c>
      <c r="U350" s="186" t="str">
        <f t="shared" si="65"/>
        <v/>
      </c>
      <c r="V350" s="186" t="str">
        <f t="shared" si="66"/>
        <v/>
      </c>
      <c r="W350" s="186" t="str">
        <f t="shared" si="67"/>
        <v/>
      </c>
      <c r="X350" s="186" t="str">
        <f t="shared" si="68"/>
        <v/>
      </c>
      <c r="Y350" s="131"/>
      <c r="Z350" s="131"/>
      <c r="AA350" s="131"/>
      <c r="AB350" s="131"/>
      <c r="AC350" s="186" t="str">
        <f t="shared" si="69"/>
        <v/>
      </c>
      <c r="AD350" s="186" t="str">
        <f t="shared" si="70"/>
        <v/>
      </c>
      <c r="AE350" s="186" t="str">
        <f t="shared" si="71"/>
        <v/>
      </c>
      <c r="AF350" s="186" t="str">
        <f t="shared" si="72"/>
        <v/>
      </c>
      <c r="AG350" s="186"/>
      <c r="AH350" s="193" t="str">
        <f t="shared" si="73"/>
        <v/>
      </c>
    </row>
    <row r="351" spans="1:34" ht="15" customHeight="1">
      <c r="A351" s="175"/>
      <c r="B351" s="138"/>
      <c r="C351" s="138"/>
      <c r="D351" s="65"/>
      <c r="E351" s="118"/>
      <c r="F351" s="139"/>
      <c r="G351" s="198"/>
      <c r="H351" s="65"/>
      <c r="I351" s="65"/>
      <c r="J351" s="65"/>
      <c r="K351" s="293"/>
      <c r="L351" s="123"/>
      <c r="M351" s="289"/>
      <c r="N351" s="65"/>
      <c r="O351" s="181"/>
      <c r="P351" s="65"/>
      <c r="Q351" s="65"/>
      <c r="R351" s="131"/>
      <c r="S351" s="186" t="str">
        <f t="shared" si="63"/>
        <v/>
      </c>
      <c r="T351" s="186" t="str">
        <f t="shared" si="64"/>
        <v/>
      </c>
      <c r="U351" s="186" t="str">
        <f t="shared" si="65"/>
        <v/>
      </c>
      <c r="V351" s="186" t="str">
        <f t="shared" si="66"/>
        <v/>
      </c>
      <c r="W351" s="186" t="str">
        <f t="shared" si="67"/>
        <v/>
      </c>
      <c r="X351" s="186" t="str">
        <f t="shared" si="68"/>
        <v/>
      </c>
      <c r="Y351" s="131"/>
      <c r="Z351" s="131"/>
      <c r="AA351" s="131"/>
      <c r="AB351" s="131"/>
      <c r="AC351" s="186" t="str">
        <f t="shared" si="69"/>
        <v/>
      </c>
      <c r="AD351" s="186" t="str">
        <f t="shared" si="70"/>
        <v/>
      </c>
      <c r="AE351" s="186" t="str">
        <f t="shared" si="71"/>
        <v/>
      </c>
      <c r="AF351" s="186" t="str">
        <f t="shared" si="72"/>
        <v/>
      </c>
      <c r="AG351" s="186"/>
      <c r="AH351" s="193" t="str">
        <f t="shared" si="73"/>
        <v/>
      </c>
    </row>
    <row r="352" spans="1:34" ht="15" customHeight="1">
      <c r="A352" s="175"/>
      <c r="B352" s="138"/>
      <c r="C352" s="138"/>
      <c r="D352" s="65"/>
      <c r="E352" s="118"/>
      <c r="F352" s="139"/>
      <c r="G352" s="198"/>
      <c r="H352" s="65"/>
      <c r="I352" s="65"/>
      <c r="J352" s="65"/>
      <c r="K352" s="293"/>
      <c r="L352" s="123"/>
      <c r="M352" s="289"/>
      <c r="N352" s="65"/>
      <c r="O352" s="181"/>
      <c r="P352" s="65"/>
      <c r="Q352" s="65"/>
      <c r="R352" s="131"/>
      <c r="S352" s="186" t="str">
        <f t="shared" si="63"/>
        <v/>
      </c>
      <c r="T352" s="186" t="str">
        <f t="shared" si="64"/>
        <v/>
      </c>
      <c r="U352" s="186" t="str">
        <f t="shared" si="65"/>
        <v/>
      </c>
      <c r="V352" s="186" t="str">
        <f t="shared" si="66"/>
        <v/>
      </c>
      <c r="W352" s="186" t="str">
        <f t="shared" si="67"/>
        <v/>
      </c>
      <c r="X352" s="186" t="str">
        <f t="shared" si="68"/>
        <v/>
      </c>
      <c r="Y352" s="131"/>
      <c r="Z352" s="131"/>
      <c r="AA352" s="131"/>
      <c r="AB352" s="131"/>
      <c r="AC352" s="186" t="str">
        <f t="shared" si="69"/>
        <v/>
      </c>
      <c r="AD352" s="186" t="str">
        <f t="shared" si="70"/>
        <v/>
      </c>
      <c r="AE352" s="186" t="str">
        <f t="shared" si="71"/>
        <v/>
      </c>
      <c r="AF352" s="186" t="str">
        <f t="shared" si="72"/>
        <v/>
      </c>
      <c r="AG352" s="186"/>
      <c r="AH352" s="193" t="str">
        <f t="shared" si="73"/>
        <v/>
      </c>
    </row>
    <row r="353" spans="1:34" ht="15" customHeight="1">
      <c r="A353" s="175"/>
      <c r="B353" s="138"/>
      <c r="C353" s="138"/>
      <c r="D353" s="65"/>
      <c r="E353" s="118"/>
      <c r="F353" s="139"/>
      <c r="G353" s="198"/>
      <c r="H353" s="65"/>
      <c r="I353" s="65"/>
      <c r="J353" s="65"/>
      <c r="K353" s="293"/>
      <c r="L353" s="123"/>
      <c r="M353" s="289"/>
      <c r="N353" s="65"/>
      <c r="O353" s="181"/>
      <c r="P353" s="65"/>
      <c r="Q353" s="65"/>
      <c r="R353" s="131"/>
      <c r="S353" s="186" t="str">
        <f t="shared" si="63"/>
        <v/>
      </c>
      <c r="T353" s="186" t="str">
        <f t="shared" si="64"/>
        <v/>
      </c>
      <c r="U353" s="186" t="str">
        <f t="shared" si="65"/>
        <v/>
      </c>
      <c r="V353" s="186" t="str">
        <f t="shared" si="66"/>
        <v/>
      </c>
      <c r="W353" s="186" t="str">
        <f t="shared" si="67"/>
        <v/>
      </c>
      <c r="X353" s="186" t="str">
        <f t="shared" si="68"/>
        <v/>
      </c>
      <c r="Y353" s="131"/>
      <c r="Z353" s="131"/>
      <c r="AA353" s="131"/>
      <c r="AB353" s="131"/>
      <c r="AC353" s="186" t="str">
        <f t="shared" si="69"/>
        <v/>
      </c>
      <c r="AD353" s="186" t="str">
        <f t="shared" si="70"/>
        <v/>
      </c>
      <c r="AE353" s="186" t="str">
        <f t="shared" si="71"/>
        <v/>
      </c>
      <c r="AF353" s="186" t="str">
        <f t="shared" si="72"/>
        <v/>
      </c>
      <c r="AG353" s="186"/>
      <c r="AH353" s="193" t="str">
        <f t="shared" si="73"/>
        <v/>
      </c>
    </row>
    <row r="354" spans="1:34" ht="15" customHeight="1">
      <c r="A354" s="175"/>
      <c r="B354" s="138"/>
      <c r="C354" s="138"/>
      <c r="D354" s="65"/>
      <c r="E354" s="118"/>
      <c r="F354" s="139"/>
      <c r="G354" s="198"/>
      <c r="H354" s="65"/>
      <c r="I354" s="65"/>
      <c r="J354" s="65"/>
      <c r="K354" s="293"/>
      <c r="L354" s="123"/>
      <c r="M354" s="289"/>
      <c r="N354" s="65"/>
      <c r="O354" s="181"/>
      <c r="P354" s="65"/>
      <c r="Q354" s="65"/>
      <c r="R354" s="131"/>
      <c r="S354" s="186" t="str">
        <f t="shared" si="63"/>
        <v/>
      </c>
      <c r="T354" s="186" t="str">
        <f t="shared" si="64"/>
        <v/>
      </c>
      <c r="U354" s="186" t="str">
        <f t="shared" si="65"/>
        <v/>
      </c>
      <c r="V354" s="186" t="str">
        <f t="shared" si="66"/>
        <v/>
      </c>
      <c r="W354" s="186" t="str">
        <f t="shared" si="67"/>
        <v/>
      </c>
      <c r="X354" s="186" t="str">
        <f t="shared" si="68"/>
        <v/>
      </c>
      <c r="Y354" s="131"/>
      <c r="Z354" s="131"/>
      <c r="AA354" s="131"/>
      <c r="AB354" s="131"/>
      <c r="AC354" s="186" t="str">
        <f t="shared" si="69"/>
        <v/>
      </c>
      <c r="AD354" s="186" t="str">
        <f t="shared" si="70"/>
        <v/>
      </c>
      <c r="AE354" s="186" t="str">
        <f t="shared" si="71"/>
        <v/>
      </c>
      <c r="AF354" s="186" t="str">
        <f t="shared" si="72"/>
        <v/>
      </c>
      <c r="AG354" s="186"/>
      <c r="AH354" s="193" t="str">
        <f t="shared" si="73"/>
        <v/>
      </c>
    </row>
    <row r="355" spans="1:34" ht="15" customHeight="1">
      <c r="A355" s="175"/>
      <c r="B355" s="138"/>
      <c r="C355" s="138"/>
      <c r="D355" s="65"/>
      <c r="E355" s="118"/>
      <c r="F355" s="139"/>
      <c r="G355" s="198"/>
      <c r="H355" s="65"/>
      <c r="I355" s="65"/>
      <c r="J355" s="65"/>
      <c r="K355" s="293"/>
      <c r="L355" s="123"/>
      <c r="M355" s="289"/>
      <c r="N355" s="65"/>
      <c r="O355" s="181"/>
      <c r="P355" s="65"/>
      <c r="Q355" s="65"/>
      <c r="R355" s="131"/>
      <c r="S355" s="186" t="str">
        <f t="shared" si="63"/>
        <v/>
      </c>
      <c r="T355" s="186" t="str">
        <f t="shared" si="64"/>
        <v/>
      </c>
      <c r="U355" s="186" t="str">
        <f t="shared" si="65"/>
        <v/>
      </c>
      <c r="V355" s="186" t="str">
        <f t="shared" si="66"/>
        <v/>
      </c>
      <c r="W355" s="186" t="str">
        <f t="shared" si="67"/>
        <v/>
      </c>
      <c r="X355" s="186" t="str">
        <f t="shared" si="68"/>
        <v/>
      </c>
      <c r="Y355" s="131"/>
      <c r="Z355" s="131"/>
      <c r="AA355" s="131"/>
      <c r="AB355" s="131"/>
      <c r="AC355" s="186" t="str">
        <f t="shared" si="69"/>
        <v/>
      </c>
      <c r="AD355" s="186" t="str">
        <f t="shared" si="70"/>
        <v/>
      </c>
      <c r="AE355" s="186" t="str">
        <f t="shared" si="71"/>
        <v/>
      </c>
      <c r="AF355" s="186" t="str">
        <f t="shared" si="72"/>
        <v/>
      </c>
      <c r="AG355" s="186"/>
      <c r="AH355" s="193" t="str">
        <f t="shared" si="73"/>
        <v/>
      </c>
    </row>
    <row r="356" spans="1:34" ht="15" customHeight="1">
      <c r="A356" s="175"/>
      <c r="B356" s="138"/>
      <c r="C356" s="138"/>
      <c r="D356" s="65"/>
      <c r="E356" s="118"/>
      <c r="F356" s="139"/>
      <c r="G356" s="198"/>
      <c r="H356" s="65"/>
      <c r="I356" s="65"/>
      <c r="J356" s="65"/>
      <c r="K356" s="293"/>
      <c r="L356" s="123"/>
      <c r="M356" s="289"/>
      <c r="N356" s="65"/>
      <c r="O356" s="181"/>
      <c r="P356" s="65"/>
      <c r="Q356" s="65"/>
      <c r="R356" s="131"/>
      <c r="S356" s="186" t="str">
        <f t="shared" si="63"/>
        <v/>
      </c>
      <c r="T356" s="186" t="str">
        <f t="shared" si="64"/>
        <v/>
      </c>
      <c r="U356" s="186" t="str">
        <f t="shared" si="65"/>
        <v/>
      </c>
      <c r="V356" s="186" t="str">
        <f t="shared" si="66"/>
        <v/>
      </c>
      <c r="W356" s="186" t="str">
        <f t="shared" si="67"/>
        <v/>
      </c>
      <c r="X356" s="186" t="str">
        <f t="shared" si="68"/>
        <v/>
      </c>
      <c r="Y356" s="131"/>
      <c r="Z356" s="131"/>
      <c r="AA356" s="131"/>
      <c r="AB356" s="131"/>
      <c r="AC356" s="186" t="str">
        <f t="shared" si="69"/>
        <v/>
      </c>
      <c r="AD356" s="186" t="str">
        <f t="shared" si="70"/>
        <v/>
      </c>
      <c r="AE356" s="186" t="str">
        <f t="shared" si="71"/>
        <v/>
      </c>
      <c r="AF356" s="186" t="str">
        <f t="shared" si="72"/>
        <v/>
      </c>
      <c r="AG356" s="186"/>
      <c r="AH356" s="193" t="str">
        <f t="shared" si="73"/>
        <v/>
      </c>
    </row>
    <row r="357" spans="1:34" ht="15" customHeight="1">
      <c r="A357" s="175"/>
      <c r="B357" s="138"/>
      <c r="C357" s="138"/>
      <c r="D357" s="65"/>
      <c r="E357" s="118"/>
      <c r="F357" s="139"/>
      <c r="G357" s="198"/>
      <c r="H357" s="65"/>
      <c r="I357" s="65"/>
      <c r="J357" s="65"/>
      <c r="K357" s="293"/>
      <c r="L357" s="123"/>
      <c r="M357" s="289"/>
      <c r="N357" s="65"/>
      <c r="O357" s="181"/>
      <c r="P357" s="65"/>
      <c r="Q357" s="65"/>
      <c r="R357" s="131"/>
      <c r="S357" s="186" t="str">
        <f t="shared" si="63"/>
        <v/>
      </c>
      <c r="T357" s="186" t="str">
        <f t="shared" si="64"/>
        <v/>
      </c>
      <c r="U357" s="186" t="str">
        <f t="shared" si="65"/>
        <v/>
      </c>
      <c r="V357" s="186" t="str">
        <f t="shared" si="66"/>
        <v/>
      </c>
      <c r="W357" s="186" t="str">
        <f t="shared" si="67"/>
        <v/>
      </c>
      <c r="X357" s="186" t="str">
        <f t="shared" si="68"/>
        <v/>
      </c>
      <c r="Y357" s="131"/>
      <c r="Z357" s="131"/>
      <c r="AA357" s="131"/>
      <c r="AB357" s="131"/>
      <c r="AC357" s="186" t="str">
        <f t="shared" si="69"/>
        <v/>
      </c>
      <c r="AD357" s="186" t="str">
        <f t="shared" si="70"/>
        <v/>
      </c>
      <c r="AE357" s="186" t="str">
        <f t="shared" si="71"/>
        <v/>
      </c>
      <c r="AF357" s="186" t="str">
        <f t="shared" si="72"/>
        <v/>
      </c>
      <c r="AG357" s="186"/>
      <c r="AH357" s="193" t="str">
        <f t="shared" si="73"/>
        <v/>
      </c>
    </row>
    <row r="358" spans="1:34" ht="15" customHeight="1">
      <c r="A358" s="175"/>
      <c r="B358" s="138"/>
      <c r="C358" s="138"/>
      <c r="D358" s="65"/>
      <c r="E358" s="118"/>
      <c r="F358" s="139"/>
      <c r="G358" s="198"/>
      <c r="H358" s="65"/>
      <c r="I358" s="65"/>
      <c r="J358" s="65"/>
      <c r="K358" s="293"/>
      <c r="L358" s="123"/>
      <c r="M358" s="289"/>
      <c r="N358" s="65"/>
      <c r="O358" s="181"/>
      <c r="P358" s="65"/>
      <c r="Q358" s="65"/>
      <c r="R358" s="131"/>
      <c r="S358" s="186" t="str">
        <f t="shared" si="63"/>
        <v/>
      </c>
      <c r="T358" s="186" t="str">
        <f t="shared" si="64"/>
        <v/>
      </c>
      <c r="U358" s="186" t="str">
        <f t="shared" si="65"/>
        <v/>
      </c>
      <c r="V358" s="186" t="str">
        <f t="shared" si="66"/>
        <v/>
      </c>
      <c r="W358" s="186" t="str">
        <f t="shared" si="67"/>
        <v/>
      </c>
      <c r="X358" s="186" t="str">
        <f t="shared" si="68"/>
        <v/>
      </c>
      <c r="Y358" s="131"/>
      <c r="Z358" s="131"/>
      <c r="AA358" s="131"/>
      <c r="AB358" s="131"/>
      <c r="AC358" s="186" t="str">
        <f t="shared" si="69"/>
        <v/>
      </c>
      <c r="AD358" s="186" t="str">
        <f t="shared" si="70"/>
        <v/>
      </c>
      <c r="AE358" s="186" t="str">
        <f t="shared" si="71"/>
        <v/>
      </c>
      <c r="AF358" s="186" t="str">
        <f t="shared" si="72"/>
        <v/>
      </c>
      <c r="AG358" s="186"/>
      <c r="AH358" s="193" t="str">
        <f t="shared" si="73"/>
        <v/>
      </c>
    </row>
    <row r="359" spans="1:34" ht="15" customHeight="1">
      <c r="A359" s="175"/>
      <c r="B359" s="138"/>
      <c r="C359" s="138"/>
      <c r="D359" s="65"/>
      <c r="E359" s="118"/>
      <c r="F359" s="139"/>
      <c r="G359" s="198"/>
      <c r="H359" s="65"/>
      <c r="I359" s="65"/>
      <c r="J359" s="65"/>
      <c r="K359" s="293"/>
      <c r="L359" s="123"/>
      <c r="M359" s="289"/>
      <c r="N359" s="65"/>
      <c r="O359" s="181"/>
      <c r="P359" s="65"/>
      <c r="Q359" s="65"/>
      <c r="R359" s="131"/>
      <c r="S359" s="186" t="str">
        <f t="shared" si="63"/>
        <v/>
      </c>
      <c r="T359" s="186" t="str">
        <f t="shared" si="64"/>
        <v/>
      </c>
      <c r="U359" s="186" t="str">
        <f t="shared" si="65"/>
        <v/>
      </c>
      <c r="V359" s="186" t="str">
        <f t="shared" si="66"/>
        <v/>
      </c>
      <c r="W359" s="186" t="str">
        <f t="shared" si="67"/>
        <v/>
      </c>
      <c r="X359" s="186" t="str">
        <f t="shared" si="68"/>
        <v/>
      </c>
      <c r="Y359" s="131"/>
      <c r="Z359" s="131"/>
      <c r="AA359" s="131"/>
      <c r="AB359" s="131"/>
      <c r="AC359" s="186" t="str">
        <f t="shared" si="69"/>
        <v/>
      </c>
      <c r="AD359" s="186" t="str">
        <f t="shared" si="70"/>
        <v/>
      </c>
      <c r="AE359" s="186" t="str">
        <f t="shared" si="71"/>
        <v/>
      </c>
      <c r="AF359" s="186" t="str">
        <f t="shared" si="72"/>
        <v/>
      </c>
      <c r="AG359" s="186"/>
      <c r="AH359" s="193" t="str">
        <f t="shared" si="73"/>
        <v/>
      </c>
    </row>
    <row r="360" spans="1:34" ht="15" customHeight="1">
      <c r="A360" s="175"/>
      <c r="B360" s="138"/>
      <c r="C360" s="138"/>
      <c r="D360" s="65"/>
      <c r="E360" s="118"/>
      <c r="F360" s="139"/>
      <c r="G360" s="198"/>
      <c r="H360" s="65"/>
      <c r="I360" s="65"/>
      <c r="J360" s="65"/>
      <c r="K360" s="293"/>
      <c r="L360" s="123"/>
      <c r="M360" s="289"/>
      <c r="N360" s="65"/>
      <c r="O360" s="181"/>
      <c r="P360" s="65"/>
      <c r="Q360" s="65"/>
      <c r="R360" s="131"/>
      <c r="S360" s="186" t="str">
        <f t="shared" si="63"/>
        <v/>
      </c>
      <c r="T360" s="186" t="str">
        <f t="shared" si="64"/>
        <v/>
      </c>
      <c r="U360" s="186" t="str">
        <f t="shared" si="65"/>
        <v/>
      </c>
      <c r="V360" s="186" t="str">
        <f t="shared" si="66"/>
        <v/>
      </c>
      <c r="W360" s="186" t="str">
        <f t="shared" si="67"/>
        <v/>
      </c>
      <c r="X360" s="186" t="str">
        <f t="shared" si="68"/>
        <v/>
      </c>
      <c r="Y360" s="131"/>
      <c r="Z360" s="131"/>
      <c r="AA360" s="131"/>
      <c r="AB360" s="131"/>
      <c r="AC360" s="186" t="str">
        <f t="shared" si="69"/>
        <v/>
      </c>
      <c r="AD360" s="186" t="str">
        <f t="shared" si="70"/>
        <v/>
      </c>
      <c r="AE360" s="186" t="str">
        <f t="shared" si="71"/>
        <v/>
      </c>
      <c r="AF360" s="186" t="str">
        <f t="shared" si="72"/>
        <v/>
      </c>
      <c r="AG360" s="186"/>
      <c r="AH360" s="193" t="str">
        <f t="shared" si="73"/>
        <v/>
      </c>
    </row>
    <row r="361" spans="1:34" ht="15" customHeight="1">
      <c r="A361" s="175"/>
      <c r="B361" s="138"/>
      <c r="C361" s="138"/>
      <c r="D361" s="65"/>
      <c r="E361" s="118"/>
      <c r="F361" s="139"/>
      <c r="G361" s="198"/>
      <c r="H361" s="65"/>
      <c r="I361" s="65"/>
      <c r="J361" s="65"/>
      <c r="K361" s="293"/>
      <c r="L361" s="123"/>
      <c r="M361" s="289"/>
      <c r="N361" s="65"/>
      <c r="O361" s="181"/>
      <c r="P361" s="65"/>
      <c r="Q361" s="65"/>
      <c r="R361" s="131"/>
      <c r="S361" s="186" t="str">
        <f t="shared" si="63"/>
        <v/>
      </c>
      <c r="T361" s="186" t="str">
        <f t="shared" si="64"/>
        <v/>
      </c>
      <c r="U361" s="186" t="str">
        <f t="shared" si="65"/>
        <v/>
      </c>
      <c r="V361" s="186" t="str">
        <f t="shared" si="66"/>
        <v/>
      </c>
      <c r="W361" s="186" t="str">
        <f t="shared" si="67"/>
        <v/>
      </c>
      <c r="X361" s="186" t="str">
        <f t="shared" si="68"/>
        <v/>
      </c>
      <c r="Y361" s="131"/>
      <c r="Z361" s="131"/>
      <c r="AA361" s="131"/>
      <c r="AB361" s="131"/>
      <c r="AC361" s="186" t="str">
        <f t="shared" si="69"/>
        <v/>
      </c>
      <c r="AD361" s="186" t="str">
        <f t="shared" si="70"/>
        <v/>
      </c>
      <c r="AE361" s="186" t="str">
        <f t="shared" si="71"/>
        <v/>
      </c>
      <c r="AF361" s="186" t="str">
        <f t="shared" si="72"/>
        <v/>
      </c>
      <c r="AG361" s="186"/>
      <c r="AH361" s="193" t="str">
        <f t="shared" si="73"/>
        <v/>
      </c>
    </row>
    <row r="362" spans="1:34" ht="15" customHeight="1">
      <c r="A362" s="175"/>
      <c r="B362" s="138"/>
      <c r="C362" s="138"/>
      <c r="D362" s="65"/>
      <c r="E362" s="118"/>
      <c r="F362" s="139"/>
      <c r="G362" s="198"/>
      <c r="H362" s="65"/>
      <c r="I362" s="65"/>
      <c r="J362" s="65"/>
      <c r="K362" s="293"/>
      <c r="L362" s="123"/>
      <c r="M362" s="289"/>
      <c r="N362" s="65"/>
      <c r="O362" s="181"/>
      <c r="P362" s="65"/>
      <c r="Q362" s="65"/>
      <c r="R362" s="131"/>
      <c r="S362" s="186" t="str">
        <f t="shared" si="63"/>
        <v/>
      </c>
      <c r="T362" s="186" t="str">
        <f t="shared" si="64"/>
        <v/>
      </c>
      <c r="U362" s="186" t="str">
        <f t="shared" si="65"/>
        <v/>
      </c>
      <c r="V362" s="186" t="str">
        <f t="shared" si="66"/>
        <v/>
      </c>
      <c r="W362" s="186" t="str">
        <f t="shared" si="67"/>
        <v/>
      </c>
      <c r="X362" s="186" t="str">
        <f t="shared" si="68"/>
        <v/>
      </c>
      <c r="Y362" s="131"/>
      <c r="Z362" s="131"/>
      <c r="AA362" s="131"/>
      <c r="AB362" s="131"/>
      <c r="AC362" s="186" t="str">
        <f t="shared" si="69"/>
        <v/>
      </c>
      <c r="AD362" s="186" t="str">
        <f t="shared" si="70"/>
        <v/>
      </c>
      <c r="AE362" s="186" t="str">
        <f t="shared" si="71"/>
        <v/>
      </c>
      <c r="AF362" s="186" t="str">
        <f t="shared" si="72"/>
        <v/>
      </c>
      <c r="AG362" s="186"/>
      <c r="AH362" s="193" t="str">
        <f t="shared" si="73"/>
        <v/>
      </c>
    </row>
    <row r="363" spans="1:34">
      <c r="A363" s="175"/>
      <c r="B363" s="138"/>
      <c r="C363" s="138"/>
      <c r="D363" s="65"/>
      <c r="E363" s="118"/>
      <c r="F363" s="139"/>
      <c r="G363" s="198"/>
      <c r="H363" s="65"/>
      <c r="I363" s="65"/>
      <c r="J363" s="65"/>
      <c r="K363" s="293"/>
      <c r="L363" s="123"/>
      <c r="M363" s="289"/>
      <c r="N363" s="65"/>
      <c r="O363" s="181"/>
      <c r="P363" s="65"/>
      <c r="Q363" s="65"/>
      <c r="R363" s="131"/>
      <c r="S363" s="186" t="str">
        <f t="shared" si="63"/>
        <v/>
      </c>
      <c r="T363" s="186" t="str">
        <f t="shared" si="64"/>
        <v/>
      </c>
      <c r="U363" s="186" t="str">
        <f t="shared" si="65"/>
        <v/>
      </c>
      <c r="V363" s="186" t="str">
        <f t="shared" si="66"/>
        <v/>
      </c>
      <c r="W363" s="186" t="str">
        <f t="shared" si="67"/>
        <v/>
      </c>
      <c r="X363" s="186" t="str">
        <f t="shared" si="68"/>
        <v/>
      </c>
      <c r="Y363" s="131"/>
      <c r="Z363" s="131"/>
      <c r="AA363" s="131"/>
      <c r="AB363" s="131"/>
      <c r="AC363" s="186" t="str">
        <f t="shared" si="69"/>
        <v/>
      </c>
      <c r="AD363" s="186" t="str">
        <f t="shared" si="70"/>
        <v/>
      </c>
      <c r="AE363" s="186" t="str">
        <f t="shared" si="71"/>
        <v/>
      </c>
      <c r="AF363" s="186" t="str">
        <f t="shared" si="72"/>
        <v/>
      </c>
      <c r="AG363" s="186"/>
      <c r="AH363" s="193" t="str">
        <f t="shared" si="73"/>
        <v/>
      </c>
    </row>
    <row r="364" spans="1:34">
      <c r="A364" s="175"/>
      <c r="B364" s="138"/>
      <c r="C364" s="138"/>
      <c r="D364" s="65"/>
      <c r="E364" s="118"/>
      <c r="F364" s="139"/>
      <c r="G364" s="198"/>
      <c r="H364" s="65"/>
      <c r="I364" s="65"/>
      <c r="J364" s="65"/>
      <c r="K364" s="293"/>
      <c r="L364" s="123"/>
      <c r="M364" s="289"/>
      <c r="N364" s="65"/>
      <c r="O364" s="181"/>
      <c r="P364" s="65"/>
      <c r="Q364" s="65"/>
      <c r="R364" s="131"/>
      <c r="S364" s="186" t="str">
        <f t="shared" si="63"/>
        <v/>
      </c>
      <c r="T364" s="186" t="str">
        <f t="shared" si="64"/>
        <v/>
      </c>
      <c r="U364" s="186" t="str">
        <f t="shared" si="65"/>
        <v/>
      </c>
      <c r="V364" s="186" t="str">
        <f t="shared" si="66"/>
        <v/>
      </c>
      <c r="W364" s="186" t="str">
        <f t="shared" si="67"/>
        <v/>
      </c>
      <c r="X364" s="186" t="str">
        <f t="shared" si="68"/>
        <v/>
      </c>
      <c r="Y364" s="131"/>
      <c r="Z364" s="131"/>
      <c r="AA364" s="131"/>
      <c r="AB364" s="131"/>
      <c r="AC364" s="186" t="str">
        <f t="shared" si="69"/>
        <v/>
      </c>
      <c r="AD364" s="186" t="str">
        <f t="shared" si="70"/>
        <v/>
      </c>
      <c r="AE364" s="186" t="str">
        <f t="shared" si="71"/>
        <v/>
      </c>
      <c r="AF364" s="186" t="str">
        <f t="shared" si="72"/>
        <v/>
      </c>
      <c r="AG364" s="186"/>
      <c r="AH364" s="193" t="str">
        <f t="shared" si="73"/>
        <v/>
      </c>
    </row>
    <row r="365" spans="1:34">
      <c r="A365" s="175"/>
      <c r="B365" s="138"/>
      <c r="C365" s="138"/>
      <c r="D365" s="65"/>
      <c r="E365" s="118"/>
      <c r="F365" s="139"/>
      <c r="G365" s="198"/>
      <c r="H365" s="65"/>
      <c r="I365" s="65"/>
      <c r="J365" s="65"/>
      <c r="K365" s="293"/>
      <c r="L365" s="123"/>
      <c r="M365" s="289"/>
      <c r="N365" s="65"/>
      <c r="O365" s="181"/>
      <c r="P365" s="65"/>
      <c r="Q365" s="65"/>
      <c r="R365" s="131"/>
      <c r="S365" s="186" t="str">
        <f t="shared" si="63"/>
        <v/>
      </c>
      <c r="T365" s="186" t="str">
        <f t="shared" si="64"/>
        <v/>
      </c>
      <c r="U365" s="186" t="str">
        <f t="shared" si="65"/>
        <v/>
      </c>
      <c r="V365" s="186" t="str">
        <f t="shared" si="66"/>
        <v/>
      </c>
      <c r="W365" s="186" t="str">
        <f t="shared" si="67"/>
        <v/>
      </c>
      <c r="X365" s="186" t="str">
        <f t="shared" si="68"/>
        <v/>
      </c>
      <c r="Y365" s="131"/>
      <c r="Z365" s="131"/>
      <c r="AA365" s="131"/>
      <c r="AB365" s="131"/>
      <c r="AC365" s="186" t="str">
        <f t="shared" si="69"/>
        <v/>
      </c>
      <c r="AD365" s="186" t="str">
        <f t="shared" si="70"/>
        <v/>
      </c>
      <c r="AE365" s="186" t="str">
        <f t="shared" si="71"/>
        <v/>
      </c>
      <c r="AF365" s="186" t="str">
        <f t="shared" si="72"/>
        <v/>
      </c>
      <c r="AG365" s="186"/>
      <c r="AH365" s="193" t="str">
        <f t="shared" si="73"/>
        <v/>
      </c>
    </row>
    <row r="366" spans="1:34">
      <c r="A366" s="175"/>
      <c r="B366" s="138"/>
      <c r="C366" s="138"/>
      <c r="D366" s="65"/>
      <c r="E366" s="118"/>
      <c r="F366" s="139"/>
      <c r="G366" s="198"/>
      <c r="H366" s="65"/>
      <c r="I366" s="65"/>
      <c r="J366" s="65"/>
      <c r="K366" s="293"/>
      <c r="L366" s="123"/>
      <c r="M366" s="289"/>
      <c r="N366" s="65"/>
      <c r="O366" s="181"/>
      <c r="P366" s="65"/>
      <c r="Q366" s="65"/>
      <c r="R366" s="131"/>
      <c r="S366" s="186" t="str">
        <f t="shared" si="63"/>
        <v/>
      </c>
      <c r="T366" s="186" t="str">
        <f t="shared" si="64"/>
        <v/>
      </c>
      <c r="U366" s="186" t="str">
        <f t="shared" si="65"/>
        <v/>
      </c>
      <c r="V366" s="186" t="str">
        <f t="shared" si="66"/>
        <v/>
      </c>
      <c r="W366" s="186" t="str">
        <f t="shared" si="67"/>
        <v/>
      </c>
      <c r="X366" s="186" t="str">
        <f t="shared" si="68"/>
        <v/>
      </c>
      <c r="Y366" s="131"/>
      <c r="Z366" s="131"/>
      <c r="AA366" s="131"/>
      <c r="AB366" s="131"/>
      <c r="AC366" s="186" t="str">
        <f t="shared" si="69"/>
        <v/>
      </c>
      <c r="AD366" s="186" t="str">
        <f t="shared" si="70"/>
        <v/>
      </c>
      <c r="AE366" s="186" t="str">
        <f t="shared" si="71"/>
        <v/>
      </c>
      <c r="AF366" s="186" t="str">
        <f t="shared" si="72"/>
        <v/>
      </c>
      <c r="AG366" s="186"/>
      <c r="AH366" s="193" t="str">
        <f t="shared" si="73"/>
        <v/>
      </c>
    </row>
    <row r="367" spans="1:34">
      <c r="A367" s="175"/>
      <c r="B367" s="138"/>
      <c r="C367" s="138"/>
      <c r="D367" s="65"/>
      <c r="E367" s="118"/>
      <c r="F367" s="139"/>
      <c r="G367" s="198"/>
      <c r="H367" s="65"/>
      <c r="I367" s="65"/>
      <c r="J367" s="65"/>
      <c r="K367" s="293"/>
      <c r="L367" s="123"/>
      <c r="M367" s="289"/>
      <c r="N367" s="65"/>
      <c r="O367" s="181"/>
      <c r="P367" s="65"/>
      <c r="Q367" s="65"/>
      <c r="R367" s="131"/>
      <c r="S367" s="186" t="str">
        <f t="shared" si="63"/>
        <v/>
      </c>
      <c r="T367" s="186" t="str">
        <f t="shared" si="64"/>
        <v/>
      </c>
      <c r="U367" s="186" t="str">
        <f t="shared" si="65"/>
        <v/>
      </c>
      <c r="V367" s="186" t="str">
        <f t="shared" si="66"/>
        <v/>
      </c>
      <c r="W367" s="186" t="str">
        <f t="shared" si="67"/>
        <v/>
      </c>
      <c r="X367" s="186" t="str">
        <f t="shared" si="68"/>
        <v/>
      </c>
      <c r="Y367" s="131"/>
      <c r="Z367" s="131"/>
      <c r="AA367" s="131"/>
      <c r="AB367" s="131"/>
      <c r="AC367" s="186" t="str">
        <f t="shared" si="69"/>
        <v/>
      </c>
      <c r="AD367" s="186" t="str">
        <f t="shared" si="70"/>
        <v/>
      </c>
      <c r="AE367" s="186" t="str">
        <f t="shared" si="71"/>
        <v/>
      </c>
      <c r="AF367" s="186" t="str">
        <f t="shared" si="72"/>
        <v/>
      </c>
      <c r="AG367" s="186"/>
      <c r="AH367" s="193" t="str">
        <f t="shared" si="73"/>
        <v/>
      </c>
    </row>
    <row r="368" spans="1:34">
      <c r="A368" s="175"/>
      <c r="B368" s="138"/>
      <c r="C368" s="138"/>
      <c r="D368" s="65"/>
      <c r="E368" s="118"/>
      <c r="F368" s="139"/>
      <c r="G368" s="198"/>
      <c r="H368" s="65"/>
      <c r="I368" s="65"/>
      <c r="J368" s="65"/>
      <c r="K368" s="293"/>
      <c r="L368" s="123"/>
      <c r="M368" s="289"/>
      <c r="N368" s="65"/>
      <c r="O368" s="181"/>
      <c r="P368" s="65"/>
      <c r="Q368" s="65"/>
      <c r="R368" s="131"/>
      <c r="S368" s="186" t="str">
        <f t="shared" si="63"/>
        <v/>
      </c>
      <c r="T368" s="186" t="str">
        <f t="shared" si="64"/>
        <v/>
      </c>
      <c r="U368" s="186" t="str">
        <f t="shared" si="65"/>
        <v/>
      </c>
      <c r="V368" s="186" t="str">
        <f t="shared" si="66"/>
        <v/>
      </c>
      <c r="W368" s="186" t="str">
        <f t="shared" si="67"/>
        <v/>
      </c>
      <c r="X368" s="186" t="str">
        <f t="shared" si="68"/>
        <v/>
      </c>
      <c r="Y368" s="131"/>
      <c r="Z368" s="131"/>
      <c r="AA368" s="131"/>
      <c r="AB368" s="131"/>
      <c r="AC368" s="186" t="str">
        <f t="shared" si="69"/>
        <v/>
      </c>
      <c r="AD368" s="186" t="str">
        <f t="shared" si="70"/>
        <v/>
      </c>
      <c r="AE368" s="186" t="str">
        <f t="shared" si="71"/>
        <v/>
      </c>
      <c r="AF368" s="186" t="str">
        <f t="shared" si="72"/>
        <v/>
      </c>
      <c r="AG368" s="186"/>
      <c r="AH368" s="193" t="str">
        <f t="shared" si="73"/>
        <v/>
      </c>
    </row>
    <row r="369" spans="1:34">
      <c r="A369" s="175"/>
      <c r="B369" s="138"/>
      <c r="C369" s="138"/>
      <c r="D369" s="65"/>
      <c r="E369" s="118"/>
      <c r="F369" s="139"/>
      <c r="G369" s="198"/>
      <c r="H369" s="65"/>
      <c r="I369" s="65"/>
      <c r="J369" s="65"/>
      <c r="K369" s="293"/>
      <c r="L369" s="123"/>
      <c r="M369" s="289"/>
      <c r="N369" s="65"/>
      <c r="O369" s="181"/>
      <c r="P369" s="65"/>
      <c r="Q369" s="65"/>
      <c r="R369" s="131"/>
      <c r="S369" s="186" t="str">
        <f t="shared" si="63"/>
        <v/>
      </c>
      <c r="T369" s="186" t="str">
        <f t="shared" si="64"/>
        <v/>
      </c>
      <c r="U369" s="186" t="str">
        <f t="shared" si="65"/>
        <v/>
      </c>
      <c r="V369" s="186" t="str">
        <f t="shared" si="66"/>
        <v/>
      </c>
      <c r="W369" s="186" t="str">
        <f t="shared" si="67"/>
        <v/>
      </c>
      <c r="X369" s="186" t="str">
        <f t="shared" si="68"/>
        <v/>
      </c>
      <c r="Y369" s="131"/>
      <c r="Z369" s="131"/>
      <c r="AA369" s="131"/>
      <c r="AB369" s="131"/>
      <c r="AC369" s="186" t="str">
        <f t="shared" si="69"/>
        <v/>
      </c>
      <c r="AD369" s="186" t="str">
        <f t="shared" si="70"/>
        <v/>
      </c>
      <c r="AE369" s="186" t="str">
        <f t="shared" si="71"/>
        <v/>
      </c>
      <c r="AF369" s="186" t="str">
        <f t="shared" si="72"/>
        <v/>
      </c>
      <c r="AG369" s="186"/>
      <c r="AH369" s="193" t="str">
        <f t="shared" si="73"/>
        <v/>
      </c>
    </row>
    <row r="370" spans="1:34">
      <c r="A370" s="175"/>
      <c r="B370" s="138"/>
      <c r="C370" s="138"/>
      <c r="D370" s="65"/>
      <c r="E370" s="118"/>
      <c r="F370" s="139"/>
      <c r="G370" s="198"/>
      <c r="H370" s="65"/>
      <c r="I370" s="65"/>
      <c r="J370" s="65"/>
      <c r="K370" s="293"/>
      <c r="L370" s="123"/>
      <c r="M370" s="289"/>
      <c r="N370" s="65"/>
      <c r="O370" s="181"/>
      <c r="P370" s="65"/>
      <c r="Q370" s="65"/>
      <c r="R370" s="131"/>
      <c r="S370" s="186" t="str">
        <f t="shared" si="63"/>
        <v/>
      </c>
      <c r="T370" s="186" t="str">
        <f t="shared" si="64"/>
        <v/>
      </c>
      <c r="U370" s="186" t="str">
        <f t="shared" si="65"/>
        <v/>
      </c>
      <c r="V370" s="186" t="str">
        <f t="shared" si="66"/>
        <v/>
      </c>
      <c r="W370" s="186" t="str">
        <f t="shared" si="67"/>
        <v/>
      </c>
      <c r="X370" s="186" t="str">
        <f t="shared" si="68"/>
        <v/>
      </c>
      <c r="Y370" s="131"/>
      <c r="Z370" s="131"/>
      <c r="AA370" s="131"/>
      <c r="AB370" s="131"/>
      <c r="AC370" s="186" t="str">
        <f t="shared" si="69"/>
        <v/>
      </c>
      <c r="AD370" s="186" t="str">
        <f t="shared" si="70"/>
        <v/>
      </c>
      <c r="AE370" s="186" t="str">
        <f t="shared" si="71"/>
        <v/>
      </c>
      <c r="AF370" s="186" t="str">
        <f t="shared" si="72"/>
        <v/>
      </c>
      <c r="AG370" s="186"/>
      <c r="AH370" s="193" t="str">
        <f t="shared" si="73"/>
        <v/>
      </c>
    </row>
    <row r="371" spans="1:34">
      <c r="A371" s="175"/>
      <c r="B371" s="138"/>
      <c r="C371" s="138"/>
      <c r="D371" s="65"/>
      <c r="E371" s="118"/>
      <c r="F371" s="139"/>
      <c r="G371" s="198"/>
      <c r="H371" s="65"/>
      <c r="I371" s="65"/>
      <c r="J371" s="65"/>
      <c r="K371" s="293"/>
      <c r="L371" s="123"/>
      <c r="M371" s="289"/>
      <c r="N371" s="65"/>
      <c r="O371" s="181"/>
      <c r="P371" s="65"/>
      <c r="Q371" s="65"/>
      <c r="R371" s="131"/>
      <c r="S371" s="186" t="str">
        <f t="shared" si="63"/>
        <v/>
      </c>
      <c r="T371" s="186" t="str">
        <f t="shared" si="64"/>
        <v/>
      </c>
      <c r="U371" s="186" t="str">
        <f t="shared" si="65"/>
        <v/>
      </c>
      <c r="V371" s="186" t="str">
        <f t="shared" si="66"/>
        <v/>
      </c>
      <c r="W371" s="186" t="str">
        <f t="shared" si="67"/>
        <v/>
      </c>
      <c r="X371" s="186" t="str">
        <f t="shared" si="68"/>
        <v/>
      </c>
      <c r="Y371" s="131"/>
      <c r="Z371" s="131"/>
      <c r="AA371" s="131"/>
      <c r="AB371" s="131"/>
      <c r="AC371" s="186" t="str">
        <f t="shared" si="69"/>
        <v/>
      </c>
      <c r="AD371" s="186" t="str">
        <f t="shared" si="70"/>
        <v/>
      </c>
      <c r="AE371" s="186" t="str">
        <f t="shared" si="71"/>
        <v/>
      </c>
      <c r="AF371" s="186" t="str">
        <f t="shared" si="72"/>
        <v/>
      </c>
      <c r="AG371" s="186"/>
      <c r="AH371" s="193" t="str">
        <f t="shared" si="73"/>
        <v/>
      </c>
    </row>
    <row r="372" spans="1:34">
      <c r="A372" s="175"/>
      <c r="B372" s="138"/>
      <c r="C372" s="138"/>
      <c r="D372" s="65"/>
      <c r="E372" s="118"/>
      <c r="F372" s="139"/>
      <c r="G372" s="198"/>
      <c r="H372" s="65"/>
      <c r="I372" s="65"/>
      <c r="J372" s="65"/>
      <c r="K372" s="293"/>
      <c r="L372" s="123"/>
      <c r="M372" s="289"/>
      <c r="N372" s="65"/>
      <c r="O372" s="181"/>
      <c r="P372" s="65"/>
      <c r="Q372" s="65"/>
      <c r="R372" s="131"/>
      <c r="S372" s="186" t="str">
        <f t="shared" si="63"/>
        <v/>
      </c>
      <c r="T372" s="186" t="str">
        <f t="shared" si="64"/>
        <v/>
      </c>
      <c r="U372" s="186" t="str">
        <f t="shared" si="65"/>
        <v/>
      </c>
      <c r="V372" s="186" t="str">
        <f t="shared" si="66"/>
        <v/>
      </c>
      <c r="W372" s="186" t="str">
        <f t="shared" si="67"/>
        <v/>
      </c>
      <c r="X372" s="186" t="str">
        <f t="shared" si="68"/>
        <v/>
      </c>
      <c r="Y372" s="131"/>
      <c r="Z372" s="131"/>
      <c r="AA372" s="131"/>
      <c r="AB372" s="131"/>
      <c r="AC372" s="186" t="str">
        <f t="shared" si="69"/>
        <v/>
      </c>
      <c r="AD372" s="186" t="str">
        <f t="shared" si="70"/>
        <v/>
      </c>
      <c r="AE372" s="186" t="str">
        <f t="shared" si="71"/>
        <v/>
      </c>
      <c r="AF372" s="186" t="str">
        <f t="shared" si="72"/>
        <v/>
      </c>
      <c r="AG372" s="186"/>
      <c r="AH372" s="193" t="str">
        <f t="shared" si="73"/>
        <v/>
      </c>
    </row>
    <row r="373" spans="1:34">
      <c r="A373" s="175"/>
      <c r="B373" s="138"/>
      <c r="C373" s="138"/>
      <c r="D373" s="65"/>
      <c r="E373" s="118"/>
      <c r="F373" s="139"/>
      <c r="G373" s="198"/>
      <c r="H373" s="65"/>
      <c r="I373" s="65"/>
      <c r="J373" s="65"/>
      <c r="K373" s="293"/>
      <c r="L373" s="123"/>
      <c r="M373" s="289"/>
      <c r="N373" s="65"/>
      <c r="O373" s="181"/>
      <c r="P373" s="65"/>
      <c r="Q373" s="65"/>
      <c r="R373" s="131"/>
      <c r="S373" s="186" t="str">
        <f t="shared" si="63"/>
        <v/>
      </c>
      <c r="T373" s="186" t="str">
        <f t="shared" si="64"/>
        <v/>
      </c>
      <c r="U373" s="186" t="str">
        <f t="shared" si="65"/>
        <v/>
      </c>
      <c r="V373" s="186" t="str">
        <f t="shared" si="66"/>
        <v/>
      </c>
      <c r="W373" s="186" t="str">
        <f t="shared" si="67"/>
        <v/>
      </c>
      <c r="X373" s="186" t="str">
        <f t="shared" si="68"/>
        <v/>
      </c>
      <c r="Y373" s="131"/>
      <c r="Z373" s="131"/>
      <c r="AA373" s="131"/>
      <c r="AB373" s="131"/>
      <c r="AC373" s="186" t="str">
        <f t="shared" si="69"/>
        <v/>
      </c>
      <c r="AD373" s="186" t="str">
        <f t="shared" si="70"/>
        <v/>
      </c>
      <c r="AE373" s="186" t="str">
        <f t="shared" si="71"/>
        <v/>
      </c>
      <c r="AF373" s="186" t="str">
        <f t="shared" si="72"/>
        <v/>
      </c>
      <c r="AG373" s="186"/>
      <c r="AH373" s="193" t="str">
        <f t="shared" si="73"/>
        <v/>
      </c>
    </row>
    <row r="374" spans="1:34">
      <c r="A374" s="175"/>
      <c r="B374" s="138"/>
      <c r="C374" s="138"/>
      <c r="D374" s="65"/>
      <c r="E374" s="118"/>
      <c r="F374" s="139"/>
      <c r="G374" s="198"/>
      <c r="H374" s="65"/>
      <c r="I374" s="65"/>
      <c r="J374" s="65"/>
      <c r="K374" s="293"/>
      <c r="L374" s="123"/>
      <c r="M374" s="289"/>
      <c r="N374" s="65"/>
      <c r="O374" s="181"/>
      <c r="P374" s="65"/>
      <c r="Q374" s="65"/>
      <c r="R374" s="131"/>
      <c r="S374" s="186" t="str">
        <f t="shared" si="63"/>
        <v/>
      </c>
      <c r="T374" s="186" t="str">
        <f t="shared" si="64"/>
        <v/>
      </c>
      <c r="U374" s="186" t="str">
        <f t="shared" si="65"/>
        <v/>
      </c>
      <c r="V374" s="186" t="str">
        <f t="shared" si="66"/>
        <v/>
      </c>
      <c r="W374" s="186" t="str">
        <f t="shared" si="67"/>
        <v/>
      </c>
      <c r="X374" s="186" t="str">
        <f t="shared" si="68"/>
        <v/>
      </c>
      <c r="Y374" s="131"/>
      <c r="Z374" s="131"/>
      <c r="AA374" s="131"/>
      <c r="AB374" s="131"/>
      <c r="AC374" s="186" t="str">
        <f t="shared" si="69"/>
        <v/>
      </c>
      <c r="AD374" s="186" t="str">
        <f t="shared" si="70"/>
        <v/>
      </c>
      <c r="AE374" s="186" t="str">
        <f t="shared" si="71"/>
        <v/>
      </c>
      <c r="AF374" s="186" t="str">
        <f t="shared" si="72"/>
        <v/>
      </c>
      <c r="AG374" s="186"/>
      <c r="AH374" s="193" t="str">
        <f t="shared" si="73"/>
        <v/>
      </c>
    </row>
    <row r="375" spans="1:34">
      <c r="A375" s="175"/>
      <c r="B375" s="138"/>
      <c r="C375" s="138"/>
      <c r="D375" s="65"/>
      <c r="E375" s="118"/>
      <c r="F375" s="139"/>
      <c r="G375" s="198"/>
      <c r="H375" s="65"/>
      <c r="I375" s="65"/>
      <c r="J375" s="65"/>
      <c r="K375" s="293"/>
      <c r="L375" s="123"/>
      <c r="M375" s="289"/>
      <c r="N375" s="65"/>
      <c r="O375" s="181"/>
      <c r="P375" s="65"/>
      <c r="Q375" s="65"/>
      <c r="R375" s="131"/>
      <c r="S375" s="186" t="str">
        <f t="shared" si="63"/>
        <v/>
      </c>
      <c r="T375" s="186" t="str">
        <f t="shared" si="64"/>
        <v/>
      </c>
      <c r="U375" s="186" t="str">
        <f t="shared" si="65"/>
        <v/>
      </c>
      <c r="V375" s="186" t="str">
        <f t="shared" si="66"/>
        <v/>
      </c>
      <c r="W375" s="186" t="str">
        <f t="shared" si="67"/>
        <v/>
      </c>
      <c r="X375" s="186" t="str">
        <f t="shared" si="68"/>
        <v/>
      </c>
      <c r="Y375" s="131"/>
      <c r="Z375" s="131"/>
      <c r="AA375" s="131"/>
      <c r="AB375" s="131"/>
      <c r="AC375" s="186" t="str">
        <f t="shared" si="69"/>
        <v/>
      </c>
      <c r="AD375" s="186" t="str">
        <f t="shared" si="70"/>
        <v/>
      </c>
      <c r="AE375" s="186" t="str">
        <f t="shared" si="71"/>
        <v/>
      </c>
      <c r="AF375" s="186" t="str">
        <f t="shared" si="72"/>
        <v/>
      </c>
      <c r="AG375" s="186"/>
      <c r="AH375" s="193" t="str">
        <f t="shared" si="73"/>
        <v/>
      </c>
    </row>
    <row r="376" spans="1:34">
      <c r="A376" s="175"/>
      <c r="B376" s="138"/>
      <c r="C376" s="138"/>
      <c r="D376" s="65"/>
      <c r="E376" s="118"/>
      <c r="F376" s="139"/>
      <c r="G376" s="198"/>
      <c r="H376" s="65"/>
      <c r="I376" s="65"/>
      <c r="J376" s="65"/>
      <c r="K376" s="293"/>
      <c r="L376" s="123"/>
      <c r="M376" s="289"/>
      <c r="N376" s="65"/>
      <c r="O376" s="181"/>
      <c r="P376" s="65"/>
      <c r="Q376" s="65"/>
      <c r="R376" s="131"/>
      <c r="S376" s="186" t="str">
        <f t="shared" si="63"/>
        <v/>
      </c>
      <c r="T376" s="186" t="str">
        <f t="shared" si="64"/>
        <v/>
      </c>
      <c r="U376" s="186" t="str">
        <f t="shared" si="65"/>
        <v/>
      </c>
      <c r="V376" s="186" t="str">
        <f t="shared" si="66"/>
        <v/>
      </c>
      <c r="W376" s="186" t="str">
        <f t="shared" si="67"/>
        <v/>
      </c>
      <c r="X376" s="186" t="str">
        <f t="shared" si="68"/>
        <v/>
      </c>
      <c r="Y376" s="131"/>
      <c r="Z376" s="131"/>
      <c r="AA376" s="131"/>
      <c r="AB376" s="131"/>
      <c r="AC376" s="186" t="str">
        <f t="shared" si="69"/>
        <v/>
      </c>
      <c r="AD376" s="186" t="str">
        <f t="shared" si="70"/>
        <v/>
      </c>
      <c r="AE376" s="186" t="str">
        <f t="shared" si="71"/>
        <v/>
      </c>
      <c r="AF376" s="186" t="str">
        <f t="shared" si="72"/>
        <v/>
      </c>
      <c r="AG376" s="186"/>
      <c r="AH376" s="193" t="str">
        <f t="shared" si="73"/>
        <v/>
      </c>
    </row>
    <row r="377" spans="1:34">
      <c r="A377" s="175"/>
      <c r="B377" s="138"/>
      <c r="C377" s="138"/>
      <c r="D377" s="65"/>
      <c r="E377" s="118"/>
      <c r="F377" s="139"/>
      <c r="G377" s="198"/>
      <c r="H377" s="65"/>
      <c r="I377" s="65"/>
      <c r="J377" s="65"/>
      <c r="K377" s="293"/>
      <c r="L377" s="123"/>
      <c r="M377" s="289"/>
      <c r="N377" s="65"/>
      <c r="O377" s="181"/>
      <c r="P377" s="65"/>
      <c r="Q377" s="65"/>
      <c r="R377" s="131"/>
      <c r="S377" s="186" t="str">
        <f t="shared" si="63"/>
        <v/>
      </c>
      <c r="T377" s="186" t="str">
        <f t="shared" si="64"/>
        <v/>
      </c>
      <c r="U377" s="186" t="str">
        <f t="shared" si="65"/>
        <v/>
      </c>
      <c r="V377" s="186" t="str">
        <f t="shared" si="66"/>
        <v/>
      </c>
      <c r="W377" s="186" t="str">
        <f t="shared" si="67"/>
        <v/>
      </c>
      <c r="X377" s="186" t="str">
        <f t="shared" si="68"/>
        <v/>
      </c>
      <c r="Y377" s="131"/>
      <c r="Z377" s="131"/>
      <c r="AA377" s="131"/>
      <c r="AB377" s="131"/>
      <c r="AC377" s="186" t="str">
        <f t="shared" si="69"/>
        <v/>
      </c>
      <c r="AD377" s="186" t="str">
        <f t="shared" si="70"/>
        <v/>
      </c>
      <c r="AE377" s="186" t="str">
        <f t="shared" si="71"/>
        <v/>
      </c>
      <c r="AF377" s="186" t="str">
        <f t="shared" si="72"/>
        <v/>
      </c>
      <c r="AG377" s="186"/>
      <c r="AH377" s="193" t="str">
        <f t="shared" si="73"/>
        <v/>
      </c>
    </row>
    <row r="378" spans="1:34">
      <c r="A378" s="175"/>
      <c r="B378" s="138"/>
      <c r="C378" s="138"/>
      <c r="D378" s="65"/>
      <c r="E378" s="118"/>
      <c r="F378" s="139"/>
      <c r="G378" s="198"/>
      <c r="H378" s="65"/>
      <c r="I378" s="65"/>
      <c r="J378" s="65"/>
      <c r="K378" s="293"/>
      <c r="L378" s="123"/>
      <c r="M378" s="289"/>
      <c r="N378" s="65"/>
      <c r="O378" s="181"/>
      <c r="P378" s="65"/>
      <c r="Q378" s="65"/>
      <c r="R378" s="131"/>
      <c r="S378" s="186" t="str">
        <f t="shared" si="63"/>
        <v/>
      </c>
      <c r="T378" s="186" t="str">
        <f t="shared" si="64"/>
        <v/>
      </c>
      <c r="U378" s="186" t="str">
        <f t="shared" si="65"/>
        <v/>
      </c>
      <c r="V378" s="186" t="str">
        <f t="shared" si="66"/>
        <v/>
      </c>
      <c r="W378" s="186" t="str">
        <f t="shared" si="67"/>
        <v/>
      </c>
      <c r="X378" s="186" t="str">
        <f t="shared" si="68"/>
        <v/>
      </c>
      <c r="Y378" s="131"/>
      <c r="Z378" s="131"/>
      <c r="AA378" s="131"/>
      <c r="AB378" s="131"/>
      <c r="AC378" s="186" t="str">
        <f t="shared" si="69"/>
        <v/>
      </c>
      <c r="AD378" s="186" t="str">
        <f t="shared" si="70"/>
        <v/>
      </c>
      <c r="AE378" s="186" t="str">
        <f t="shared" si="71"/>
        <v/>
      </c>
      <c r="AF378" s="186" t="str">
        <f t="shared" si="72"/>
        <v/>
      </c>
      <c r="AG378" s="186"/>
      <c r="AH378" s="193" t="str">
        <f t="shared" si="73"/>
        <v/>
      </c>
    </row>
    <row r="379" spans="1:34">
      <c r="A379" s="175"/>
      <c r="B379" s="138"/>
      <c r="C379" s="138"/>
      <c r="D379" s="65"/>
      <c r="E379" s="118"/>
      <c r="F379" s="139"/>
      <c r="G379" s="198"/>
      <c r="H379" s="65"/>
      <c r="I379" s="65"/>
      <c r="J379" s="65"/>
      <c r="K379" s="293"/>
      <c r="L379" s="123"/>
      <c r="M379" s="289"/>
      <c r="N379" s="65"/>
      <c r="O379" s="181"/>
      <c r="P379" s="65"/>
      <c r="Q379" s="65"/>
      <c r="R379" s="131"/>
      <c r="S379" s="186" t="str">
        <f t="shared" si="63"/>
        <v/>
      </c>
      <c r="T379" s="186" t="str">
        <f t="shared" si="64"/>
        <v/>
      </c>
      <c r="U379" s="186" t="str">
        <f t="shared" si="65"/>
        <v/>
      </c>
      <c r="V379" s="186" t="str">
        <f t="shared" si="66"/>
        <v/>
      </c>
      <c r="W379" s="186" t="str">
        <f t="shared" si="67"/>
        <v/>
      </c>
      <c r="X379" s="186" t="str">
        <f t="shared" si="68"/>
        <v/>
      </c>
      <c r="Y379" s="131"/>
      <c r="Z379" s="131"/>
      <c r="AA379" s="131"/>
      <c r="AB379" s="131"/>
      <c r="AC379" s="186" t="str">
        <f t="shared" si="69"/>
        <v/>
      </c>
      <c r="AD379" s="186" t="str">
        <f t="shared" si="70"/>
        <v/>
      </c>
      <c r="AE379" s="186" t="str">
        <f t="shared" si="71"/>
        <v/>
      </c>
      <c r="AF379" s="186" t="str">
        <f t="shared" si="72"/>
        <v/>
      </c>
      <c r="AG379" s="186"/>
      <c r="AH379" s="193" t="str">
        <f t="shared" si="73"/>
        <v/>
      </c>
    </row>
    <row r="380" spans="1:34">
      <c r="J380" s="64"/>
      <c r="L380" s="124"/>
      <c r="M380" s="136"/>
      <c r="Q380" s="64"/>
    </row>
    <row r="381" spans="1:34">
      <c r="J381" s="64"/>
      <c r="L381" s="124"/>
      <c r="M381" s="136"/>
      <c r="Q381" s="64"/>
    </row>
    <row r="382" spans="1:34">
      <c r="J382" s="64"/>
      <c r="L382" s="124"/>
      <c r="M382" s="136"/>
      <c r="Q382" s="64"/>
    </row>
    <row r="383" spans="1:34">
      <c r="J383" s="64"/>
      <c r="L383" s="124"/>
      <c r="M383" s="136"/>
      <c r="Q383" s="64"/>
    </row>
    <row r="384" spans="1:34">
      <c r="J384" s="64"/>
      <c r="L384" s="124"/>
      <c r="M384" s="136"/>
      <c r="Q384" s="64"/>
    </row>
    <row r="385" spans="10:17">
      <c r="J385" s="64"/>
      <c r="L385" s="124"/>
      <c r="M385" s="136"/>
      <c r="Q385" s="64"/>
    </row>
    <row r="386" spans="10:17">
      <c r="J386" s="64"/>
      <c r="L386" s="124"/>
      <c r="M386" s="136"/>
      <c r="Q386" s="64"/>
    </row>
    <row r="387" spans="10:17">
      <c r="J387" s="64"/>
      <c r="L387" s="124"/>
      <c r="M387" s="136"/>
      <c r="Q387" s="64"/>
    </row>
    <row r="388" spans="10:17">
      <c r="J388" s="64"/>
      <c r="L388" s="124"/>
      <c r="M388" s="136"/>
      <c r="Q388" s="64"/>
    </row>
    <row r="389" spans="10:17">
      <c r="J389" s="64"/>
      <c r="L389" s="124"/>
      <c r="M389" s="136"/>
      <c r="Q389" s="64"/>
    </row>
    <row r="390" spans="10:17">
      <c r="J390" s="64"/>
      <c r="L390" s="124"/>
      <c r="M390" s="136"/>
      <c r="Q390" s="64"/>
    </row>
    <row r="391" spans="10:17">
      <c r="J391" s="64"/>
      <c r="L391" s="124"/>
      <c r="M391" s="136"/>
      <c r="Q391" s="64"/>
    </row>
    <row r="392" spans="10:17">
      <c r="J392" s="64"/>
      <c r="L392" s="124"/>
      <c r="M392" s="136"/>
      <c r="Q392" s="64"/>
    </row>
    <row r="393" spans="10:17">
      <c r="J393" s="64"/>
      <c r="L393" s="124"/>
      <c r="M393" s="136"/>
      <c r="Q393" s="64"/>
    </row>
    <row r="394" spans="10:17">
      <c r="J394" s="64"/>
      <c r="L394" s="124"/>
      <c r="M394" s="136"/>
      <c r="Q394" s="64"/>
    </row>
    <row r="395" spans="10:17">
      <c r="J395" s="64"/>
      <c r="L395" s="124"/>
      <c r="M395" s="136"/>
      <c r="Q395" s="64"/>
    </row>
    <row r="396" spans="10:17">
      <c r="J396" s="64"/>
      <c r="L396" s="124"/>
      <c r="M396" s="136"/>
      <c r="Q396" s="64"/>
    </row>
    <row r="397" spans="10:17">
      <c r="J397" s="64"/>
      <c r="L397" s="124"/>
      <c r="M397" s="136"/>
      <c r="Q397" s="64"/>
    </row>
    <row r="398" spans="10:17">
      <c r="J398" s="64"/>
      <c r="L398" s="124"/>
      <c r="M398" s="136"/>
      <c r="Q398" s="64"/>
    </row>
    <row r="399" spans="10:17">
      <c r="J399" s="64"/>
      <c r="L399" s="124"/>
      <c r="M399" s="136"/>
      <c r="Q399" s="64"/>
    </row>
    <row r="400" spans="10:17">
      <c r="J400" s="64"/>
      <c r="L400" s="124"/>
      <c r="M400" s="136"/>
      <c r="Q400" s="64"/>
    </row>
    <row r="401" spans="10:17">
      <c r="J401" s="64"/>
      <c r="L401" s="124"/>
      <c r="M401" s="136"/>
      <c r="Q401" s="64"/>
    </row>
    <row r="402" spans="10:17">
      <c r="J402" s="64"/>
      <c r="L402" s="124"/>
      <c r="M402" s="136"/>
      <c r="Q402" s="64"/>
    </row>
    <row r="403" spans="10:17">
      <c r="J403" s="64"/>
      <c r="L403" s="124"/>
      <c r="M403" s="136"/>
      <c r="Q403" s="64"/>
    </row>
    <row r="404" spans="10:17">
      <c r="J404" s="64"/>
      <c r="L404" s="124"/>
      <c r="M404" s="136"/>
      <c r="Q404" s="64"/>
    </row>
    <row r="405" spans="10:17">
      <c r="J405" s="64"/>
      <c r="L405" s="124"/>
      <c r="M405" s="136"/>
      <c r="Q405" s="64"/>
    </row>
    <row r="406" spans="10:17">
      <c r="J406" s="64"/>
      <c r="L406" s="124"/>
      <c r="M406" s="136"/>
      <c r="Q406" s="64"/>
    </row>
    <row r="407" spans="10:17">
      <c r="J407" s="64"/>
      <c r="L407" s="124"/>
      <c r="M407" s="136"/>
      <c r="Q407" s="64"/>
    </row>
    <row r="408" spans="10:17">
      <c r="J408" s="64"/>
      <c r="L408" s="124"/>
      <c r="M408" s="136"/>
      <c r="Q408" s="64"/>
    </row>
    <row r="409" spans="10:17">
      <c r="J409" s="64"/>
      <c r="L409" s="124"/>
      <c r="M409" s="136"/>
      <c r="Q409" s="64"/>
    </row>
    <row r="410" spans="10:17">
      <c r="J410" s="64"/>
      <c r="L410" s="124"/>
      <c r="M410" s="136"/>
      <c r="Q410" s="64"/>
    </row>
    <row r="411" spans="10:17">
      <c r="J411" s="64"/>
      <c r="L411" s="124"/>
      <c r="M411" s="136"/>
      <c r="Q411" s="64"/>
    </row>
    <row r="412" spans="10:17">
      <c r="J412" s="64"/>
      <c r="L412" s="124"/>
      <c r="M412" s="136"/>
      <c r="Q412" s="64"/>
    </row>
    <row r="413" spans="10:17">
      <c r="J413" s="64"/>
      <c r="L413" s="124"/>
      <c r="M413" s="136"/>
      <c r="Q413" s="64"/>
    </row>
    <row r="414" spans="10:17">
      <c r="J414" s="64"/>
      <c r="L414" s="124"/>
      <c r="M414" s="136"/>
      <c r="Q414" s="64"/>
    </row>
    <row r="415" spans="10:17">
      <c r="J415" s="64"/>
      <c r="L415" s="124"/>
      <c r="M415" s="136"/>
      <c r="Q415" s="64"/>
    </row>
    <row r="416" spans="10:17">
      <c r="J416" s="64"/>
      <c r="L416" s="124"/>
      <c r="M416" s="136"/>
      <c r="Q416" s="64"/>
    </row>
    <row r="417" spans="10:17">
      <c r="J417" s="64"/>
      <c r="L417" s="124"/>
      <c r="M417" s="136"/>
      <c r="Q417" s="64"/>
    </row>
    <row r="418" spans="10:17">
      <c r="J418" s="64"/>
      <c r="L418" s="124"/>
      <c r="M418" s="136"/>
      <c r="Q418" s="64"/>
    </row>
    <row r="419" spans="10:17">
      <c r="J419" s="64"/>
      <c r="L419" s="124"/>
      <c r="M419" s="136"/>
      <c r="Q419" s="64"/>
    </row>
    <row r="420" spans="10:17">
      <c r="J420" s="64"/>
      <c r="L420" s="124"/>
      <c r="M420" s="136"/>
      <c r="Q420" s="64"/>
    </row>
    <row r="421" spans="10:17">
      <c r="J421" s="64"/>
      <c r="L421" s="124"/>
      <c r="M421" s="136"/>
      <c r="Q421" s="64"/>
    </row>
    <row r="422" spans="10:17">
      <c r="J422" s="64"/>
      <c r="L422" s="124"/>
      <c r="M422" s="136"/>
      <c r="Q422" s="64"/>
    </row>
    <row r="423" spans="10:17">
      <c r="J423" s="64"/>
      <c r="L423" s="124"/>
      <c r="M423" s="136"/>
      <c r="Q423" s="64"/>
    </row>
    <row r="424" spans="10:17">
      <c r="J424" s="64"/>
      <c r="L424" s="124"/>
      <c r="M424" s="136"/>
      <c r="Q424" s="64"/>
    </row>
    <row r="425" spans="10:17">
      <c r="J425" s="64"/>
      <c r="L425" s="124"/>
      <c r="M425" s="136"/>
      <c r="Q425" s="64"/>
    </row>
    <row r="426" spans="10:17">
      <c r="J426" s="64"/>
      <c r="L426" s="124"/>
      <c r="M426" s="136"/>
      <c r="Q426" s="64"/>
    </row>
    <row r="427" spans="10:17">
      <c r="J427" s="64"/>
      <c r="L427" s="124"/>
      <c r="M427" s="136"/>
      <c r="Q427" s="64"/>
    </row>
    <row r="428" spans="10:17">
      <c r="J428" s="64"/>
      <c r="L428" s="124"/>
      <c r="M428" s="136"/>
      <c r="Q428" s="64"/>
    </row>
    <row r="429" spans="10:17">
      <c r="J429" s="64"/>
      <c r="L429" s="124"/>
      <c r="M429" s="136"/>
      <c r="Q429" s="64"/>
    </row>
    <row r="430" spans="10:17">
      <c r="J430" s="64"/>
      <c r="L430" s="124"/>
      <c r="M430" s="136"/>
      <c r="Q430" s="64"/>
    </row>
    <row r="431" spans="10:17">
      <c r="J431" s="64"/>
      <c r="L431" s="124"/>
      <c r="M431" s="136"/>
      <c r="Q431" s="64"/>
    </row>
    <row r="432" spans="10:17">
      <c r="J432" s="64"/>
      <c r="L432" s="124"/>
      <c r="M432" s="136"/>
      <c r="Q432" s="64"/>
    </row>
    <row r="433" spans="10:17">
      <c r="J433" s="64"/>
      <c r="L433" s="124"/>
      <c r="M433" s="136"/>
      <c r="Q433" s="64"/>
    </row>
    <row r="434" spans="10:17">
      <c r="J434" s="64"/>
      <c r="L434" s="124"/>
      <c r="M434" s="136"/>
      <c r="Q434" s="64"/>
    </row>
    <row r="435" spans="10:17">
      <c r="J435" s="64"/>
      <c r="L435" s="124"/>
      <c r="M435" s="136"/>
      <c r="Q435" s="64"/>
    </row>
    <row r="436" spans="10:17">
      <c r="J436" s="64"/>
      <c r="L436" s="124"/>
      <c r="M436" s="136"/>
      <c r="Q436" s="64"/>
    </row>
    <row r="437" spans="10:17">
      <c r="J437" s="64"/>
      <c r="L437" s="124"/>
      <c r="M437" s="136"/>
      <c r="Q437" s="64"/>
    </row>
    <row r="438" spans="10:17">
      <c r="J438" s="64"/>
      <c r="L438" s="124"/>
      <c r="M438" s="136"/>
      <c r="Q438" s="64"/>
    </row>
    <row r="439" spans="10:17">
      <c r="J439" s="64"/>
      <c r="L439" s="124"/>
      <c r="M439" s="136"/>
      <c r="Q439" s="64"/>
    </row>
    <row r="440" spans="10:17">
      <c r="J440" s="64"/>
      <c r="L440" s="124"/>
      <c r="M440" s="136"/>
      <c r="Q440" s="64"/>
    </row>
    <row r="441" spans="10:17">
      <c r="J441" s="64"/>
      <c r="L441" s="124"/>
      <c r="M441" s="136"/>
      <c r="Q441" s="64"/>
    </row>
    <row r="442" spans="10:17">
      <c r="J442" s="64"/>
      <c r="L442" s="124"/>
      <c r="M442" s="136"/>
      <c r="Q442" s="64"/>
    </row>
    <row r="443" spans="10:17">
      <c r="J443" s="64"/>
      <c r="L443" s="124"/>
      <c r="M443" s="136"/>
      <c r="Q443" s="64"/>
    </row>
    <row r="444" spans="10:17">
      <c r="J444" s="64"/>
      <c r="L444" s="124"/>
      <c r="M444" s="136"/>
      <c r="Q444" s="64"/>
    </row>
    <row r="445" spans="10:17">
      <c r="J445" s="64"/>
      <c r="L445" s="124"/>
      <c r="M445" s="136"/>
      <c r="Q445" s="64"/>
    </row>
    <row r="446" spans="10:17">
      <c r="J446" s="64"/>
      <c r="L446" s="124"/>
      <c r="M446" s="136"/>
      <c r="Q446" s="64"/>
    </row>
    <row r="447" spans="10:17">
      <c r="J447" s="64"/>
      <c r="L447" s="124"/>
      <c r="M447" s="136"/>
      <c r="Q447" s="64"/>
    </row>
    <row r="448" spans="10:17">
      <c r="J448" s="64"/>
      <c r="L448" s="124"/>
      <c r="M448" s="136"/>
      <c r="Q448" s="64"/>
    </row>
    <row r="449" spans="10:17">
      <c r="J449" s="64"/>
      <c r="L449" s="124"/>
      <c r="M449" s="136"/>
      <c r="Q449" s="64"/>
    </row>
    <row r="450" spans="10:17">
      <c r="J450" s="64"/>
      <c r="L450" s="124"/>
      <c r="M450" s="136"/>
      <c r="Q450" s="64"/>
    </row>
    <row r="451" spans="10:17">
      <c r="J451" s="64"/>
      <c r="L451" s="124"/>
      <c r="M451" s="136"/>
      <c r="Q451" s="64"/>
    </row>
    <row r="452" spans="10:17">
      <c r="J452" s="64"/>
      <c r="L452" s="124"/>
      <c r="M452" s="136"/>
      <c r="Q452" s="64"/>
    </row>
    <row r="453" spans="10:17">
      <c r="J453" s="64"/>
      <c r="L453" s="124"/>
      <c r="M453" s="136"/>
      <c r="Q453" s="64"/>
    </row>
    <row r="454" spans="10:17">
      <c r="J454" s="64"/>
      <c r="L454" s="124"/>
      <c r="M454" s="136"/>
      <c r="Q454" s="64"/>
    </row>
    <row r="455" spans="10:17">
      <c r="J455" s="64"/>
      <c r="L455" s="124"/>
      <c r="M455" s="136"/>
      <c r="Q455" s="64"/>
    </row>
    <row r="456" spans="10:17">
      <c r="J456" s="64"/>
      <c r="L456" s="124"/>
      <c r="M456" s="136"/>
      <c r="Q456" s="64"/>
    </row>
    <row r="457" spans="10:17">
      <c r="J457" s="64"/>
      <c r="L457" s="124"/>
      <c r="M457" s="136"/>
      <c r="Q457" s="64"/>
    </row>
    <row r="458" spans="10:17">
      <c r="J458" s="64"/>
      <c r="L458" s="124"/>
      <c r="M458" s="136"/>
      <c r="Q458" s="64"/>
    </row>
    <row r="459" spans="10:17">
      <c r="J459" s="64"/>
      <c r="L459" s="124"/>
      <c r="M459" s="136"/>
      <c r="Q459" s="64"/>
    </row>
    <row r="460" spans="10:17">
      <c r="J460" s="64"/>
      <c r="L460" s="124"/>
      <c r="M460" s="136"/>
      <c r="Q460" s="64"/>
    </row>
    <row r="461" spans="10:17">
      <c r="J461" s="64"/>
      <c r="L461" s="124"/>
      <c r="M461" s="136"/>
      <c r="Q461" s="64"/>
    </row>
    <row r="462" spans="10:17">
      <c r="J462" s="64"/>
      <c r="L462" s="124"/>
      <c r="M462" s="136"/>
      <c r="Q462" s="64"/>
    </row>
    <row r="463" spans="10:17">
      <c r="J463" s="64"/>
      <c r="L463" s="124"/>
      <c r="M463" s="136"/>
      <c r="Q463" s="64"/>
    </row>
    <row r="464" spans="10:17">
      <c r="J464" s="64"/>
      <c r="L464" s="124"/>
      <c r="M464" s="136"/>
      <c r="Q464" s="64"/>
    </row>
    <row r="465" spans="10:17">
      <c r="J465" s="64"/>
      <c r="L465" s="124"/>
      <c r="M465" s="136"/>
      <c r="Q465" s="64"/>
    </row>
    <row r="466" spans="10:17">
      <c r="J466" s="64"/>
      <c r="L466" s="124"/>
      <c r="M466" s="136"/>
      <c r="Q466" s="64"/>
    </row>
    <row r="467" spans="10:17">
      <c r="J467" s="64"/>
      <c r="L467" s="124"/>
      <c r="M467" s="136"/>
      <c r="Q467" s="64"/>
    </row>
    <row r="468" spans="10:17">
      <c r="J468" s="64"/>
      <c r="L468" s="124"/>
      <c r="M468" s="136"/>
      <c r="Q468" s="64"/>
    </row>
    <row r="469" spans="10:17">
      <c r="J469" s="64"/>
      <c r="L469" s="124"/>
      <c r="M469" s="136"/>
      <c r="Q469" s="64"/>
    </row>
    <row r="470" spans="10:17">
      <c r="J470" s="64"/>
      <c r="L470" s="124"/>
      <c r="M470" s="136"/>
      <c r="Q470" s="64"/>
    </row>
    <row r="471" spans="10:17">
      <c r="J471" s="64"/>
      <c r="L471" s="124"/>
      <c r="M471" s="136"/>
      <c r="Q471" s="64"/>
    </row>
    <row r="472" spans="10:17">
      <c r="J472" s="64"/>
      <c r="L472" s="124"/>
      <c r="M472" s="136"/>
      <c r="Q472" s="64"/>
    </row>
    <row r="473" spans="10:17">
      <c r="J473" s="64"/>
      <c r="L473" s="124"/>
      <c r="M473" s="136"/>
      <c r="Q473" s="64"/>
    </row>
    <row r="474" spans="10:17">
      <c r="J474" s="64"/>
      <c r="L474" s="124"/>
      <c r="M474" s="136"/>
      <c r="Q474" s="64"/>
    </row>
    <row r="475" spans="10:17">
      <c r="J475" s="64"/>
      <c r="L475" s="124"/>
      <c r="M475" s="136"/>
      <c r="Q475" s="64"/>
    </row>
    <row r="476" spans="10:17">
      <c r="J476" s="64"/>
      <c r="L476" s="124"/>
      <c r="M476" s="136"/>
      <c r="Q476" s="64"/>
    </row>
    <row r="477" spans="10:17">
      <c r="J477" s="64"/>
      <c r="L477" s="124"/>
      <c r="M477" s="136"/>
      <c r="Q477" s="64"/>
    </row>
    <row r="478" spans="10:17">
      <c r="J478" s="64"/>
      <c r="L478" s="124"/>
      <c r="M478" s="136"/>
      <c r="Q478" s="64"/>
    </row>
    <row r="479" spans="10:17">
      <c r="J479" s="64"/>
      <c r="L479" s="124"/>
      <c r="M479" s="136"/>
      <c r="Q479" s="64"/>
    </row>
    <row r="480" spans="10:17">
      <c r="J480" s="64"/>
      <c r="L480" s="124"/>
      <c r="M480" s="136"/>
      <c r="Q480" s="64"/>
    </row>
    <row r="481" spans="10:17">
      <c r="J481" s="64"/>
      <c r="L481" s="124"/>
      <c r="M481" s="136"/>
      <c r="Q481" s="64"/>
    </row>
    <row r="482" spans="10:17">
      <c r="J482" s="64"/>
      <c r="L482" s="124"/>
      <c r="M482" s="136"/>
      <c r="Q482" s="64"/>
    </row>
    <row r="483" spans="10:17">
      <c r="J483" s="64"/>
      <c r="L483" s="124"/>
      <c r="M483" s="136"/>
      <c r="Q483" s="64"/>
    </row>
    <row r="484" spans="10:17">
      <c r="J484" s="64"/>
      <c r="L484" s="124"/>
      <c r="M484" s="136"/>
      <c r="Q484" s="64"/>
    </row>
    <row r="485" spans="10:17">
      <c r="J485" s="64"/>
      <c r="L485" s="124"/>
      <c r="M485" s="136"/>
      <c r="Q485" s="64"/>
    </row>
    <row r="486" spans="10:17">
      <c r="J486" s="64"/>
      <c r="L486" s="124"/>
      <c r="M486" s="136"/>
      <c r="Q486" s="64"/>
    </row>
    <row r="487" spans="10:17">
      <c r="J487" s="64"/>
      <c r="L487" s="124"/>
      <c r="M487" s="136"/>
      <c r="Q487" s="64"/>
    </row>
    <row r="488" spans="10:17">
      <c r="J488" s="64"/>
      <c r="L488" s="124"/>
      <c r="M488" s="136"/>
      <c r="Q488" s="64"/>
    </row>
    <row r="489" spans="10:17">
      <c r="J489" s="64"/>
      <c r="L489" s="124"/>
      <c r="M489" s="136"/>
      <c r="Q489" s="64"/>
    </row>
    <row r="490" spans="10:17">
      <c r="J490" s="64"/>
      <c r="L490" s="124"/>
      <c r="M490" s="136"/>
      <c r="Q490" s="64"/>
    </row>
    <row r="491" spans="10:17">
      <c r="J491" s="64"/>
      <c r="L491" s="124"/>
      <c r="M491" s="136"/>
      <c r="Q491" s="64"/>
    </row>
    <row r="492" spans="10:17">
      <c r="J492" s="64"/>
      <c r="L492" s="124"/>
      <c r="M492" s="136"/>
      <c r="Q492" s="64"/>
    </row>
    <row r="493" spans="10:17">
      <c r="J493" s="64"/>
      <c r="L493" s="124"/>
      <c r="M493" s="136"/>
      <c r="Q493" s="64"/>
    </row>
    <row r="494" spans="10:17">
      <c r="J494" s="64"/>
      <c r="L494" s="124"/>
      <c r="M494" s="136"/>
      <c r="Q494" s="64"/>
    </row>
    <row r="495" spans="10:17">
      <c r="J495" s="64"/>
      <c r="L495" s="124"/>
      <c r="M495" s="136"/>
      <c r="Q495" s="64"/>
    </row>
    <row r="496" spans="10:17">
      <c r="J496" s="64"/>
      <c r="L496" s="124"/>
      <c r="M496" s="136"/>
      <c r="Q496" s="64"/>
    </row>
    <row r="497" spans="10:17">
      <c r="J497" s="64"/>
      <c r="L497" s="124"/>
      <c r="M497" s="136"/>
      <c r="Q497" s="64"/>
    </row>
    <row r="498" spans="10:17">
      <c r="J498" s="64"/>
      <c r="L498" s="124"/>
      <c r="M498" s="136"/>
      <c r="Q498" s="64"/>
    </row>
    <row r="499" spans="10:17">
      <c r="J499" s="64"/>
      <c r="L499" s="124"/>
      <c r="M499" s="136"/>
      <c r="Q499" s="64"/>
    </row>
    <row r="500" spans="10:17">
      <c r="J500" s="64"/>
      <c r="L500" s="124"/>
      <c r="M500" s="136"/>
      <c r="Q500" s="64"/>
    </row>
    <row r="501" spans="10:17">
      <c r="J501" s="64"/>
      <c r="L501" s="124"/>
      <c r="M501" s="136"/>
      <c r="Q501" s="64"/>
    </row>
    <row r="502" spans="10:17">
      <c r="J502" s="64"/>
      <c r="L502" s="124"/>
      <c r="M502" s="136"/>
      <c r="Q502" s="64"/>
    </row>
    <row r="503" spans="10:17">
      <c r="J503" s="64"/>
      <c r="L503" s="124"/>
      <c r="M503" s="136"/>
      <c r="Q503" s="64"/>
    </row>
    <row r="504" spans="10:17">
      <c r="J504" s="64"/>
      <c r="L504" s="124"/>
      <c r="M504" s="136"/>
      <c r="Q504" s="64"/>
    </row>
    <row r="505" spans="10:17">
      <c r="J505" s="64"/>
      <c r="L505" s="124"/>
      <c r="M505" s="136"/>
      <c r="Q505" s="64"/>
    </row>
    <row r="506" spans="10:17">
      <c r="J506" s="64"/>
      <c r="L506" s="124"/>
      <c r="M506" s="136"/>
      <c r="Q506" s="64"/>
    </row>
    <row r="507" spans="10:17">
      <c r="J507" s="64"/>
      <c r="L507" s="124"/>
      <c r="M507" s="136"/>
      <c r="Q507" s="64"/>
    </row>
    <row r="508" spans="10:17">
      <c r="J508" s="64"/>
      <c r="L508" s="124"/>
      <c r="M508" s="136"/>
      <c r="Q508" s="64"/>
    </row>
    <row r="509" spans="10:17">
      <c r="J509" s="64"/>
      <c r="L509" s="124"/>
      <c r="M509" s="136"/>
      <c r="Q509" s="64"/>
    </row>
    <row r="510" spans="10:17">
      <c r="J510" s="64"/>
      <c r="L510" s="124"/>
      <c r="M510" s="136"/>
      <c r="Q510" s="64"/>
    </row>
    <row r="511" spans="10:17">
      <c r="J511" s="64"/>
      <c r="L511" s="124"/>
      <c r="M511" s="136"/>
      <c r="Q511" s="64"/>
    </row>
    <row r="512" spans="10:17">
      <c r="J512" s="64"/>
      <c r="L512" s="124"/>
      <c r="M512" s="136"/>
      <c r="Q512" s="64"/>
    </row>
    <row r="513" spans="10:17">
      <c r="J513" s="64"/>
      <c r="L513" s="124"/>
      <c r="M513" s="136"/>
      <c r="Q513" s="64"/>
    </row>
    <row r="514" spans="10:17">
      <c r="J514" s="64"/>
      <c r="L514" s="124"/>
      <c r="M514" s="136"/>
      <c r="Q514" s="64"/>
    </row>
    <row r="515" spans="10:17">
      <c r="J515" s="64"/>
      <c r="L515" s="124"/>
      <c r="M515" s="136"/>
      <c r="Q515" s="64"/>
    </row>
    <row r="516" spans="10:17">
      <c r="J516" s="64"/>
      <c r="L516" s="124"/>
      <c r="M516" s="136"/>
      <c r="Q516" s="64"/>
    </row>
    <row r="517" spans="10:17">
      <c r="J517" s="64"/>
      <c r="L517" s="124"/>
      <c r="M517" s="136"/>
      <c r="Q517" s="64"/>
    </row>
    <row r="518" spans="10:17">
      <c r="J518" s="64"/>
      <c r="L518" s="124"/>
      <c r="M518" s="136"/>
      <c r="Q518" s="64"/>
    </row>
    <row r="519" spans="10:17">
      <c r="J519" s="64"/>
      <c r="L519" s="124"/>
      <c r="M519" s="136"/>
      <c r="Q519" s="64"/>
    </row>
    <row r="520" spans="10:17">
      <c r="J520" s="64"/>
      <c r="L520" s="124"/>
      <c r="M520" s="136"/>
      <c r="Q520" s="64"/>
    </row>
    <row r="521" spans="10:17">
      <c r="J521" s="64"/>
      <c r="L521" s="124"/>
      <c r="M521" s="136"/>
      <c r="Q521" s="64"/>
    </row>
    <row r="522" spans="10:17">
      <c r="J522" s="64"/>
      <c r="L522" s="124"/>
      <c r="M522" s="136"/>
      <c r="Q522" s="64"/>
    </row>
    <row r="523" spans="10:17">
      <c r="J523" s="64"/>
      <c r="L523" s="124"/>
      <c r="M523" s="136"/>
      <c r="Q523" s="64"/>
    </row>
    <row r="524" spans="10:17">
      <c r="J524" s="64"/>
      <c r="L524" s="124"/>
      <c r="M524" s="136"/>
      <c r="Q524" s="64"/>
    </row>
    <row r="525" spans="10:17">
      <c r="J525" s="64"/>
      <c r="L525" s="124"/>
      <c r="M525" s="136"/>
      <c r="Q525" s="64"/>
    </row>
    <row r="526" spans="10:17">
      <c r="J526" s="64"/>
      <c r="L526" s="124"/>
      <c r="M526" s="136"/>
      <c r="Q526" s="64"/>
    </row>
    <row r="527" spans="10:17">
      <c r="J527" s="64"/>
      <c r="L527" s="124"/>
      <c r="M527" s="136"/>
      <c r="Q527" s="64"/>
    </row>
    <row r="528" spans="10:17">
      <c r="J528" s="64"/>
      <c r="L528" s="124"/>
      <c r="M528" s="136"/>
      <c r="Q528" s="64"/>
    </row>
    <row r="529" spans="10:17">
      <c r="J529" s="64"/>
      <c r="L529" s="124"/>
      <c r="M529" s="136"/>
      <c r="Q529" s="64"/>
    </row>
    <row r="530" spans="10:17">
      <c r="J530" s="64"/>
      <c r="L530" s="124"/>
      <c r="M530" s="136"/>
      <c r="Q530" s="64"/>
    </row>
    <row r="531" spans="10:17">
      <c r="J531" s="64"/>
      <c r="L531" s="124"/>
      <c r="M531" s="136"/>
      <c r="Q531" s="64"/>
    </row>
    <row r="532" spans="10:17">
      <c r="J532" s="64"/>
      <c r="L532" s="124"/>
      <c r="M532" s="136"/>
      <c r="Q532" s="64"/>
    </row>
    <row r="533" spans="10:17">
      <c r="J533" s="64"/>
      <c r="L533" s="124"/>
      <c r="M533" s="136"/>
      <c r="Q533" s="64"/>
    </row>
    <row r="534" spans="10:17">
      <c r="J534" s="64"/>
      <c r="L534" s="124"/>
      <c r="M534" s="136"/>
      <c r="Q534" s="64"/>
    </row>
    <row r="535" spans="10:17">
      <c r="J535" s="64"/>
      <c r="L535" s="124"/>
      <c r="M535" s="136"/>
      <c r="Q535" s="64"/>
    </row>
    <row r="536" spans="10:17">
      <c r="J536" s="64"/>
      <c r="L536" s="124"/>
      <c r="M536" s="136"/>
      <c r="Q536" s="64"/>
    </row>
    <row r="537" spans="10:17">
      <c r="J537" s="64"/>
      <c r="L537" s="124"/>
      <c r="M537" s="136"/>
      <c r="Q537" s="64"/>
    </row>
    <row r="538" spans="10:17">
      <c r="J538" s="64"/>
      <c r="L538" s="124"/>
      <c r="M538" s="136"/>
      <c r="Q538" s="64"/>
    </row>
    <row r="539" spans="10:17">
      <c r="J539" s="64"/>
      <c r="L539" s="124"/>
      <c r="M539" s="136"/>
      <c r="Q539" s="64"/>
    </row>
    <row r="540" spans="10:17">
      <c r="J540" s="64"/>
      <c r="L540" s="124"/>
      <c r="M540" s="136"/>
      <c r="Q540" s="64"/>
    </row>
    <row r="541" spans="10:17">
      <c r="J541" s="64"/>
      <c r="L541" s="124"/>
      <c r="M541" s="136"/>
      <c r="Q541" s="64"/>
    </row>
    <row r="542" spans="10:17">
      <c r="J542" s="64"/>
      <c r="L542" s="124"/>
      <c r="M542" s="136"/>
      <c r="Q542" s="64"/>
    </row>
    <row r="543" spans="10:17">
      <c r="J543" s="64"/>
      <c r="L543" s="124"/>
      <c r="M543" s="136"/>
      <c r="Q543" s="64"/>
    </row>
    <row r="544" spans="10:17">
      <c r="J544" s="64"/>
      <c r="L544" s="124"/>
      <c r="M544" s="136"/>
      <c r="Q544" s="64"/>
    </row>
    <row r="545" spans="10:17">
      <c r="J545" s="64"/>
      <c r="L545" s="124"/>
      <c r="M545" s="136"/>
      <c r="Q545" s="64"/>
    </row>
    <row r="546" spans="10:17">
      <c r="J546" s="64"/>
      <c r="L546" s="124"/>
      <c r="M546" s="136"/>
      <c r="Q546" s="64"/>
    </row>
    <row r="547" spans="10:17">
      <c r="J547" s="64"/>
      <c r="L547" s="124"/>
      <c r="M547" s="136"/>
      <c r="Q547" s="64"/>
    </row>
    <row r="548" spans="10:17">
      <c r="J548" s="64"/>
      <c r="L548" s="124"/>
      <c r="M548" s="136"/>
      <c r="Q548" s="64"/>
    </row>
    <row r="549" spans="10:17">
      <c r="J549" s="64"/>
      <c r="L549" s="124"/>
      <c r="M549" s="136"/>
      <c r="Q549" s="64"/>
    </row>
    <row r="550" spans="10:17">
      <c r="J550" s="64"/>
      <c r="L550" s="124"/>
      <c r="M550" s="136"/>
      <c r="Q550" s="64"/>
    </row>
    <row r="551" spans="10:17">
      <c r="J551" s="64"/>
      <c r="L551" s="124"/>
      <c r="M551" s="136"/>
      <c r="Q551" s="64"/>
    </row>
    <row r="552" spans="10:17">
      <c r="J552" s="64"/>
      <c r="L552" s="124"/>
      <c r="M552" s="136"/>
      <c r="Q552" s="64"/>
    </row>
    <row r="553" spans="10:17">
      <c r="J553" s="64"/>
      <c r="L553" s="124"/>
      <c r="M553" s="136"/>
      <c r="Q553" s="64"/>
    </row>
    <row r="554" spans="10:17">
      <c r="J554" s="64"/>
      <c r="L554" s="124"/>
      <c r="M554" s="136"/>
      <c r="Q554" s="64"/>
    </row>
    <row r="555" spans="10:17">
      <c r="J555" s="64"/>
      <c r="L555" s="124"/>
      <c r="M555" s="136"/>
      <c r="Q555" s="64"/>
    </row>
    <row r="556" spans="10:17">
      <c r="J556" s="64"/>
      <c r="L556" s="124"/>
      <c r="M556" s="136"/>
      <c r="Q556" s="64"/>
    </row>
    <row r="557" spans="10:17">
      <c r="J557" s="64"/>
      <c r="L557" s="124"/>
      <c r="M557" s="136"/>
      <c r="Q557" s="64"/>
    </row>
    <row r="558" spans="10:17">
      <c r="J558" s="64"/>
      <c r="L558" s="124"/>
      <c r="M558" s="136"/>
      <c r="Q558" s="64"/>
    </row>
    <row r="559" spans="10:17">
      <c r="J559" s="64"/>
      <c r="L559" s="124"/>
      <c r="M559" s="136"/>
      <c r="Q559" s="64"/>
    </row>
    <row r="560" spans="10:17">
      <c r="J560" s="64"/>
      <c r="L560" s="124"/>
      <c r="M560" s="136"/>
      <c r="Q560" s="64"/>
    </row>
    <row r="561" spans="10:17">
      <c r="J561" s="64"/>
      <c r="L561" s="124"/>
      <c r="M561" s="136"/>
      <c r="Q561" s="64"/>
    </row>
    <row r="562" spans="10:17">
      <c r="J562" s="64"/>
      <c r="L562" s="124"/>
      <c r="M562" s="136"/>
      <c r="Q562" s="64"/>
    </row>
    <row r="563" spans="10:17">
      <c r="J563" s="64"/>
      <c r="L563" s="124"/>
      <c r="M563" s="136"/>
      <c r="Q563" s="64"/>
    </row>
    <row r="564" spans="10:17">
      <c r="J564" s="64"/>
      <c r="L564" s="124"/>
      <c r="M564" s="136"/>
      <c r="Q564" s="64"/>
    </row>
    <row r="565" spans="10:17">
      <c r="J565" s="64"/>
      <c r="L565" s="124"/>
      <c r="M565" s="136"/>
      <c r="Q565" s="64"/>
    </row>
    <row r="566" spans="10:17">
      <c r="J566" s="64"/>
      <c r="L566" s="124"/>
      <c r="M566" s="136"/>
      <c r="Q566" s="64"/>
    </row>
    <row r="567" spans="10:17">
      <c r="J567" s="64"/>
      <c r="L567" s="124"/>
      <c r="M567" s="136"/>
      <c r="Q567" s="64"/>
    </row>
    <row r="568" spans="10:17">
      <c r="J568" s="64"/>
      <c r="L568" s="124"/>
      <c r="M568" s="136"/>
      <c r="Q568" s="64"/>
    </row>
    <row r="569" spans="10:17">
      <c r="J569" s="64"/>
      <c r="L569" s="124"/>
      <c r="M569" s="136"/>
      <c r="Q569" s="64"/>
    </row>
    <row r="570" spans="10:17">
      <c r="J570" s="64"/>
      <c r="L570" s="124"/>
      <c r="M570" s="136"/>
      <c r="Q570" s="64"/>
    </row>
    <row r="571" spans="10:17">
      <c r="J571" s="64"/>
      <c r="L571" s="124"/>
      <c r="M571" s="136"/>
      <c r="Q571" s="64"/>
    </row>
    <row r="572" spans="10:17">
      <c r="J572" s="64"/>
      <c r="L572" s="124"/>
      <c r="M572" s="136"/>
      <c r="Q572" s="64"/>
    </row>
    <row r="573" spans="10:17">
      <c r="J573" s="64"/>
      <c r="L573" s="124"/>
      <c r="M573" s="136"/>
      <c r="Q573" s="64"/>
    </row>
    <row r="574" spans="10:17">
      <c r="J574" s="64"/>
      <c r="L574" s="124"/>
      <c r="M574" s="136"/>
      <c r="Q574" s="64"/>
    </row>
    <row r="575" spans="10:17">
      <c r="J575" s="64"/>
      <c r="L575" s="124"/>
      <c r="M575" s="136"/>
      <c r="Q575" s="64"/>
    </row>
    <row r="576" spans="10:17">
      <c r="J576" s="64"/>
      <c r="L576" s="124"/>
      <c r="M576" s="136"/>
      <c r="Q576" s="64"/>
    </row>
    <row r="577" spans="10:17">
      <c r="J577" s="64"/>
      <c r="L577" s="124"/>
      <c r="M577" s="136"/>
      <c r="Q577" s="64"/>
    </row>
    <row r="578" spans="10:17">
      <c r="J578" s="64"/>
      <c r="L578" s="124"/>
      <c r="M578" s="136"/>
      <c r="Q578" s="64"/>
    </row>
    <row r="579" spans="10:17">
      <c r="J579" s="64"/>
      <c r="L579" s="124"/>
      <c r="M579" s="136"/>
      <c r="Q579" s="64"/>
    </row>
    <row r="580" spans="10:17">
      <c r="J580" s="64"/>
      <c r="L580" s="124"/>
      <c r="M580" s="136"/>
      <c r="Q580" s="64"/>
    </row>
    <row r="581" spans="10:17">
      <c r="J581" s="64"/>
      <c r="L581" s="124"/>
      <c r="M581" s="136"/>
      <c r="Q581" s="64"/>
    </row>
    <row r="582" spans="10:17">
      <c r="J582" s="64"/>
      <c r="L582" s="124"/>
      <c r="M582" s="136"/>
      <c r="Q582" s="64"/>
    </row>
    <row r="583" spans="10:17">
      <c r="J583" s="64"/>
      <c r="L583" s="124"/>
      <c r="M583" s="136"/>
      <c r="Q583" s="64"/>
    </row>
    <row r="584" spans="10:17">
      <c r="J584" s="64"/>
      <c r="L584" s="124"/>
      <c r="M584" s="136"/>
      <c r="Q584" s="64"/>
    </row>
    <row r="585" spans="10:17">
      <c r="J585" s="64"/>
      <c r="L585" s="124"/>
      <c r="M585" s="136"/>
      <c r="Q585" s="64"/>
    </row>
    <row r="586" spans="10:17">
      <c r="J586" s="64"/>
      <c r="L586" s="124"/>
      <c r="M586" s="136"/>
      <c r="Q586" s="64"/>
    </row>
    <row r="587" spans="10:17">
      <c r="J587" s="64"/>
      <c r="L587" s="124"/>
      <c r="M587" s="136"/>
      <c r="Q587" s="64"/>
    </row>
    <row r="588" spans="10:17">
      <c r="J588" s="64"/>
      <c r="L588" s="124"/>
      <c r="M588" s="136"/>
      <c r="Q588" s="64"/>
    </row>
    <row r="589" spans="10:17">
      <c r="J589" s="64"/>
      <c r="L589" s="124"/>
      <c r="M589" s="136"/>
      <c r="Q589" s="64"/>
    </row>
    <row r="590" spans="10:17">
      <c r="J590" s="64"/>
      <c r="L590" s="124"/>
      <c r="M590" s="136"/>
      <c r="Q590" s="64"/>
    </row>
    <row r="591" spans="10:17">
      <c r="J591" s="64"/>
      <c r="L591" s="124"/>
      <c r="M591" s="136"/>
      <c r="Q591" s="64"/>
    </row>
    <row r="592" spans="10:17">
      <c r="J592" s="64"/>
      <c r="L592" s="124"/>
      <c r="M592" s="136"/>
      <c r="Q592" s="64"/>
    </row>
    <row r="593" spans="10:17">
      <c r="J593" s="64"/>
      <c r="L593" s="124"/>
      <c r="M593" s="136"/>
      <c r="Q593" s="64"/>
    </row>
    <row r="594" spans="10:17">
      <c r="J594" s="64"/>
      <c r="L594" s="124"/>
      <c r="M594" s="136"/>
      <c r="Q594" s="64"/>
    </row>
    <row r="595" spans="10:17">
      <c r="J595" s="64"/>
      <c r="L595" s="124"/>
      <c r="M595" s="136"/>
      <c r="Q595" s="64"/>
    </row>
    <row r="596" spans="10:17">
      <c r="J596" s="64"/>
      <c r="L596" s="124"/>
      <c r="M596" s="136"/>
      <c r="Q596" s="64"/>
    </row>
    <row r="597" spans="10:17">
      <c r="J597" s="64"/>
      <c r="L597" s="124"/>
      <c r="M597" s="136"/>
      <c r="Q597" s="64"/>
    </row>
    <row r="598" spans="10:17">
      <c r="J598" s="64"/>
      <c r="L598" s="124"/>
      <c r="M598" s="136"/>
      <c r="Q598" s="64"/>
    </row>
    <row r="599" spans="10:17">
      <c r="J599" s="64"/>
      <c r="L599" s="124"/>
      <c r="M599" s="136"/>
      <c r="Q599" s="64"/>
    </row>
    <row r="600" spans="10:17">
      <c r="J600" s="64"/>
      <c r="L600" s="124"/>
      <c r="M600" s="136"/>
      <c r="Q600" s="64"/>
    </row>
    <row r="601" spans="10:17">
      <c r="J601" s="64"/>
      <c r="L601" s="124"/>
      <c r="M601" s="136"/>
      <c r="Q601" s="64"/>
    </row>
    <row r="602" spans="10:17">
      <c r="J602" s="64"/>
      <c r="L602" s="124"/>
      <c r="M602" s="136"/>
      <c r="Q602" s="64"/>
    </row>
    <row r="603" spans="10:17">
      <c r="J603" s="64"/>
      <c r="L603" s="124"/>
      <c r="M603" s="136"/>
      <c r="Q603" s="64"/>
    </row>
    <row r="604" spans="10:17">
      <c r="J604" s="64"/>
      <c r="L604" s="124"/>
      <c r="M604" s="136"/>
      <c r="Q604" s="64"/>
    </row>
    <row r="605" spans="10:17">
      <c r="J605" s="64"/>
      <c r="L605" s="124"/>
      <c r="M605" s="136"/>
      <c r="Q605" s="64"/>
    </row>
    <row r="606" spans="10:17">
      <c r="J606" s="64"/>
      <c r="L606" s="124"/>
      <c r="M606" s="136"/>
      <c r="Q606" s="64"/>
    </row>
    <row r="607" spans="10:17">
      <c r="J607" s="64"/>
      <c r="L607" s="124"/>
      <c r="M607" s="136"/>
      <c r="Q607" s="64"/>
    </row>
    <row r="608" spans="10:17">
      <c r="J608" s="64"/>
      <c r="L608" s="124"/>
      <c r="M608" s="136"/>
      <c r="Q608" s="64"/>
    </row>
    <row r="609" spans="10:17">
      <c r="J609" s="64"/>
      <c r="L609" s="124"/>
      <c r="M609" s="136"/>
      <c r="Q609" s="64"/>
    </row>
    <row r="610" spans="10:17">
      <c r="J610" s="64"/>
      <c r="L610" s="124"/>
      <c r="M610" s="136"/>
      <c r="Q610" s="64"/>
    </row>
    <row r="611" spans="10:17">
      <c r="J611" s="64"/>
      <c r="L611" s="124"/>
      <c r="M611" s="136"/>
      <c r="Q611" s="64"/>
    </row>
    <row r="612" spans="10:17">
      <c r="J612" s="64"/>
      <c r="L612" s="124"/>
      <c r="M612" s="136"/>
      <c r="Q612" s="64"/>
    </row>
    <row r="613" spans="10:17">
      <c r="J613" s="64"/>
      <c r="L613" s="124"/>
      <c r="M613" s="136"/>
      <c r="Q613" s="64"/>
    </row>
    <row r="614" spans="10:17">
      <c r="J614" s="64"/>
      <c r="L614" s="124"/>
      <c r="M614" s="136"/>
      <c r="Q614" s="64"/>
    </row>
    <row r="615" spans="10:17">
      <c r="J615" s="64"/>
      <c r="L615" s="124"/>
      <c r="M615" s="136"/>
      <c r="Q615" s="64"/>
    </row>
    <row r="616" spans="10:17">
      <c r="J616" s="64"/>
      <c r="L616" s="124"/>
      <c r="M616" s="136"/>
      <c r="Q616" s="64"/>
    </row>
    <row r="617" spans="10:17">
      <c r="J617" s="64"/>
      <c r="L617" s="124"/>
      <c r="M617" s="136"/>
      <c r="Q617" s="64"/>
    </row>
    <row r="618" spans="10:17">
      <c r="J618" s="64"/>
      <c r="L618" s="124"/>
      <c r="M618" s="136"/>
      <c r="Q618" s="64"/>
    </row>
    <row r="619" spans="10:17">
      <c r="J619" s="64"/>
      <c r="L619" s="124"/>
      <c r="M619" s="136"/>
      <c r="Q619" s="64"/>
    </row>
    <row r="620" spans="10:17">
      <c r="J620" s="64"/>
      <c r="L620" s="124"/>
      <c r="M620" s="136"/>
      <c r="Q620" s="64"/>
    </row>
    <row r="621" spans="10:17">
      <c r="J621" s="64"/>
      <c r="L621" s="124"/>
      <c r="M621" s="136"/>
      <c r="Q621" s="64"/>
    </row>
    <row r="622" spans="10:17">
      <c r="J622" s="64"/>
      <c r="L622" s="124"/>
      <c r="M622" s="136"/>
      <c r="Q622" s="64"/>
    </row>
    <row r="623" spans="10:17">
      <c r="J623" s="64"/>
      <c r="L623" s="124"/>
      <c r="M623" s="136"/>
      <c r="Q623" s="64"/>
    </row>
    <row r="624" spans="10:17">
      <c r="J624" s="64"/>
      <c r="L624" s="124"/>
      <c r="M624" s="136"/>
      <c r="Q624" s="64"/>
    </row>
    <row r="625" spans="10:17">
      <c r="J625" s="64"/>
      <c r="L625" s="124"/>
      <c r="M625" s="136"/>
      <c r="Q625" s="64"/>
    </row>
    <row r="626" spans="10:17">
      <c r="J626" s="64"/>
      <c r="L626" s="124"/>
      <c r="M626" s="136"/>
      <c r="Q626" s="64"/>
    </row>
    <row r="627" spans="10:17">
      <c r="J627" s="64"/>
      <c r="L627" s="124"/>
      <c r="M627" s="136"/>
      <c r="Q627" s="64"/>
    </row>
    <row r="628" spans="10:17">
      <c r="J628" s="64"/>
      <c r="L628" s="124"/>
      <c r="M628" s="136"/>
      <c r="Q628" s="64"/>
    </row>
    <row r="629" spans="10:17">
      <c r="J629" s="64"/>
      <c r="L629" s="124"/>
      <c r="M629" s="136"/>
      <c r="Q629" s="64"/>
    </row>
    <row r="630" spans="10:17">
      <c r="J630" s="64"/>
      <c r="L630" s="124"/>
      <c r="M630" s="136"/>
      <c r="Q630" s="64"/>
    </row>
    <row r="631" spans="10:17">
      <c r="J631" s="64"/>
      <c r="L631" s="124"/>
      <c r="M631" s="136"/>
      <c r="Q631" s="64"/>
    </row>
    <row r="632" spans="10:17">
      <c r="J632" s="64"/>
      <c r="L632" s="124"/>
      <c r="M632" s="136"/>
      <c r="Q632" s="64"/>
    </row>
    <row r="633" spans="10:17">
      <c r="J633" s="64"/>
      <c r="L633" s="124"/>
      <c r="M633" s="136"/>
      <c r="Q633" s="64"/>
    </row>
    <row r="634" spans="10:17">
      <c r="J634" s="64"/>
      <c r="L634" s="124"/>
      <c r="M634" s="136"/>
      <c r="Q634" s="64"/>
    </row>
    <row r="635" spans="10:17">
      <c r="J635" s="64"/>
      <c r="L635" s="124"/>
      <c r="M635" s="136"/>
      <c r="Q635" s="64"/>
    </row>
    <row r="636" spans="10:17">
      <c r="J636" s="64"/>
      <c r="L636" s="124"/>
      <c r="M636" s="136"/>
      <c r="Q636" s="64"/>
    </row>
    <row r="637" spans="10:17">
      <c r="J637" s="64"/>
      <c r="L637" s="124"/>
      <c r="M637" s="136"/>
      <c r="Q637" s="64"/>
    </row>
    <row r="638" spans="10:17">
      <c r="J638" s="64"/>
      <c r="L638" s="124"/>
      <c r="M638" s="136"/>
      <c r="Q638" s="64"/>
    </row>
    <row r="639" spans="10:17">
      <c r="J639" s="64"/>
      <c r="L639" s="124"/>
      <c r="M639" s="136"/>
      <c r="Q639" s="64"/>
    </row>
    <row r="640" spans="10:17">
      <c r="J640" s="64"/>
      <c r="L640" s="124"/>
      <c r="M640" s="136"/>
      <c r="Q640" s="64"/>
    </row>
    <row r="641" spans="10:17">
      <c r="J641" s="64"/>
      <c r="L641" s="124"/>
      <c r="M641" s="136"/>
      <c r="Q641" s="64"/>
    </row>
    <row r="642" spans="10:17">
      <c r="J642" s="64"/>
      <c r="L642" s="124"/>
      <c r="M642" s="136"/>
      <c r="Q642" s="64"/>
    </row>
    <row r="643" spans="10:17">
      <c r="J643" s="64"/>
      <c r="L643" s="124"/>
      <c r="M643" s="136"/>
      <c r="Q643" s="64"/>
    </row>
    <row r="644" spans="10:17">
      <c r="J644" s="64"/>
      <c r="L644" s="124"/>
      <c r="M644" s="136"/>
      <c r="Q644" s="64"/>
    </row>
    <row r="645" spans="10:17">
      <c r="J645" s="64"/>
      <c r="L645" s="124"/>
      <c r="M645" s="136"/>
      <c r="Q645" s="64"/>
    </row>
    <row r="646" spans="10:17">
      <c r="J646" s="64"/>
      <c r="L646" s="124"/>
      <c r="M646" s="136"/>
      <c r="Q646" s="64"/>
    </row>
    <row r="647" spans="10:17">
      <c r="J647" s="64"/>
      <c r="L647" s="124"/>
      <c r="M647" s="136"/>
      <c r="Q647" s="64"/>
    </row>
    <row r="648" spans="10:17">
      <c r="J648" s="64"/>
      <c r="L648" s="124"/>
      <c r="M648" s="136"/>
      <c r="Q648" s="64"/>
    </row>
    <row r="649" spans="10:17">
      <c r="J649" s="64"/>
      <c r="L649" s="124"/>
      <c r="M649" s="136"/>
      <c r="Q649" s="64"/>
    </row>
    <row r="650" spans="10:17">
      <c r="J650" s="64"/>
      <c r="L650" s="124"/>
      <c r="M650" s="136"/>
      <c r="Q650" s="64"/>
    </row>
    <row r="651" spans="10:17">
      <c r="J651" s="64"/>
      <c r="L651" s="124"/>
      <c r="M651" s="136"/>
      <c r="Q651" s="64"/>
    </row>
    <row r="652" spans="10:17">
      <c r="J652" s="64"/>
      <c r="L652" s="124"/>
      <c r="M652" s="136"/>
      <c r="Q652" s="64"/>
    </row>
    <row r="653" spans="10:17">
      <c r="J653" s="64"/>
      <c r="L653" s="124"/>
      <c r="M653" s="136"/>
      <c r="Q653" s="64"/>
    </row>
    <row r="654" spans="10:17">
      <c r="J654" s="64"/>
      <c r="L654" s="124"/>
      <c r="M654" s="136"/>
      <c r="Q654" s="64"/>
    </row>
    <row r="655" spans="10:17">
      <c r="J655" s="64"/>
      <c r="L655" s="124"/>
      <c r="M655" s="136"/>
      <c r="Q655" s="64"/>
    </row>
    <row r="656" spans="10:17">
      <c r="J656" s="64"/>
      <c r="L656" s="124"/>
      <c r="M656" s="136"/>
      <c r="Q656" s="64"/>
    </row>
    <row r="657" spans="10:17">
      <c r="J657" s="64"/>
      <c r="L657" s="124"/>
      <c r="M657" s="136"/>
      <c r="Q657" s="64"/>
    </row>
    <row r="658" spans="10:17">
      <c r="J658" s="64"/>
      <c r="L658" s="124"/>
      <c r="M658" s="136"/>
      <c r="Q658" s="64"/>
    </row>
    <row r="659" spans="10:17">
      <c r="J659" s="64"/>
      <c r="L659" s="124"/>
      <c r="M659" s="136"/>
      <c r="Q659" s="64"/>
    </row>
    <row r="660" spans="10:17">
      <c r="J660" s="64"/>
      <c r="L660" s="124"/>
      <c r="M660" s="136"/>
      <c r="Q660" s="64"/>
    </row>
    <row r="661" spans="10:17">
      <c r="J661" s="64"/>
      <c r="L661" s="124"/>
      <c r="M661" s="136"/>
      <c r="Q661" s="64"/>
    </row>
    <row r="662" spans="10:17">
      <c r="J662" s="64"/>
      <c r="L662" s="124"/>
      <c r="M662" s="136"/>
      <c r="Q662" s="64"/>
    </row>
    <row r="663" spans="10:17">
      <c r="J663" s="64"/>
      <c r="L663" s="124"/>
      <c r="M663" s="136"/>
      <c r="Q663" s="64"/>
    </row>
    <row r="664" spans="10:17">
      <c r="J664" s="64"/>
      <c r="L664" s="124"/>
      <c r="M664" s="136"/>
      <c r="Q664" s="64"/>
    </row>
    <row r="665" spans="10:17">
      <c r="J665" s="64"/>
      <c r="L665" s="124"/>
      <c r="M665" s="136"/>
      <c r="Q665" s="64"/>
    </row>
    <row r="666" spans="10:17">
      <c r="J666" s="64"/>
      <c r="L666" s="124"/>
      <c r="M666" s="136"/>
      <c r="Q666" s="64"/>
    </row>
    <row r="667" spans="10:17">
      <c r="J667" s="64"/>
      <c r="L667" s="124"/>
      <c r="M667" s="136"/>
      <c r="Q667" s="64"/>
    </row>
    <row r="668" spans="10:17">
      <c r="J668" s="64"/>
      <c r="L668" s="124"/>
      <c r="M668" s="136"/>
      <c r="Q668" s="64"/>
    </row>
    <row r="669" spans="10:17">
      <c r="J669" s="64"/>
      <c r="L669" s="124"/>
      <c r="M669" s="136"/>
      <c r="Q669" s="64"/>
    </row>
    <row r="670" spans="10:17">
      <c r="J670" s="64"/>
      <c r="L670" s="124"/>
      <c r="M670" s="136"/>
      <c r="Q670" s="64"/>
    </row>
    <row r="671" spans="10:17">
      <c r="J671" s="64"/>
      <c r="L671" s="124"/>
      <c r="M671" s="136"/>
      <c r="Q671" s="64"/>
    </row>
    <row r="672" spans="10:17">
      <c r="J672" s="64"/>
      <c r="L672" s="124"/>
      <c r="M672" s="136"/>
      <c r="Q672" s="64"/>
    </row>
    <row r="673" spans="10:17">
      <c r="J673" s="64"/>
      <c r="L673" s="124"/>
      <c r="M673" s="136"/>
      <c r="Q673" s="64"/>
    </row>
    <row r="674" spans="10:17">
      <c r="J674" s="64"/>
      <c r="L674" s="124"/>
      <c r="M674" s="136"/>
      <c r="Q674" s="64"/>
    </row>
    <row r="675" spans="10:17">
      <c r="J675" s="64"/>
      <c r="L675" s="124"/>
      <c r="M675" s="136"/>
      <c r="Q675" s="64"/>
    </row>
    <row r="676" spans="10:17">
      <c r="J676" s="64"/>
      <c r="L676" s="124"/>
      <c r="M676" s="136"/>
      <c r="Q676" s="64"/>
    </row>
    <row r="677" spans="10:17">
      <c r="J677" s="64"/>
      <c r="L677" s="124"/>
      <c r="M677" s="136"/>
      <c r="Q677" s="64"/>
    </row>
    <row r="678" spans="10:17">
      <c r="J678" s="64"/>
      <c r="L678" s="124"/>
      <c r="M678" s="136"/>
      <c r="Q678" s="64"/>
    </row>
    <row r="679" spans="10:17">
      <c r="J679" s="64"/>
      <c r="L679" s="124"/>
      <c r="M679" s="136"/>
      <c r="Q679" s="64"/>
    </row>
    <row r="680" spans="10:17">
      <c r="J680" s="64"/>
      <c r="L680" s="124"/>
      <c r="M680" s="136"/>
      <c r="Q680" s="64"/>
    </row>
    <row r="681" spans="10:17">
      <c r="J681" s="64"/>
      <c r="L681" s="124"/>
      <c r="M681" s="136"/>
      <c r="Q681" s="64"/>
    </row>
    <row r="682" spans="10:17">
      <c r="J682" s="64"/>
      <c r="L682" s="124"/>
      <c r="M682" s="136"/>
      <c r="Q682" s="64"/>
    </row>
    <row r="683" spans="10:17">
      <c r="J683" s="64"/>
      <c r="L683" s="124"/>
      <c r="M683" s="136"/>
      <c r="Q683" s="64"/>
    </row>
    <row r="684" spans="10:17">
      <c r="J684" s="64"/>
      <c r="L684" s="124"/>
      <c r="M684" s="136"/>
      <c r="Q684" s="64"/>
    </row>
    <row r="685" spans="10:17">
      <c r="J685" s="64"/>
      <c r="L685" s="124"/>
      <c r="M685" s="136"/>
      <c r="Q685" s="64"/>
    </row>
    <row r="686" spans="10:17">
      <c r="J686" s="64"/>
      <c r="L686" s="124"/>
      <c r="M686" s="136"/>
      <c r="Q686" s="64"/>
    </row>
    <row r="687" spans="10:17">
      <c r="J687" s="64"/>
      <c r="L687" s="124"/>
      <c r="M687" s="136"/>
      <c r="Q687" s="64"/>
    </row>
    <row r="688" spans="10:17">
      <c r="J688" s="64"/>
      <c r="L688" s="124"/>
      <c r="M688" s="136"/>
      <c r="Q688" s="64"/>
    </row>
    <row r="689" spans="10:17">
      <c r="J689" s="64"/>
      <c r="L689" s="124"/>
      <c r="M689" s="136"/>
      <c r="Q689" s="64"/>
    </row>
    <row r="690" spans="10:17">
      <c r="J690" s="64"/>
      <c r="L690" s="124"/>
      <c r="M690" s="136"/>
      <c r="Q690" s="64"/>
    </row>
    <row r="691" spans="10:17">
      <c r="J691" s="64"/>
      <c r="L691" s="124"/>
      <c r="M691" s="136"/>
      <c r="Q691" s="64"/>
    </row>
    <row r="692" spans="10:17">
      <c r="J692" s="64"/>
      <c r="L692" s="124"/>
      <c r="M692" s="136"/>
      <c r="Q692" s="64"/>
    </row>
    <row r="693" spans="10:17">
      <c r="J693" s="64"/>
      <c r="L693" s="124"/>
      <c r="M693" s="136"/>
      <c r="Q693" s="64"/>
    </row>
    <row r="694" spans="10:17">
      <c r="J694" s="64"/>
      <c r="L694" s="124"/>
      <c r="M694" s="136"/>
      <c r="Q694" s="64"/>
    </row>
    <row r="695" spans="10:17">
      <c r="J695" s="64"/>
      <c r="L695" s="124"/>
      <c r="M695" s="136"/>
      <c r="Q695" s="64"/>
    </row>
    <row r="696" spans="10:17">
      <c r="J696" s="64"/>
      <c r="L696" s="124"/>
      <c r="M696" s="136"/>
      <c r="Q696" s="64"/>
    </row>
    <row r="697" spans="10:17">
      <c r="J697" s="64"/>
      <c r="L697" s="124"/>
      <c r="M697" s="136"/>
      <c r="Q697" s="64"/>
    </row>
    <row r="698" spans="10:17">
      <c r="J698" s="64"/>
      <c r="L698" s="124"/>
      <c r="M698" s="136"/>
      <c r="Q698" s="64"/>
    </row>
    <row r="699" spans="10:17">
      <c r="J699" s="64"/>
      <c r="L699" s="124"/>
      <c r="M699" s="136"/>
      <c r="Q699" s="64"/>
    </row>
    <row r="700" spans="10:17">
      <c r="J700" s="64"/>
      <c r="L700" s="124"/>
      <c r="M700" s="136"/>
      <c r="Q700" s="64"/>
    </row>
    <row r="701" spans="10:17">
      <c r="J701" s="64"/>
      <c r="L701" s="124"/>
      <c r="M701" s="136"/>
      <c r="Q701" s="64"/>
    </row>
    <row r="702" spans="10:17">
      <c r="J702" s="64"/>
      <c r="L702" s="124"/>
      <c r="M702" s="136"/>
      <c r="Q702" s="64"/>
    </row>
    <row r="703" spans="10:17">
      <c r="J703" s="64"/>
      <c r="L703" s="124"/>
      <c r="M703" s="136"/>
      <c r="Q703" s="64"/>
    </row>
    <row r="704" spans="10:17">
      <c r="J704" s="64"/>
      <c r="L704" s="124"/>
      <c r="M704" s="136"/>
      <c r="Q704" s="64"/>
    </row>
    <row r="705" spans="10:17">
      <c r="J705" s="64"/>
      <c r="L705" s="124"/>
      <c r="M705" s="136"/>
      <c r="Q705" s="64"/>
    </row>
    <row r="706" spans="10:17">
      <c r="J706" s="64"/>
      <c r="L706" s="124"/>
      <c r="M706" s="136"/>
      <c r="Q706" s="64"/>
    </row>
    <row r="707" spans="10:17">
      <c r="J707" s="64"/>
      <c r="L707" s="124"/>
      <c r="M707" s="136"/>
      <c r="Q707" s="64"/>
    </row>
    <row r="708" spans="10:17">
      <c r="J708" s="64"/>
      <c r="L708" s="124"/>
      <c r="M708" s="136"/>
      <c r="Q708" s="64"/>
    </row>
    <row r="709" spans="10:17">
      <c r="J709" s="64"/>
      <c r="L709" s="124"/>
      <c r="M709" s="136"/>
      <c r="Q709" s="64"/>
    </row>
    <row r="710" spans="10:17">
      <c r="J710" s="64"/>
      <c r="L710" s="124"/>
      <c r="M710" s="136"/>
      <c r="Q710" s="64"/>
    </row>
    <row r="711" spans="10:17">
      <c r="J711" s="64"/>
      <c r="L711" s="124"/>
      <c r="M711" s="136"/>
      <c r="Q711" s="64"/>
    </row>
    <row r="712" spans="10:17">
      <c r="J712" s="64"/>
      <c r="L712" s="124"/>
      <c r="M712" s="136"/>
      <c r="Q712" s="64"/>
    </row>
    <row r="713" spans="10:17">
      <c r="J713" s="64"/>
      <c r="L713" s="124"/>
      <c r="M713" s="136"/>
      <c r="Q713" s="64"/>
    </row>
    <row r="714" spans="10:17">
      <c r="J714" s="64"/>
      <c r="L714" s="124"/>
      <c r="M714" s="136"/>
      <c r="Q714" s="64"/>
    </row>
    <row r="715" spans="10:17">
      <c r="J715" s="64"/>
      <c r="L715" s="124"/>
      <c r="M715" s="136"/>
      <c r="Q715" s="64"/>
    </row>
    <row r="716" spans="10:17">
      <c r="J716" s="64"/>
      <c r="L716" s="124"/>
      <c r="M716" s="136"/>
      <c r="Q716" s="64"/>
    </row>
    <row r="717" spans="10:17">
      <c r="J717" s="64"/>
      <c r="L717" s="124"/>
      <c r="M717" s="136"/>
      <c r="Q717" s="64"/>
    </row>
    <row r="718" spans="10:17">
      <c r="J718" s="64"/>
      <c r="L718" s="124"/>
      <c r="M718" s="136"/>
      <c r="Q718" s="64"/>
    </row>
    <row r="719" spans="10:17">
      <c r="J719" s="64"/>
      <c r="L719" s="124"/>
      <c r="M719" s="136"/>
      <c r="Q719" s="64"/>
    </row>
    <row r="720" spans="10:17">
      <c r="J720" s="64"/>
      <c r="L720" s="124"/>
      <c r="M720" s="136"/>
      <c r="Q720" s="64"/>
    </row>
    <row r="721" spans="10:17">
      <c r="J721" s="64"/>
      <c r="L721" s="124"/>
      <c r="M721" s="136"/>
      <c r="Q721" s="64"/>
    </row>
    <row r="722" spans="10:17">
      <c r="J722" s="64"/>
      <c r="L722" s="124"/>
      <c r="M722" s="136"/>
      <c r="Q722" s="64"/>
    </row>
    <row r="723" spans="10:17">
      <c r="J723" s="64"/>
      <c r="L723" s="124"/>
      <c r="M723" s="136"/>
      <c r="Q723" s="64"/>
    </row>
    <row r="724" spans="10:17">
      <c r="J724" s="64"/>
      <c r="L724" s="124"/>
      <c r="M724" s="136"/>
      <c r="Q724" s="64"/>
    </row>
    <row r="725" spans="10:17">
      <c r="J725" s="64"/>
      <c r="L725" s="124"/>
      <c r="M725" s="136"/>
      <c r="Q725" s="64"/>
    </row>
    <row r="726" spans="10:17">
      <c r="J726" s="64"/>
      <c r="L726" s="124"/>
      <c r="M726" s="136"/>
      <c r="Q726" s="64"/>
    </row>
    <row r="727" spans="10:17">
      <c r="J727" s="64"/>
      <c r="L727" s="124"/>
      <c r="M727" s="136"/>
      <c r="Q727" s="64"/>
    </row>
    <row r="728" spans="10:17">
      <c r="J728" s="64"/>
      <c r="L728" s="124"/>
      <c r="M728" s="136"/>
      <c r="Q728" s="64"/>
    </row>
    <row r="729" spans="10:17">
      <c r="J729" s="64"/>
      <c r="L729" s="124"/>
      <c r="M729" s="136"/>
      <c r="Q729" s="64"/>
    </row>
    <row r="730" spans="10:17">
      <c r="J730" s="64"/>
      <c r="L730" s="124"/>
      <c r="M730" s="136"/>
      <c r="Q730" s="64"/>
    </row>
    <row r="731" spans="10:17">
      <c r="J731" s="64"/>
      <c r="L731" s="124"/>
      <c r="M731" s="136"/>
      <c r="Q731" s="64"/>
    </row>
    <row r="732" spans="10:17">
      <c r="J732" s="64"/>
      <c r="L732" s="124"/>
      <c r="M732" s="136"/>
      <c r="Q732" s="64"/>
    </row>
    <row r="733" spans="10:17">
      <c r="J733" s="64"/>
      <c r="L733" s="124"/>
      <c r="M733" s="136"/>
      <c r="Q733" s="64"/>
    </row>
    <row r="734" spans="10:17">
      <c r="J734" s="64"/>
      <c r="L734" s="124"/>
      <c r="M734" s="136"/>
      <c r="Q734" s="64"/>
    </row>
    <row r="735" spans="10:17">
      <c r="J735" s="64"/>
      <c r="L735" s="124"/>
      <c r="M735" s="136"/>
      <c r="Q735" s="64"/>
    </row>
    <row r="736" spans="10:17">
      <c r="J736" s="64"/>
      <c r="L736" s="124"/>
      <c r="M736" s="136"/>
      <c r="Q736" s="64"/>
    </row>
    <row r="737" spans="10:17">
      <c r="J737" s="64"/>
      <c r="L737" s="124"/>
      <c r="M737" s="136"/>
      <c r="Q737" s="64"/>
    </row>
    <row r="738" spans="10:17">
      <c r="J738" s="64"/>
      <c r="L738" s="124"/>
      <c r="M738" s="136"/>
      <c r="Q738" s="64"/>
    </row>
    <row r="739" spans="10:17">
      <c r="J739" s="64"/>
      <c r="L739" s="124"/>
      <c r="M739" s="136"/>
      <c r="Q739" s="64"/>
    </row>
    <row r="740" spans="10:17">
      <c r="J740" s="64"/>
      <c r="L740" s="124"/>
      <c r="M740" s="136"/>
      <c r="Q740" s="64"/>
    </row>
    <row r="741" spans="10:17">
      <c r="J741" s="64"/>
      <c r="L741" s="124"/>
      <c r="M741" s="136"/>
      <c r="Q741" s="64"/>
    </row>
    <row r="742" spans="10:17">
      <c r="J742" s="64"/>
      <c r="L742" s="124"/>
      <c r="M742" s="136"/>
      <c r="Q742" s="64"/>
    </row>
    <row r="743" spans="10:17">
      <c r="J743" s="64"/>
      <c r="L743" s="124"/>
      <c r="M743" s="136"/>
      <c r="Q743" s="64"/>
    </row>
    <row r="744" spans="10:17">
      <c r="J744" s="64"/>
      <c r="L744" s="124"/>
      <c r="M744" s="136"/>
      <c r="Q744" s="64"/>
    </row>
    <row r="745" spans="10:17">
      <c r="J745" s="64"/>
      <c r="L745" s="124"/>
      <c r="M745" s="136"/>
      <c r="Q745" s="64"/>
    </row>
    <row r="746" spans="10:17">
      <c r="J746" s="64"/>
      <c r="L746" s="124"/>
      <c r="M746" s="136"/>
      <c r="Q746" s="64"/>
    </row>
    <row r="747" spans="10:17">
      <c r="J747" s="64"/>
      <c r="L747" s="124"/>
      <c r="M747" s="136"/>
      <c r="Q747" s="64"/>
    </row>
    <row r="748" spans="10:17">
      <c r="J748" s="64"/>
      <c r="L748" s="124"/>
      <c r="M748" s="136"/>
      <c r="Q748" s="64"/>
    </row>
    <row r="749" spans="10:17">
      <c r="J749" s="64"/>
      <c r="L749" s="124"/>
      <c r="M749" s="136"/>
      <c r="Q749" s="64"/>
    </row>
    <row r="750" spans="10:17">
      <c r="J750" s="64"/>
      <c r="L750" s="124"/>
      <c r="M750" s="136"/>
      <c r="Q750" s="64"/>
    </row>
    <row r="751" spans="10:17">
      <c r="J751" s="64"/>
      <c r="L751" s="124"/>
      <c r="M751" s="136"/>
      <c r="Q751" s="64"/>
    </row>
    <row r="752" spans="10:17">
      <c r="J752" s="64"/>
      <c r="L752" s="124"/>
      <c r="M752" s="136"/>
      <c r="Q752" s="64"/>
    </row>
    <row r="753" spans="10:17">
      <c r="J753" s="64"/>
      <c r="L753" s="124"/>
      <c r="M753" s="136"/>
      <c r="Q753" s="64"/>
    </row>
    <row r="754" spans="10:17">
      <c r="J754" s="64"/>
      <c r="L754" s="124"/>
      <c r="M754" s="136"/>
      <c r="Q754" s="64"/>
    </row>
    <row r="755" spans="10:17">
      <c r="J755" s="64"/>
      <c r="L755" s="124"/>
      <c r="M755" s="136"/>
      <c r="Q755" s="64"/>
    </row>
    <row r="756" spans="10:17">
      <c r="J756" s="64"/>
      <c r="L756" s="124"/>
      <c r="M756" s="136"/>
      <c r="Q756" s="64"/>
    </row>
    <row r="757" spans="10:17">
      <c r="J757" s="64"/>
      <c r="L757" s="124"/>
      <c r="M757" s="136"/>
      <c r="Q757" s="64"/>
    </row>
    <row r="758" spans="10:17">
      <c r="J758" s="64"/>
      <c r="L758" s="124"/>
      <c r="M758" s="136"/>
      <c r="Q758" s="64"/>
    </row>
    <row r="759" spans="10:17">
      <c r="J759" s="64"/>
      <c r="L759" s="124"/>
      <c r="M759" s="136"/>
      <c r="Q759" s="64"/>
    </row>
    <row r="760" spans="10:17">
      <c r="J760" s="64"/>
      <c r="L760" s="124"/>
      <c r="M760" s="136"/>
      <c r="Q760" s="64"/>
    </row>
    <row r="761" spans="10:17">
      <c r="J761" s="64"/>
      <c r="L761" s="124"/>
      <c r="M761" s="136"/>
      <c r="Q761" s="64"/>
    </row>
    <row r="762" spans="10:17">
      <c r="J762" s="64"/>
      <c r="L762" s="124"/>
      <c r="M762" s="136"/>
      <c r="Q762" s="64"/>
    </row>
    <row r="763" spans="10:17">
      <c r="J763" s="64"/>
      <c r="L763" s="124"/>
      <c r="M763" s="136"/>
      <c r="Q763" s="64"/>
    </row>
    <row r="764" spans="10:17">
      <c r="J764" s="64"/>
      <c r="L764" s="124"/>
      <c r="M764" s="136"/>
      <c r="Q764" s="64"/>
    </row>
    <row r="765" spans="10:17">
      <c r="J765" s="64"/>
      <c r="L765" s="124"/>
      <c r="M765" s="136"/>
      <c r="Q765" s="64"/>
    </row>
    <row r="766" spans="10:17">
      <c r="J766" s="64"/>
      <c r="L766" s="124"/>
      <c r="M766" s="136"/>
      <c r="Q766" s="64"/>
    </row>
    <row r="767" spans="10:17">
      <c r="J767" s="64"/>
      <c r="L767" s="124"/>
      <c r="M767" s="136"/>
      <c r="Q767" s="64"/>
    </row>
    <row r="768" spans="10:17">
      <c r="J768" s="64"/>
      <c r="L768" s="124"/>
      <c r="M768" s="136"/>
      <c r="Q768" s="64"/>
    </row>
    <row r="769" spans="10:17">
      <c r="J769" s="64"/>
      <c r="L769" s="124"/>
      <c r="M769" s="136"/>
      <c r="Q769" s="64"/>
    </row>
    <row r="770" spans="10:17">
      <c r="J770" s="64"/>
      <c r="L770" s="124"/>
      <c r="M770" s="136"/>
      <c r="Q770" s="64"/>
    </row>
    <row r="771" spans="10:17">
      <c r="J771" s="64"/>
      <c r="L771" s="124"/>
      <c r="M771" s="136"/>
      <c r="Q771" s="64"/>
    </row>
    <row r="772" spans="10:17">
      <c r="J772" s="64"/>
      <c r="L772" s="124"/>
      <c r="M772" s="136"/>
      <c r="Q772" s="64"/>
    </row>
    <row r="773" spans="10:17">
      <c r="J773" s="64"/>
      <c r="L773" s="124"/>
      <c r="M773" s="136"/>
      <c r="Q773" s="64"/>
    </row>
    <row r="774" spans="10:17">
      <c r="J774" s="64"/>
      <c r="L774" s="124"/>
      <c r="M774" s="136"/>
      <c r="Q774" s="64"/>
    </row>
    <row r="775" spans="10:17">
      <c r="J775" s="64"/>
      <c r="L775" s="124"/>
      <c r="M775" s="136"/>
      <c r="Q775" s="64"/>
    </row>
    <row r="776" spans="10:17">
      <c r="J776" s="64"/>
      <c r="L776" s="124"/>
      <c r="M776" s="136"/>
      <c r="Q776" s="64"/>
    </row>
    <row r="777" spans="10:17">
      <c r="J777" s="64"/>
      <c r="L777" s="124"/>
      <c r="M777" s="136"/>
      <c r="Q777" s="64"/>
    </row>
    <row r="778" spans="10:17">
      <c r="J778" s="64"/>
      <c r="L778" s="124"/>
      <c r="M778" s="136"/>
      <c r="Q778" s="64"/>
    </row>
    <row r="779" spans="10:17">
      <c r="J779" s="64"/>
      <c r="L779" s="124"/>
      <c r="M779" s="136"/>
      <c r="Q779" s="64"/>
    </row>
    <row r="780" spans="10:17">
      <c r="J780" s="64"/>
      <c r="L780" s="124"/>
      <c r="M780" s="136"/>
      <c r="Q780" s="64"/>
    </row>
    <row r="781" spans="10:17">
      <c r="J781" s="64"/>
      <c r="L781" s="124"/>
      <c r="M781" s="136"/>
      <c r="Q781" s="64"/>
    </row>
    <row r="782" spans="10:17">
      <c r="J782" s="64"/>
      <c r="L782" s="124"/>
      <c r="M782" s="136"/>
      <c r="Q782" s="64"/>
    </row>
    <row r="783" spans="10:17">
      <c r="J783" s="64"/>
      <c r="L783" s="124"/>
      <c r="M783" s="136"/>
      <c r="Q783" s="64"/>
    </row>
    <row r="784" spans="10:17">
      <c r="J784" s="64"/>
      <c r="L784" s="124"/>
      <c r="M784" s="136"/>
      <c r="Q784" s="64"/>
    </row>
    <row r="785" spans="10:17">
      <c r="J785" s="64"/>
      <c r="L785" s="124"/>
      <c r="M785" s="136"/>
      <c r="Q785" s="64"/>
    </row>
    <row r="786" spans="10:17">
      <c r="J786" s="64"/>
      <c r="L786" s="124"/>
      <c r="M786" s="136"/>
      <c r="Q786" s="64"/>
    </row>
    <row r="787" spans="10:17">
      <c r="J787" s="64"/>
      <c r="L787" s="124"/>
      <c r="M787" s="136"/>
      <c r="Q787" s="64"/>
    </row>
    <row r="788" spans="10:17">
      <c r="J788" s="64"/>
      <c r="L788" s="124"/>
      <c r="M788" s="136"/>
      <c r="Q788" s="64"/>
    </row>
    <row r="789" spans="10:17">
      <c r="J789" s="64"/>
      <c r="L789" s="124"/>
      <c r="M789" s="136"/>
      <c r="Q789" s="64"/>
    </row>
    <row r="790" spans="10:17">
      <c r="J790" s="64"/>
      <c r="L790" s="124"/>
      <c r="M790" s="136"/>
      <c r="Q790" s="64"/>
    </row>
    <row r="791" spans="10:17">
      <c r="J791" s="64"/>
      <c r="L791" s="124"/>
      <c r="M791" s="136"/>
      <c r="Q791" s="64"/>
    </row>
    <row r="792" spans="10:17">
      <c r="J792" s="64"/>
      <c r="L792" s="124"/>
      <c r="M792" s="136"/>
      <c r="Q792" s="64"/>
    </row>
    <row r="793" spans="10:17">
      <c r="J793" s="64"/>
      <c r="L793" s="124"/>
      <c r="M793" s="136"/>
      <c r="Q793" s="64"/>
    </row>
    <row r="794" spans="10:17">
      <c r="J794" s="64"/>
      <c r="L794" s="124"/>
      <c r="M794" s="136"/>
      <c r="Q794" s="64"/>
    </row>
    <row r="795" spans="10:17">
      <c r="J795" s="64"/>
      <c r="L795" s="124"/>
      <c r="M795" s="136"/>
      <c r="Q795" s="64"/>
    </row>
    <row r="796" spans="10:17">
      <c r="J796" s="64"/>
      <c r="L796" s="124"/>
      <c r="M796" s="136"/>
      <c r="Q796" s="64"/>
    </row>
    <row r="797" spans="10:17">
      <c r="J797" s="64"/>
      <c r="L797" s="124"/>
      <c r="M797" s="136"/>
      <c r="Q797" s="64"/>
    </row>
    <row r="798" spans="10:17">
      <c r="J798" s="64"/>
      <c r="L798" s="124"/>
      <c r="M798" s="136"/>
      <c r="Q798" s="64"/>
    </row>
    <row r="799" spans="10:17">
      <c r="J799" s="64"/>
      <c r="L799" s="124"/>
      <c r="M799" s="136"/>
      <c r="Q799" s="64"/>
    </row>
    <row r="800" spans="10:17">
      <c r="J800" s="64"/>
      <c r="L800" s="124"/>
      <c r="M800" s="136"/>
      <c r="Q800" s="64"/>
    </row>
    <row r="801" spans="10:17">
      <c r="J801" s="64"/>
      <c r="L801" s="124"/>
      <c r="M801" s="136"/>
      <c r="Q801" s="64"/>
    </row>
    <row r="802" spans="10:17">
      <c r="J802" s="64"/>
      <c r="L802" s="124"/>
      <c r="M802" s="136"/>
      <c r="Q802" s="64"/>
    </row>
    <row r="803" spans="10:17">
      <c r="J803" s="64"/>
      <c r="L803" s="124"/>
      <c r="M803" s="136"/>
      <c r="Q803" s="64"/>
    </row>
    <row r="804" spans="10:17">
      <c r="J804" s="64"/>
      <c r="L804" s="124"/>
      <c r="M804" s="136"/>
      <c r="Q804" s="64"/>
    </row>
    <row r="805" spans="10:17">
      <c r="J805" s="64"/>
      <c r="L805" s="124"/>
      <c r="M805" s="136"/>
      <c r="Q805" s="64"/>
    </row>
    <row r="806" spans="10:17">
      <c r="J806" s="64"/>
      <c r="L806" s="124"/>
      <c r="M806" s="136"/>
      <c r="Q806" s="64"/>
    </row>
    <row r="807" spans="10:17">
      <c r="J807" s="64"/>
      <c r="L807" s="124"/>
      <c r="M807" s="136"/>
      <c r="Q807" s="64"/>
    </row>
    <row r="808" spans="10:17">
      <c r="J808" s="64"/>
      <c r="L808" s="124"/>
      <c r="M808" s="136"/>
      <c r="Q808" s="64"/>
    </row>
    <row r="809" spans="10:17">
      <c r="J809" s="64"/>
      <c r="L809" s="124"/>
      <c r="M809" s="136"/>
      <c r="Q809" s="64"/>
    </row>
    <row r="810" spans="10:17">
      <c r="J810" s="64"/>
      <c r="L810" s="124"/>
      <c r="M810" s="136"/>
      <c r="Q810" s="64"/>
    </row>
    <row r="811" spans="10:17">
      <c r="J811" s="64"/>
      <c r="L811" s="124"/>
      <c r="M811" s="136"/>
      <c r="Q811" s="64"/>
    </row>
    <row r="812" spans="10:17">
      <c r="J812" s="64"/>
      <c r="L812" s="124"/>
      <c r="M812" s="136"/>
      <c r="Q812" s="64"/>
    </row>
    <row r="813" spans="10:17">
      <c r="J813" s="64"/>
      <c r="L813" s="124"/>
      <c r="M813" s="136"/>
      <c r="Q813" s="64"/>
    </row>
    <row r="814" spans="10:17">
      <c r="J814" s="64"/>
      <c r="L814" s="124"/>
      <c r="M814" s="136"/>
      <c r="Q814" s="64"/>
    </row>
    <row r="815" spans="10:17">
      <c r="J815" s="64"/>
      <c r="L815" s="124"/>
      <c r="M815" s="136"/>
      <c r="Q815" s="64"/>
    </row>
    <row r="816" spans="10:17">
      <c r="J816" s="64"/>
      <c r="L816" s="124"/>
      <c r="M816" s="136"/>
      <c r="Q816" s="64"/>
    </row>
    <row r="817" spans="10:17">
      <c r="J817" s="64"/>
      <c r="L817" s="124"/>
      <c r="M817" s="136"/>
      <c r="Q817" s="64"/>
    </row>
    <row r="818" spans="10:17">
      <c r="J818" s="64"/>
      <c r="L818" s="124"/>
      <c r="M818" s="136"/>
      <c r="Q818" s="64"/>
    </row>
    <row r="819" spans="10:17">
      <c r="J819" s="64"/>
      <c r="L819" s="124"/>
      <c r="M819" s="136"/>
      <c r="Q819" s="64"/>
    </row>
    <row r="820" spans="10:17">
      <c r="J820" s="64"/>
      <c r="L820" s="124"/>
      <c r="M820" s="136"/>
      <c r="Q820" s="64"/>
    </row>
    <row r="821" spans="10:17">
      <c r="J821" s="64"/>
      <c r="L821" s="124"/>
      <c r="M821" s="136"/>
      <c r="Q821" s="64"/>
    </row>
    <row r="822" spans="10:17">
      <c r="J822" s="64"/>
      <c r="L822" s="124"/>
      <c r="M822" s="136"/>
      <c r="Q822" s="64"/>
    </row>
    <row r="823" spans="10:17">
      <c r="J823" s="64"/>
      <c r="L823" s="124"/>
      <c r="M823" s="136"/>
      <c r="Q823" s="64"/>
    </row>
    <row r="824" spans="10:17">
      <c r="J824" s="64"/>
      <c r="L824" s="124"/>
      <c r="M824" s="136"/>
      <c r="Q824" s="64"/>
    </row>
    <row r="825" spans="10:17">
      <c r="J825" s="64"/>
      <c r="L825" s="124"/>
      <c r="M825" s="136"/>
      <c r="Q825" s="64"/>
    </row>
    <row r="826" spans="10:17">
      <c r="J826" s="64"/>
      <c r="L826" s="124"/>
      <c r="M826" s="136"/>
      <c r="Q826" s="64"/>
    </row>
    <row r="827" spans="10:17">
      <c r="J827" s="64"/>
      <c r="L827" s="124"/>
      <c r="M827" s="136"/>
      <c r="Q827" s="64"/>
    </row>
    <row r="828" spans="10:17">
      <c r="J828" s="64"/>
      <c r="L828" s="124"/>
      <c r="M828" s="136"/>
      <c r="Q828" s="64"/>
    </row>
    <row r="829" spans="10:17">
      <c r="J829" s="64"/>
      <c r="L829" s="124"/>
      <c r="M829" s="136"/>
      <c r="Q829" s="64"/>
    </row>
    <row r="830" spans="10:17">
      <c r="J830" s="64"/>
      <c r="L830" s="124"/>
      <c r="M830" s="136"/>
      <c r="Q830" s="64"/>
    </row>
    <row r="831" spans="10:17">
      <c r="J831" s="64"/>
      <c r="L831" s="124"/>
      <c r="M831" s="136"/>
      <c r="Q831" s="64"/>
    </row>
    <row r="832" spans="10:17">
      <c r="J832" s="64"/>
      <c r="L832" s="124"/>
      <c r="M832" s="136"/>
      <c r="Q832" s="64"/>
    </row>
    <row r="833" spans="10:17">
      <c r="J833" s="64"/>
      <c r="L833" s="124"/>
      <c r="M833" s="136"/>
      <c r="Q833" s="64"/>
    </row>
    <row r="834" spans="10:17">
      <c r="J834" s="64"/>
      <c r="L834" s="124"/>
      <c r="M834" s="136"/>
      <c r="Q834" s="64"/>
    </row>
    <row r="835" spans="10:17">
      <c r="J835" s="64"/>
      <c r="L835" s="124"/>
      <c r="M835" s="136"/>
      <c r="Q835" s="64"/>
    </row>
    <row r="836" spans="10:17">
      <c r="J836" s="64"/>
      <c r="L836" s="124"/>
      <c r="M836" s="136"/>
      <c r="Q836" s="64"/>
    </row>
    <row r="837" spans="10:17">
      <c r="J837" s="64"/>
      <c r="L837" s="124"/>
      <c r="M837" s="136"/>
      <c r="Q837" s="64"/>
    </row>
    <row r="838" spans="10:17">
      <c r="J838" s="64"/>
      <c r="L838" s="124"/>
      <c r="M838" s="136"/>
      <c r="Q838" s="64"/>
    </row>
    <row r="839" spans="10:17">
      <c r="J839" s="64"/>
      <c r="L839" s="124"/>
      <c r="M839" s="136"/>
      <c r="Q839" s="64"/>
    </row>
    <row r="840" spans="10:17">
      <c r="J840" s="64"/>
      <c r="L840" s="124"/>
      <c r="M840" s="136"/>
      <c r="Q840" s="64"/>
    </row>
    <row r="841" spans="10:17">
      <c r="J841" s="64"/>
      <c r="L841" s="124"/>
      <c r="M841" s="136"/>
      <c r="Q841" s="64"/>
    </row>
    <row r="842" spans="10:17">
      <c r="J842" s="64"/>
      <c r="L842" s="124"/>
      <c r="M842" s="136"/>
      <c r="Q842" s="64"/>
    </row>
    <row r="843" spans="10:17">
      <c r="J843" s="64"/>
      <c r="L843" s="124"/>
      <c r="M843" s="136"/>
      <c r="Q843" s="64"/>
    </row>
    <row r="844" spans="10:17">
      <c r="J844" s="64"/>
      <c r="L844" s="124"/>
      <c r="M844" s="136"/>
      <c r="Q844" s="64"/>
    </row>
    <row r="845" spans="10:17">
      <c r="J845" s="64"/>
      <c r="L845" s="124"/>
      <c r="M845" s="136"/>
      <c r="Q845" s="64"/>
    </row>
    <row r="846" spans="10:17">
      <c r="J846" s="64"/>
      <c r="L846" s="124"/>
      <c r="M846" s="136"/>
      <c r="Q846" s="64"/>
    </row>
    <row r="847" spans="10:17">
      <c r="J847" s="64"/>
      <c r="L847" s="124"/>
      <c r="M847" s="136"/>
      <c r="Q847" s="64"/>
    </row>
    <row r="848" spans="10:17">
      <c r="J848" s="64"/>
      <c r="L848" s="124"/>
      <c r="M848" s="136"/>
      <c r="Q848" s="64"/>
    </row>
    <row r="849" spans="10:17">
      <c r="J849" s="64"/>
      <c r="L849" s="124"/>
      <c r="M849" s="136"/>
      <c r="Q849" s="64"/>
    </row>
    <row r="850" spans="10:17">
      <c r="J850" s="64"/>
      <c r="L850" s="124"/>
      <c r="M850" s="136"/>
      <c r="Q850" s="64"/>
    </row>
    <row r="851" spans="10:17">
      <c r="J851" s="64"/>
      <c r="L851" s="124"/>
      <c r="M851" s="136"/>
      <c r="Q851" s="64"/>
    </row>
    <row r="852" spans="10:17">
      <c r="J852" s="64"/>
      <c r="L852" s="124"/>
      <c r="M852" s="136"/>
      <c r="Q852" s="64"/>
    </row>
    <row r="853" spans="10:17">
      <c r="J853" s="64"/>
      <c r="L853" s="124"/>
      <c r="M853" s="136"/>
      <c r="Q853" s="64"/>
    </row>
    <row r="854" spans="10:17">
      <c r="J854" s="64"/>
      <c r="L854" s="124"/>
      <c r="M854" s="136"/>
      <c r="Q854" s="64"/>
    </row>
    <row r="855" spans="10:17">
      <c r="J855" s="64"/>
      <c r="L855" s="124"/>
      <c r="M855" s="136"/>
      <c r="Q855" s="64"/>
    </row>
    <row r="856" spans="10:17">
      <c r="J856" s="64"/>
      <c r="L856" s="124"/>
      <c r="M856" s="136"/>
      <c r="Q856" s="64"/>
    </row>
    <row r="857" spans="10:17">
      <c r="J857" s="64"/>
      <c r="L857" s="124"/>
      <c r="M857" s="136"/>
      <c r="Q857" s="64"/>
    </row>
    <row r="858" spans="10:17">
      <c r="J858" s="64"/>
      <c r="L858" s="124"/>
      <c r="M858" s="136"/>
      <c r="Q858" s="64"/>
    </row>
    <row r="859" spans="10:17">
      <c r="J859" s="64"/>
      <c r="L859" s="124"/>
      <c r="M859" s="136"/>
      <c r="Q859" s="64"/>
    </row>
    <row r="860" spans="10:17">
      <c r="J860" s="64"/>
      <c r="L860" s="124"/>
      <c r="M860" s="136"/>
      <c r="Q860" s="64"/>
    </row>
    <row r="861" spans="10:17">
      <c r="J861" s="64"/>
      <c r="L861" s="124"/>
      <c r="M861" s="136"/>
      <c r="Q861" s="64"/>
    </row>
    <row r="862" spans="10:17">
      <c r="J862" s="64"/>
      <c r="L862" s="124"/>
      <c r="M862" s="136"/>
      <c r="Q862" s="64"/>
    </row>
    <row r="863" spans="10:17">
      <c r="J863" s="64"/>
      <c r="L863" s="124"/>
      <c r="M863" s="136"/>
      <c r="Q863" s="64"/>
    </row>
    <row r="864" spans="10:17">
      <c r="J864" s="64"/>
      <c r="L864" s="124"/>
      <c r="M864" s="136"/>
      <c r="Q864" s="64"/>
    </row>
    <row r="865" spans="10:17">
      <c r="J865" s="64"/>
      <c r="L865" s="124"/>
      <c r="M865" s="136"/>
      <c r="Q865" s="64"/>
    </row>
    <row r="866" spans="10:17">
      <c r="J866" s="64"/>
      <c r="L866" s="124"/>
      <c r="M866" s="136"/>
      <c r="Q866" s="64"/>
    </row>
    <row r="867" spans="10:17">
      <c r="J867" s="64"/>
      <c r="L867" s="124"/>
      <c r="M867" s="136"/>
      <c r="Q867" s="64"/>
    </row>
    <row r="868" spans="10:17">
      <c r="J868" s="64"/>
      <c r="L868" s="124"/>
      <c r="M868" s="136"/>
      <c r="Q868" s="64"/>
    </row>
    <row r="869" spans="10:17">
      <c r="J869" s="64"/>
      <c r="L869" s="124"/>
      <c r="M869" s="136"/>
      <c r="Q869" s="64"/>
    </row>
    <row r="870" spans="10:17">
      <c r="J870" s="64"/>
      <c r="L870" s="124"/>
      <c r="M870" s="136"/>
      <c r="Q870" s="64"/>
    </row>
    <row r="871" spans="10:17">
      <c r="J871" s="64"/>
      <c r="L871" s="124"/>
      <c r="M871" s="136"/>
      <c r="Q871" s="64"/>
    </row>
    <row r="872" spans="10:17">
      <c r="J872" s="64"/>
      <c r="L872" s="124"/>
      <c r="M872" s="136"/>
      <c r="Q872" s="64"/>
    </row>
    <row r="873" spans="10:17">
      <c r="J873" s="64"/>
      <c r="L873" s="124"/>
      <c r="M873" s="136"/>
      <c r="Q873" s="64"/>
    </row>
    <row r="874" spans="10:17">
      <c r="J874" s="64"/>
      <c r="L874" s="124"/>
      <c r="M874" s="136"/>
      <c r="Q874" s="64"/>
    </row>
    <row r="875" spans="10:17">
      <c r="J875" s="64"/>
      <c r="L875" s="124"/>
      <c r="M875" s="136"/>
      <c r="Q875" s="64"/>
    </row>
    <row r="876" spans="10:17">
      <c r="J876" s="64"/>
      <c r="L876" s="124"/>
      <c r="M876" s="136"/>
      <c r="Q876" s="64"/>
    </row>
    <row r="877" spans="10:17">
      <c r="J877" s="64"/>
      <c r="L877" s="124"/>
      <c r="M877" s="136"/>
      <c r="Q877" s="64"/>
    </row>
    <row r="878" spans="10:17">
      <c r="J878" s="64"/>
      <c r="L878" s="124"/>
      <c r="M878" s="136"/>
      <c r="Q878" s="64"/>
    </row>
    <row r="879" spans="10:17">
      <c r="J879" s="64"/>
      <c r="L879" s="124"/>
      <c r="M879" s="136"/>
      <c r="Q879" s="64"/>
    </row>
    <row r="880" spans="10:17">
      <c r="J880" s="64"/>
      <c r="L880" s="124"/>
      <c r="M880" s="136"/>
      <c r="Q880" s="64"/>
    </row>
    <row r="881" spans="10:17">
      <c r="J881" s="64"/>
      <c r="L881" s="124"/>
      <c r="M881" s="136"/>
      <c r="Q881" s="64"/>
    </row>
    <row r="882" spans="10:17">
      <c r="J882" s="64"/>
      <c r="L882" s="124"/>
      <c r="M882" s="136"/>
      <c r="Q882" s="64"/>
    </row>
    <row r="883" spans="10:17">
      <c r="J883" s="64"/>
      <c r="L883" s="124"/>
      <c r="M883" s="136"/>
      <c r="Q883" s="64"/>
    </row>
    <row r="884" spans="10:17">
      <c r="J884" s="64"/>
      <c r="L884" s="124"/>
      <c r="M884" s="136"/>
      <c r="Q884" s="64"/>
    </row>
    <row r="885" spans="10:17">
      <c r="J885" s="64"/>
      <c r="L885" s="124"/>
      <c r="M885" s="136"/>
      <c r="Q885" s="64"/>
    </row>
    <row r="886" spans="10:17">
      <c r="J886" s="64"/>
      <c r="L886" s="124"/>
      <c r="M886" s="136"/>
      <c r="Q886" s="64"/>
    </row>
    <row r="887" spans="10:17">
      <c r="J887" s="64"/>
      <c r="L887" s="124"/>
      <c r="M887" s="136"/>
      <c r="Q887" s="64"/>
    </row>
    <row r="888" spans="10:17">
      <c r="J888" s="64"/>
      <c r="L888" s="124"/>
      <c r="M888" s="136"/>
      <c r="Q888" s="64"/>
    </row>
    <row r="889" spans="10:17">
      <c r="J889" s="64"/>
      <c r="L889" s="124"/>
      <c r="M889" s="136"/>
      <c r="Q889" s="64"/>
    </row>
    <row r="890" spans="10:17">
      <c r="J890" s="64"/>
      <c r="L890" s="124"/>
      <c r="M890" s="136"/>
      <c r="Q890" s="64"/>
    </row>
    <row r="891" spans="10:17">
      <c r="J891" s="64"/>
      <c r="L891" s="124"/>
      <c r="M891" s="136"/>
      <c r="Q891" s="64"/>
    </row>
    <row r="892" spans="10:17">
      <c r="J892" s="64"/>
      <c r="L892" s="124"/>
      <c r="M892" s="136"/>
      <c r="Q892" s="64"/>
    </row>
    <row r="893" spans="10:17">
      <c r="J893" s="64"/>
      <c r="L893" s="124"/>
      <c r="M893" s="136"/>
      <c r="Q893" s="64"/>
    </row>
    <row r="894" spans="10:17">
      <c r="J894" s="64"/>
      <c r="L894" s="124"/>
      <c r="M894" s="136"/>
      <c r="Q894" s="64"/>
    </row>
    <row r="895" spans="10:17">
      <c r="J895" s="64"/>
      <c r="L895" s="124"/>
      <c r="M895" s="136"/>
      <c r="Q895" s="64"/>
    </row>
    <row r="896" spans="10:17">
      <c r="J896" s="64"/>
      <c r="L896" s="124"/>
      <c r="M896" s="136"/>
      <c r="Q896" s="64"/>
    </row>
    <row r="897" spans="10:17">
      <c r="J897" s="64"/>
      <c r="L897" s="124"/>
      <c r="M897" s="136"/>
      <c r="Q897" s="64"/>
    </row>
    <row r="898" spans="10:17">
      <c r="J898" s="64"/>
      <c r="L898" s="124"/>
      <c r="M898" s="136"/>
      <c r="Q898" s="64"/>
    </row>
    <row r="899" spans="10:17">
      <c r="J899" s="64"/>
      <c r="L899" s="124"/>
      <c r="M899" s="136"/>
      <c r="Q899" s="64"/>
    </row>
    <row r="900" spans="10:17">
      <c r="J900" s="64"/>
      <c r="L900" s="124"/>
      <c r="M900" s="136"/>
      <c r="Q900" s="64"/>
    </row>
    <row r="901" spans="10:17">
      <c r="J901" s="64"/>
      <c r="L901" s="124"/>
      <c r="M901" s="136"/>
      <c r="Q901" s="64"/>
    </row>
    <row r="902" spans="10:17">
      <c r="J902" s="64"/>
      <c r="L902" s="124"/>
      <c r="M902" s="136"/>
      <c r="Q902" s="64"/>
    </row>
    <row r="903" spans="10:17">
      <c r="J903" s="64"/>
      <c r="L903" s="124"/>
      <c r="M903" s="136"/>
      <c r="Q903" s="64"/>
    </row>
    <row r="904" spans="10:17">
      <c r="J904" s="64"/>
      <c r="L904" s="124"/>
      <c r="M904" s="136"/>
      <c r="Q904" s="64"/>
    </row>
    <row r="905" spans="10:17">
      <c r="J905" s="64"/>
      <c r="L905" s="124"/>
      <c r="M905" s="136"/>
      <c r="Q905" s="64"/>
    </row>
    <row r="906" spans="10:17">
      <c r="J906" s="64"/>
      <c r="L906" s="124"/>
      <c r="M906" s="136"/>
      <c r="Q906" s="64"/>
    </row>
    <row r="907" spans="10:17">
      <c r="J907" s="64"/>
      <c r="L907" s="124"/>
      <c r="M907" s="136"/>
      <c r="Q907" s="64"/>
    </row>
    <row r="908" spans="10:17">
      <c r="J908" s="64"/>
      <c r="L908" s="124"/>
      <c r="M908" s="136"/>
      <c r="Q908" s="64"/>
    </row>
    <row r="909" spans="10:17">
      <c r="J909" s="64"/>
      <c r="L909" s="124"/>
      <c r="M909" s="136"/>
      <c r="Q909" s="64"/>
    </row>
    <row r="910" spans="10:17">
      <c r="J910" s="64"/>
      <c r="L910" s="124"/>
      <c r="M910" s="136"/>
      <c r="Q910" s="64"/>
    </row>
    <row r="911" spans="10:17">
      <c r="J911" s="64"/>
      <c r="L911" s="124"/>
      <c r="M911" s="136"/>
      <c r="Q911" s="64"/>
    </row>
    <row r="912" spans="10:17">
      <c r="J912" s="64"/>
      <c r="L912" s="124"/>
      <c r="M912" s="136"/>
      <c r="Q912" s="64"/>
    </row>
    <row r="913" spans="10:17">
      <c r="J913" s="64"/>
      <c r="L913" s="124"/>
      <c r="M913" s="136"/>
      <c r="Q913" s="64"/>
    </row>
    <row r="914" spans="10:17">
      <c r="J914" s="64"/>
      <c r="L914" s="124"/>
      <c r="M914" s="136"/>
      <c r="Q914" s="64"/>
    </row>
    <row r="915" spans="10:17">
      <c r="J915" s="64"/>
      <c r="L915" s="124"/>
      <c r="M915" s="136"/>
      <c r="Q915" s="64"/>
    </row>
    <row r="916" spans="10:17">
      <c r="J916" s="64"/>
      <c r="L916" s="124"/>
      <c r="M916" s="136"/>
      <c r="Q916" s="64"/>
    </row>
    <row r="917" spans="10:17">
      <c r="J917" s="64"/>
      <c r="L917" s="124"/>
      <c r="M917" s="136"/>
      <c r="Q917" s="64"/>
    </row>
    <row r="918" spans="10:17">
      <c r="J918" s="64"/>
      <c r="L918" s="124"/>
      <c r="M918" s="136"/>
      <c r="Q918" s="64"/>
    </row>
    <row r="919" spans="10:17">
      <c r="J919" s="64"/>
      <c r="L919" s="124"/>
      <c r="M919" s="136"/>
      <c r="Q919" s="64"/>
    </row>
    <row r="920" spans="10:17">
      <c r="J920" s="64"/>
      <c r="L920" s="124"/>
      <c r="M920" s="136"/>
      <c r="Q920" s="64"/>
    </row>
    <row r="921" spans="10:17">
      <c r="J921" s="64"/>
      <c r="L921" s="124"/>
      <c r="M921" s="136"/>
      <c r="Q921" s="64"/>
    </row>
    <row r="922" spans="10:17">
      <c r="J922" s="64"/>
      <c r="L922" s="124"/>
      <c r="M922" s="136"/>
      <c r="Q922" s="64"/>
    </row>
    <row r="923" spans="10:17">
      <c r="J923" s="64"/>
      <c r="L923" s="124"/>
      <c r="M923" s="136"/>
      <c r="Q923" s="64"/>
    </row>
    <row r="924" spans="10:17">
      <c r="J924" s="64"/>
      <c r="L924" s="124"/>
      <c r="M924" s="136"/>
      <c r="Q924" s="64"/>
    </row>
    <row r="925" spans="10:17">
      <c r="J925" s="64"/>
      <c r="L925" s="124"/>
      <c r="M925" s="136"/>
      <c r="Q925" s="64"/>
    </row>
    <row r="926" spans="10:17">
      <c r="J926" s="64"/>
      <c r="L926" s="124"/>
      <c r="M926" s="136"/>
      <c r="Q926" s="64"/>
    </row>
    <row r="927" spans="10:17">
      <c r="J927" s="64"/>
      <c r="L927" s="124"/>
      <c r="M927" s="136"/>
      <c r="Q927" s="64"/>
    </row>
    <row r="928" spans="10:17">
      <c r="J928" s="64"/>
      <c r="L928" s="124"/>
      <c r="M928" s="136"/>
      <c r="Q928" s="64"/>
    </row>
    <row r="929" spans="10:17">
      <c r="J929" s="64"/>
      <c r="L929" s="124"/>
      <c r="M929" s="136"/>
      <c r="Q929" s="64"/>
    </row>
    <row r="930" spans="10:17">
      <c r="J930" s="64"/>
      <c r="L930" s="124"/>
      <c r="M930" s="136"/>
      <c r="Q930" s="64"/>
    </row>
    <row r="931" spans="10:17">
      <c r="J931" s="64"/>
      <c r="L931" s="124"/>
      <c r="M931" s="136"/>
      <c r="Q931" s="64"/>
    </row>
    <row r="932" spans="10:17">
      <c r="J932" s="64"/>
      <c r="L932" s="124"/>
      <c r="M932" s="136"/>
      <c r="Q932" s="64"/>
    </row>
    <row r="933" spans="10:17">
      <c r="J933" s="64"/>
      <c r="L933" s="124"/>
      <c r="M933" s="136"/>
      <c r="Q933" s="64"/>
    </row>
    <row r="934" spans="10:17">
      <c r="J934" s="64"/>
      <c r="L934" s="124"/>
      <c r="M934" s="136"/>
      <c r="Q934" s="64"/>
    </row>
    <row r="935" spans="10:17">
      <c r="J935" s="64"/>
      <c r="L935" s="124"/>
      <c r="M935" s="136"/>
      <c r="Q935" s="64"/>
    </row>
    <row r="936" spans="10:17">
      <c r="J936" s="64"/>
      <c r="L936" s="124"/>
      <c r="M936" s="136"/>
      <c r="Q936" s="64"/>
    </row>
    <row r="937" spans="10:17">
      <c r="J937" s="64"/>
      <c r="L937" s="124"/>
      <c r="M937" s="136"/>
      <c r="Q937" s="64"/>
    </row>
    <row r="938" spans="10:17">
      <c r="J938" s="64"/>
      <c r="L938" s="124"/>
      <c r="M938" s="136"/>
      <c r="Q938" s="64"/>
    </row>
    <row r="939" spans="10:17">
      <c r="J939" s="64"/>
      <c r="L939" s="124"/>
      <c r="M939" s="136"/>
      <c r="Q939" s="64"/>
    </row>
    <row r="940" spans="10:17">
      <c r="J940" s="64"/>
      <c r="L940" s="124"/>
      <c r="M940" s="136"/>
      <c r="Q940" s="64"/>
    </row>
    <row r="941" spans="10:17">
      <c r="J941" s="64"/>
      <c r="L941" s="124"/>
      <c r="M941" s="136"/>
      <c r="Q941" s="64"/>
    </row>
    <row r="942" spans="10:17">
      <c r="J942" s="64"/>
      <c r="L942" s="124"/>
      <c r="M942" s="136"/>
      <c r="Q942" s="64"/>
    </row>
    <row r="943" spans="10:17">
      <c r="J943" s="64"/>
      <c r="L943" s="124"/>
      <c r="M943" s="136"/>
      <c r="Q943" s="64"/>
    </row>
    <row r="944" spans="10:17">
      <c r="J944" s="64"/>
      <c r="L944" s="124"/>
      <c r="M944" s="136"/>
      <c r="Q944" s="64"/>
    </row>
    <row r="945" spans="10:17">
      <c r="J945" s="64"/>
      <c r="L945" s="124"/>
      <c r="M945" s="136"/>
      <c r="Q945" s="64"/>
    </row>
    <row r="946" spans="10:17">
      <c r="J946" s="64"/>
      <c r="L946" s="124"/>
      <c r="M946" s="136"/>
      <c r="Q946" s="64"/>
    </row>
    <row r="947" spans="10:17">
      <c r="J947" s="64"/>
      <c r="L947" s="124"/>
      <c r="M947" s="136"/>
      <c r="Q947" s="64"/>
    </row>
    <row r="948" spans="10:17">
      <c r="J948" s="64"/>
      <c r="L948" s="124"/>
      <c r="M948" s="136"/>
      <c r="Q948" s="64"/>
    </row>
    <row r="949" spans="10:17">
      <c r="J949" s="64"/>
      <c r="L949" s="124"/>
      <c r="M949" s="136"/>
      <c r="Q949" s="64"/>
    </row>
    <row r="950" spans="10:17">
      <c r="J950" s="64"/>
      <c r="L950" s="124"/>
      <c r="M950" s="136"/>
      <c r="Q950" s="64"/>
    </row>
    <row r="951" spans="10:17">
      <c r="J951" s="64"/>
      <c r="L951" s="124"/>
      <c r="M951" s="136"/>
      <c r="Q951" s="64"/>
    </row>
    <row r="952" spans="10:17">
      <c r="J952" s="64"/>
      <c r="L952" s="124"/>
      <c r="M952" s="136"/>
      <c r="Q952" s="64"/>
    </row>
    <row r="953" spans="10:17">
      <c r="J953" s="64"/>
      <c r="L953" s="124"/>
      <c r="M953" s="136"/>
      <c r="Q953" s="64"/>
    </row>
    <row r="954" spans="10:17">
      <c r="J954" s="64"/>
      <c r="L954" s="124"/>
      <c r="M954" s="136"/>
      <c r="Q954" s="64"/>
    </row>
    <row r="955" spans="10:17">
      <c r="J955" s="64"/>
      <c r="L955" s="124"/>
      <c r="M955" s="136"/>
      <c r="Q955" s="64"/>
    </row>
    <row r="956" spans="10:17">
      <c r="J956" s="64"/>
      <c r="L956" s="124"/>
      <c r="M956" s="136"/>
      <c r="Q956" s="64"/>
    </row>
    <row r="957" spans="10:17">
      <c r="J957" s="64"/>
      <c r="L957" s="124"/>
      <c r="M957" s="136"/>
      <c r="Q957" s="64"/>
    </row>
    <row r="958" spans="10:17">
      <c r="J958" s="64"/>
      <c r="L958" s="124"/>
      <c r="M958" s="136"/>
      <c r="Q958" s="64"/>
    </row>
    <row r="959" spans="10:17">
      <c r="J959" s="64"/>
      <c r="L959" s="124"/>
      <c r="M959" s="136"/>
      <c r="Q959" s="64"/>
    </row>
    <row r="960" spans="10:17">
      <c r="J960" s="64"/>
      <c r="L960" s="124"/>
      <c r="M960" s="136"/>
      <c r="Q960" s="64"/>
    </row>
    <row r="961" spans="10:17">
      <c r="J961" s="64"/>
      <c r="L961" s="124"/>
      <c r="M961" s="136"/>
      <c r="Q961" s="64"/>
    </row>
    <row r="962" spans="10:17">
      <c r="J962" s="64"/>
      <c r="L962" s="124"/>
      <c r="M962" s="136"/>
      <c r="Q962" s="64"/>
    </row>
    <row r="963" spans="10:17">
      <c r="J963" s="64"/>
      <c r="L963" s="124"/>
      <c r="M963" s="136"/>
      <c r="Q963" s="64"/>
    </row>
    <row r="964" spans="10:17">
      <c r="J964" s="64"/>
      <c r="L964" s="124"/>
      <c r="M964" s="136"/>
      <c r="Q964" s="64"/>
    </row>
    <row r="965" spans="10:17">
      <c r="J965" s="64"/>
      <c r="L965" s="124"/>
      <c r="M965" s="136"/>
      <c r="Q965" s="64"/>
    </row>
    <row r="966" spans="10:17">
      <c r="J966" s="64"/>
      <c r="L966" s="124"/>
      <c r="M966" s="136"/>
      <c r="Q966" s="64"/>
    </row>
    <row r="967" spans="10:17">
      <c r="J967" s="64"/>
      <c r="L967" s="124"/>
      <c r="M967" s="136"/>
      <c r="Q967" s="64"/>
    </row>
    <row r="968" spans="10:17">
      <c r="J968" s="64"/>
      <c r="L968" s="124"/>
      <c r="M968" s="136"/>
      <c r="Q968" s="64"/>
    </row>
    <row r="969" spans="10:17">
      <c r="J969" s="64"/>
      <c r="L969" s="124"/>
      <c r="M969" s="136"/>
      <c r="Q969" s="64"/>
    </row>
    <row r="970" spans="10:17">
      <c r="J970" s="64"/>
      <c r="L970" s="124"/>
      <c r="M970" s="136"/>
      <c r="Q970" s="64"/>
    </row>
    <row r="971" spans="10:17">
      <c r="J971" s="64"/>
      <c r="L971" s="124"/>
      <c r="M971" s="136"/>
      <c r="Q971" s="64"/>
    </row>
    <row r="972" spans="10:17">
      <c r="J972" s="64"/>
      <c r="L972" s="124"/>
      <c r="M972" s="136"/>
      <c r="Q972" s="64"/>
    </row>
    <row r="973" spans="10:17">
      <c r="J973" s="64"/>
      <c r="L973" s="124"/>
      <c r="M973" s="136"/>
      <c r="Q973" s="64"/>
    </row>
    <row r="974" spans="10:17">
      <c r="J974" s="64"/>
      <c r="L974" s="124"/>
      <c r="M974" s="136"/>
      <c r="Q974" s="64"/>
    </row>
    <row r="975" spans="10:17">
      <c r="J975" s="64"/>
      <c r="L975" s="124"/>
      <c r="M975" s="136"/>
      <c r="Q975" s="64"/>
    </row>
    <row r="976" spans="10:17">
      <c r="J976" s="64"/>
      <c r="L976" s="124"/>
      <c r="M976" s="136"/>
      <c r="Q976" s="64"/>
    </row>
    <row r="977" spans="10:17">
      <c r="J977" s="64"/>
      <c r="L977" s="124"/>
      <c r="M977" s="136"/>
      <c r="Q977" s="64"/>
    </row>
    <row r="978" spans="10:17">
      <c r="J978" s="64"/>
      <c r="L978" s="124"/>
      <c r="M978" s="136"/>
      <c r="Q978" s="64"/>
    </row>
    <row r="979" spans="10:17">
      <c r="J979" s="64"/>
      <c r="L979" s="124"/>
      <c r="M979" s="136"/>
      <c r="Q979" s="64"/>
    </row>
    <row r="980" spans="10:17">
      <c r="J980" s="64"/>
      <c r="L980" s="124"/>
      <c r="M980" s="136"/>
      <c r="Q980" s="64"/>
    </row>
    <row r="981" spans="10:17">
      <c r="J981" s="64"/>
      <c r="L981" s="124"/>
      <c r="M981" s="136"/>
      <c r="Q981" s="64"/>
    </row>
    <row r="982" spans="10:17">
      <c r="J982" s="64"/>
      <c r="L982" s="124"/>
      <c r="M982" s="136"/>
      <c r="Q982" s="64"/>
    </row>
    <row r="983" spans="10:17">
      <c r="J983" s="64"/>
      <c r="L983" s="124"/>
      <c r="M983" s="136"/>
      <c r="Q983" s="64"/>
    </row>
    <row r="984" spans="10:17">
      <c r="J984" s="64"/>
      <c r="L984" s="124"/>
      <c r="M984" s="136"/>
      <c r="Q984" s="64"/>
    </row>
    <row r="985" spans="10:17">
      <c r="J985" s="64"/>
      <c r="L985" s="124"/>
      <c r="M985" s="136"/>
      <c r="Q985" s="64"/>
    </row>
    <row r="986" spans="10:17">
      <c r="J986" s="64"/>
      <c r="L986" s="124"/>
      <c r="M986" s="136"/>
      <c r="Q986" s="64"/>
    </row>
    <row r="987" spans="10:17">
      <c r="J987" s="64"/>
      <c r="L987" s="124"/>
      <c r="M987" s="136"/>
      <c r="Q987" s="64"/>
    </row>
    <row r="988" spans="10:17">
      <c r="J988" s="64"/>
      <c r="L988" s="124"/>
      <c r="M988" s="136"/>
      <c r="Q988" s="64"/>
    </row>
    <row r="989" spans="10:17">
      <c r="J989" s="64"/>
      <c r="L989" s="124"/>
      <c r="M989" s="136"/>
      <c r="Q989" s="64"/>
    </row>
    <row r="990" spans="10:17">
      <c r="J990" s="64"/>
      <c r="L990" s="124"/>
      <c r="M990" s="136"/>
      <c r="Q990" s="64"/>
    </row>
    <row r="991" spans="10:17">
      <c r="J991" s="64"/>
      <c r="L991" s="124"/>
      <c r="M991" s="136"/>
      <c r="Q991" s="64"/>
    </row>
    <row r="992" spans="10:17">
      <c r="J992" s="64"/>
      <c r="L992" s="124"/>
      <c r="M992" s="136"/>
      <c r="Q992" s="64"/>
    </row>
    <row r="993" spans="10:17">
      <c r="J993" s="64"/>
      <c r="L993" s="124"/>
      <c r="M993" s="136"/>
      <c r="Q993" s="64"/>
    </row>
    <row r="994" spans="10:17">
      <c r="J994" s="64"/>
      <c r="L994" s="124"/>
      <c r="M994" s="136"/>
      <c r="Q994" s="64"/>
    </row>
    <row r="995" spans="10:17">
      <c r="J995" s="64"/>
      <c r="L995" s="124"/>
      <c r="M995" s="136"/>
      <c r="Q995" s="64"/>
    </row>
    <row r="996" spans="10:17">
      <c r="J996" s="64"/>
      <c r="L996" s="124"/>
      <c r="M996" s="136"/>
      <c r="Q996" s="64"/>
    </row>
    <row r="997" spans="10:17">
      <c r="J997" s="64"/>
      <c r="L997" s="124"/>
      <c r="M997" s="136"/>
      <c r="Q997" s="64"/>
    </row>
    <row r="998" spans="10:17">
      <c r="J998" s="64"/>
      <c r="L998" s="124"/>
      <c r="M998" s="136"/>
      <c r="Q998" s="64"/>
    </row>
    <row r="999" spans="10:17">
      <c r="J999" s="64"/>
      <c r="L999" s="124"/>
      <c r="M999" s="136"/>
      <c r="Q999" s="64"/>
    </row>
    <row r="1000" spans="10:17">
      <c r="J1000" s="64"/>
      <c r="L1000" s="124"/>
      <c r="M1000" s="136"/>
      <c r="Q1000" s="64"/>
    </row>
    <row r="1001" spans="10:17">
      <c r="J1001" s="64"/>
      <c r="L1001" s="124"/>
      <c r="M1001" s="136"/>
      <c r="Q1001" s="64"/>
    </row>
    <row r="1002" spans="10:17">
      <c r="J1002" s="64"/>
      <c r="L1002" s="124"/>
      <c r="M1002" s="136"/>
      <c r="Q1002" s="64"/>
    </row>
    <row r="1003" spans="10:17">
      <c r="J1003" s="64"/>
      <c r="L1003" s="124"/>
      <c r="M1003" s="136"/>
      <c r="Q1003" s="64"/>
    </row>
    <row r="1004" spans="10:17">
      <c r="J1004" s="64"/>
      <c r="L1004" s="124"/>
      <c r="M1004" s="136"/>
      <c r="Q1004" s="64"/>
    </row>
    <row r="1005" spans="10:17">
      <c r="J1005" s="64"/>
      <c r="L1005" s="124"/>
      <c r="M1005" s="136"/>
      <c r="Q1005" s="64"/>
    </row>
    <row r="1006" spans="10:17">
      <c r="J1006" s="64"/>
      <c r="L1006" s="124"/>
      <c r="M1006" s="136"/>
      <c r="Q1006" s="64"/>
    </row>
    <row r="1007" spans="10:17">
      <c r="J1007" s="64"/>
      <c r="L1007" s="124"/>
      <c r="M1007" s="136"/>
      <c r="Q1007" s="64"/>
    </row>
    <row r="1008" spans="10:17">
      <c r="J1008" s="64"/>
      <c r="L1008" s="124"/>
      <c r="M1008" s="136"/>
      <c r="Q1008" s="64"/>
    </row>
    <row r="1009" spans="10:17">
      <c r="J1009" s="64"/>
      <c r="L1009" s="124"/>
      <c r="M1009" s="136"/>
      <c r="Q1009" s="64"/>
    </row>
    <row r="1010" spans="10:17">
      <c r="J1010" s="64"/>
      <c r="L1010" s="124"/>
      <c r="M1010" s="136"/>
      <c r="Q1010" s="64"/>
    </row>
    <row r="1011" spans="10:17">
      <c r="J1011" s="64"/>
      <c r="L1011" s="124"/>
      <c r="M1011" s="136"/>
      <c r="Q1011" s="64"/>
    </row>
    <row r="1012" spans="10:17">
      <c r="J1012" s="64"/>
      <c r="L1012" s="124"/>
      <c r="M1012" s="136"/>
      <c r="Q1012" s="64"/>
    </row>
    <row r="1013" spans="10:17">
      <c r="J1013" s="64"/>
      <c r="L1013" s="124"/>
      <c r="M1013" s="136"/>
      <c r="Q1013" s="64"/>
    </row>
    <row r="1014" spans="10:17">
      <c r="J1014" s="64"/>
      <c r="L1014" s="124"/>
      <c r="M1014" s="136"/>
      <c r="Q1014" s="64"/>
    </row>
    <row r="1015" spans="10:17">
      <c r="J1015" s="64"/>
      <c r="L1015" s="124"/>
      <c r="M1015" s="136"/>
      <c r="Q1015" s="64"/>
    </row>
    <row r="1016" spans="10:17">
      <c r="J1016" s="64"/>
      <c r="L1016" s="124"/>
      <c r="M1016" s="136"/>
      <c r="Q1016" s="64"/>
    </row>
    <row r="1017" spans="10:17">
      <c r="J1017" s="64"/>
      <c r="L1017" s="124"/>
      <c r="M1017" s="136"/>
      <c r="Q1017" s="64"/>
    </row>
    <row r="1018" spans="10:17">
      <c r="J1018" s="64"/>
      <c r="L1018" s="124"/>
      <c r="M1018" s="136"/>
      <c r="Q1018" s="64"/>
    </row>
    <row r="1019" spans="10:17">
      <c r="J1019" s="64"/>
      <c r="L1019" s="124"/>
      <c r="M1019" s="136"/>
      <c r="Q1019" s="64"/>
    </row>
    <row r="1020" spans="10:17">
      <c r="J1020" s="64"/>
      <c r="L1020" s="124"/>
      <c r="M1020" s="136"/>
      <c r="Q1020" s="64"/>
    </row>
    <row r="1021" spans="10:17">
      <c r="J1021" s="64"/>
      <c r="L1021" s="124"/>
      <c r="M1021" s="136"/>
      <c r="Q1021" s="64"/>
    </row>
    <row r="1022" spans="10:17">
      <c r="J1022" s="64"/>
      <c r="L1022" s="124"/>
      <c r="M1022" s="136"/>
      <c r="Q1022" s="64"/>
    </row>
    <row r="1023" spans="10:17">
      <c r="J1023" s="64"/>
      <c r="L1023" s="124"/>
      <c r="M1023" s="136"/>
      <c r="Q1023" s="64"/>
    </row>
    <row r="1024" spans="10:17">
      <c r="J1024" s="64"/>
      <c r="L1024" s="124"/>
      <c r="M1024" s="136"/>
      <c r="Q1024" s="64"/>
    </row>
    <row r="1025" spans="10:17">
      <c r="J1025" s="64"/>
      <c r="L1025" s="124"/>
      <c r="M1025" s="136"/>
      <c r="Q1025" s="64"/>
    </row>
    <row r="1026" spans="10:17">
      <c r="J1026" s="64"/>
      <c r="L1026" s="124"/>
      <c r="M1026" s="136"/>
      <c r="Q1026" s="64"/>
    </row>
    <row r="1027" spans="10:17">
      <c r="J1027" s="64"/>
      <c r="L1027" s="124"/>
      <c r="M1027" s="136"/>
      <c r="Q1027" s="64"/>
    </row>
    <row r="1028" spans="10:17">
      <c r="J1028" s="64"/>
      <c r="L1028" s="124"/>
      <c r="M1028" s="136"/>
      <c r="Q1028" s="64"/>
    </row>
    <row r="1029" spans="10:17">
      <c r="J1029" s="64"/>
      <c r="L1029" s="124"/>
      <c r="M1029" s="136"/>
      <c r="Q1029" s="64"/>
    </row>
    <row r="1030" spans="10:17">
      <c r="J1030" s="64"/>
      <c r="L1030" s="124"/>
      <c r="M1030" s="136"/>
      <c r="Q1030" s="64"/>
    </row>
    <row r="1031" spans="10:17">
      <c r="J1031" s="64"/>
      <c r="L1031" s="124"/>
      <c r="M1031" s="136"/>
      <c r="Q1031" s="64"/>
    </row>
    <row r="1032" spans="10:17">
      <c r="J1032" s="64"/>
      <c r="L1032" s="124"/>
      <c r="M1032" s="136"/>
      <c r="Q1032" s="64"/>
    </row>
    <row r="1033" spans="10:17">
      <c r="J1033" s="64"/>
      <c r="L1033" s="124"/>
      <c r="M1033" s="136"/>
      <c r="Q1033" s="64"/>
    </row>
    <row r="1034" spans="10:17">
      <c r="J1034" s="64"/>
      <c r="L1034" s="124"/>
      <c r="M1034" s="136"/>
      <c r="Q1034" s="64"/>
    </row>
    <row r="1035" spans="10:17">
      <c r="J1035" s="64"/>
      <c r="L1035" s="124"/>
      <c r="M1035" s="136"/>
      <c r="Q1035" s="64"/>
    </row>
    <row r="1036" spans="10:17">
      <c r="J1036" s="64"/>
      <c r="L1036" s="124"/>
      <c r="M1036" s="136"/>
      <c r="Q1036" s="64"/>
    </row>
    <row r="1037" spans="10:17">
      <c r="J1037" s="64"/>
      <c r="L1037" s="124"/>
      <c r="M1037" s="136"/>
      <c r="Q1037" s="64"/>
    </row>
    <row r="1038" spans="10:17">
      <c r="J1038" s="64"/>
      <c r="L1038" s="124"/>
      <c r="M1038" s="136"/>
      <c r="Q1038" s="64"/>
    </row>
    <row r="1039" spans="10:17">
      <c r="J1039" s="64"/>
      <c r="L1039" s="124"/>
      <c r="M1039" s="136"/>
      <c r="Q1039" s="64"/>
    </row>
    <row r="1040" spans="10:17">
      <c r="J1040" s="64"/>
      <c r="L1040" s="124"/>
      <c r="M1040" s="136"/>
      <c r="Q1040" s="64"/>
    </row>
    <row r="1041" spans="10:17">
      <c r="J1041" s="64"/>
      <c r="L1041" s="124"/>
      <c r="M1041" s="136"/>
      <c r="Q1041" s="64"/>
    </row>
    <row r="1042" spans="10:17">
      <c r="J1042" s="64"/>
      <c r="L1042" s="124"/>
      <c r="M1042" s="136"/>
      <c r="Q1042" s="64"/>
    </row>
    <row r="1043" spans="10:17">
      <c r="J1043" s="64"/>
      <c r="L1043" s="124"/>
      <c r="M1043" s="136"/>
      <c r="Q1043" s="64"/>
    </row>
    <row r="1044" spans="10:17">
      <c r="J1044" s="64"/>
      <c r="L1044" s="124"/>
      <c r="M1044" s="136"/>
      <c r="Q1044" s="64"/>
    </row>
    <row r="1045" spans="10:17">
      <c r="J1045" s="64"/>
      <c r="L1045" s="124"/>
      <c r="M1045" s="136"/>
      <c r="Q1045" s="64"/>
    </row>
    <row r="1046" spans="10:17">
      <c r="J1046" s="64"/>
      <c r="L1046" s="124"/>
      <c r="M1046" s="136"/>
      <c r="Q1046" s="64"/>
    </row>
    <row r="1047" spans="10:17">
      <c r="J1047" s="64"/>
      <c r="L1047" s="124"/>
      <c r="M1047" s="136"/>
      <c r="Q1047" s="64"/>
    </row>
    <row r="1048" spans="10:17">
      <c r="J1048" s="64"/>
      <c r="L1048" s="124"/>
      <c r="M1048" s="136"/>
      <c r="Q1048" s="64"/>
    </row>
    <row r="1049" spans="10:17">
      <c r="J1049" s="64"/>
      <c r="L1049" s="124"/>
      <c r="M1049" s="136"/>
      <c r="Q1049" s="64"/>
    </row>
    <row r="1050" spans="10:17">
      <c r="J1050" s="64"/>
      <c r="L1050" s="124"/>
      <c r="M1050" s="136"/>
      <c r="Q1050" s="64"/>
    </row>
    <row r="1051" spans="10:17">
      <c r="J1051" s="64"/>
      <c r="L1051" s="124"/>
      <c r="M1051" s="136"/>
      <c r="Q1051" s="64"/>
    </row>
    <row r="1052" spans="10:17">
      <c r="J1052" s="64"/>
      <c r="L1052" s="124"/>
      <c r="M1052" s="136"/>
      <c r="Q1052" s="64"/>
    </row>
    <row r="1053" spans="10:17">
      <c r="J1053" s="64"/>
      <c r="L1053" s="124"/>
      <c r="M1053" s="136"/>
      <c r="Q1053" s="64"/>
    </row>
    <row r="1054" spans="10:17">
      <c r="J1054" s="64"/>
      <c r="L1054" s="124"/>
      <c r="M1054" s="136"/>
      <c r="Q1054" s="64"/>
    </row>
    <row r="1055" spans="10:17">
      <c r="J1055" s="64"/>
      <c r="L1055" s="124"/>
      <c r="M1055" s="136"/>
      <c r="Q1055" s="64"/>
    </row>
    <row r="1056" spans="10:17">
      <c r="J1056" s="64"/>
      <c r="L1056" s="124"/>
      <c r="M1056" s="136"/>
      <c r="Q1056" s="64"/>
    </row>
    <row r="1057" spans="10:17">
      <c r="J1057" s="64"/>
      <c r="L1057" s="124"/>
      <c r="M1057" s="136"/>
      <c r="Q1057" s="64"/>
    </row>
    <row r="1058" spans="10:17">
      <c r="J1058" s="64"/>
      <c r="L1058" s="124"/>
      <c r="M1058" s="136"/>
      <c r="Q1058" s="64"/>
    </row>
    <row r="1059" spans="10:17">
      <c r="J1059" s="64"/>
      <c r="L1059" s="124"/>
      <c r="M1059" s="136"/>
      <c r="Q1059" s="64"/>
    </row>
    <row r="1060" spans="10:17">
      <c r="J1060" s="64"/>
      <c r="L1060" s="124"/>
      <c r="M1060" s="136"/>
      <c r="Q1060" s="64"/>
    </row>
    <row r="1061" spans="10:17">
      <c r="J1061" s="64"/>
      <c r="L1061" s="124"/>
      <c r="M1061" s="136"/>
      <c r="Q1061" s="64"/>
    </row>
    <row r="1062" spans="10:17">
      <c r="J1062" s="64"/>
      <c r="L1062" s="124"/>
      <c r="M1062" s="136"/>
      <c r="Q1062" s="64"/>
    </row>
    <row r="1063" spans="10:17">
      <c r="J1063" s="64"/>
      <c r="L1063" s="124"/>
      <c r="M1063" s="136"/>
      <c r="Q1063" s="64"/>
    </row>
    <row r="1064" spans="10:17">
      <c r="J1064" s="64"/>
      <c r="L1064" s="124"/>
      <c r="M1064" s="136"/>
      <c r="Q1064" s="64"/>
    </row>
    <row r="1065" spans="10:17">
      <c r="J1065" s="64"/>
      <c r="L1065" s="124"/>
      <c r="M1065" s="136"/>
      <c r="Q1065" s="64"/>
    </row>
    <row r="1066" spans="10:17">
      <c r="J1066" s="64"/>
      <c r="L1066" s="124"/>
      <c r="M1066" s="136"/>
      <c r="Q1066" s="64"/>
    </row>
    <row r="1067" spans="10:17">
      <c r="J1067" s="64"/>
      <c r="L1067" s="124"/>
      <c r="M1067" s="136"/>
      <c r="Q1067" s="64"/>
    </row>
    <row r="1068" spans="10:17">
      <c r="J1068" s="64"/>
      <c r="L1068" s="124"/>
      <c r="M1068" s="136"/>
      <c r="Q1068" s="64"/>
    </row>
    <row r="1069" spans="10:17">
      <c r="J1069" s="64"/>
      <c r="L1069" s="124"/>
      <c r="M1069" s="136"/>
      <c r="Q1069" s="64"/>
    </row>
    <row r="1070" spans="10:17">
      <c r="J1070" s="64"/>
      <c r="L1070" s="124"/>
      <c r="M1070" s="136"/>
      <c r="Q1070" s="64"/>
    </row>
    <row r="1071" spans="10:17">
      <c r="J1071" s="64"/>
      <c r="L1071" s="124"/>
      <c r="M1071" s="136"/>
      <c r="Q1071" s="64"/>
    </row>
    <row r="1072" spans="10:17">
      <c r="J1072" s="64"/>
      <c r="L1072" s="124"/>
      <c r="M1072" s="136"/>
      <c r="Q1072" s="64"/>
    </row>
    <row r="1073" spans="10:17">
      <c r="J1073" s="64"/>
      <c r="L1073" s="124"/>
      <c r="M1073" s="136"/>
      <c r="Q1073" s="64"/>
    </row>
    <row r="1074" spans="10:17">
      <c r="J1074" s="64"/>
      <c r="L1074" s="124"/>
      <c r="M1074" s="136"/>
      <c r="Q1074" s="64"/>
    </row>
    <row r="1075" spans="10:17">
      <c r="J1075" s="64"/>
      <c r="L1075" s="124"/>
      <c r="M1075" s="136"/>
      <c r="Q1075" s="64"/>
    </row>
    <row r="1076" spans="10:17">
      <c r="J1076" s="64"/>
      <c r="L1076" s="124"/>
      <c r="M1076" s="136"/>
      <c r="Q1076" s="64"/>
    </row>
    <row r="1077" spans="10:17">
      <c r="J1077" s="64"/>
      <c r="L1077" s="124"/>
      <c r="M1077" s="136"/>
      <c r="Q1077" s="64"/>
    </row>
    <row r="1078" spans="10:17">
      <c r="J1078" s="64"/>
      <c r="L1078" s="124"/>
      <c r="M1078" s="136"/>
      <c r="Q1078" s="64"/>
    </row>
    <row r="1079" spans="10:17">
      <c r="J1079" s="64"/>
      <c r="L1079" s="124"/>
      <c r="M1079" s="136"/>
      <c r="Q1079" s="64"/>
    </row>
    <row r="1080" spans="10:17">
      <c r="J1080" s="64"/>
      <c r="L1080" s="124"/>
      <c r="M1080" s="136"/>
      <c r="Q1080" s="64"/>
    </row>
    <row r="1081" spans="10:17">
      <c r="J1081" s="64"/>
      <c r="L1081" s="124"/>
      <c r="M1081" s="136"/>
      <c r="Q1081" s="64"/>
    </row>
    <row r="1082" spans="10:17">
      <c r="J1082" s="64"/>
      <c r="L1082" s="124"/>
      <c r="M1082" s="136"/>
      <c r="Q1082" s="64"/>
    </row>
    <row r="1083" spans="10:17">
      <c r="J1083" s="64"/>
      <c r="L1083" s="124"/>
      <c r="M1083" s="136"/>
      <c r="Q1083" s="64"/>
    </row>
    <row r="1084" spans="10:17">
      <c r="J1084" s="64"/>
      <c r="L1084" s="124"/>
      <c r="M1084" s="136"/>
      <c r="Q1084" s="64"/>
    </row>
    <row r="1085" spans="10:17">
      <c r="J1085" s="64"/>
      <c r="L1085" s="124"/>
      <c r="M1085" s="136"/>
      <c r="Q1085" s="64"/>
    </row>
    <row r="1086" spans="10:17">
      <c r="J1086" s="64"/>
      <c r="L1086" s="124"/>
      <c r="M1086" s="136"/>
      <c r="Q1086" s="64"/>
    </row>
    <row r="1087" spans="10:17">
      <c r="J1087" s="64"/>
      <c r="L1087" s="124"/>
      <c r="M1087" s="136"/>
      <c r="Q1087" s="64"/>
    </row>
    <row r="1088" spans="10:17">
      <c r="J1088" s="64"/>
      <c r="L1088" s="124"/>
      <c r="M1088" s="136"/>
      <c r="Q1088" s="64"/>
    </row>
    <row r="1089" spans="10:17">
      <c r="J1089" s="64"/>
      <c r="L1089" s="124"/>
      <c r="M1089" s="136"/>
      <c r="Q1089" s="64"/>
    </row>
    <row r="1090" spans="10:17">
      <c r="J1090" s="64"/>
      <c r="L1090" s="124"/>
      <c r="M1090" s="136"/>
      <c r="Q1090" s="64"/>
    </row>
    <row r="1091" spans="10:17">
      <c r="J1091" s="64"/>
      <c r="L1091" s="124"/>
      <c r="M1091" s="136"/>
      <c r="Q1091" s="64"/>
    </row>
    <row r="1092" spans="10:17">
      <c r="J1092" s="64"/>
      <c r="L1092" s="124"/>
      <c r="M1092" s="136"/>
      <c r="Q1092" s="64"/>
    </row>
    <row r="1093" spans="10:17">
      <c r="J1093" s="64"/>
      <c r="L1093" s="124"/>
      <c r="M1093" s="136"/>
      <c r="Q1093" s="64"/>
    </row>
    <row r="1094" spans="10:17">
      <c r="J1094" s="64"/>
      <c r="L1094" s="124"/>
      <c r="M1094" s="136"/>
      <c r="Q1094" s="64"/>
    </row>
    <row r="1095" spans="10:17">
      <c r="J1095" s="64"/>
      <c r="L1095" s="124"/>
      <c r="M1095" s="136"/>
      <c r="Q1095" s="64"/>
    </row>
    <row r="1096" spans="10:17">
      <c r="J1096" s="64"/>
      <c r="L1096" s="124"/>
      <c r="M1096" s="136"/>
      <c r="Q1096" s="64"/>
    </row>
    <row r="1097" spans="10:17">
      <c r="J1097" s="64"/>
      <c r="L1097" s="124"/>
      <c r="M1097" s="136"/>
      <c r="Q1097" s="64"/>
    </row>
    <row r="1098" spans="10:17">
      <c r="J1098" s="64"/>
      <c r="L1098" s="124"/>
      <c r="M1098" s="136"/>
      <c r="Q1098" s="64"/>
    </row>
    <row r="1099" spans="10:17">
      <c r="J1099" s="64"/>
      <c r="L1099" s="124"/>
      <c r="M1099" s="136"/>
      <c r="Q1099" s="64"/>
    </row>
    <row r="1100" spans="10:17">
      <c r="J1100" s="64"/>
      <c r="L1100" s="124"/>
      <c r="M1100" s="136"/>
      <c r="Q1100" s="64"/>
    </row>
    <row r="1101" spans="10:17">
      <c r="J1101" s="64"/>
      <c r="L1101" s="124"/>
      <c r="M1101" s="136"/>
      <c r="Q1101" s="64"/>
    </row>
    <row r="1102" spans="10:17">
      <c r="J1102" s="64"/>
      <c r="L1102" s="124"/>
      <c r="M1102" s="136"/>
      <c r="Q1102" s="64"/>
    </row>
    <row r="1103" spans="10:17">
      <c r="J1103" s="64"/>
      <c r="L1103" s="124"/>
      <c r="M1103" s="136"/>
      <c r="Q1103" s="64"/>
    </row>
    <row r="1104" spans="10:17">
      <c r="J1104" s="64"/>
      <c r="L1104" s="124"/>
      <c r="M1104" s="136"/>
      <c r="Q1104" s="64"/>
    </row>
    <row r="1105" spans="10:17">
      <c r="J1105" s="64"/>
      <c r="L1105" s="124"/>
      <c r="M1105" s="136"/>
      <c r="Q1105" s="64"/>
    </row>
    <row r="1106" spans="10:17">
      <c r="J1106" s="64"/>
      <c r="L1106" s="124"/>
      <c r="M1106" s="136"/>
      <c r="Q1106" s="64"/>
    </row>
    <row r="1107" spans="10:17">
      <c r="J1107" s="64"/>
      <c r="L1107" s="124"/>
      <c r="M1107" s="136"/>
      <c r="Q1107" s="64"/>
    </row>
    <row r="1108" spans="10:17">
      <c r="J1108" s="64"/>
      <c r="L1108" s="124"/>
      <c r="M1108" s="136"/>
      <c r="Q1108" s="64"/>
    </row>
    <row r="1109" spans="10:17">
      <c r="J1109" s="64"/>
      <c r="L1109" s="124"/>
      <c r="M1109" s="136"/>
      <c r="Q1109" s="64"/>
    </row>
    <row r="1110" spans="10:17">
      <c r="J1110" s="64"/>
      <c r="L1110" s="124"/>
      <c r="M1110" s="136"/>
      <c r="Q1110" s="64"/>
    </row>
    <row r="1111" spans="10:17">
      <c r="J1111" s="64"/>
      <c r="L1111" s="124"/>
      <c r="M1111" s="136"/>
      <c r="Q1111" s="64"/>
    </row>
    <row r="1112" spans="10:17">
      <c r="J1112" s="64"/>
      <c r="L1112" s="124"/>
      <c r="M1112" s="136"/>
      <c r="Q1112" s="64"/>
    </row>
    <row r="1113" spans="10:17">
      <c r="J1113" s="64"/>
      <c r="L1113" s="124"/>
      <c r="M1113" s="136"/>
      <c r="Q1113" s="64"/>
    </row>
    <row r="1114" spans="10:17">
      <c r="J1114" s="64"/>
      <c r="L1114" s="124"/>
      <c r="M1114" s="136"/>
      <c r="Q1114" s="64"/>
    </row>
    <row r="1115" spans="10:17">
      <c r="J1115" s="64"/>
      <c r="L1115" s="124"/>
      <c r="M1115" s="136"/>
      <c r="Q1115" s="64"/>
    </row>
    <row r="1116" spans="10:17">
      <c r="J1116" s="64"/>
      <c r="L1116" s="124"/>
      <c r="M1116" s="136"/>
      <c r="Q1116" s="64"/>
    </row>
    <row r="1117" spans="10:17">
      <c r="J1117" s="64"/>
      <c r="L1117" s="124"/>
      <c r="M1117" s="136"/>
      <c r="Q1117" s="64"/>
    </row>
    <row r="1118" spans="10:17">
      <c r="J1118" s="64"/>
      <c r="L1118" s="124"/>
      <c r="M1118" s="136"/>
      <c r="Q1118" s="64"/>
    </row>
    <row r="1119" spans="10:17">
      <c r="J1119" s="64"/>
      <c r="L1119" s="124"/>
      <c r="M1119" s="136"/>
      <c r="Q1119" s="64"/>
    </row>
    <row r="1120" spans="10:17">
      <c r="J1120" s="64"/>
      <c r="L1120" s="124"/>
      <c r="M1120" s="136"/>
      <c r="Q1120" s="64"/>
    </row>
    <row r="1121" spans="10:17">
      <c r="J1121" s="64"/>
      <c r="L1121" s="124"/>
      <c r="M1121" s="136"/>
      <c r="Q1121" s="64"/>
    </row>
    <row r="1122" spans="10:17">
      <c r="J1122" s="64"/>
      <c r="L1122" s="124"/>
      <c r="M1122" s="136"/>
      <c r="Q1122" s="64"/>
    </row>
    <row r="1123" spans="10:17">
      <c r="J1123" s="64"/>
      <c r="L1123" s="124"/>
      <c r="M1123" s="136"/>
      <c r="Q1123" s="64"/>
    </row>
    <row r="1124" spans="10:17">
      <c r="J1124" s="64"/>
      <c r="L1124" s="124"/>
      <c r="M1124" s="136"/>
      <c r="Q1124" s="64"/>
    </row>
    <row r="1125" spans="10:17">
      <c r="J1125" s="64"/>
      <c r="L1125" s="124"/>
      <c r="M1125" s="136"/>
      <c r="Q1125" s="64"/>
    </row>
    <row r="1126" spans="10:17">
      <c r="J1126" s="64"/>
      <c r="L1126" s="124"/>
      <c r="M1126" s="136"/>
      <c r="Q1126" s="64"/>
    </row>
    <row r="1127" spans="10:17">
      <c r="J1127" s="64"/>
      <c r="L1127" s="124"/>
      <c r="M1127" s="136"/>
      <c r="Q1127" s="64"/>
    </row>
    <row r="1128" spans="10:17">
      <c r="J1128" s="64"/>
      <c r="L1128" s="124"/>
      <c r="M1128" s="136"/>
      <c r="Q1128" s="64"/>
    </row>
    <row r="1129" spans="10:17">
      <c r="J1129" s="64"/>
      <c r="L1129" s="124"/>
      <c r="M1129" s="136"/>
      <c r="Q1129" s="64"/>
    </row>
    <row r="1130" spans="10:17">
      <c r="J1130" s="64"/>
      <c r="L1130" s="124"/>
      <c r="M1130" s="136"/>
      <c r="Q1130" s="64"/>
    </row>
    <row r="1131" spans="10:17">
      <c r="J1131" s="64"/>
      <c r="L1131" s="124"/>
      <c r="M1131" s="136"/>
      <c r="Q1131" s="64"/>
    </row>
    <row r="1132" spans="10:17">
      <c r="J1132" s="64"/>
      <c r="L1132" s="124"/>
      <c r="M1132" s="136"/>
      <c r="Q1132" s="64"/>
    </row>
    <row r="1133" spans="10:17">
      <c r="J1133" s="64"/>
      <c r="L1133" s="124"/>
      <c r="M1133" s="136"/>
      <c r="Q1133" s="64"/>
    </row>
    <row r="1134" spans="10:17">
      <c r="J1134" s="64"/>
      <c r="L1134" s="124"/>
      <c r="M1134" s="136"/>
      <c r="Q1134" s="64"/>
    </row>
    <row r="1135" spans="10:17">
      <c r="J1135" s="64"/>
      <c r="L1135" s="124"/>
      <c r="M1135" s="136"/>
      <c r="Q1135" s="64"/>
    </row>
    <row r="1136" spans="10:17">
      <c r="J1136" s="64"/>
      <c r="L1136" s="124"/>
      <c r="M1136" s="136"/>
      <c r="Q1136" s="64"/>
    </row>
    <row r="1137" spans="10:17">
      <c r="J1137" s="64"/>
      <c r="L1137" s="124"/>
      <c r="M1137" s="136"/>
      <c r="Q1137" s="64"/>
    </row>
    <row r="1138" spans="10:17">
      <c r="J1138" s="64"/>
      <c r="L1138" s="124"/>
      <c r="M1138" s="136"/>
      <c r="Q1138" s="64"/>
    </row>
    <row r="1139" spans="10:17">
      <c r="J1139" s="64"/>
      <c r="L1139" s="124"/>
      <c r="M1139" s="136"/>
      <c r="Q1139" s="64"/>
    </row>
    <row r="1140" spans="10:17">
      <c r="J1140" s="64"/>
      <c r="L1140" s="124"/>
      <c r="M1140" s="136"/>
      <c r="Q1140" s="64"/>
    </row>
    <row r="1141" spans="10:17">
      <c r="J1141" s="64"/>
      <c r="L1141" s="124"/>
      <c r="M1141" s="136"/>
      <c r="Q1141" s="64"/>
    </row>
    <row r="1142" spans="10:17">
      <c r="J1142" s="64"/>
      <c r="L1142" s="124"/>
      <c r="M1142" s="136"/>
      <c r="Q1142" s="64"/>
    </row>
    <row r="1143" spans="10:17">
      <c r="J1143" s="64"/>
      <c r="L1143" s="124"/>
      <c r="M1143" s="136"/>
      <c r="Q1143" s="64"/>
    </row>
    <row r="1144" spans="10:17">
      <c r="J1144" s="64"/>
      <c r="L1144" s="124"/>
      <c r="M1144" s="136"/>
      <c r="Q1144" s="64"/>
    </row>
    <row r="1145" spans="10:17">
      <c r="J1145" s="64"/>
      <c r="L1145" s="124"/>
      <c r="M1145" s="136"/>
      <c r="Q1145" s="64"/>
    </row>
    <row r="1146" spans="10:17">
      <c r="J1146" s="64"/>
      <c r="L1146" s="124"/>
      <c r="M1146" s="136"/>
      <c r="Q1146" s="64"/>
    </row>
    <row r="1147" spans="10:17">
      <c r="J1147" s="64"/>
      <c r="L1147" s="124"/>
      <c r="M1147" s="136"/>
      <c r="Q1147" s="64"/>
    </row>
    <row r="1148" spans="10:17">
      <c r="J1148" s="64"/>
      <c r="L1148" s="124"/>
      <c r="M1148" s="136"/>
      <c r="Q1148" s="64"/>
    </row>
    <row r="1149" spans="10:17">
      <c r="J1149" s="64"/>
      <c r="L1149" s="124"/>
      <c r="M1149" s="136"/>
      <c r="Q1149" s="64"/>
    </row>
    <row r="1150" spans="10:17">
      <c r="J1150" s="64"/>
      <c r="L1150" s="124"/>
      <c r="M1150" s="136"/>
      <c r="Q1150" s="64"/>
    </row>
    <row r="1151" spans="10:17">
      <c r="J1151" s="64"/>
      <c r="L1151" s="124"/>
      <c r="M1151" s="136"/>
      <c r="Q1151" s="64"/>
    </row>
    <row r="1152" spans="10:17">
      <c r="J1152" s="64"/>
      <c r="L1152" s="124"/>
      <c r="M1152" s="136"/>
      <c r="Q1152" s="64"/>
    </row>
    <row r="1153" spans="10:17">
      <c r="J1153" s="64"/>
      <c r="L1153" s="124"/>
      <c r="M1153" s="136"/>
      <c r="Q1153" s="64"/>
    </row>
    <row r="1154" spans="10:17">
      <c r="J1154" s="64"/>
      <c r="L1154" s="124"/>
      <c r="M1154" s="136"/>
      <c r="Q1154" s="64"/>
    </row>
    <row r="1155" spans="10:17">
      <c r="J1155" s="64"/>
      <c r="L1155" s="124"/>
      <c r="M1155" s="136"/>
      <c r="Q1155" s="64"/>
    </row>
    <row r="1156" spans="10:17">
      <c r="J1156" s="64"/>
      <c r="L1156" s="124"/>
      <c r="M1156" s="136"/>
      <c r="Q1156" s="64"/>
    </row>
    <row r="1157" spans="10:17">
      <c r="J1157" s="64"/>
      <c r="L1157" s="124"/>
      <c r="M1157" s="136"/>
      <c r="Q1157" s="64"/>
    </row>
    <row r="1158" spans="10:17">
      <c r="J1158" s="64"/>
      <c r="L1158" s="124"/>
      <c r="M1158" s="136"/>
      <c r="Q1158" s="64"/>
    </row>
    <row r="1159" spans="10:17">
      <c r="J1159" s="64"/>
      <c r="L1159" s="124"/>
      <c r="M1159" s="136"/>
      <c r="Q1159" s="64"/>
    </row>
    <row r="1160" spans="10:17">
      <c r="J1160" s="64"/>
      <c r="L1160" s="124"/>
      <c r="M1160" s="136"/>
      <c r="Q1160" s="64"/>
    </row>
    <row r="1161" spans="10:17">
      <c r="J1161" s="64"/>
      <c r="L1161" s="124"/>
      <c r="M1161" s="136"/>
      <c r="Q1161" s="64"/>
    </row>
    <row r="1162" spans="10:17">
      <c r="J1162" s="64"/>
      <c r="L1162" s="124"/>
      <c r="M1162" s="136"/>
      <c r="Q1162" s="64"/>
    </row>
    <row r="1163" spans="10:17">
      <c r="J1163" s="64"/>
      <c r="L1163" s="124"/>
      <c r="M1163" s="136"/>
      <c r="Q1163" s="64"/>
    </row>
    <row r="1164" spans="10:17">
      <c r="J1164" s="64"/>
      <c r="L1164" s="124"/>
      <c r="M1164" s="136"/>
      <c r="Q1164" s="64"/>
    </row>
    <row r="1165" spans="10:17">
      <c r="J1165" s="64"/>
      <c r="L1165" s="124"/>
      <c r="M1165" s="136"/>
      <c r="Q1165" s="64"/>
    </row>
    <row r="1166" spans="10:17">
      <c r="J1166" s="64"/>
      <c r="L1166" s="124"/>
      <c r="M1166" s="136"/>
      <c r="Q1166" s="64"/>
    </row>
    <row r="1167" spans="10:17">
      <c r="J1167" s="64"/>
      <c r="L1167" s="124"/>
      <c r="M1167" s="136"/>
      <c r="Q1167" s="64"/>
    </row>
    <row r="1168" spans="10:17">
      <c r="J1168" s="64"/>
      <c r="L1168" s="124"/>
      <c r="M1168" s="136"/>
      <c r="Q1168" s="64"/>
    </row>
    <row r="1169" spans="10:17">
      <c r="J1169" s="64"/>
      <c r="L1169" s="124"/>
      <c r="M1169" s="136"/>
      <c r="Q1169" s="64"/>
    </row>
    <row r="1170" spans="10:17">
      <c r="J1170" s="64"/>
      <c r="L1170" s="124"/>
      <c r="M1170" s="136"/>
      <c r="Q1170" s="64"/>
    </row>
    <row r="1171" spans="10:17">
      <c r="J1171" s="64"/>
      <c r="L1171" s="124"/>
      <c r="M1171" s="136"/>
      <c r="Q1171" s="64"/>
    </row>
    <row r="1172" spans="10:17">
      <c r="J1172" s="64"/>
      <c r="L1172" s="124"/>
      <c r="M1172" s="136"/>
      <c r="Q1172" s="64"/>
    </row>
    <row r="1173" spans="10:17">
      <c r="J1173" s="64"/>
      <c r="L1173" s="124"/>
      <c r="M1173" s="136"/>
      <c r="Q1173" s="64"/>
    </row>
    <row r="1174" spans="10:17">
      <c r="J1174" s="64"/>
      <c r="L1174" s="124"/>
      <c r="M1174" s="136"/>
      <c r="Q1174" s="64"/>
    </row>
    <row r="1175" spans="10:17">
      <c r="J1175" s="64"/>
      <c r="L1175" s="124"/>
      <c r="M1175" s="136"/>
      <c r="Q1175" s="64"/>
    </row>
    <row r="1176" spans="10:17">
      <c r="J1176" s="64"/>
      <c r="L1176" s="124"/>
      <c r="M1176" s="136"/>
      <c r="Q1176" s="64"/>
    </row>
    <row r="1177" spans="10:17">
      <c r="J1177" s="64"/>
      <c r="L1177" s="124"/>
      <c r="M1177" s="136"/>
      <c r="Q1177" s="64"/>
    </row>
    <row r="1178" spans="10:17">
      <c r="J1178" s="64"/>
      <c r="L1178" s="124"/>
      <c r="M1178" s="136"/>
      <c r="Q1178" s="64"/>
    </row>
    <row r="1179" spans="10:17">
      <c r="J1179" s="64"/>
      <c r="L1179" s="124"/>
      <c r="M1179" s="136"/>
      <c r="Q1179" s="64"/>
    </row>
    <row r="1180" spans="10:17">
      <c r="J1180" s="64"/>
      <c r="L1180" s="124"/>
      <c r="M1180" s="136"/>
      <c r="Q1180" s="64"/>
    </row>
    <row r="1181" spans="10:17">
      <c r="J1181" s="64"/>
      <c r="L1181" s="124"/>
      <c r="M1181" s="136"/>
      <c r="Q1181" s="64"/>
    </row>
    <row r="1182" spans="10:17">
      <c r="J1182" s="64"/>
      <c r="L1182" s="124"/>
      <c r="M1182" s="136"/>
      <c r="Q1182" s="64"/>
    </row>
    <row r="1183" spans="10:17">
      <c r="J1183" s="64"/>
      <c r="L1183" s="124"/>
      <c r="M1183" s="136"/>
      <c r="Q1183" s="64"/>
    </row>
    <row r="1184" spans="10:17">
      <c r="J1184" s="64"/>
      <c r="L1184" s="124"/>
      <c r="M1184" s="136"/>
      <c r="Q1184" s="64"/>
    </row>
    <row r="1185" spans="10:17">
      <c r="J1185" s="64"/>
      <c r="L1185" s="124"/>
      <c r="M1185" s="136"/>
      <c r="Q1185" s="64"/>
    </row>
    <row r="1186" spans="10:17">
      <c r="J1186" s="64"/>
      <c r="L1186" s="124"/>
      <c r="M1186" s="136"/>
      <c r="Q1186" s="64"/>
    </row>
    <row r="1187" spans="10:17">
      <c r="J1187" s="64"/>
      <c r="L1187" s="124"/>
      <c r="M1187" s="136"/>
      <c r="Q1187" s="64"/>
    </row>
    <row r="1188" spans="10:17">
      <c r="J1188" s="64"/>
      <c r="L1188" s="124"/>
      <c r="M1188" s="136"/>
      <c r="Q1188" s="64"/>
    </row>
    <row r="1189" spans="10:17">
      <c r="J1189" s="64"/>
      <c r="L1189" s="124"/>
      <c r="M1189" s="136"/>
      <c r="Q1189" s="64"/>
    </row>
    <row r="1190" spans="10:17">
      <c r="J1190" s="64"/>
      <c r="L1190" s="124"/>
      <c r="M1190" s="136"/>
      <c r="Q1190" s="64"/>
    </row>
    <row r="1191" spans="10:17">
      <c r="J1191" s="64"/>
      <c r="L1191" s="124"/>
      <c r="M1191" s="136"/>
      <c r="Q1191" s="64"/>
    </row>
    <row r="1192" spans="10:17">
      <c r="J1192" s="64"/>
      <c r="L1192" s="124"/>
      <c r="M1192" s="136"/>
      <c r="Q1192" s="64"/>
    </row>
    <row r="1193" spans="10:17">
      <c r="J1193" s="64"/>
      <c r="L1193" s="124"/>
      <c r="M1193" s="136"/>
      <c r="Q1193" s="64"/>
    </row>
    <row r="1194" spans="10:17">
      <c r="J1194" s="64"/>
      <c r="L1194" s="124"/>
      <c r="M1194" s="136"/>
      <c r="Q1194" s="64"/>
    </row>
    <row r="1195" spans="10:17">
      <c r="J1195" s="64"/>
      <c r="L1195" s="124"/>
      <c r="M1195" s="136"/>
      <c r="Q1195" s="64"/>
    </row>
    <row r="1196" spans="10:17">
      <c r="J1196" s="64"/>
      <c r="L1196" s="124"/>
      <c r="M1196" s="136"/>
      <c r="Q1196" s="64"/>
    </row>
    <row r="1197" spans="10:17">
      <c r="J1197" s="64"/>
      <c r="L1197" s="124"/>
      <c r="M1197" s="136"/>
      <c r="Q1197" s="64"/>
    </row>
    <row r="1198" spans="10:17">
      <c r="J1198" s="64"/>
      <c r="L1198" s="124"/>
      <c r="M1198" s="136"/>
      <c r="Q1198" s="64"/>
    </row>
    <row r="1199" spans="10:17">
      <c r="J1199" s="64"/>
      <c r="L1199" s="124"/>
      <c r="M1199" s="136"/>
      <c r="Q1199" s="64"/>
    </row>
    <row r="1200" spans="10:17">
      <c r="J1200" s="64"/>
      <c r="L1200" s="124"/>
      <c r="M1200" s="136"/>
      <c r="Q1200" s="64"/>
    </row>
    <row r="1201" spans="10:17">
      <c r="J1201" s="64"/>
      <c r="L1201" s="124"/>
      <c r="M1201" s="136"/>
      <c r="Q1201" s="64"/>
    </row>
    <row r="1202" spans="10:17">
      <c r="J1202" s="64"/>
      <c r="L1202" s="124"/>
      <c r="M1202" s="136"/>
      <c r="Q1202" s="64"/>
    </row>
    <row r="1203" spans="10:17">
      <c r="J1203" s="64"/>
      <c r="L1203" s="124"/>
      <c r="M1203" s="136"/>
      <c r="Q1203" s="64"/>
    </row>
    <row r="1204" spans="10:17">
      <c r="J1204" s="64"/>
      <c r="L1204" s="124"/>
      <c r="M1204" s="136"/>
      <c r="Q1204" s="64"/>
    </row>
    <row r="1205" spans="10:17">
      <c r="J1205" s="64"/>
      <c r="L1205" s="124"/>
      <c r="M1205" s="136"/>
      <c r="Q1205" s="64"/>
    </row>
    <row r="1206" spans="10:17">
      <c r="J1206" s="64"/>
      <c r="L1206" s="124"/>
      <c r="M1206" s="136"/>
      <c r="Q1206" s="64"/>
    </row>
    <row r="1207" spans="10:17">
      <c r="J1207" s="64"/>
      <c r="L1207" s="124"/>
      <c r="M1207" s="136"/>
      <c r="Q1207" s="64"/>
    </row>
    <row r="1208" spans="10:17">
      <c r="J1208" s="64"/>
      <c r="L1208" s="124"/>
      <c r="M1208" s="136"/>
      <c r="Q1208" s="64"/>
    </row>
    <row r="1209" spans="10:17">
      <c r="J1209" s="64"/>
      <c r="L1209" s="124"/>
      <c r="M1209" s="136"/>
      <c r="Q1209" s="64"/>
    </row>
    <row r="1210" spans="10:17">
      <c r="J1210" s="64"/>
      <c r="L1210" s="124"/>
      <c r="M1210" s="136"/>
      <c r="Q1210" s="64"/>
    </row>
    <row r="1211" spans="10:17">
      <c r="J1211" s="64"/>
      <c r="L1211" s="124"/>
      <c r="M1211" s="136"/>
      <c r="Q1211" s="64"/>
    </row>
    <row r="1212" spans="10:17">
      <c r="J1212" s="64"/>
      <c r="L1212" s="124"/>
      <c r="M1212" s="136"/>
      <c r="Q1212" s="64"/>
    </row>
    <row r="1213" spans="10:17">
      <c r="J1213" s="64"/>
      <c r="L1213" s="124"/>
      <c r="M1213" s="136"/>
      <c r="Q1213" s="64"/>
    </row>
    <row r="1214" spans="10:17">
      <c r="J1214" s="64"/>
      <c r="L1214" s="124"/>
      <c r="M1214" s="136"/>
      <c r="Q1214" s="64"/>
    </row>
    <row r="1215" spans="10:17">
      <c r="J1215" s="64"/>
      <c r="L1215" s="124"/>
      <c r="M1215" s="136"/>
      <c r="Q1215" s="64"/>
    </row>
    <row r="1216" spans="10:17">
      <c r="J1216" s="64"/>
      <c r="L1216" s="124"/>
      <c r="M1216" s="136"/>
      <c r="Q1216" s="64"/>
    </row>
    <row r="1217" spans="10:17">
      <c r="J1217" s="64"/>
      <c r="L1217" s="124"/>
      <c r="M1217" s="136"/>
      <c r="Q1217" s="64"/>
    </row>
    <row r="1218" spans="10:17">
      <c r="J1218" s="64"/>
      <c r="L1218" s="124"/>
      <c r="M1218" s="136"/>
      <c r="Q1218" s="64"/>
    </row>
    <row r="1219" spans="10:17">
      <c r="J1219" s="64"/>
      <c r="L1219" s="124"/>
      <c r="M1219" s="136"/>
      <c r="Q1219" s="64"/>
    </row>
    <row r="1220" spans="10:17">
      <c r="J1220" s="64"/>
      <c r="L1220" s="124"/>
      <c r="M1220" s="136"/>
      <c r="Q1220" s="64"/>
    </row>
    <row r="1221" spans="10:17">
      <c r="J1221" s="64"/>
      <c r="L1221" s="124"/>
      <c r="M1221" s="136"/>
      <c r="Q1221" s="64"/>
    </row>
    <row r="1222" spans="10:17">
      <c r="J1222" s="64"/>
      <c r="L1222" s="124"/>
      <c r="M1222" s="136"/>
      <c r="Q1222" s="64"/>
    </row>
    <row r="1223" spans="10:17">
      <c r="J1223" s="64"/>
      <c r="L1223" s="124"/>
      <c r="M1223" s="136"/>
      <c r="Q1223" s="64"/>
    </row>
    <row r="1224" spans="10:17">
      <c r="J1224" s="64"/>
      <c r="L1224" s="124"/>
      <c r="M1224" s="136"/>
      <c r="Q1224" s="64"/>
    </row>
    <row r="1225" spans="10:17">
      <c r="J1225" s="64"/>
      <c r="L1225" s="124"/>
      <c r="M1225" s="136"/>
      <c r="Q1225" s="64"/>
    </row>
    <row r="1226" spans="10:17">
      <c r="J1226" s="64"/>
      <c r="L1226" s="124"/>
      <c r="M1226" s="136"/>
      <c r="Q1226" s="64"/>
    </row>
    <row r="1227" spans="10:17">
      <c r="J1227" s="64"/>
      <c r="L1227" s="124"/>
      <c r="M1227" s="136"/>
      <c r="Q1227" s="64"/>
    </row>
    <row r="1228" spans="10:17">
      <c r="J1228" s="64"/>
      <c r="L1228" s="124"/>
      <c r="M1228" s="136"/>
      <c r="Q1228" s="64"/>
    </row>
    <row r="1229" spans="10:17">
      <c r="J1229" s="64"/>
      <c r="L1229" s="124"/>
      <c r="M1229" s="136"/>
      <c r="Q1229" s="64"/>
    </row>
    <row r="1230" spans="10:17">
      <c r="J1230" s="64"/>
      <c r="L1230" s="124"/>
      <c r="M1230" s="136"/>
      <c r="Q1230" s="64"/>
    </row>
    <row r="1231" spans="10:17">
      <c r="J1231" s="64"/>
      <c r="L1231" s="124"/>
      <c r="M1231" s="136"/>
      <c r="Q1231" s="64"/>
    </row>
    <row r="1232" spans="10:17">
      <c r="J1232" s="64"/>
      <c r="L1232" s="124"/>
      <c r="M1232" s="136"/>
      <c r="Q1232" s="64"/>
    </row>
    <row r="1233" spans="10:17">
      <c r="J1233" s="64"/>
      <c r="L1233" s="124"/>
      <c r="M1233" s="136"/>
      <c r="Q1233" s="64"/>
    </row>
    <row r="1234" spans="10:17">
      <c r="J1234" s="64"/>
      <c r="L1234" s="124"/>
      <c r="M1234" s="136"/>
      <c r="Q1234" s="64"/>
    </row>
    <row r="1235" spans="10:17">
      <c r="J1235" s="64"/>
      <c r="L1235" s="124"/>
      <c r="M1235" s="136"/>
      <c r="Q1235" s="64"/>
    </row>
    <row r="1236" spans="10:17">
      <c r="J1236" s="64"/>
      <c r="L1236" s="124"/>
      <c r="M1236" s="136"/>
      <c r="Q1236" s="64"/>
    </row>
    <row r="1237" spans="10:17">
      <c r="J1237" s="64"/>
      <c r="L1237" s="124"/>
      <c r="M1237" s="136"/>
      <c r="Q1237" s="64"/>
    </row>
    <row r="1238" spans="10:17">
      <c r="J1238" s="64"/>
      <c r="L1238" s="124"/>
      <c r="M1238" s="136"/>
      <c r="Q1238" s="64"/>
    </row>
    <row r="1239" spans="10:17">
      <c r="J1239" s="64"/>
      <c r="L1239" s="124"/>
      <c r="M1239" s="136"/>
      <c r="Q1239" s="64"/>
    </row>
    <row r="1240" spans="10:17">
      <c r="J1240" s="64"/>
      <c r="L1240" s="124"/>
      <c r="M1240" s="136"/>
      <c r="Q1240" s="64"/>
    </row>
    <row r="1241" spans="10:17">
      <c r="J1241" s="64"/>
      <c r="L1241" s="124"/>
      <c r="M1241" s="136"/>
      <c r="Q1241" s="64"/>
    </row>
    <row r="1242" spans="10:17">
      <c r="J1242" s="64"/>
      <c r="L1242" s="124"/>
      <c r="M1242" s="136"/>
      <c r="Q1242" s="64"/>
    </row>
    <row r="1243" spans="10:17">
      <c r="J1243" s="64"/>
      <c r="L1243" s="124"/>
      <c r="M1243" s="136"/>
      <c r="Q1243" s="64"/>
    </row>
    <row r="1244" spans="10:17">
      <c r="J1244" s="64"/>
      <c r="L1244" s="124"/>
      <c r="M1244" s="136"/>
      <c r="Q1244" s="64"/>
    </row>
    <row r="1245" spans="10:17">
      <c r="J1245" s="64"/>
      <c r="L1245" s="124"/>
      <c r="M1245" s="136"/>
      <c r="Q1245" s="64"/>
    </row>
    <row r="1246" spans="10:17">
      <c r="J1246" s="64"/>
      <c r="L1246" s="124"/>
      <c r="M1246" s="136"/>
      <c r="Q1246" s="64"/>
    </row>
    <row r="1247" spans="10:17">
      <c r="J1247" s="64"/>
      <c r="L1247" s="124"/>
      <c r="M1247" s="136"/>
      <c r="Q1247" s="64"/>
    </row>
    <row r="1248" spans="10:17">
      <c r="J1248" s="64"/>
      <c r="L1248" s="124"/>
      <c r="M1248" s="136"/>
      <c r="Q1248" s="64"/>
    </row>
    <row r="1249" spans="10:17">
      <c r="J1249" s="64"/>
      <c r="L1249" s="124"/>
      <c r="M1249" s="136"/>
      <c r="Q1249" s="64"/>
    </row>
    <row r="1250" spans="10:17">
      <c r="J1250" s="64"/>
      <c r="L1250" s="124"/>
      <c r="M1250" s="136"/>
      <c r="Q1250" s="64"/>
    </row>
    <row r="1251" spans="10:17">
      <c r="J1251" s="64"/>
      <c r="L1251" s="124"/>
      <c r="M1251" s="136"/>
      <c r="Q1251" s="64"/>
    </row>
    <row r="1252" spans="10:17">
      <c r="J1252" s="64"/>
      <c r="L1252" s="124"/>
      <c r="M1252" s="136"/>
      <c r="Q1252" s="64"/>
    </row>
    <row r="1253" spans="10:17">
      <c r="J1253" s="64"/>
      <c r="L1253" s="124"/>
      <c r="M1253" s="136"/>
      <c r="Q1253" s="64"/>
    </row>
    <row r="1254" spans="10:17">
      <c r="J1254" s="64"/>
      <c r="L1254" s="124"/>
      <c r="M1254" s="136"/>
      <c r="Q1254" s="64"/>
    </row>
    <row r="1255" spans="10:17">
      <c r="J1255" s="64"/>
      <c r="L1255" s="124"/>
      <c r="M1255" s="136"/>
      <c r="Q1255" s="64"/>
    </row>
    <row r="1256" spans="10:17">
      <c r="J1256" s="64"/>
      <c r="L1256" s="124"/>
      <c r="M1256" s="136"/>
      <c r="Q1256" s="64"/>
    </row>
    <row r="1257" spans="10:17">
      <c r="J1257" s="64"/>
      <c r="L1257" s="124"/>
      <c r="M1257" s="136"/>
      <c r="Q1257" s="64"/>
    </row>
    <row r="1258" spans="10:17">
      <c r="J1258" s="64"/>
      <c r="L1258" s="124"/>
      <c r="M1258" s="136"/>
      <c r="Q1258" s="64"/>
    </row>
    <row r="1259" spans="10:17">
      <c r="J1259" s="64"/>
      <c r="L1259" s="124"/>
      <c r="M1259" s="136"/>
      <c r="Q1259" s="64"/>
    </row>
    <row r="1260" spans="10:17">
      <c r="J1260" s="64"/>
      <c r="L1260" s="124"/>
      <c r="M1260" s="136"/>
      <c r="Q1260" s="64"/>
    </row>
    <row r="1261" spans="10:17">
      <c r="J1261" s="64"/>
      <c r="L1261" s="124"/>
      <c r="M1261" s="136"/>
      <c r="Q1261" s="64"/>
    </row>
    <row r="1262" spans="10:17">
      <c r="J1262" s="64"/>
      <c r="L1262" s="124"/>
      <c r="M1262" s="136"/>
      <c r="Q1262" s="64"/>
    </row>
    <row r="1263" spans="10:17">
      <c r="J1263" s="64"/>
      <c r="L1263" s="124"/>
      <c r="M1263" s="136"/>
      <c r="Q1263" s="64"/>
    </row>
    <row r="1264" spans="10:17">
      <c r="J1264" s="64"/>
      <c r="L1264" s="124"/>
      <c r="M1264" s="136"/>
      <c r="Q1264" s="64"/>
    </row>
    <row r="1265" spans="10:17">
      <c r="J1265" s="64"/>
      <c r="L1265" s="124"/>
      <c r="M1265" s="136"/>
      <c r="Q1265" s="64"/>
    </row>
    <row r="1266" spans="10:17">
      <c r="J1266" s="64"/>
      <c r="L1266" s="124"/>
      <c r="M1266" s="136"/>
      <c r="Q1266" s="64"/>
    </row>
    <row r="1267" spans="10:17">
      <c r="J1267" s="64"/>
      <c r="L1267" s="124"/>
      <c r="M1267" s="136"/>
      <c r="Q1267" s="64"/>
    </row>
    <row r="1268" spans="10:17">
      <c r="J1268" s="64"/>
      <c r="L1268" s="124"/>
      <c r="M1268" s="136"/>
      <c r="Q1268" s="64"/>
    </row>
    <row r="1269" spans="10:17">
      <c r="J1269" s="64"/>
      <c r="L1269" s="124"/>
      <c r="M1269" s="136"/>
      <c r="Q1269" s="64"/>
    </row>
    <row r="1270" spans="10:17">
      <c r="J1270" s="64"/>
      <c r="L1270" s="124"/>
      <c r="M1270" s="136"/>
      <c r="Q1270" s="64"/>
    </row>
    <row r="1271" spans="10:17">
      <c r="J1271" s="64"/>
      <c r="L1271" s="124"/>
      <c r="M1271" s="136"/>
      <c r="Q1271" s="64"/>
    </row>
    <row r="1272" spans="10:17">
      <c r="J1272" s="64"/>
      <c r="L1272" s="124"/>
      <c r="M1272" s="136"/>
      <c r="Q1272" s="64"/>
    </row>
    <row r="1273" spans="10:17">
      <c r="J1273" s="64"/>
      <c r="L1273" s="124"/>
      <c r="M1273" s="136"/>
      <c r="Q1273" s="64"/>
    </row>
    <row r="1274" spans="10:17">
      <c r="J1274" s="64"/>
      <c r="L1274" s="124"/>
      <c r="M1274" s="136"/>
      <c r="Q1274" s="64"/>
    </row>
    <row r="1275" spans="10:17">
      <c r="J1275" s="64"/>
      <c r="L1275" s="124"/>
      <c r="M1275" s="136"/>
      <c r="Q1275" s="64"/>
    </row>
    <row r="1276" spans="10:17">
      <c r="J1276" s="64"/>
      <c r="L1276" s="124"/>
      <c r="M1276" s="136"/>
      <c r="Q1276" s="64"/>
    </row>
    <row r="1277" spans="10:17">
      <c r="J1277" s="64"/>
      <c r="L1277" s="124"/>
      <c r="M1277" s="136"/>
      <c r="Q1277" s="64"/>
    </row>
    <row r="1278" spans="10:17">
      <c r="J1278" s="64"/>
      <c r="L1278" s="124"/>
      <c r="M1278" s="136"/>
      <c r="Q1278" s="64"/>
    </row>
    <row r="1279" spans="10:17">
      <c r="J1279" s="64"/>
      <c r="L1279" s="124"/>
      <c r="M1279" s="136"/>
      <c r="Q1279" s="64"/>
    </row>
    <row r="1280" spans="10:17">
      <c r="J1280" s="64"/>
      <c r="L1280" s="124"/>
      <c r="M1280" s="136"/>
      <c r="Q1280" s="64"/>
    </row>
    <row r="1281" spans="10:17">
      <c r="J1281" s="64"/>
      <c r="L1281" s="124"/>
      <c r="M1281" s="136"/>
      <c r="Q1281" s="64"/>
    </row>
    <row r="1282" spans="10:17">
      <c r="J1282" s="64"/>
      <c r="L1282" s="124"/>
      <c r="M1282" s="136"/>
      <c r="Q1282" s="64"/>
    </row>
    <row r="1283" spans="10:17">
      <c r="J1283" s="64"/>
      <c r="L1283" s="124"/>
      <c r="M1283" s="136"/>
      <c r="Q1283" s="64"/>
    </row>
    <row r="1284" spans="10:17">
      <c r="J1284" s="64"/>
      <c r="L1284" s="124"/>
      <c r="M1284" s="136"/>
      <c r="Q1284" s="64"/>
    </row>
    <row r="1285" spans="10:17">
      <c r="J1285" s="64"/>
      <c r="L1285" s="124"/>
      <c r="M1285" s="136"/>
      <c r="Q1285" s="64"/>
    </row>
    <row r="1286" spans="10:17">
      <c r="J1286" s="64"/>
      <c r="L1286" s="124"/>
      <c r="M1286" s="136"/>
      <c r="Q1286" s="64"/>
    </row>
    <row r="1287" spans="10:17">
      <c r="J1287" s="64"/>
      <c r="L1287" s="124"/>
      <c r="M1287" s="136"/>
      <c r="Q1287" s="64"/>
    </row>
    <row r="1288" spans="10:17">
      <c r="J1288" s="64"/>
      <c r="L1288" s="124"/>
      <c r="M1288" s="136"/>
      <c r="Q1288" s="64"/>
    </row>
    <row r="1289" spans="10:17">
      <c r="J1289" s="64"/>
      <c r="L1289" s="124"/>
      <c r="M1289" s="136"/>
      <c r="Q1289" s="64"/>
    </row>
    <row r="1290" spans="10:17">
      <c r="J1290" s="64"/>
      <c r="L1290" s="124"/>
      <c r="M1290" s="136"/>
      <c r="Q1290" s="64"/>
    </row>
    <row r="1291" spans="10:17">
      <c r="J1291" s="64"/>
      <c r="L1291" s="124"/>
      <c r="M1291" s="136"/>
      <c r="Q1291" s="64"/>
    </row>
    <row r="1292" spans="10:17">
      <c r="J1292" s="64"/>
      <c r="L1292" s="124"/>
      <c r="M1292" s="136"/>
      <c r="Q1292" s="64"/>
    </row>
    <row r="1293" spans="10:17">
      <c r="J1293" s="64"/>
      <c r="L1293" s="124"/>
      <c r="M1293" s="136"/>
      <c r="Q1293" s="64"/>
    </row>
    <row r="1294" spans="10:17">
      <c r="J1294" s="64"/>
      <c r="L1294" s="124"/>
      <c r="M1294" s="136"/>
      <c r="Q1294" s="64"/>
    </row>
    <row r="1295" spans="10:17">
      <c r="J1295" s="64"/>
      <c r="L1295" s="124"/>
      <c r="M1295" s="136"/>
      <c r="Q1295" s="64"/>
    </row>
    <row r="1296" spans="10:17">
      <c r="J1296" s="64"/>
      <c r="L1296" s="124"/>
      <c r="M1296" s="136"/>
      <c r="Q1296" s="64"/>
    </row>
    <row r="1297" spans="10:17">
      <c r="J1297" s="64"/>
      <c r="L1297" s="124"/>
      <c r="M1297" s="136"/>
      <c r="Q1297" s="64"/>
    </row>
    <row r="1298" spans="10:17">
      <c r="J1298" s="64"/>
      <c r="L1298" s="124"/>
      <c r="M1298" s="136"/>
      <c r="Q1298" s="64"/>
    </row>
    <row r="1299" spans="10:17">
      <c r="J1299" s="64"/>
      <c r="L1299" s="124"/>
      <c r="M1299" s="136"/>
      <c r="Q1299" s="64"/>
    </row>
    <row r="1300" spans="10:17">
      <c r="J1300" s="64"/>
      <c r="L1300" s="124"/>
      <c r="M1300" s="136"/>
      <c r="Q1300" s="64"/>
    </row>
    <row r="1301" spans="10:17">
      <c r="J1301" s="64"/>
      <c r="L1301" s="124"/>
      <c r="M1301" s="136"/>
      <c r="Q1301" s="64"/>
    </row>
    <row r="1302" spans="10:17">
      <c r="J1302" s="64"/>
      <c r="L1302" s="124"/>
      <c r="M1302" s="136"/>
      <c r="Q1302" s="64"/>
    </row>
    <row r="1303" spans="10:17">
      <c r="J1303" s="64"/>
      <c r="L1303" s="124"/>
      <c r="M1303" s="136"/>
      <c r="Q1303" s="64"/>
    </row>
    <row r="1304" spans="10:17">
      <c r="J1304" s="64"/>
      <c r="L1304" s="124"/>
      <c r="M1304" s="136"/>
      <c r="Q1304" s="64"/>
    </row>
    <row r="1305" spans="10:17">
      <c r="J1305" s="64"/>
      <c r="L1305" s="124"/>
      <c r="M1305" s="136"/>
      <c r="Q1305" s="64"/>
    </row>
    <row r="1306" spans="10:17">
      <c r="J1306" s="64"/>
      <c r="L1306" s="124"/>
      <c r="M1306" s="136"/>
      <c r="Q1306" s="64"/>
    </row>
    <row r="1307" spans="10:17">
      <c r="J1307" s="64"/>
      <c r="L1307" s="124"/>
      <c r="M1307" s="136"/>
      <c r="Q1307" s="64"/>
    </row>
    <row r="1308" spans="10:17">
      <c r="J1308" s="64"/>
      <c r="L1308" s="124"/>
      <c r="M1308" s="136"/>
      <c r="Q1308" s="64"/>
    </row>
    <row r="1309" spans="10:17">
      <c r="J1309" s="64"/>
      <c r="L1309" s="124"/>
      <c r="M1309" s="136"/>
      <c r="Q1309" s="64"/>
    </row>
    <row r="1310" spans="10:17">
      <c r="J1310" s="64"/>
      <c r="L1310" s="124"/>
      <c r="M1310" s="136"/>
      <c r="Q1310" s="64"/>
    </row>
    <row r="1311" spans="10:17">
      <c r="J1311" s="64"/>
      <c r="L1311" s="124"/>
      <c r="M1311" s="136"/>
      <c r="Q1311" s="64"/>
    </row>
    <row r="1312" spans="10:17">
      <c r="J1312" s="64"/>
      <c r="L1312" s="124"/>
      <c r="M1312" s="136"/>
      <c r="Q1312" s="64"/>
    </row>
    <row r="1313" spans="10:17">
      <c r="J1313" s="64"/>
      <c r="L1313" s="124"/>
      <c r="M1313" s="136"/>
      <c r="Q1313" s="64"/>
    </row>
    <row r="1314" spans="10:17">
      <c r="J1314" s="64"/>
      <c r="L1314" s="124"/>
      <c r="M1314" s="136"/>
      <c r="Q1314" s="64"/>
    </row>
    <row r="1315" spans="10:17">
      <c r="J1315" s="64"/>
      <c r="L1315" s="124"/>
      <c r="M1315" s="136"/>
      <c r="Q1315" s="64"/>
    </row>
    <row r="1316" spans="10:17">
      <c r="J1316" s="64"/>
      <c r="L1316" s="124"/>
      <c r="M1316" s="136"/>
      <c r="Q1316" s="64"/>
    </row>
    <row r="1317" spans="10:17">
      <c r="J1317" s="64"/>
      <c r="L1317" s="124"/>
      <c r="M1317" s="136"/>
      <c r="Q1317" s="64"/>
    </row>
    <row r="1318" spans="10:17">
      <c r="J1318" s="64"/>
      <c r="L1318" s="124"/>
      <c r="M1318" s="136"/>
      <c r="Q1318" s="64"/>
    </row>
    <row r="1319" spans="10:17">
      <c r="J1319" s="64"/>
      <c r="L1319" s="124"/>
      <c r="M1319" s="136"/>
      <c r="Q1319" s="64"/>
    </row>
    <row r="1320" spans="10:17">
      <c r="J1320" s="64"/>
      <c r="L1320" s="124"/>
      <c r="M1320" s="136"/>
      <c r="Q1320" s="64"/>
    </row>
    <row r="1321" spans="10:17">
      <c r="J1321" s="64"/>
      <c r="L1321" s="124"/>
      <c r="M1321" s="136"/>
      <c r="Q1321" s="64"/>
    </row>
    <row r="1322" spans="10:17">
      <c r="J1322" s="64"/>
      <c r="L1322" s="124"/>
      <c r="M1322" s="136"/>
      <c r="Q1322" s="64"/>
    </row>
    <row r="1323" spans="10:17">
      <c r="J1323" s="64"/>
      <c r="L1323" s="124"/>
      <c r="M1323" s="136"/>
      <c r="Q1323" s="64"/>
    </row>
    <row r="1324" spans="10:17">
      <c r="J1324" s="64"/>
      <c r="L1324" s="124"/>
      <c r="M1324" s="136"/>
      <c r="Q1324" s="64"/>
    </row>
    <row r="1325" spans="10:17">
      <c r="J1325" s="64"/>
      <c r="L1325" s="124"/>
      <c r="M1325" s="136"/>
      <c r="Q1325" s="64"/>
    </row>
    <row r="1326" spans="10:17">
      <c r="J1326" s="64"/>
      <c r="L1326" s="124"/>
      <c r="M1326" s="136"/>
      <c r="Q1326" s="64"/>
    </row>
    <row r="1327" spans="10:17">
      <c r="J1327" s="64"/>
      <c r="L1327" s="124"/>
      <c r="M1327" s="136"/>
      <c r="Q1327" s="64"/>
    </row>
    <row r="1328" spans="10:17">
      <c r="J1328" s="64"/>
      <c r="L1328" s="124"/>
      <c r="M1328" s="136"/>
      <c r="Q1328" s="64"/>
    </row>
    <row r="1329" spans="10:17">
      <c r="J1329" s="64"/>
      <c r="L1329" s="124"/>
      <c r="M1329" s="136"/>
      <c r="Q1329" s="64"/>
    </row>
    <row r="1330" spans="10:17">
      <c r="J1330" s="64"/>
      <c r="L1330" s="124"/>
      <c r="M1330" s="136"/>
      <c r="Q1330" s="64"/>
    </row>
    <row r="1331" spans="10:17">
      <c r="J1331" s="64"/>
      <c r="L1331" s="124"/>
      <c r="M1331" s="136"/>
      <c r="Q1331" s="64"/>
    </row>
    <row r="1332" spans="10:17">
      <c r="J1332" s="64"/>
      <c r="L1332" s="124"/>
      <c r="M1332" s="136"/>
      <c r="Q1332" s="64"/>
    </row>
    <row r="1333" spans="10:17">
      <c r="J1333" s="64"/>
      <c r="L1333" s="124"/>
      <c r="M1333" s="136"/>
      <c r="Q1333" s="64"/>
    </row>
    <row r="1334" spans="10:17">
      <c r="J1334" s="64"/>
      <c r="L1334" s="124"/>
      <c r="M1334" s="136"/>
      <c r="Q1334" s="64"/>
    </row>
    <row r="1335" spans="10:17">
      <c r="J1335" s="64"/>
      <c r="L1335" s="124"/>
      <c r="M1335" s="136"/>
      <c r="Q1335" s="64"/>
    </row>
    <row r="1336" spans="10:17">
      <c r="J1336" s="64"/>
      <c r="L1336" s="124"/>
      <c r="M1336" s="136"/>
      <c r="Q1336" s="64"/>
    </row>
    <row r="1337" spans="10:17">
      <c r="J1337" s="64"/>
      <c r="L1337" s="124"/>
      <c r="M1337" s="136"/>
      <c r="Q1337" s="64"/>
    </row>
    <row r="1338" spans="10:17">
      <c r="J1338" s="64"/>
      <c r="L1338" s="124"/>
      <c r="M1338" s="136"/>
      <c r="Q1338" s="64"/>
    </row>
    <row r="1339" spans="10:17">
      <c r="J1339" s="64"/>
      <c r="L1339" s="124"/>
      <c r="M1339" s="136"/>
      <c r="Q1339" s="64"/>
    </row>
    <row r="1340" spans="10:17">
      <c r="J1340" s="64"/>
      <c r="L1340" s="124"/>
      <c r="M1340" s="136"/>
      <c r="Q1340" s="64"/>
    </row>
    <row r="1341" spans="10:17">
      <c r="J1341" s="64"/>
      <c r="L1341" s="124"/>
      <c r="M1341" s="136"/>
      <c r="Q1341" s="64"/>
    </row>
    <row r="1342" spans="10:17">
      <c r="J1342" s="64"/>
      <c r="L1342" s="124"/>
      <c r="M1342" s="136"/>
      <c r="Q1342" s="64"/>
    </row>
    <row r="1343" spans="10:17">
      <c r="J1343" s="64"/>
      <c r="L1343" s="124"/>
      <c r="M1343" s="136"/>
      <c r="Q1343" s="64"/>
    </row>
    <row r="1344" spans="10:17">
      <c r="J1344" s="64"/>
      <c r="L1344" s="124"/>
      <c r="M1344" s="136"/>
      <c r="Q1344" s="64"/>
    </row>
    <row r="1345" spans="10:17">
      <c r="J1345" s="64"/>
      <c r="L1345" s="124"/>
      <c r="M1345" s="136"/>
      <c r="Q1345" s="64"/>
    </row>
    <row r="1346" spans="10:17">
      <c r="J1346" s="64"/>
      <c r="L1346" s="124"/>
      <c r="M1346" s="136"/>
      <c r="Q1346" s="64"/>
    </row>
    <row r="1347" spans="10:17">
      <c r="J1347" s="64"/>
      <c r="L1347" s="124"/>
      <c r="M1347" s="136"/>
      <c r="Q1347" s="64"/>
    </row>
    <row r="1348" spans="10:17">
      <c r="J1348" s="64"/>
      <c r="L1348" s="124"/>
      <c r="M1348" s="136"/>
      <c r="Q1348" s="64"/>
    </row>
    <row r="1349" spans="10:17">
      <c r="J1349" s="64"/>
      <c r="L1349" s="124"/>
      <c r="M1349" s="136"/>
      <c r="Q1349" s="64"/>
    </row>
    <row r="1350" spans="10:17">
      <c r="J1350" s="64"/>
      <c r="L1350" s="124"/>
      <c r="M1350" s="136"/>
      <c r="Q1350" s="64"/>
    </row>
    <row r="1351" spans="10:17">
      <c r="J1351" s="64"/>
      <c r="L1351" s="124"/>
      <c r="M1351" s="136"/>
      <c r="Q1351" s="64"/>
    </row>
    <row r="1352" spans="10:17">
      <c r="J1352" s="64"/>
      <c r="L1352" s="124"/>
      <c r="M1352" s="136"/>
      <c r="Q1352" s="64"/>
    </row>
    <row r="1353" spans="10:17">
      <c r="J1353" s="64"/>
      <c r="L1353" s="124"/>
      <c r="M1353" s="136"/>
      <c r="Q1353" s="64"/>
    </row>
    <row r="1354" spans="10:17">
      <c r="J1354" s="64"/>
      <c r="L1354" s="124"/>
      <c r="M1354" s="136"/>
      <c r="Q1354" s="64"/>
    </row>
    <row r="1355" spans="10:17">
      <c r="J1355" s="64"/>
      <c r="L1355" s="124"/>
      <c r="M1355" s="136"/>
      <c r="Q1355" s="64"/>
    </row>
    <row r="1356" spans="10:17">
      <c r="J1356" s="64"/>
      <c r="L1356" s="124"/>
      <c r="M1356" s="136"/>
      <c r="Q1356" s="64"/>
    </row>
    <row r="1357" spans="10:17">
      <c r="J1357" s="64"/>
      <c r="L1357" s="124"/>
      <c r="M1357" s="136"/>
      <c r="Q1357" s="64"/>
    </row>
    <row r="1358" spans="10:17">
      <c r="J1358" s="64"/>
      <c r="L1358" s="124"/>
      <c r="M1358" s="136"/>
      <c r="Q1358" s="64"/>
    </row>
    <row r="1359" spans="10:17">
      <c r="J1359" s="64"/>
      <c r="L1359" s="124"/>
      <c r="M1359" s="136"/>
      <c r="Q1359" s="64"/>
    </row>
    <row r="1360" spans="10:17">
      <c r="J1360" s="64"/>
      <c r="L1360" s="124"/>
      <c r="M1360" s="136"/>
      <c r="Q1360" s="64"/>
    </row>
    <row r="1361" spans="10:17">
      <c r="J1361" s="64"/>
      <c r="L1361" s="124"/>
      <c r="M1361" s="136"/>
      <c r="Q1361" s="64"/>
    </row>
    <row r="1362" spans="10:17">
      <c r="J1362" s="64"/>
      <c r="L1362" s="124"/>
      <c r="M1362" s="136"/>
      <c r="Q1362" s="64"/>
    </row>
    <row r="1363" spans="10:17">
      <c r="J1363" s="64"/>
      <c r="L1363" s="124"/>
      <c r="M1363" s="136"/>
      <c r="Q1363" s="64"/>
    </row>
    <row r="1364" spans="10:17">
      <c r="J1364" s="64"/>
      <c r="L1364" s="124"/>
      <c r="M1364" s="136"/>
      <c r="Q1364" s="64"/>
    </row>
    <row r="1365" spans="10:17">
      <c r="J1365" s="64"/>
      <c r="L1365" s="124"/>
      <c r="M1365" s="136"/>
      <c r="Q1365" s="64"/>
    </row>
    <row r="1366" spans="10:17">
      <c r="J1366" s="64"/>
      <c r="L1366" s="124"/>
      <c r="M1366" s="136"/>
      <c r="Q1366" s="64"/>
    </row>
    <row r="1367" spans="10:17">
      <c r="J1367" s="64"/>
      <c r="L1367" s="124"/>
      <c r="M1367" s="136"/>
      <c r="Q1367" s="64"/>
    </row>
    <row r="1368" spans="10:17">
      <c r="J1368" s="64"/>
      <c r="L1368" s="124"/>
      <c r="M1368" s="136"/>
      <c r="Q1368" s="64"/>
    </row>
    <row r="1369" spans="10:17">
      <c r="J1369" s="64"/>
      <c r="L1369" s="124"/>
      <c r="M1369" s="136"/>
      <c r="Q1369" s="64"/>
    </row>
    <row r="1370" spans="10:17">
      <c r="J1370" s="64"/>
      <c r="L1370" s="124"/>
      <c r="M1370" s="136"/>
      <c r="Q1370" s="64"/>
    </row>
    <row r="1371" spans="10:17">
      <c r="J1371" s="64"/>
      <c r="L1371" s="124"/>
      <c r="M1371" s="136"/>
      <c r="Q1371" s="64"/>
    </row>
    <row r="1372" spans="10:17">
      <c r="J1372" s="64"/>
      <c r="L1372" s="124"/>
      <c r="M1372" s="136"/>
      <c r="Q1372" s="64"/>
    </row>
    <row r="1373" spans="10:17">
      <c r="J1373" s="64"/>
      <c r="L1373" s="124"/>
      <c r="M1373" s="136"/>
      <c r="Q1373" s="64"/>
    </row>
    <row r="1374" spans="10:17">
      <c r="J1374" s="64"/>
      <c r="L1374" s="124"/>
      <c r="M1374" s="136"/>
      <c r="Q1374" s="64"/>
    </row>
    <row r="1375" spans="10:17">
      <c r="J1375" s="64"/>
      <c r="L1375" s="124"/>
      <c r="M1375" s="136"/>
      <c r="Q1375" s="64"/>
    </row>
    <row r="1376" spans="10:17">
      <c r="J1376" s="64"/>
      <c r="L1376" s="124"/>
      <c r="M1376" s="136"/>
      <c r="Q1376" s="64"/>
    </row>
    <row r="1377" spans="10:17">
      <c r="J1377" s="64"/>
      <c r="L1377" s="124"/>
      <c r="M1377" s="136"/>
      <c r="Q1377" s="64"/>
    </row>
    <row r="1378" spans="10:17">
      <c r="J1378" s="64"/>
      <c r="L1378" s="124"/>
      <c r="M1378" s="136"/>
      <c r="Q1378" s="64"/>
    </row>
    <row r="1379" spans="10:17">
      <c r="J1379" s="64"/>
      <c r="L1379" s="124"/>
      <c r="M1379" s="136"/>
      <c r="Q1379" s="64"/>
    </row>
    <row r="1380" spans="10:17">
      <c r="J1380" s="64"/>
      <c r="L1380" s="124"/>
      <c r="M1380" s="136"/>
      <c r="Q1380" s="64"/>
    </row>
    <row r="1381" spans="10:17">
      <c r="J1381" s="64"/>
      <c r="L1381" s="124"/>
      <c r="M1381" s="136"/>
      <c r="Q1381" s="64"/>
    </row>
    <row r="1382" spans="10:17">
      <c r="J1382" s="64"/>
      <c r="L1382" s="124"/>
      <c r="M1382" s="136"/>
      <c r="Q1382" s="64"/>
    </row>
    <row r="1383" spans="10:17">
      <c r="J1383" s="64"/>
      <c r="L1383" s="124"/>
      <c r="M1383" s="136"/>
      <c r="Q1383" s="64"/>
    </row>
    <row r="1384" spans="10:17">
      <c r="J1384" s="64"/>
      <c r="L1384" s="124"/>
      <c r="M1384" s="136"/>
      <c r="Q1384" s="64"/>
    </row>
    <row r="1385" spans="10:17">
      <c r="J1385" s="64"/>
      <c r="L1385" s="124"/>
      <c r="M1385" s="136"/>
      <c r="Q1385" s="64"/>
    </row>
    <row r="1386" spans="10:17">
      <c r="J1386" s="64"/>
      <c r="L1386" s="124"/>
      <c r="M1386" s="136"/>
      <c r="Q1386" s="64"/>
    </row>
    <row r="1387" spans="10:17">
      <c r="J1387" s="64"/>
      <c r="L1387" s="124"/>
      <c r="M1387" s="136"/>
      <c r="Q1387" s="64"/>
    </row>
    <row r="1388" spans="10:17">
      <c r="J1388" s="64"/>
      <c r="L1388" s="124"/>
      <c r="M1388" s="136"/>
      <c r="Q1388" s="64"/>
    </row>
    <row r="1389" spans="10:17">
      <c r="J1389" s="64"/>
      <c r="L1389" s="124"/>
      <c r="M1389" s="136"/>
      <c r="Q1389" s="64"/>
    </row>
    <row r="1390" spans="10:17">
      <c r="J1390" s="64"/>
      <c r="L1390" s="124"/>
      <c r="M1390" s="136"/>
      <c r="Q1390" s="64"/>
    </row>
    <row r="1391" spans="10:17">
      <c r="J1391" s="64"/>
      <c r="L1391" s="124"/>
      <c r="M1391" s="136"/>
      <c r="Q1391" s="64"/>
    </row>
    <row r="1392" spans="10:17">
      <c r="J1392" s="64"/>
      <c r="L1392" s="124"/>
      <c r="M1392" s="136"/>
      <c r="Q1392" s="64"/>
    </row>
    <row r="1393" spans="10:17">
      <c r="J1393" s="64"/>
      <c r="L1393" s="124"/>
      <c r="M1393" s="136"/>
      <c r="Q1393" s="64"/>
    </row>
    <row r="1394" spans="10:17">
      <c r="J1394" s="64"/>
      <c r="L1394" s="124"/>
      <c r="M1394" s="136"/>
      <c r="Q1394" s="64"/>
    </row>
    <row r="1395" spans="10:17">
      <c r="J1395" s="64"/>
      <c r="L1395" s="124"/>
      <c r="M1395" s="136"/>
      <c r="Q1395" s="64"/>
    </row>
    <row r="1396" spans="10:17">
      <c r="J1396" s="64"/>
      <c r="L1396" s="124"/>
      <c r="M1396" s="136"/>
      <c r="Q1396" s="64"/>
    </row>
    <row r="1397" spans="10:17">
      <c r="J1397" s="64"/>
      <c r="L1397" s="124"/>
      <c r="M1397" s="136"/>
      <c r="Q1397" s="64"/>
    </row>
    <row r="1398" spans="10:17">
      <c r="J1398" s="64"/>
      <c r="L1398" s="124"/>
      <c r="M1398" s="136"/>
      <c r="Q1398" s="64"/>
    </row>
    <row r="1399" spans="10:17">
      <c r="J1399" s="64"/>
      <c r="L1399" s="124"/>
      <c r="M1399" s="136"/>
      <c r="Q1399" s="64"/>
    </row>
    <row r="1400" spans="10:17">
      <c r="J1400" s="64"/>
      <c r="L1400" s="124"/>
      <c r="M1400" s="136"/>
      <c r="Q1400" s="64"/>
    </row>
    <row r="1401" spans="10:17">
      <c r="J1401" s="64"/>
      <c r="L1401" s="124"/>
      <c r="M1401" s="136"/>
      <c r="Q1401" s="64"/>
    </row>
    <row r="1402" spans="10:17">
      <c r="J1402" s="64"/>
      <c r="L1402" s="124"/>
      <c r="M1402" s="136"/>
      <c r="Q1402" s="64"/>
    </row>
    <row r="1403" spans="10:17">
      <c r="J1403" s="64"/>
      <c r="L1403" s="124"/>
      <c r="M1403" s="136"/>
      <c r="Q1403" s="64"/>
    </row>
    <row r="1404" spans="10:17">
      <c r="J1404" s="64"/>
      <c r="L1404" s="124"/>
      <c r="M1404" s="136"/>
      <c r="Q1404" s="64"/>
    </row>
    <row r="1405" spans="10:17">
      <c r="J1405" s="64"/>
      <c r="L1405" s="124"/>
      <c r="M1405" s="136"/>
      <c r="Q1405" s="64"/>
    </row>
    <row r="1406" spans="10:17">
      <c r="J1406" s="64"/>
      <c r="L1406" s="124"/>
      <c r="M1406" s="136"/>
      <c r="Q1406" s="64"/>
    </row>
    <row r="1407" spans="10:17">
      <c r="J1407" s="64"/>
      <c r="L1407" s="124"/>
      <c r="M1407" s="136"/>
      <c r="Q1407" s="64"/>
    </row>
    <row r="1408" spans="10:17">
      <c r="J1408" s="64"/>
      <c r="L1408" s="124"/>
      <c r="M1408" s="136"/>
      <c r="Q1408" s="64"/>
    </row>
    <row r="1409" spans="10:17">
      <c r="J1409" s="64"/>
      <c r="L1409" s="124"/>
      <c r="M1409" s="136"/>
      <c r="Q1409" s="64"/>
    </row>
    <row r="1410" spans="10:17">
      <c r="J1410" s="64"/>
      <c r="L1410" s="124"/>
      <c r="M1410" s="136"/>
      <c r="Q1410" s="64"/>
    </row>
    <row r="1411" spans="10:17">
      <c r="J1411" s="64"/>
      <c r="L1411" s="124"/>
      <c r="M1411" s="136"/>
      <c r="Q1411" s="64"/>
    </row>
    <row r="1412" spans="10:17">
      <c r="J1412" s="64"/>
      <c r="L1412" s="124"/>
      <c r="M1412" s="136"/>
      <c r="Q1412" s="64"/>
    </row>
    <row r="1413" spans="10:17">
      <c r="J1413" s="64"/>
      <c r="L1413" s="124"/>
      <c r="M1413" s="136"/>
      <c r="Q1413" s="64"/>
    </row>
    <row r="1414" spans="10:17">
      <c r="J1414" s="64"/>
      <c r="L1414" s="124"/>
      <c r="M1414" s="136"/>
      <c r="Q1414" s="64"/>
    </row>
    <row r="1415" spans="10:17">
      <c r="J1415" s="64"/>
      <c r="L1415" s="124"/>
      <c r="M1415" s="136"/>
      <c r="Q1415" s="64"/>
    </row>
    <row r="1416" spans="10:17">
      <c r="J1416" s="64"/>
      <c r="L1416" s="124"/>
      <c r="M1416" s="136"/>
      <c r="Q1416" s="64"/>
    </row>
    <row r="1417" spans="10:17">
      <c r="J1417" s="64"/>
      <c r="L1417" s="124"/>
      <c r="M1417" s="136"/>
      <c r="Q1417" s="64"/>
    </row>
    <row r="1418" spans="10:17">
      <c r="J1418" s="64"/>
      <c r="L1418" s="124"/>
      <c r="M1418" s="136"/>
      <c r="Q1418" s="64"/>
    </row>
    <row r="1419" spans="10:17">
      <c r="J1419" s="64"/>
      <c r="L1419" s="124"/>
      <c r="M1419" s="136"/>
      <c r="Q1419" s="64"/>
    </row>
    <row r="1420" spans="10:17">
      <c r="J1420" s="64"/>
      <c r="L1420" s="124"/>
      <c r="M1420" s="136"/>
      <c r="Q1420" s="64"/>
    </row>
    <row r="1421" spans="10:17">
      <c r="J1421" s="64"/>
      <c r="L1421" s="124"/>
      <c r="M1421" s="136"/>
      <c r="Q1421" s="64"/>
    </row>
    <row r="1422" spans="10:17">
      <c r="J1422" s="64"/>
      <c r="L1422" s="124"/>
      <c r="M1422" s="136"/>
      <c r="Q1422" s="64"/>
    </row>
    <row r="1423" spans="10:17">
      <c r="J1423" s="64"/>
      <c r="L1423" s="124"/>
      <c r="M1423" s="136"/>
      <c r="Q1423" s="64"/>
    </row>
    <row r="1424" spans="10:17">
      <c r="J1424" s="64"/>
      <c r="L1424" s="124"/>
      <c r="M1424" s="136"/>
      <c r="Q1424" s="64"/>
    </row>
    <row r="1425" spans="10:17">
      <c r="J1425" s="64"/>
      <c r="L1425" s="124"/>
      <c r="M1425" s="136"/>
      <c r="Q1425" s="64"/>
    </row>
    <row r="1426" spans="10:17">
      <c r="J1426" s="64"/>
      <c r="L1426" s="124"/>
      <c r="M1426" s="136"/>
      <c r="Q1426" s="64"/>
    </row>
    <row r="1427" spans="10:17">
      <c r="J1427" s="64"/>
      <c r="L1427" s="124"/>
      <c r="M1427" s="136"/>
      <c r="Q1427" s="64"/>
    </row>
    <row r="1428" spans="10:17">
      <c r="J1428" s="64"/>
      <c r="L1428" s="124"/>
      <c r="M1428" s="136"/>
      <c r="Q1428" s="64"/>
    </row>
    <row r="1429" spans="10:17">
      <c r="J1429" s="64"/>
      <c r="L1429" s="124"/>
      <c r="M1429" s="136"/>
      <c r="Q1429" s="64"/>
    </row>
    <row r="1430" spans="10:17">
      <c r="J1430" s="64"/>
      <c r="L1430" s="124"/>
      <c r="M1430" s="136"/>
      <c r="Q1430" s="64"/>
    </row>
    <row r="1431" spans="10:17">
      <c r="J1431" s="64"/>
      <c r="L1431" s="124"/>
      <c r="M1431" s="136"/>
      <c r="Q1431" s="64"/>
    </row>
    <row r="1432" spans="10:17">
      <c r="J1432" s="64"/>
      <c r="L1432" s="124"/>
      <c r="M1432" s="136"/>
      <c r="Q1432" s="64"/>
    </row>
    <row r="1433" spans="10:17">
      <c r="J1433" s="64"/>
      <c r="L1433" s="124"/>
      <c r="M1433" s="136"/>
      <c r="Q1433" s="64"/>
    </row>
    <row r="1434" spans="10:17">
      <c r="J1434" s="64"/>
      <c r="L1434" s="124"/>
      <c r="M1434" s="136"/>
      <c r="Q1434" s="64"/>
    </row>
    <row r="1435" spans="10:17">
      <c r="J1435" s="64"/>
      <c r="L1435" s="124"/>
      <c r="M1435" s="136"/>
      <c r="Q1435" s="64"/>
    </row>
    <row r="1436" spans="10:17">
      <c r="J1436" s="64"/>
      <c r="L1436" s="124"/>
      <c r="M1436" s="136"/>
      <c r="Q1436" s="64"/>
    </row>
    <row r="1437" spans="10:17">
      <c r="J1437" s="64"/>
      <c r="L1437" s="124"/>
      <c r="M1437" s="136"/>
      <c r="Q1437" s="64"/>
    </row>
    <row r="1438" spans="10:17">
      <c r="J1438" s="64"/>
      <c r="L1438" s="124"/>
      <c r="M1438" s="136"/>
      <c r="Q1438" s="64"/>
    </row>
    <row r="1439" spans="10:17">
      <c r="J1439" s="64"/>
      <c r="L1439" s="124"/>
      <c r="M1439" s="136"/>
      <c r="Q1439" s="64"/>
    </row>
    <row r="1440" spans="10:17">
      <c r="J1440" s="64"/>
      <c r="L1440" s="124"/>
      <c r="M1440" s="136"/>
      <c r="Q1440" s="64"/>
    </row>
    <row r="1441" spans="10:17">
      <c r="J1441" s="64"/>
      <c r="L1441" s="124"/>
      <c r="M1441" s="136"/>
      <c r="Q1441" s="64"/>
    </row>
    <row r="1442" spans="10:17">
      <c r="J1442" s="64"/>
      <c r="L1442" s="124"/>
      <c r="M1442" s="136"/>
      <c r="Q1442" s="64"/>
    </row>
    <row r="1443" spans="10:17">
      <c r="J1443" s="64"/>
      <c r="L1443" s="124"/>
      <c r="M1443" s="136"/>
      <c r="Q1443" s="64"/>
    </row>
    <row r="1444" spans="10:17">
      <c r="J1444" s="64"/>
      <c r="L1444" s="124"/>
      <c r="M1444" s="136"/>
      <c r="Q1444" s="64"/>
    </row>
    <row r="1445" spans="10:17">
      <c r="J1445" s="64"/>
      <c r="L1445" s="124"/>
      <c r="M1445" s="136"/>
      <c r="Q1445" s="64"/>
    </row>
    <row r="1446" spans="10:17">
      <c r="J1446" s="64"/>
      <c r="L1446" s="124"/>
      <c r="M1446" s="136"/>
      <c r="Q1446" s="64"/>
    </row>
    <row r="1447" spans="10:17">
      <c r="J1447" s="64"/>
      <c r="L1447" s="124"/>
      <c r="M1447" s="136"/>
      <c r="Q1447" s="64"/>
    </row>
    <row r="1448" spans="10:17">
      <c r="J1448" s="64"/>
      <c r="L1448" s="124"/>
      <c r="M1448" s="136"/>
      <c r="Q1448" s="64"/>
    </row>
    <row r="1449" spans="10:17">
      <c r="J1449" s="64"/>
      <c r="L1449" s="124"/>
      <c r="M1449" s="136"/>
      <c r="Q1449" s="64"/>
    </row>
    <row r="1450" spans="10:17">
      <c r="J1450" s="64"/>
      <c r="L1450" s="124"/>
      <c r="M1450" s="136"/>
      <c r="Q1450" s="64"/>
    </row>
    <row r="1451" spans="10:17">
      <c r="J1451" s="64"/>
      <c r="L1451" s="124"/>
      <c r="M1451" s="136"/>
      <c r="Q1451" s="64"/>
    </row>
    <row r="1452" spans="10:17">
      <c r="J1452" s="64"/>
      <c r="L1452" s="124"/>
      <c r="M1452" s="136"/>
      <c r="Q1452" s="64"/>
    </row>
    <row r="1453" spans="10:17">
      <c r="J1453" s="64"/>
      <c r="L1453" s="124"/>
      <c r="M1453" s="136"/>
      <c r="Q1453" s="64"/>
    </row>
    <row r="1454" spans="10:17">
      <c r="J1454" s="64"/>
      <c r="L1454" s="124"/>
      <c r="M1454" s="136"/>
      <c r="Q1454" s="64"/>
    </row>
    <row r="1455" spans="10:17">
      <c r="J1455" s="64"/>
      <c r="L1455" s="124"/>
      <c r="M1455" s="136"/>
      <c r="Q1455" s="64"/>
    </row>
    <row r="1456" spans="10:17">
      <c r="J1456" s="64"/>
      <c r="L1456" s="124"/>
      <c r="M1456" s="136"/>
      <c r="Q1456" s="64"/>
    </row>
    <row r="1457" spans="10:17">
      <c r="J1457" s="64"/>
      <c r="L1457" s="124"/>
      <c r="M1457" s="136"/>
      <c r="Q1457" s="64"/>
    </row>
    <row r="1458" spans="10:17">
      <c r="J1458" s="64"/>
      <c r="L1458" s="124"/>
      <c r="M1458" s="136"/>
      <c r="Q1458" s="64"/>
    </row>
    <row r="1459" spans="10:17">
      <c r="J1459" s="64"/>
      <c r="L1459" s="124"/>
      <c r="M1459" s="136"/>
      <c r="Q1459" s="64"/>
    </row>
    <row r="1460" spans="10:17">
      <c r="J1460" s="64"/>
      <c r="L1460" s="124"/>
      <c r="M1460" s="136"/>
      <c r="Q1460" s="64"/>
    </row>
    <row r="1461" spans="10:17">
      <c r="J1461" s="64"/>
      <c r="L1461" s="124"/>
      <c r="M1461" s="136"/>
      <c r="Q1461" s="64"/>
    </row>
    <row r="1462" spans="10:17">
      <c r="J1462" s="64"/>
      <c r="L1462" s="124"/>
      <c r="M1462" s="136"/>
      <c r="Q1462" s="64"/>
    </row>
    <row r="1463" spans="10:17">
      <c r="J1463" s="64"/>
      <c r="L1463" s="124"/>
      <c r="M1463" s="136"/>
      <c r="Q1463" s="64"/>
    </row>
    <row r="1464" spans="10:17">
      <c r="J1464" s="64"/>
      <c r="L1464" s="124"/>
      <c r="M1464" s="136"/>
      <c r="Q1464" s="64"/>
    </row>
    <row r="1465" spans="10:17">
      <c r="J1465" s="64"/>
      <c r="L1465" s="124"/>
      <c r="M1465" s="136"/>
      <c r="Q1465" s="64"/>
    </row>
    <row r="1466" spans="10:17">
      <c r="J1466" s="64"/>
      <c r="L1466" s="124"/>
      <c r="M1466" s="136"/>
      <c r="Q1466" s="64"/>
    </row>
    <row r="1467" spans="10:17">
      <c r="J1467" s="64"/>
      <c r="L1467" s="124"/>
      <c r="M1467" s="136"/>
      <c r="Q1467" s="64"/>
    </row>
    <row r="1468" spans="10:17">
      <c r="J1468" s="64"/>
      <c r="L1468" s="124"/>
      <c r="M1468" s="136"/>
      <c r="Q1468" s="64"/>
    </row>
    <row r="1469" spans="10:17">
      <c r="J1469" s="64"/>
      <c r="L1469" s="124"/>
      <c r="M1469" s="136"/>
      <c r="Q1469" s="64"/>
    </row>
    <row r="1470" spans="10:17">
      <c r="J1470" s="64"/>
      <c r="L1470" s="124"/>
      <c r="M1470" s="136"/>
      <c r="Q1470" s="64"/>
    </row>
    <row r="1471" spans="10:17">
      <c r="J1471" s="64"/>
      <c r="L1471" s="124"/>
      <c r="M1471" s="136"/>
      <c r="Q1471" s="64"/>
    </row>
    <row r="1472" spans="10:17">
      <c r="J1472" s="64"/>
      <c r="L1472" s="124"/>
      <c r="M1472" s="136"/>
      <c r="Q1472" s="64"/>
    </row>
    <row r="1473" spans="10:17">
      <c r="J1473" s="64"/>
      <c r="L1473" s="124"/>
      <c r="M1473" s="136"/>
      <c r="Q1473" s="64"/>
    </row>
    <row r="1474" spans="10:17">
      <c r="J1474" s="64"/>
      <c r="L1474" s="124"/>
      <c r="M1474" s="136"/>
      <c r="Q1474" s="64"/>
    </row>
    <row r="1475" spans="10:17">
      <c r="J1475" s="64"/>
      <c r="L1475" s="124"/>
      <c r="M1475" s="136"/>
      <c r="Q1475" s="64"/>
    </row>
    <row r="1476" spans="10:17">
      <c r="J1476" s="64"/>
      <c r="L1476" s="124"/>
      <c r="M1476" s="136"/>
      <c r="Q1476" s="64"/>
    </row>
    <row r="1477" spans="10:17">
      <c r="J1477" s="64"/>
      <c r="L1477" s="124"/>
      <c r="M1477" s="136"/>
      <c r="Q1477" s="64"/>
    </row>
    <row r="1478" spans="10:17">
      <c r="J1478" s="64"/>
      <c r="L1478" s="124"/>
      <c r="M1478" s="136"/>
      <c r="Q1478" s="64"/>
    </row>
    <row r="1479" spans="10:17">
      <c r="J1479" s="64"/>
      <c r="L1479" s="124"/>
      <c r="M1479" s="136"/>
      <c r="Q1479" s="64"/>
    </row>
    <row r="1480" spans="10:17">
      <c r="J1480" s="64"/>
      <c r="L1480" s="124"/>
      <c r="M1480" s="136"/>
      <c r="Q1480" s="64"/>
    </row>
    <row r="1481" spans="10:17">
      <c r="J1481" s="64"/>
      <c r="L1481" s="124"/>
      <c r="M1481" s="136"/>
      <c r="Q1481" s="64"/>
    </row>
    <row r="1482" spans="10:17">
      <c r="J1482" s="64"/>
      <c r="L1482" s="124"/>
      <c r="M1482" s="136"/>
      <c r="Q1482" s="64"/>
    </row>
    <row r="1483" spans="10:17">
      <c r="J1483" s="64"/>
      <c r="L1483" s="124"/>
      <c r="M1483" s="136"/>
      <c r="Q1483" s="64"/>
    </row>
    <row r="1484" spans="10:17">
      <c r="J1484" s="64"/>
      <c r="L1484" s="124"/>
      <c r="M1484" s="136"/>
      <c r="Q1484" s="64"/>
    </row>
    <row r="1485" spans="10:17">
      <c r="J1485" s="64"/>
      <c r="L1485" s="124"/>
      <c r="M1485" s="136"/>
      <c r="Q1485" s="64"/>
    </row>
    <row r="1486" spans="10:17">
      <c r="J1486" s="64"/>
      <c r="L1486" s="124"/>
      <c r="M1486" s="136"/>
      <c r="Q1486" s="64"/>
    </row>
    <row r="1487" spans="10:17">
      <c r="J1487" s="64"/>
      <c r="L1487" s="124"/>
      <c r="M1487" s="136"/>
      <c r="Q1487" s="64"/>
    </row>
    <row r="1488" spans="10:17">
      <c r="J1488" s="64"/>
      <c r="L1488" s="124"/>
      <c r="M1488" s="136"/>
      <c r="Q1488" s="64"/>
    </row>
    <row r="1489" spans="10:17">
      <c r="J1489" s="64"/>
      <c r="L1489" s="124"/>
      <c r="M1489" s="136"/>
      <c r="Q1489" s="64"/>
    </row>
    <row r="1490" spans="10:17">
      <c r="J1490" s="64"/>
      <c r="L1490" s="124"/>
      <c r="M1490" s="136"/>
      <c r="Q1490" s="64"/>
    </row>
    <row r="1491" spans="10:17">
      <c r="J1491" s="64"/>
      <c r="L1491" s="124"/>
      <c r="M1491" s="136"/>
      <c r="Q1491" s="64"/>
    </row>
    <row r="1492" spans="10:17">
      <c r="J1492" s="64"/>
      <c r="L1492" s="124"/>
      <c r="M1492" s="136"/>
      <c r="Q1492" s="64"/>
    </row>
    <row r="1493" spans="10:17">
      <c r="J1493" s="64"/>
      <c r="L1493" s="124"/>
      <c r="M1493" s="136"/>
      <c r="Q1493" s="64"/>
    </row>
    <row r="1494" spans="10:17">
      <c r="J1494" s="64"/>
      <c r="L1494" s="124"/>
      <c r="M1494" s="136"/>
      <c r="Q1494" s="64"/>
    </row>
    <row r="1495" spans="10:17">
      <c r="J1495" s="64"/>
      <c r="L1495" s="124"/>
      <c r="M1495" s="136"/>
      <c r="Q1495" s="64"/>
    </row>
    <row r="1496" spans="10:17">
      <c r="J1496" s="64"/>
      <c r="L1496" s="124"/>
      <c r="M1496" s="136"/>
      <c r="Q1496" s="64"/>
    </row>
    <row r="1497" spans="10:17">
      <c r="J1497" s="64"/>
      <c r="L1497" s="124"/>
      <c r="M1497" s="136"/>
      <c r="Q1497" s="64"/>
    </row>
    <row r="1498" spans="10:17">
      <c r="J1498" s="64"/>
      <c r="L1498" s="124"/>
      <c r="M1498" s="136"/>
      <c r="Q1498" s="64"/>
    </row>
    <row r="1499" spans="10:17">
      <c r="J1499" s="64"/>
      <c r="L1499" s="124"/>
      <c r="M1499" s="136"/>
      <c r="Q1499" s="64"/>
    </row>
    <row r="1500" spans="10:17">
      <c r="J1500" s="64"/>
      <c r="L1500" s="124"/>
      <c r="M1500" s="136"/>
      <c r="Q1500" s="64"/>
    </row>
    <row r="1501" spans="10:17">
      <c r="J1501" s="64"/>
      <c r="L1501" s="124"/>
      <c r="M1501" s="136"/>
      <c r="Q1501" s="64"/>
    </row>
    <row r="1502" spans="10:17">
      <c r="J1502" s="64"/>
      <c r="L1502" s="124"/>
      <c r="M1502" s="136"/>
      <c r="Q1502" s="64"/>
    </row>
    <row r="1503" spans="10:17">
      <c r="J1503" s="64"/>
      <c r="L1503" s="124"/>
      <c r="M1503" s="136"/>
      <c r="Q1503" s="64"/>
    </row>
    <row r="1504" spans="10:17">
      <c r="J1504" s="64"/>
      <c r="L1504" s="124"/>
      <c r="M1504" s="136"/>
      <c r="Q1504" s="64"/>
    </row>
    <row r="1505" spans="10:17">
      <c r="J1505" s="64"/>
      <c r="L1505" s="124"/>
      <c r="M1505" s="136"/>
      <c r="Q1505" s="64"/>
    </row>
    <row r="1506" spans="10:17">
      <c r="J1506" s="64"/>
      <c r="L1506" s="124"/>
      <c r="M1506" s="136"/>
      <c r="Q1506" s="64"/>
    </row>
    <row r="1507" spans="10:17">
      <c r="J1507" s="64"/>
      <c r="L1507" s="124"/>
      <c r="M1507" s="136"/>
      <c r="Q1507" s="64"/>
    </row>
    <row r="1508" spans="10:17">
      <c r="J1508" s="64"/>
      <c r="L1508" s="124"/>
      <c r="M1508" s="136"/>
      <c r="Q1508" s="64"/>
    </row>
    <row r="1509" spans="10:17">
      <c r="J1509" s="64"/>
      <c r="L1509" s="124"/>
      <c r="M1509" s="136"/>
      <c r="Q1509" s="64"/>
    </row>
    <row r="1510" spans="10:17">
      <c r="J1510" s="64"/>
      <c r="L1510" s="124"/>
      <c r="M1510" s="136"/>
      <c r="Q1510" s="64"/>
    </row>
    <row r="1511" spans="10:17">
      <c r="J1511" s="64"/>
      <c r="L1511" s="124"/>
      <c r="M1511" s="136"/>
      <c r="Q1511" s="64"/>
    </row>
    <row r="1512" spans="10:17">
      <c r="J1512" s="64"/>
      <c r="L1512" s="124"/>
      <c r="M1512" s="136"/>
      <c r="Q1512" s="64"/>
    </row>
    <row r="1513" spans="10:17">
      <c r="J1513" s="64"/>
      <c r="L1513" s="124"/>
      <c r="M1513" s="136"/>
      <c r="Q1513" s="64"/>
    </row>
    <row r="1514" spans="10:17">
      <c r="J1514" s="64"/>
      <c r="L1514" s="124"/>
      <c r="M1514" s="136"/>
      <c r="Q1514" s="64"/>
    </row>
    <row r="1515" spans="10:17">
      <c r="J1515" s="64"/>
      <c r="L1515" s="124"/>
      <c r="M1515" s="136"/>
      <c r="Q1515" s="64"/>
    </row>
    <row r="1516" spans="10:17">
      <c r="J1516" s="64"/>
      <c r="L1516" s="124"/>
      <c r="M1516" s="136"/>
      <c r="Q1516" s="64"/>
    </row>
    <row r="1517" spans="10:17">
      <c r="J1517" s="64"/>
      <c r="L1517" s="124"/>
      <c r="M1517" s="136"/>
      <c r="Q1517" s="64"/>
    </row>
    <row r="1518" spans="10:17">
      <c r="J1518" s="64"/>
      <c r="L1518" s="124"/>
      <c r="M1518" s="136"/>
      <c r="Q1518" s="64"/>
    </row>
    <row r="1519" spans="10:17">
      <c r="J1519" s="64"/>
      <c r="L1519" s="124"/>
      <c r="M1519" s="136"/>
      <c r="Q1519" s="64"/>
    </row>
    <row r="1520" spans="10:17">
      <c r="J1520" s="64"/>
      <c r="L1520" s="124"/>
      <c r="M1520" s="136"/>
      <c r="Q1520" s="64"/>
    </row>
    <row r="1521" spans="10:17">
      <c r="J1521" s="64"/>
      <c r="L1521" s="124"/>
      <c r="M1521" s="136"/>
      <c r="Q1521" s="64"/>
    </row>
    <row r="1522" spans="10:17">
      <c r="J1522" s="64"/>
      <c r="L1522" s="124"/>
      <c r="M1522" s="136"/>
      <c r="Q1522" s="64"/>
    </row>
    <row r="1523" spans="10:17">
      <c r="J1523" s="64"/>
      <c r="L1523" s="124"/>
      <c r="M1523" s="136"/>
      <c r="Q1523" s="64"/>
    </row>
    <row r="1524" spans="10:17">
      <c r="J1524" s="64"/>
      <c r="L1524" s="124"/>
      <c r="M1524" s="136"/>
      <c r="Q1524" s="64"/>
    </row>
    <row r="1525" spans="10:17">
      <c r="J1525" s="64"/>
      <c r="L1525" s="124"/>
      <c r="M1525" s="136"/>
      <c r="Q1525" s="64"/>
    </row>
    <row r="1526" spans="10:17">
      <c r="J1526" s="64"/>
      <c r="L1526" s="124"/>
      <c r="M1526" s="136"/>
      <c r="Q1526" s="64"/>
    </row>
    <row r="1527" spans="10:17">
      <c r="J1527" s="64"/>
      <c r="L1527" s="124"/>
      <c r="M1527" s="136"/>
      <c r="Q1527" s="64"/>
    </row>
    <row r="1528" spans="10:17">
      <c r="J1528" s="64"/>
      <c r="L1528" s="124"/>
      <c r="M1528" s="136"/>
      <c r="Q1528" s="64"/>
    </row>
    <row r="1529" spans="10:17">
      <c r="J1529" s="64"/>
      <c r="L1529" s="124"/>
      <c r="M1529" s="136"/>
      <c r="Q1529" s="64"/>
    </row>
    <row r="1530" spans="10:17">
      <c r="J1530" s="64"/>
      <c r="L1530" s="124"/>
      <c r="M1530" s="136"/>
      <c r="Q1530" s="64"/>
    </row>
    <row r="1531" spans="10:17">
      <c r="J1531" s="64"/>
      <c r="L1531" s="124"/>
      <c r="M1531" s="136"/>
      <c r="Q1531" s="64"/>
    </row>
    <row r="1532" spans="10:17">
      <c r="J1532" s="64"/>
      <c r="L1532" s="124"/>
      <c r="M1532" s="136"/>
      <c r="Q1532" s="64"/>
    </row>
    <row r="1533" spans="10:17">
      <c r="J1533" s="64"/>
      <c r="L1533" s="124"/>
      <c r="M1533" s="136"/>
      <c r="Q1533" s="64"/>
    </row>
    <row r="1534" spans="10:17">
      <c r="J1534" s="64"/>
      <c r="L1534" s="124"/>
      <c r="M1534" s="136"/>
      <c r="Q1534" s="64"/>
    </row>
    <row r="1535" spans="10:17">
      <c r="J1535" s="64"/>
      <c r="L1535" s="124"/>
      <c r="M1535" s="136"/>
      <c r="Q1535" s="64"/>
    </row>
    <row r="1536" spans="10:17">
      <c r="J1536" s="64"/>
      <c r="L1536" s="124"/>
      <c r="M1536" s="136"/>
      <c r="Q1536" s="64"/>
    </row>
    <row r="1537" spans="10:17">
      <c r="J1537" s="64"/>
      <c r="L1537" s="124"/>
      <c r="M1537" s="136"/>
      <c r="Q1537" s="64"/>
    </row>
    <row r="1538" spans="10:17">
      <c r="J1538" s="64"/>
      <c r="L1538" s="124"/>
      <c r="M1538" s="136"/>
      <c r="Q1538" s="64"/>
    </row>
    <row r="1539" spans="10:17">
      <c r="J1539" s="64"/>
      <c r="L1539" s="124"/>
      <c r="M1539" s="136"/>
      <c r="Q1539" s="64"/>
    </row>
    <row r="1540" spans="10:17">
      <c r="J1540" s="64"/>
      <c r="L1540" s="124"/>
      <c r="M1540" s="136"/>
      <c r="Q1540" s="64"/>
    </row>
    <row r="1541" spans="10:17">
      <c r="J1541" s="64"/>
      <c r="L1541" s="124"/>
      <c r="M1541" s="136"/>
      <c r="Q1541" s="64"/>
    </row>
    <row r="1542" spans="10:17">
      <c r="J1542" s="64"/>
      <c r="L1542" s="124"/>
      <c r="M1542" s="136"/>
      <c r="Q1542" s="64"/>
    </row>
    <row r="1543" spans="10:17">
      <c r="J1543" s="64"/>
      <c r="L1543" s="124"/>
      <c r="M1543" s="136"/>
      <c r="Q1543" s="64"/>
    </row>
    <row r="1544" spans="10:17">
      <c r="J1544" s="64"/>
      <c r="L1544" s="124"/>
      <c r="M1544" s="136"/>
      <c r="Q1544" s="64"/>
    </row>
    <row r="1545" spans="10:17">
      <c r="J1545" s="64"/>
      <c r="L1545" s="124"/>
      <c r="M1545" s="136"/>
      <c r="Q1545" s="64"/>
    </row>
    <row r="1546" spans="10:17">
      <c r="J1546" s="64"/>
      <c r="L1546" s="124"/>
      <c r="M1546" s="136"/>
      <c r="Q1546" s="64"/>
    </row>
    <row r="1547" spans="10:17">
      <c r="J1547" s="64"/>
      <c r="L1547" s="124"/>
      <c r="M1547" s="136"/>
      <c r="Q1547" s="64"/>
    </row>
    <row r="1548" spans="10:17">
      <c r="J1548" s="64"/>
      <c r="L1548" s="124"/>
      <c r="M1548" s="136"/>
      <c r="Q1548" s="64"/>
    </row>
    <row r="1549" spans="10:17">
      <c r="J1549" s="64"/>
      <c r="L1549" s="124"/>
      <c r="M1549" s="136"/>
      <c r="Q1549" s="64"/>
    </row>
    <row r="1550" spans="10:17">
      <c r="J1550" s="64"/>
      <c r="L1550" s="124"/>
      <c r="M1550" s="136"/>
      <c r="Q1550" s="64"/>
    </row>
    <row r="1551" spans="10:17">
      <c r="J1551" s="64"/>
      <c r="L1551" s="124"/>
      <c r="M1551" s="136"/>
      <c r="Q1551" s="64"/>
    </row>
    <row r="1552" spans="10:17">
      <c r="J1552" s="64"/>
      <c r="L1552" s="124"/>
      <c r="M1552" s="136"/>
      <c r="Q1552" s="64"/>
    </row>
    <row r="1553" spans="10:17">
      <c r="J1553" s="64"/>
      <c r="L1553" s="124"/>
      <c r="M1553" s="136"/>
      <c r="Q1553" s="64"/>
    </row>
    <row r="1554" spans="10:17">
      <c r="J1554" s="64"/>
      <c r="L1554" s="124"/>
      <c r="M1554" s="136"/>
      <c r="Q1554" s="64"/>
    </row>
    <row r="1555" spans="10:17">
      <c r="J1555" s="64"/>
      <c r="L1555" s="124"/>
      <c r="M1555" s="136"/>
      <c r="Q1555" s="64"/>
    </row>
    <row r="1556" spans="10:17">
      <c r="J1556" s="64"/>
      <c r="L1556" s="124"/>
      <c r="M1556" s="136"/>
      <c r="Q1556" s="64"/>
    </row>
    <row r="1557" spans="10:17">
      <c r="J1557" s="64"/>
      <c r="L1557" s="124"/>
      <c r="M1557" s="136"/>
      <c r="Q1557" s="64"/>
    </row>
    <row r="1558" spans="10:17">
      <c r="J1558" s="64"/>
      <c r="L1558" s="124"/>
      <c r="M1558" s="136"/>
      <c r="Q1558" s="64"/>
    </row>
    <row r="1559" spans="10:17">
      <c r="J1559" s="64"/>
      <c r="L1559" s="124"/>
      <c r="M1559" s="136"/>
      <c r="Q1559" s="64"/>
    </row>
    <row r="1560" spans="10:17">
      <c r="J1560" s="64"/>
      <c r="L1560" s="124"/>
      <c r="M1560" s="136"/>
      <c r="Q1560" s="64"/>
    </row>
    <row r="1561" spans="10:17">
      <c r="J1561" s="64"/>
      <c r="L1561" s="124"/>
      <c r="M1561" s="136"/>
      <c r="Q1561" s="64"/>
    </row>
    <row r="1562" spans="10:17">
      <c r="J1562" s="64"/>
      <c r="L1562" s="124"/>
      <c r="M1562" s="136"/>
      <c r="Q1562" s="64"/>
    </row>
    <row r="1563" spans="10:17">
      <c r="J1563" s="64"/>
      <c r="L1563" s="124"/>
      <c r="M1563" s="136"/>
      <c r="Q1563" s="64"/>
    </row>
    <row r="1564" spans="10:17">
      <c r="J1564" s="64"/>
      <c r="L1564" s="124"/>
      <c r="M1564" s="136"/>
      <c r="Q1564" s="64"/>
    </row>
    <row r="1565" spans="10:17">
      <c r="J1565" s="64"/>
      <c r="L1565" s="124"/>
      <c r="M1565" s="136"/>
      <c r="Q1565" s="64"/>
    </row>
    <row r="1566" spans="10:17">
      <c r="J1566" s="64"/>
      <c r="L1566" s="124"/>
      <c r="M1566" s="136"/>
      <c r="Q1566" s="64"/>
    </row>
    <row r="1567" spans="10:17">
      <c r="J1567" s="64"/>
      <c r="L1567" s="124"/>
      <c r="M1567" s="136"/>
      <c r="Q1567" s="64"/>
    </row>
    <row r="1568" spans="10:17">
      <c r="J1568" s="64"/>
      <c r="L1568" s="124"/>
      <c r="M1568" s="136"/>
      <c r="Q1568" s="64"/>
    </row>
    <row r="1569" spans="10:17">
      <c r="J1569" s="64"/>
      <c r="L1569" s="124"/>
      <c r="M1569" s="136"/>
      <c r="Q1569" s="64"/>
    </row>
    <row r="1570" spans="10:17">
      <c r="J1570" s="64"/>
      <c r="L1570" s="124"/>
      <c r="M1570" s="136"/>
      <c r="Q1570" s="64"/>
    </row>
    <row r="1571" spans="10:17">
      <c r="J1571" s="64"/>
      <c r="L1571" s="124"/>
      <c r="M1571" s="136"/>
      <c r="Q1571" s="64"/>
    </row>
    <row r="1572" spans="10:17">
      <c r="J1572" s="64"/>
      <c r="L1572" s="124"/>
      <c r="M1572" s="136"/>
      <c r="Q1572" s="64"/>
    </row>
    <row r="1573" spans="10:17">
      <c r="J1573" s="64"/>
      <c r="L1573" s="124"/>
      <c r="M1573" s="136"/>
      <c r="Q1573" s="64"/>
    </row>
    <row r="1574" spans="10:17">
      <c r="J1574" s="64"/>
      <c r="L1574" s="124"/>
      <c r="M1574" s="136"/>
      <c r="Q1574" s="64"/>
    </row>
    <row r="1575" spans="10:17">
      <c r="J1575" s="64"/>
      <c r="L1575" s="124"/>
      <c r="M1575" s="136"/>
      <c r="Q1575" s="64"/>
    </row>
    <row r="1576" spans="10:17">
      <c r="J1576" s="64"/>
      <c r="L1576" s="124"/>
      <c r="M1576" s="136"/>
      <c r="Q1576" s="64"/>
    </row>
    <row r="1577" spans="10:17">
      <c r="J1577" s="64"/>
      <c r="L1577" s="124"/>
      <c r="M1577" s="136"/>
      <c r="Q1577" s="64"/>
    </row>
    <row r="1578" spans="10:17">
      <c r="J1578" s="64"/>
      <c r="L1578" s="124"/>
      <c r="M1578" s="136"/>
      <c r="Q1578" s="64"/>
    </row>
    <row r="1579" spans="10:17">
      <c r="J1579" s="64"/>
      <c r="L1579" s="124"/>
      <c r="M1579" s="136"/>
      <c r="Q1579" s="64"/>
    </row>
    <row r="1580" spans="10:17">
      <c r="J1580" s="64"/>
      <c r="L1580" s="124"/>
      <c r="M1580" s="136"/>
      <c r="Q1580" s="64"/>
    </row>
    <row r="1581" spans="10:17">
      <c r="J1581" s="64"/>
      <c r="L1581" s="124"/>
      <c r="M1581" s="136"/>
      <c r="Q1581" s="64"/>
    </row>
    <row r="1582" spans="10:17">
      <c r="J1582" s="64"/>
      <c r="L1582" s="124"/>
      <c r="M1582" s="136"/>
      <c r="Q1582" s="64"/>
    </row>
    <row r="1583" spans="10:17">
      <c r="J1583" s="64"/>
      <c r="L1583" s="124"/>
      <c r="M1583" s="136"/>
      <c r="Q1583" s="64"/>
    </row>
    <row r="1584" spans="10:17">
      <c r="J1584" s="64"/>
      <c r="L1584" s="124"/>
      <c r="M1584" s="136"/>
      <c r="Q1584" s="64"/>
    </row>
    <row r="1585" spans="10:17">
      <c r="J1585" s="64"/>
      <c r="L1585" s="124"/>
      <c r="M1585" s="136"/>
      <c r="Q1585" s="64"/>
    </row>
    <row r="1586" spans="10:17">
      <c r="J1586" s="64"/>
      <c r="L1586" s="124"/>
      <c r="M1586" s="136"/>
      <c r="Q1586" s="64"/>
    </row>
    <row r="1587" spans="10:17">
      <c r="J1587" s="64"/>
      <c r="L1587" s="124"/>
      <c r="M1587" s="136"/>
      <c r="Q1587" s="64"/>
    </row>
    <row r="1588" spans="10:17">
      <c r="J1588" s="64"/>
      <c r="L1588" s="124"/>
      <c r="M1588" s="136"/>
      <c r="Q1588" s="64"/>
    </row>
    <row r="1589" spans="10:17">
      <c r="J1589" s="64"/>
      <c r="L1589" s="124"/>
      <c r="M1589" s="136"/>
      <c r="Q1589" s="64"/>
    </row>
    <row r="1590" spans="10:17">
      <c r="J1590" s="64"/>
      <c r="L1590" s="124"/>
      <c r="M1590" s="136"/>
      <c r="Q1590" s="64"/>
    </row>
    <row r="1591" spans="10:17">
      <c r="J1591" s="64"/>
      <c r="L1591" s="124"/>
      <c r="M1591" s="136"/>
      <c r="Q1591" s="64"/>
    </row>
    <row r="1592" spans="10:17">
      <c r="J1592" s="64"/>
      <c r="L1592" s="124"/>
      <c r="M1592" s="136"/>
      <c r="Q1592" s="64"/>
    </row>
    <row r="1593" spans="10:17">
      <c r="J1593" s="64"/>
      <c r="L1593" s="124"/>
      <c r="M1593" s="136"/>
      <c r="Q1593" s="64"/>
    </row>
    <row r="1594" spans="10:17">
      <c r="J1594" s="64"/>
      <c r="L1594" s="124"/>
      <c r="M1594" s="136"/>
      <c r="Q1594" s="64"/>
    </row>
    <row r="1595" spans="10:17">
      <c r="J1595" s="64"/>
      <c r="L1595" s="124"/>
      <c r="M1595" s="136"/>
      <c r="Q1595" s="64"/>
    </row>
    <row r="1596" spans="10:17">
      <c r="J1596" s="64"/>
      <c r="L1596" s="124"/>
      <c r="M1596" s="136"/>
      <c r="Q1596" s="64"/>
    </row>
    <row r="1597" spans="10:17">
      <c r="J1597" s="64"/>
      <c r="L1597" s="124"/>
      <c r="M1597" s="136"/>
      <c r="Q1597" s="64"/>
    </row>
    <row r="1598" spans="10:17">
      <c r="J1598" s="64"/>
      <c r="L1598" s="124"/>
      <c r="M1598" s="136"/>
      <c r="Q1598" s="64"/>
    </row>
    <row r="1599" spans="10:17">
      <c r="J1599" s="64"/>
      <c r="L1599" s="124"/>
      <c r="M1599" s="136"/>
      <c r="Q1599" s="64"/>
    </row>
    <row r="1600" spans="10:17">
      <c r="J1600" s="64"/>
      <c r="L1600" s="124"/>
      <c r="M1600" s="136"/>
      <c r="Q1600" s="64"/>
    </row>
    <row r="1601" spans="10:17">
      <c r="J1601" s="64"/>
      <c r="L1601" s="124"/>
      <c r="M1601" s="136"/>
      <c r="Q1601" s="64"/>
    </row>
    <row r="1602" spans="10:17">
      <c r="J1602" s="64"/>
      <c r="L1602" s="124"/>
      <c r="M1602" s="136"/>
      <c r="Q1602" s="64"/>
    </row>
    <row r="1603" spans="10:17">
      <c r="J1603" s="64"/>
      <c r="L1603" s="124"/>
      <c r="M1603" s="136"/>
      <c r="Q1603" s="64"/>
    </row>
    <row r="1604" spans="10:17">
      <c r="J1604" s="64"/>
      <c r="L1604" s="124"/>
      <c r="M1604" s="136"/>
      <c r="Q1604" s="64"/>
    </row>
    <row r="1605" spans="10:17">
      <c r="J1605" s="64"/>
      <c r="L1605" s="124"/>
      <c r="M1605" s="136"/>
      <c r="Q1605" s="64"/>
    </row>
    <row r="1606" spans="10:17">
      <c r="J1606" s="64"/>
      <c r="L1606" s="124"/>
      <c r="M1606" s="136"/>
      <c r="Q1606" s="64"/>
    </row>
    <row r="1607" spans="10:17">
      <c r="J1607" s="64"/>
      <c r="L1607" s="124"/>
      <c r="M1607" s="136"/>
      <c r="Q1607" s="64"/>
    </row>
    <row r="1608" spans="10:17">
      <c r="J1608" s="64"/>
      <c r="L1608" s="124"/>
      <c r="M1608" s="136"/>
      <c r="Q1608" s="64"/>
    </row>
    <row r="1609" spans="10:17">
      <c r="J1609" s="64"/>
      <c r="L1609" s="124"/>
      <c r="M1609" s="136"/>
      <c r="Q1609" s="64"/>
    </row>
    <row r="1610" spans="10:17">
      <c r="J1610" s="64"/>
      <c r="L1610" s="124"/>
      <c r="M1610" s="136"/>
      <c r="Q1610" s="64"/>
    </row>
    <row r="1611" spans="10:17">
      <c r="J1611" s="64"/>
      <c r="L1611" s="124"/>
      <c r="M1611" s="136"/>
      <c r="Q1611" s="64"/>
    </row>
    <row r="1612" spans="10:17">
      <c r="J1612" s="64"/>
      <c r="L1612" s="124"/>
      <c r="M1612" s="136"/>
      <c r="Q1612" s="64"/>
    </row>
    <row r="1613" spans="10:17">
      <c r="J1613" s="64"/>
      <c r="L1613" s="124"/>
      <c r="M1613" s="136"/>
      <c r="Q1613" s="64"/>
    </row>
    <row r="1614" spans="10:17">
      <c r="J1614" s="64"/>
      <c r="L1614" s="124"/>
      <c r="M1614" s="136"/>
      <c r="Q1614" s="64"/>
    </row>
    <row r="1615" spans="10:17">
      <c r="J1615" s="64"/>
      <c r="L1615" s="124"/>
      <c r="M1615" s="136"/>
      <c r="Q1615" s="64"/>
    </row>
    <row r="1616" spans="10:17">
      <c r="J1616" s="64"/>
      <c r="L1616" s="124"/>
      <c r="M1616" s="136"/>
      <c r="Q1616" s="64"/>
    </row>
    <row r="1617" spans="10:17">
      <c r="J1617" s="64"/>
      <c r="L1617" s="124"/>
      <c r="M1617" s="136"/>
      <c r="Q1617" s="64"/>
    </row>
    <row r="1618" spans="10:17">
      <c r="J1618" s="64"/>
      <c r="L1618" s="124"/>
      <c r="M1618" s="136"/>
      <c r="Q1618" s="64"/>
    </row>
    <row r="1619" spans="10:17">
      <c r="J1619" s="64"/>
      <c r="L1619" s="124"/>
      <c r="M1619" s="136"/>
      <c r="Q1619" s="64"/>
    </row>
    <row r="1620" spans="10:17">
      <c r="J1620" s="64"/>
      <c r="L1620" s="124"/>
      <c r="M1620" s="136"/>
      <c r="Q1620" s="64"/>
    </row>
    <row r="1621" spans="10:17">
      <c r="J1621" s="64"/>
      <c r="L1621" s="124"/>
      <c r="M1621" s="136"/>
      <c r="Q1621" s="64"/>
    </row>
    <row r="1622" spans="10:17">
      <c r="J1622" s="64"/>
      <c r="L1622" s="124"/>
      <c r="M1622" s="136"/>
      <c r="Q1622" s="64"/>
    </row>
    <row r="1623" spans="10:17">
      <c r="J1623" s="64"/>
      <c r="L1623" s="124"/>
      <c r="M1623" s="136"/>
      <c r="Q1623" s="64"/>
    </row>
    <row r="1624" spans="10:17">
      <c r="J1624" s="64"/>
      <c r="L1624" s="124"/>
      <c r="M1624" s="136"/>
      <c r="Q1624" s="64"/>
    </row>
    <row r="1625" spans="10:17">
      <c r="J1625" s="64"/>
      <c r="L1625" s="124"/>
      <c r="M1625" s="136"/>
      <c r="Q1625" s="64"/>
    </row>
    <row r="1626" spans="10:17">
      <c r="J1626" s="64"/>
      <c r="L1626" s="124"/>
      <c r="M1626" s="136"/>
      <c r="Q1626" s="64"/>
    </row>
    <row r="1627" spans="10:17">
      <c r="J1627" s="64"/>
      <c r="L1627" s="124"/>
      <c r="M1627" s="136"/>
      <c r="Q1627" s="64"/>
    </row>
    <row r="1628" spans="10:17">
      <c r="J1628" s="64"/>
      <c r="L1628" s="124"/>
      <c r="M1628" s="136"/>
      <c r="Q1628" s="64"/>
    </row>
    <row r="1629" spans="10:17">
      <c r="J1629" s="64"/>
      <c r="L1629" s="124"/>
      <c r="M1629" s="136"/>
      <c r="Q1629" s="64"/>
    </row>
    <row r="1630" spans="10:17">
      <c r="J1630" s="64"/>
      <c r="L1630" s="124"/>
      <c r="M1630" s="136"/>
      <c r="Q1630" s="64"/>
    </row>
    <row r="1631" spans="10:17">
      <c r="J1631" s="64"/>
      <c r="L1631" s="124"/>
      <c r="M1631" s="136"/>
      <c r="Q1631" s="64"/>
    </row>
    <row r="1632" spans="10:17">
      <c r="J1632" s="64"/>
      <c r="L1632" s="124"/>
      <c r="M1632" s="136"/>
      <c r="Q1632" s="64"/>
    </row>
    <row r="1633" spans="10:17">
      <c r="J1633" s="64"/>
      <c r="L1633" s="124"/>
      <c r="M1633" s="136"/>
      <c r="Q1633" s="64"/>
    </row>
    <row r="1634" spans="10:17">
      <c r="J1634" s="64"/>
      <c r="L1634" s="124"/>
      <c r="M1634" s="136"/>
      <c r="Q1634" s="64"/>
    </row>
    <row r="1635" spans="10:17">
      <c r="J1635" s="64"/>
      <c r="L1635" s="124"/>
      <c r="M1635" s="136"/>
      <c r="Q1635" s="64"/>
    </row>
    <row r="1636" spans="10:17">
      <c r="J1636" s="64"/>
      <c r="L1636" s="124"/>
      <c r="M1636" s="136"/>
      <c r="Q1636" s="64"/>
    </row>
    <row r="1637" spans="10:17">
      <c r="J1637" s="64"/>
      <c r="L1637" s="124"/>
      <c r="M1637" s="136"/>
      <c r="Q1637" s="64"/>
    </row>
    <row r="1638" spans="10:17">
      <c r="J1638" s="64"/>
      <c r="L1638" s="124"/>
      <c r="M1638" s="136"/>
      <c r="Q1638" s="64"/>
    </row>
    <row r="1639" spans="10:17">
      <c r="J1639" s="64"/>
      <c r="L1639" s="124"/>
      <c r="M1639" s="136"/>
      <c r="Q1639" s="64"/>
    </row>
    <row r="1640" spans="10:17">
      <c r="J1640" s="64"/>
      <c r="L1640" s="124"/>
      <c r="M1640" s="136"/>
      <c r="Q1640" s="64"/>
    </row>
    <row r="1641" spans="10:17">
      <c r="J1641" s="64"/>
      <c r="L1641" s="124"/>
      <c r="M1641" s="136"/>
      <c r="Q1641" s="64"/>
    </row>
    <row r="1642" spans="10:17">
      <c r="J1642" s="64"/>
      <c r="L1642" s="124"/>
      <c r="M1642" s="136"/>
      <c r="Q1642" s="64"/>
    </row>
    <row r="1643" spans="10:17">
      <c r="J1643" s="64"/>
      <c r="L1643" s="124"/>
      <c r="M1643" s="136"/>
      <c r="Q1643" s="64"/>
    </row>
    <row r="1644" spans="10:17">
      <c r="J1644" s="64"/>
      <c r="L1644" s="124"/>
      <c r="M1644" s="136"/>
      <c r="Q1644" s="64"/>
    </row>
    <row r="1645" spans="10:17">
      <c r="J1645" s="64"/>
      <c r="L1645" s="124"/>
      <c r="M1645" s="136"/>
      <c r="Q1645" s="64"/>
    </row>
    <row r="1646" spans="10:17">
      <c r="J1646" s="64"/>
      <c r="L1646" s="124"/>
      <c r="M1646" s="136"/>
      <c r="Q1646" s="64"/>
    </row>
    <row r="1647" spans="10:17">
      <c r="J1647" s="64"/>
      <c r="L1647" s="124"/>
      <c r="M1647" s="136"/>
      <c r="Q1647" s="64"/>
    </row>
    <row r="1648" spans="10:17">
      <c r="J1648" s="64"/>
      <c r="L1648" s="124"/>
      <c r="M1648" s="136"/>
      <c r="Q1648" s="64"/>
    </row>
    <row r="1649" spans="10:17">
      <c r="J1649" s="64"/>
      <c r="L1649" s="124"/>
      <c r="M1649" s="136"/>
      <c r="Q1649" s="64"/>
    </row>
    <row r="1650" spans="10:17">
      <c r="J1650" s="64"/>
      <c r="L1650" s="124"/>
      <c r="M1650" s="136"/>
      <c r="Q1650" s="64"/>
    </row>
    <row r="1651" spans="10:17">
      <c r="J1651" s="64"/>
      <c r="L1651" s="124"/>
      <c r="M1651" s="136"/>
      <c r="Q1651" s="64"/>
    </row>
    <row r="1652" spans="10:17">
      <c r="J1652" s="64"/>
      <c r="L1652" s="124"/>
      <c r="M1652" s="136"/>
      <c r="Q1652" s="64"/>
    </row>
    <row r="1653" spans="10:17">
      <c r="J1653" s="64"/>
      <c r="L1653" s="124"/>
      <c r="M1653" s="136"/>
      <c r="Q1653" s="64"/>
    </row>
    <row r="1654" spans="10:17">
      <c r="J1654" s="64"/>
      <c r="L1654" s="124"/>
      <c r="M1654" s="136"/>
      <c r="Q1654" s="64"/>
    </row>
    <row r="1655" spans="10:17">
      <c r="J1655" s="64"/>
      <c r="L1655" s="124"/>
      <c r="M1655" s="136"/>
      <c r="Q1655" s="64"/>
    </row>
    <row r="1656" spans="10:17">
      <c r="J1656" s="64"/>
      <c r="L1656" s="124"/>
      <c r="M1656" s="136"/>
      <c r="Q1656" s="64"/>
    </row>
    <row r="1657" spans="10:17">
      <c r="J1657" s="64"/>
      <c r="L1657" s="124"/>
      <c r="M1657" s="136"/>
      <c r="Q1657" s="64"/>
    </row>
    <row r="1658" spans="10:17">
      <c r="J1658" s="64"/>
      <c r="L1658" s="124"/>
      <c r="M1658" s="136"/>
      <c r="Q1658" s="64"/>
    </row>
    <row r="1659" spans="10:17">
      <c r="J1659" s="64"/>
      <c r="L1659" s="124"/>
      <c r="M1659" s="136"/>
      <c r="Q1659" s="64"/>
    </row>
    <row r="1660" spans="10:17">
      <c r="J1660" s="64"/>
      <c r="L1660" s="124"/>
      <c r="M1660" s="136"/>
      <c r="Q1660" s="64"/>
    </row>
    <row r="1661" spans="10:17">
      <c r="J1661" s="64"/>
      <c r="L1661" s="124"/>
      <c r="M1661" s="136"/>
      <c r="Q1661" s="64"/>
    </row>
    <row r="1662" spans="10:17">
      <c r="J1662" s="64"/>
      <c r="L1662" s="124"/>
      <c r="M1662" s="136"/>
      <c r="Q1662" s="64"/>
    </row>
    <row r="1663" spans="10:17">
      <c r="J1663" s="64"/>
      <c r="L1663" s="124"/>
      <c r="M1663" s="136"/>
      <c r="Q1663" s="64"/>
    </row>
    <row r="1664" spans="10:17">
      <c r="J1664" s="64"/>
      <c r="L1664" s="124"/>
      <c r="M1664" s="136"/>
      <c r="Q1664" s="64"/>
    </row>
    <row r="1665" spans="10:17">
      <c r="J1665" s="64"/>
      <c r="L1665" s="124"/>
      <c r="M1665" s="136"/>
      <c r="Q1665" s="64"/>
    </row>
    <row r="1666" spans="10:17">
      <c r="J1666" s="64"/>
      <c r="L1666" s="124"/>
      <c r="M1666" s="136"/>
      <c r="Q1666" s="64"/>
    </row>
    <row r="1667" spans="10:17">
      <c r="J1667" s="64"/>
      <c r="L1667" s="124"/>
      <c r="M1667" s="136"/>
      <c r="Q1667" s="64"/>
    </row>
    <row r="1668" spans="10:17">
      <c r="J1668" s="64"/>
      <c r="L1668" s="124"/>
      <c r="M1668" s="136"/>
      <c r="Q1668" s="64"/>
    </row>
    <row r="1669" spans="10:17">
      <c r="J1669" s="64"/>
      <c r="L1669" s="124"/>
      <c r="M1669" s="136"/>
      <c r="Q1669" s="64"/>
    </row>
    <row r="1670" spans="10:17">
      <c r="J1670" s="64"/>
      <c r="L1670" s="124"/>
      <c r="M1670" s="136"/>
      <c r="Q1670" s="64"/>
    </row>
    <row r="1671" spans="10:17">
      <c r="J1671" s="64"/>
      <c r="L1671" s="124"/>
      <c r="M1671" s="136"/>
      <c r="Q1671" s="64"/>
    </row>
    <row r="1672" spans="10:17">
      <c r="J1672" s="64"/>
      <c r="L1672" s="124"/>
      <c r="M1672" s="136"/>
      <c r="Q1672" s="64"/>
    </row>
    <row r="1673" spans="10:17">
      <c r="J1673" s="64"/>
      <c r="L1673" s="124"/>
      <c r="M1673" s="136"/>
      <c r="Q1673" s="64"/>
    </row>
    <row r="1674" spans="10:17">
      <c r="J1674" s="64"/>
      <c r="L1674" s="124"/>
      <c r="M1674" s="136"/>
      <c r="Q1674" s="64"/>
    </row>
    <row r="1675" spans="10:17">
      <c r="J1675" s="64"/>
      <c r="L1675" s="124"/>
      <c r="M1675" s="136"/>
      <c r="Q1675" s="64"/>
    </row>
    <row r="1676" spans="10:17">
      <c r="J1676" s="64"/>
      <c r="L1676" s="124"/>
      <c r="M1676" s="136"/>
      <c r="Q1676" s="64"/>
    </row>
    <row r="1677" spans="10:17">
      <c r="J1677" s="64"/>
      <c r="L1677" s="124"/>
      <c r="M1677" s="136"/>
      <c r="Q1677" s="64"/>
    </row>
    <row r="1678" spans="10:17">
      <c r="J1678" s="64"/>
      <c r="L1678" s="124"/>
      <c r="M1678" s="136"/>
      <c r="Q1678" s="64"/>
    </row>
    <row r="1679" spans="10:17">
      <c r="J1679" s="64"/>
      <c r="L1679" s="124"/>
      <c r="M1679" s="136"/>
      <c r="Q1679" s="64"/>
    </row>
    <row r="1680" spans="10:17">
      <c r="J1680" s="64"/>
      <c r="L1680" s="124"/>
      <c r="M1680" s="136"/>
      <c r="Q1680" s="64"/>
    </row>
    <row r="1681" spans="10:17">
      <c r="J1681" s="64"/>
      <c r="L1681" s="124"/>
      <c r="M1681" s="136"/>
      <c r="Q1681" s="64"/>
    </row>
    <row r="1682" spans="10:17">
      <c r="J1682" s="64"/>
      <c r="L1682" s="124"/>
      <c r="M1682" s="136"/>
      <c r="Q1682" s="64"/>
    </row>
    <row r="1683" spans="10:17">
      <c r="J1683" s="64"/>
      <c r="L1683" s="124"/>
      <c r="M1683" s="136"/>
      <c r="Q1683" s="64"/>
    </row>
    <row r="1684" spans="10:17">
      <c r="J1684" s="64"/>
      <c r="L1684" s="124"/>
      <c r="M1684" s="136"/>
      <c r="Q1684" s="64"/>
    </row>
    <row r="1685" spans="10:17">
      <c r="J1685" s="64"/>
      <c r="L1685" s="124"/>
      <c r="M1685" s="136"/>
      <c r="Q1685" s="64"/>
    </row>
    <row r="1686" spans="10:17">
      <c r="J1686" s="64"/>
      <c r="L1686" s="124"/>
      <c r="M1686" s="136"/>
      <c r="Q1686" s="64"/>
    </row>
    <row r="1687" spans="10:17">
      <c r="J1687" s="64"/>
      <c r="L1687" s="124"/>
      <c r="M1687" s="136"/>
      <c r="Q1687" s="64"/>
    </row>
    <row r="1688" spans="10:17">
      <c r="J1688" s="64"/>
      <c r="L1688" s="124"/>
      <c r="M1688" s="136"/>
      <c r="Q1688" s="64"/>
    </row>
    <row r="1689" spans="10:17">
      <c r="J1689" s="64"/>
      <c r="L1689" s="124"/>
      <c r="M1689" s="136"/>
      <c r="Q1689" s="64"/>
    </row>
    <row r="1690" spans="10:17">
      <c r="J1690" s="64"/>
      <c r="L1690" s="124"/>
      <c r="M1690" s="136"/>
      <c r="Q1690" s="64"/>
    </row>
    <row r="1691" spans="10:17">
      <c r="J1691" s="64"/>
      <c r="L1691" s="124"/>
      <c r="M1691" s="136"/>
      <c r="Q1691" s="64"/>
    </row>
    <row r="1692" spans="10:17">
      <c r="J1692" s="64"/>
      <c r="L1692" s="124"/>
      <c r="M1692" s="136"/>
      <c r="Q1692" s="64"/>
    </row>
    <row r="1693" spans="10:17">
      <c r="J1693" s="64"/>
      <c r="L1693" s="124"/>
      <c r="M1693" s="136"/>
      <c r="Q1693" s="64"/>
    </row>
    <row r="1694" spans="10:17">
      <c r="J1694" s="64"/>
      <c r="L1694" s="124"/>
      <c r="M1694" s="136"/>
      <c r="Q1694" s="64"/>
    </row>
    <row r="1695" spans="10:17">
      <c r="J1695" s="64"/>
      <c r="L1695" s="124"/>
      <c r="M1695" s="136"/>
      <c r="Q1695" s="64"/>
    </row>
    <row r="1696" spans="10:17">
      <c r="J1696" s="64"/>
      <c r="L1696" s="124"/>
      <c r="M1696" s="136"/>
      <c r="Q1696" s="64"/>
    </row>
    <row r="1697" spans="10:17">
      <c r="J1697" s="64"/>
      <c r="L1697" s="124"/>
      <c r="M1697" s="136"/>
      <c r="Q1697" s="64"/>
    </row>
    <row r="1698" spans="10:17">
      <c r="J1698" s="64"/>
      <c r="L1698" s="124"/>
      <c r="M1698" s="136"/>
      <c r="Q1698" s="64"/>
    </row>
    <row r="1699" spans="10:17">
      <c r="J1699" s="64"/>
      <c r="L1699" s="124"/>
      <c r="M1699" s="136"/>
      <c r="Q1699" s="64"/>
    </row>
    <row r="1700" spans="10:17">
      <c r="J1700" s="64"/>
      <c r="L1700" s="124"/>
      <c r="M1700" s="136"/>
      <c r="Q1700" s="64"/>
    </row>
    <row r="1701" spans="10:17">
      <c r="J1701" s="64"/>
      <c r="L1701" s="124"/>
      <c r="M1701" s="136"/>
      <c r="Q1701" s="64"/>
    </row>
    <row r="1702" spans="10:17">
      <c r="J1702" s="64"/>
      <c r="L1702" s="124"/>
      <c r="M1702" s="136"/>
      <c r="Q1702" s="64"/>
    </row>
    <row r="1703" spans="10:17">
      <c r="J1703" s="64"/>
      <c r="L1703" s="124"/>
      <c r="M1703" s="136"/>
      <c r="Q1703" s="64"/>
    </row>
    <row r="1704" spans="10:17">
      <c r="J1704" s="64"/>
      <c r="L1704" s="124"/>
      <c r="M1704" s="136"/>
      <c r="Q1704" s="64"/>
    </row>
    <row r="1705" spans="10:17">
      <c r="J1705" s="64"/>
      <c r="L1705" s="124"/>
      <c r="M1705" s="136"/>
      <c r="Q1705" s="64"/>
    </row>
    <row r="1706" spans="10:17">
      <c r="J1706" s="64"/>
      <c r="L1706" s="124"/>
      <c r="M1706" s="136"/>
      <c r="Q1706" s="64"/>
    </row>
    <row r="1707" spans="10:17">
      <c r="J1707" s="64"/>
      <c r="L1707" s="124"/>
      <c r="M1707" s="136"/>
      <c r="Q1707" s="64"/>
    </row>
    <row r="1708" spans="10:17">
      <c r="J1708" s="64"/>
      <c r="L1708" s="124"/>
      <c r="M1708" s="136"/>
      <c r="Q1708" s="64"/>
    </row>
    <row r="1709" spans="10:17">
      <c r="J1709" s="64"/>
      <c r="L1709" s="124"/>
      <c r="M1709" s="136"/>
      <c r="Q1709" s="64"/>
    </row>
    <row r="1710" spans="10:17">
      <c r="J1710" s="64"/>
      <c r="L1710" s="124"/>
      <c r="M1710" s="136"/>
      <c r="Q1710" s="64"/>
    </row>
    <row r="1711" spans="10:17">
      <c r="J1711" s="64"/>
      <c r="L1711" s="124"/>
      <c r="M1711" s="136"/>
      <c r="Q1711" s="64"/>
    </row>
    <row r="1712" spans="10:17">
      <c r="J1712" s="64"/>
      <c r="L1712" s="124"/>
      <c r="M1712" s="136"/>
      <c r="Q1712" s="64"/>
    </row>
    <row r="1713" spans="10:17">
      <c r="J1713" s="64"/>
      <c r="L1713" s="124"/>
      <c r="M1713" s="136"/>
      <c r="Q1713" s="64"/>
    </row>
    <row r="1714" spans="10:17">
      <c r="J1714" s="64"/>
      <c r="L1714" s="124"/>
      <c r="M1714" s="136"/>
      <c r="Q1714" s="64"/>
    </row>
    <row r="1715" spans="10:17">
      <c r="J1715" s="64"/>
      <c r="L1715" s="124"/>
      <c r="M1715" s="136"/>
      <c r="Q1715" s="64"/>
    </row>
    <row r="1716" spans="10:17">
      <c r="J1716" s="64"/>
      <c r="L1716" s="124"/>
      <c r="M1716" s="136"/>
      <c r="Q1716" s="64"/>
    </row>
    <row r="1717" spans="10:17">
      <c r="J1717" s="64"/>
      <c r="L1717" s="124"/>
      <c r="M1717" s="136"/>
      <c r="Q1717" s="64"/>
    </row>
    <row r="1718" spans="10:17">
      <c r="J1718" s="64"/>
      <c r="L1718" s="124"/>
      <c r="M1718" s="136"/>
      <c r="Q1718" s="64"/>
    </row>
    <row r="1719" spans="10:17">
      <c r="J1719" s="64"/>
      <c r="L1719" s="124"/>
      <c r="M1719" s="136"/>
      <c r="Q1719" s="64"/>
    </row>
    <row r="1720" spans="10:17">
      <c r="J1720" s="64"/>
      <c r="L1720" s="124"/>
      <c r="M1720" s="136"/>
      <c r="Q1720" s="64"/>
    </row>
    <row r="1721" spans="10:17">
      <c r="J1721" s="64"/>
      <c r="L1721" s="124"/>
      <c r="M1721" s="136"/>
      <c r="Q1721" s="64"/>
    </row>
    <row r="1722" spans="10:17">
      <c r="J1722" s="64"/>
      <c r="L1722" s="124"/>
      <c r="M1722" s="136"/>
      <c r="Q1722" s="64"/>
    </row>
    <row r="1723" spans="10:17">
      <c r="J1723" s="64"/>
      <c r="L1723" s="124"/>
      <c r="M1723" s="136"/>
      <c r="Q1723" s="64"/>
    </row>
    <row r="1724" spans="10:17">
      <c r="J1724" s="64"/>
      <c r="L1724" s="124"/>
      <c r="M1724" s="136"/>
      <c r="Q1724" s="64"/>
    </row>
    <row r="1725" spans="10:17">
      <c r="J1725" s="64"/>
      <c r="L1725" s="124"/>
      <c r="M1725" s="136"/>
      <c r="Q1725" s="64"/>
    </row>
    <row r="1726" spans="10:17">
      <c r="J1726" s="64"/>
      <c r="L1726" s="124"/>
      <c r="M1726" s="136"/>
      <c r="Q1726" s="64"/>
    </row>
    <row r="1727" spans="10:17">
      <c r="J1727" s="64"/>
      <c r="L1727" s="124"/>
      <c r="M1727" s="136"/>
      <c r="Q1727" s="64"/>
    </row>
    <row r="1728" spans="10:17">
      <c r="J1728" s="64"/>
      <c r="L1728" s="124"/>
      <c r="M1728" s="136"/>
      <c r="Q1728" s="64"/>
    </row>
    <row r="1729" spans="10:17">
      <c r="J1729" s="64"/>
      <c r="L1729" s="124"/>
      <c r="M1729" s="136"/>
      <c r="Q1729" s="64"/>
    </row>
    <row r="1730" spans="10:17">
      <c r="J1730" s="64"/>
      <c r="L1730" s="124"/>
      <c r="M1730" s="136"/>
      <c r="Q1730" s="64"/>
    </row>
    <row r="1731" spans="10:17">
      <c r="J1731" s="64"/>
      <c r="L1731" s="124"/>
      <c r="M1731" s="136"/>
      <c r="Q1731" s="64"/>
    </row>
    <row r="1732" spans="10:17">
      <c r="J1732" s="64"/>
      <c r="L1732" s="124"/>
      <c r="M1732" s="136"/>
      <c r="Q1732" s="64"/>
    </row>
    <row r="1733" spans="10:17">
      <c r="J1733" s="64"/>
      <c r="L1733" s="124"/>
      <c r="M1733" s="136"/>
      <c r="Q1733" s="64"/>
    </row>
    <row r="1734" spans="10:17">
      <c r="J1734" s="64"/>
      <c r="L1734" s="124"/>
      <c r="M1734" s="136"/>
      <c r="Q1734" s="64"/>
    </row>
    <row r="1735" spans="10:17">
      <c r="J1735" s="64"/>
      <c r="L1735" s="124"/>
      <c r="M1735" s="136"/>
      <c r="Q1735" s="64"/>
    </row>
    <row r="1736" spans="10:17">
      <c r="J1736" s="64"/>
      <c r="L1736" s="124"/>
      <c r="M1736" s="136"/>
      <c r="Q1736" s="64"/>
    </row>
    <row r="1737" spans="10:17">
      <c r="J1737" s="64"/>
      <c r="L1737" s="124"/>
      <c r="M1737" s="136"/>
      <c r="Q1737" s="64"/>
    </row>
    <row r="1738" spans="10:17">
      <c r="J1738" s="64"/>
      <c r="L1738" s="124"/>
      <c r="M1738" s="136"/>
      <c r="Q1738" s="64"/>
    </row>
    <row r="1739" spans="10:17">
      <c r="J1739" s="64"/>
      <c r="L1739" s="124"/>
      <c r="M1739" s="136"/>
      <c r="Q1739" s="64"/>
    </row>
    <row r="1740" spans="10:17">
      <c r="J1740" s="64"/>
      <c r="L1740" s="124"/>
      <c r="M1740" s="136"/>
      <c r="Q1740" s="64"/>
    </row>
    <row r="1741" spans="10:17">
      <c r="J1741" s="64"/>
      <c r="L1741" s="124"/>
      <c r="M1741" s="136"/>
      <c r="Q1741" s="64"/>
    </row>
    <row r="1742" spans="10:17">
      <c r="J1742" s="64"/>
      <c r="L1742" s="124"/>
      <c r="M1742" s="136"/>
      <c r="Q1742" s="64"/>
    </row>
    <row r="1743" spans="10:17">
      <c r="J1743" s="64"/>
      <c r="L1743" s="124"/>
      <c r="M1743" s="136"/>
      <c r="Q1743" s="64"/>
    </row>
    <row r="1744" spans="10:17">
      <c r="J1744" s="64"/>
      <c r="L1744" s="124"/>
      <c r="M1744" s="136"/>
      <c r="Q1744" s="64"/>
    </row>
    <row r="1745" spans="10:17">
      <c r="J1745" s="64"/>
      <c r="L1745" s="124"/>
      <c r="M1745" s="136"/>
      <c r="Q1745" s="64"/>
    </row>
    <row r="1746" spans="10:17">
      <c r="J1746" s="64"/>
      <c r="L1746" s="124"/>
      <c r="M1746" s="136"/>
      <c r="Q1746" s="64"/>
    </row>
    <row r="1747" spans="10:17">
      <c r="J1747" s="64"/>
      <c r="L1747" s="124"/>
      <c r="M1747" s="136"/>
      <c r="Q1747" s="64"/>
    </row>
    <row r="1748" spans="10:17">
      <c r="J1748" s="64"/>
      <c r="L1748" s="124"/>
      <c r="M1748" s="136"/>
      <c r="Q1748" s="64"/>
    </row>
    <row r="1749" spans="10:17">
      <c r="J1749" s="64"/>
      <c r="L1749" s="124"/>
      <c r="M1749" s="136"/>
      <c r="Q1749" s="64"/>
    </row>
    <row r="1750" spans="10:17">
      <c r="J1750" s="64"/>
      <c r="L1750" s="124"/>
      <c r="M1750" s="136"/>
      <c r="Q1750" s="64"/>
    </row>
    <row r="1751" spans="10:17">
      <c r="J1751" s="64"/>
      <c r="L1751" s="124"/>
      <c r="M1751" s="136"/>
      <c r="Q1751" s="64"/>
    </row>
    <row r="1752" spans="10:17">
      <c r="J1752" s="64"/>
      <c r="L1752" s="124"/>
      <c r="M1752" s="136"/>
      <c r="Q1752" s="64"/>
    </row>
    <row r="1753" spans="10:17">
      <c r="J1753" s="64"/>
      <c r="L1753" s="124"/>
      <c r="M1753" s="136"/>
      <c r="Q1753" s="64"/>
    </row>
    <row r="1754" spans="10:17">
      <c r="J1754" s="64"/>
      <c r="L1754" s="124"/>
      <c r="M1754" s="136"/>
      <c r="Q1754" s="64"/>
    </row>
    <row r="1755" spans="10:17">
      <c r="J1755" s="64"/>
      <c r="L1755" s="124"/>
      <c r="M1755" s="136"/>
      <c r="Q1755" s="64"/>
    </row>
    <row r="1756" spans="10:17">
      <c r="J1756" s="64"/>
      <c r="L1756" s="124"/>
      <c r="M1756" s="136"/>
      <c r="Q1756" s="64"/>
    </row>
    <row r="1757" spans="10:17">
      <c r="J1757" s="64"/>
      <c r="L1757" s="124"/>
      <c r="M1757" s="136"/>
      <c r="Q1757" s="64"/>
    </row>
    <row r="1758" spans="10:17">
      <c r="J1758" s="64"/>
      <c r="L1758" s="124"/>
      <c r="M1758" s="136"/>
      <c r="Q1758" s="64"/>
    </row>
    <row r="1759" spans="10:17">
      <c r="J1759" s="64"/>
      <c r="L1759" s="124"/>
      <c r="M1759" s="136"/>
      <c r="Q1759" s="64"/>
    </row>
    <row r="1760" spans="10:17">
      <c r="J1760" s="64"/>
      <c r="L1760" s="124"/>
      <c r="M1760" s="136"/>
      <c r="Q1760" s="64"/>
    </row>
    <row r="1761" spans="10:17">
      <c r="J1761" s="64"/>
      <c r="L1761" s="124"/>
      <c r="M1761" s="136"/>
      <c r="Q1761" s="64"/>
    </row>
    <row r="1762" spans="10:17">
      <c r="J1762" s="64"/>
      <c r="L1762" s="124"/>
      <c r="M1762" s="136"/>
      <c r="Q1762" s="64"/>
    </row>
    <row r="1763" spans="10:17">
      <c r="J1763" s="64"/>
      <c r="L1763" s="124"/>
      <c r="M1763" s="136"/>
      <c r="Q1763" s="64"/>
    </row>
    <row r="1764" spans="10:17">
      <c r="J1764" s="64"/>
      <c r="L1764" s="124"/>
      <c r="M1764" s="136"/>
      <c r="Q1764" s="64"/>
    </row>
    <row r="1765" spans="10:17">
      <c r="J1765" s="64"/>
      <c r="L1765" s="124"/>
      <c r="M1765" s="136"/>
      <c r="Q1765" s="64"/>
    </row>
    <row r="1766" spans="10:17">
      <c r="J1766" s="64"/>
      <c r="L1766" s="124"/>
      <c r="M1766" s="136"/>
      <c r="Q1766" s="64"/>
    </row>
    <row r="1767" spans="10:17">
      <c r="J1767" s="64"/>
      <c r="L1767" s="124"/>
      <c r="M1767" s="136"/>
      <c r="Q1767" s="64"/>
    </row>
    <row r="1768" spans="10:17">
      <c r="J1768" s="64"/>
      <c r="L1768" s="124"/>
      <c r="M1768" s="136"/>
      <c r="Q1768" s="64"/>
    </row>
    <row r="1769" spans="10:17">
      <c r="J1769" s="64"/>
      <c r="L1769" s="124"/>
      <c r="M1769" s="136"/>
      <c r="Q1769" s="64"/>
    </row>
    <row r="1770" spans="10:17">
      <c r="J1770" s="64"/>
      <c r="L1770" s="124"/>
      <c r="M1770" s="136"/>
      <c r="Q1770" s="64"/>
    </row>
    <row r="1771" spans="10:17">
      <c r="J1771" s="64"/>
      <c r="L1771" s="124"/>
      <c r="M1771" s="136"/>
      <c r="Q1771" s="64"/>
    </row>
    <row r="1772" spans="10:17">
      <c r="J1772" s="64"/>
      <c r="L1772" s="124"/>
      <c r="M1772" s="136"/>
      <c r="Q1772" s="64"/>
    </row>
    <row r="1773" spans="10:17">
      <c r="J1773" s="64"/>
      <c r="L1773" s="124"/>
      <c r="M1773" s="136"/>
      <c r="Q1773" s="64"/>
    </row>
    <row r="1774" spans="10:17">
      <c r="J1774" s="64"/>
      <c r="L1774" s="124"/>
      <c r="M1774" s="136"/>
      <c r="Q1774" s="64"/>
    </row>
    <row r="1775" spans="10:17">
      <c r="J1775" s="64"/>
      <c r="L1775" s="124"/>
      <c r="M1775" s="136"/>
      <c r="Q1775" s="64"/>
    </row>
    <row r="1776" spans="10:17">
      <c r="J1776" s="64"/>
      <c r="L1776" s="124"/>
      <c r="M1776" s="136"/>
      <c r="Q1776" s="64"/>
    </row>
    <row r="1777" spans="10:17">
      <c r="J1777" s="64"/>
      <c r="L1777" s="124"/>
      <c r="M1777" s="136"/>
      <c r="Q1777" s="64"/>
    </row>
    <row r="1778" spans="10:17">
      <c r="J1778" s="64"/>
      <c r="L1778" s="124"/>
      <c r="M1778" s="136"/>
      <c r="Q1778" s="64"/>
    </row>
    <row r="1779" spans="10:17">
      <c r="J1779" s="64"/>
      <c r="L1779" s="124"/>
      <c r="M1779" s="136"/>
      <c r="Q1779" s="64"/>
    </row>
    <row r="1780" spans="10:17">
      <c r="J1780" s="64"/>
      <c r="L1780" s="124"/>
      <c r="M1780" s="136"/>
      <c r="Q1780" s="64"/>
    </row>
    <row r="1781" spans="10:17">
      <c r="J1781" s="64"/>
      <c r="L1781" s="124"/>
      <c r="M1781" s="136"/>
      <c r="Q1781" s="64"/>
    </row>
    <row r="1782" spans="10:17">
      <c r="J1782" s="64"/>
      <c r="L1782" s="124"/>
      <c r="M1782" s="136"/>
      <c r="Q1782" s="64"/>
    </row>
    <row r="1783" spans="10:17">
      <c r="J1783" s="64"/>
      <c r="L1783" s="124"/>
      <c r="M1783" s="136"/>
      <c r="Q1783" s="64"/>
    </row>
    <row r="1784" spans="10:17">
      <c r="J1784" s="64"/>
      <c r="L1784" s="124"/>
      <c r="M1784" s="136"/>
      <c r="Q1784" s="64"/>
    </row>
    <row r="1785" spans="10:17">
      <c r="J1785" s="64"/>
      <c r="L1785" s="124"/>
      <c r="M1785" s="136"/>
      <c r="Q1785" s="64"/>
    </row>
    <row r="1786" spans="10:17">
      <c r="J1786" s="64"/>
      <c r="L1786" s="124"/>
      <c r="M1786" s="136"/>
      <c r="Q1786" s="64"/>
    </row>
    <row r="1787" spans="10:17">
      <c r="J1787" s="64"/>
      <c r="L1787" s="124"/>
      <c r="M1787" s="136"/>
      <c r="Q1787" s="64"/>
    </row>
    <row r="1788" spans="10:17">
      <c r="J1788" s="64"/>
      <c r="L1788" s="124"/>
      <c r="M1788" s="136"/>
      <c r="Q1788" s="64"/>
    </row>
    <row r="1789" spans="10:17">
      <c r="J1789" s="64"/>
      <c r="L1789" s="124"/>
      <c r="M1789" s="136"/>
      <c r="Q1789" s="64"/>
    </row>
    <row r="1790" spans="10:17">
      <c r="J1790" s="64"/>
      <c r="L1790" s="124"/>
      <c r="M1790" s="136"/>
      <c r="Q1790" s="64"/>
    </row>
    <row r="1791" spans="10:17">
      <c r="J1791" s="64"/>
      <c r="L1791" s="124"/>
      <c r="M1791" s="136"/>
      <c r="Q1791" s="64"/>
    </row>
    <row r="1792" spans="10:17">
      <c r="J1792" s="64"/>
      <c r="L1792" s="124"/>
      <c r="M1792" s="136"/>
      <c r="Q1792" s="64"/>
    </row>
    <row r="1793" spans="10:17">
      <c r="J1793" s="64"/>
      <c r="L1793" s="124"/>
      <c r="M1793" s="136"/>
      <c r="Q1793" s="64"/>
    </row>
    <row r="1794" spans="10:17">
      <c r="J1794" s="64"/>
      <c r="L1794" s="124"/>
      <c r="M1794" s="136"/>
      <c r="Q1794" s="64"/>
    </row>
    <row r="1795" spans="10:17">
      <c r="J1795" s="64"/>
      <c r="L1795" s="124"/>
      <c r="M1795" s="136"/>
      <c r="Q1795" s="64"/>
    </row>
    <row r="1796" spans="10:17">
      <c r="J1796" s="64"/>
      <c r="L1796" s="124"/>
      <c r="M1796" s="136"/>
      <c r="Q1796" s="64"/>
    </row>
    <row r="1797" spans="10:17">
      <c r="J1797" s="64"/>
      <c r="L1797" s="124"/>
      <c r="M1797" s="136"/>
      <c r="Q1797" s="64"/>
    </row>
    <row r="1798" spans="10:17">
      <c r="J1798" s="64"/>
      <c r="L1798" s="124"/>
      <c r="M1798" s="136"/>
      <c r="Q1798" s="64"/>
    </row>
    <row r="1799" spans="10:17">
      <c r="J1799" s="64"/>
      <c r="L1799" s="124"/>
      <c r="M1799" s="136"/>
      <c r="Q1799" s="64"/>
    </row>
    <row r="1800" spans="10:17">
      <c r="J1800" s="64"/>
      <c r="L1800" s="124"/>
      <c r="M1800" s="136"/>
      <c r="Q1800" s="64"/>
    </row>
    <row r="1801" spans="10:17">
      <c r="J1801" s="64"/>
      <c r="L1801" s="124"/>
      <c r="M1801" s="136"/>
      <c r="Q1801" s="64"/>
    </row>
    <row r="1802" spans="10:17">
      <c r="J1802" s="64"/>
      <c r="L1802" s="124"/>
      <c r="M1802" s="136"/>
      <c r="Q1802" s="64"/>
    </row>
    <row r="1803" spans="10:17">
      <c r="J1803" s="64"/>
      <c r="L1803" s="124"/>
      <c r="M1803" s="136"/>
      <c r="Q1803" s="64"/>
    </row>
    <row r="1804" spans="10:17">
      <c r="J1804" s="64"/>
      <c r="L1804" s="124"/>
      <c r="M1804" s="136"/>
      <c r="Q1804" s="64"/>
    </row>
    <row r="1805" spans="10:17">
      <c r="J1805" s="64"/>
      <c r="L1805" s="124"/>
      <c r="M1805" s="136"/>
      <c r="Q1805" s="64"/>
    </row>
    <row r="1806" spans="10:17">
      <c r="J1806" s="64"/>
      <c r="L1806" s="124"/>
      <c r="M1806" s="136"/>
      <c r="Q1806" s="64"/>
    </row>
    <row r="1807" spans="10:17">
      <c r="J1807" s="64"/>
      <c r="L1807" s="124"/>
      <c r="M1807" s="136"/>
      <c r="Q1807" s="64"/>
    </row>
    <row r="1808" spans="10:17">
      <c r="J1808" s="64"/>
      <c r="L1808" s="124"/>
      <c r="M1808" s="136"/>
      <c r="Q1808" s="64"/>
    </row>
    <row r="1809" spans="10:17">
      <c r="J1809" s="64"/>
      <c r="L1809" s="124"/>
      <c r="M1809" s="136"/>
      <c r="Q1809" s="64"/>
    </row>
    <row r="1810" spans="10:17">
      <c r="J1810" s="64"/>
      <c r="L1810" s="124"/>
      <c r="M1810" s="136"/>
      <c r="Q1810" s="64"/>
    </row>
    <row r="1811" spans="10:17">
      <c r="J1811" s="64"/>
      <c r="L1811" s="124"/>
      <c r="M1811" s="136"/>
      <c r="Q1811" s="64"/>
    </row>
    <row r="1812" spans="10:17">
      <c r="J1812" s="64"/>
      <c r="L1812" s="124"/>
      <c r="M1812" s="136"/>
      <c r="Q1812" s="64"/>
    </row>
    <row r="1813" spans="10:17">
      <c r="J1813" s="64"/>
      <c r="L1813" s="124"/>
      <c r="M1813" s="136"/>
      <c r="Q1813" s="64"/>
    </row>
    <row r="1814" spans="10:17">
      <c r="J1814" s="64"/>
      <c r="L1814" s="124"/>
      <c r="M1814" s="136"/>
      <c r="Q1814" s="64"/>
    </row>
    <row r="1815" spans="10:17">
      <c r="J1815" s="64"/>
      <c r="L1815" s="124"/>
      <c r="M1815" s="136"/>
      <c r="Q1815" s="64"/>
    </row>
    <row r="1816" spans="10:17">
      <c r="J1816" s="64"/>
      <c r="L1816" s="124"/>
      <c r="M1816" s="136"/>
      <c r="Q1816" s="64"/>
    </row>
    <row r="1817" spans="10:17">
      <c r="J1817" s="64"/>
      <c r="L1817" s="124"/>
      <c r="M1817" s="136"/>
      <c r="Q1817" s="64"/>
    </row>
    <row r="1818" spans="10:17">
      <c r="J1818" s="64"/>
      <c r="L1818" s="124"/>
      <c r="M1818" s="136"/>
      <c r="Q1818" s="64"/>
    </row>
    <row r="1819" spans="10:17">
      <c r="J1819" s="64"/>
      <c r="L1819" s="124"/>
      <c r="M1819" s="136"/>
      <c r="Q1819" s="64"/>
    </row>
    <row r="1820" spans="10:17">
      <c r="J1820" s="64"/>
      <c r="L1820" s="124"/>
      <c r="M1820" s="136"/>
      <c r="Q1820" s="64"/>
    </row>
    <row r="1821" spans="10:17">
      <c r="J1821" s="64"/>
      <c r="L1821" s="124"/>
      <c r="M1821" s="136"/>
      <c r="Q1821" s="64"/>
    </row>
    <row r="1822" spans="10:17">
      <c r="J1822" s="64"/>
      <c r="L1822" s="124"/>
      <c r="M1822" s="136"/>
      <c r="Q1822" s="64"/>
    </row>
    <row r="1823" spans="10:17">
      <c r="J1823" s="64"/>
      <c r="L1823" s="124"/>
      <c r="M1823" s="136"/>
      <c r="Q1823" s="64"/>
    </row>
    <row r="1824" spans="10:17">
      <c r="J1824" s="64"/>
      <c r="L1824" s="124"/>
      <c r="M1824" s="136"/>
      <c r="Q1824" s="64"/>
    </row>
    <row r="1825" spans="10:17">
      <c r="J1825" s="64"/>
      <c r="L1825" s="124"/>
      <c r="M1825" s="136"/>
      <c r="Q1825" s="64"/>
    </row>
    <row r="1826" spans="10:17">
      <c r="J1826" s="64"/>
      <c r="L1826" s="124"/>
      <c r="M1826" s="136"/>
      <c r="Q1826" s="64"/>
    </row>
    <row r="1827" spans="10:17">
      <c r="J1827" s="64"/>
      <c r="L1827" s="124"/>
      <c r="M1827" s="136"/>
      <c r="Q1827" s="64"/>
    </row>
    <row r="1828" spans="10:17">
      <c r="J1828" s="64"/>
      <c r="L1828" s="124"/>
      <c r="M1828" s="136"/>
      <c r="Q1828" s="64"/>
    </row>
    <row r="1829" spans="10:17">
      <c r="J1829" s="64"/>
      <c r="L1829" s="124"/>
      <c r="M1829" s="136"/>
      <c r="Q1829" s="64"/>
    </row>
    <row r="1830" spans="10:17">
      <c r="J1830" s="64"/>
      <c r="L1830" s="124"/>
      <c r="M1830" s="136"/>
      <c r="Q1830" s="64"/>
    </row>
    <row r="1831" spans="10:17">
      <c r="J1831" s="64"/>
      <c r="L1831" s="124"/>
      <c r="M1831" s="136"/>
      <c r="Q1831" s="64"/>
    </row>
    <row r="1832" spans="10:17">
      <c r="J1832" s="64"/>
      <c r="L1832" s="124"/>
      <c r="M1832" s="136"/>
      <c r="Q1832" s="64"/>
    </row>
    <row r="1833" spans="10:17">
      <c r="J1833" s="64"/>
      <c r="L1833" s="124"/>
      <c r="M1833" s="136"/>
      <c r="Q1833" s="64"/>
    </row>
    <row r="1834" spans="10:17">
      <c r="J1834" s="64"/>
      <c r="L1834" s="124"/>
      <c r="M1834" s="136"/>
      <c r="Q1834" s="64"/>
    </row>
    <row r="1835" spans="10:17">
      <c r="J1835" s="64"/>
      <c r="L1835" s="124"/>
      <c r="M1835" s="136"/>
      <c r="Q1835" s="64"/>
    </row>
    <row r="1836" spans="10:17">
      <c r="J1836" s="64"/>
      <c r="L1836" s="124"/>
      <c r="M1836" s="136"/>
      <c r="Q1836" s="64"/>
    </row>
    <row r="1837" spans="10:17">
      <c r="J1837" s="64"/>
      <c r="L1837" s="124"/>
      <c r="M1837" s="136"/>
      <c r="Q1837" s="64"/>
    </row>
    <row r="1838" spans="10:17">
      <c r="J1838" s="64"/>
      <c r="L1838" s="124"/>
      <c r="M1838" s="136"/>
      <c r="Q1838" s="64"/>
    </row>
    <row r="1839" spans="10:17">
      <c r="J1839" s="64"/>
      <c r="L1839" s="124"/>
      <c r="M1839" s="136"/>
      <c r="Q1839" s="64"/>
    </row>
    <row r="1840" spans="10:17">
      <c r="J1840" s="64"/>
      <c r="L1840" s="124"/>
      <c r="M1840" s="136"/>
      <c r="Q1840" s="64"/>
    </row>
    <row r="1841" spans="10:17">
      <c r="J1841" s="64"/>
      <c r="L1841" s="124"/>
      <c r="M1841" s="136"/>
      <c r="Q1841" s="64"/>
    </row>
    <row r="1842" spans="10:17">
      <c r="J1842" s="64"/>
      <c r="L1842" s="124"/>
      <c r="M1842" s="136"/>
      <c r="Q1842" s="64"/>
    </row>
    <row r="1843" spans="10:17">
      <c r="J1843" s="64"/>
      <c r="L1843" s="124"/>
      <c r="M1843" s="136"/>
      <c r="Q1843" s="64"/>
    </row>
    <row r="1844" spans="10:17">
      <c r="J1844" s="64"/>
      <c r="L1844" s="124"/>
      <c r="M1844" s="136"/>
      <c r="Q1844" s="64"/>
    </row>
    <row r="1845" spans="10:17">
      <c r="J1845" s="64"/>
      <c r="L1845" s="124"/>
      <c r="M1845" s="136"/>
      <c r="Q1845" s="64"/>
    </row>
    <row r="1846" spans="10:17">
      <c r="J1846" s="64"/>
      <c r="L1846" s="124"/>
      <c r="M1846" s="136"/>
      <c r="Q1846" s="64"/>
    </row>
    <row r="1847" spans="10:17">
      <c r="J1847" s="64"/>
      <c r="L1847" s="124"/>
      <c r="M1847" s="136"/>
      <c r="Q1847" s="64"/>
    </row>
    <row r="1848" spans="10:17">
      <c r="J1848" s="64"/>
      <c r="L1848" s="124"/>
      <c r="M1848" s="136"/>
      <c r="Q1848" s="64"/>
    </row>
    <row r="1849" spans="10:17">
      <c r="J1849" s="64"/>
      <c r="L1849" s="124"/>
      <c r="M1849" s="136"/>
      <c r="Q1849" s="64"/>
    </row>
    <row r="1850" spans="10:17">
      <c r="J1850" s="64"/>
      <c r="L1850" s="124"/>
      <c r="M1850" s="136"/>
      <c r="Q1850" s="64"/>
    </row>
    <row r="1851" spans="10:17">
      <c r="J1851" s="64"/>
      <c r="L1851" s="124"/>
      <c r="M1851" s="136"/>
      <c r="Q1851" s="64"/>
    </row>
    <row r="1852" spans="10:17">
      <c r="J1852" s="64"/>
      <c r="L1852" s="124"/>
      <c r="M1852" s="136"/>
      <c r="Q1852" s="64"/>
    </row>
    <row r="1853" spans="10:17">
      <c r="J1853" s="64"/>
      <c r="L1853" s="124"/>
      <c r="M1853" s="136"/>
      <c r="Q1853" s="64"/>
    </row>
    <row r="1854" spans="10:17">
      <c r="J1854" s="64"/>
      <c r="L1854" s="124"/>
      <c r="M1854" s="136"/>
      <c r="Q1854" s="64"/>
    </row>
    <row r="1855" spans="10:17">
      <c r="J1855" s="64"/>
      <c r="L1855" s="124"/>
      <c r="M1855" s="136"/>
      <c r="Q1855" s="64"/>
    </row>
    <row r="1856" spans="10:17">
      <c r="J1856" s="64"/>
      <c r="L1856" s="124"/>
      <c r="M1856" s="136"/>
      <c r="Q1856" s="64"/>
    </row>
    <row r="1857" spans="10:17">
      <c r="J1857" s="64"/>
      <c r="L1857" s="124"/>
      <c r="M1857" s="136"/>
      <c r="Q1857" s="64"/>
    </row>
    <row r="1858" spans="10:17">
      <c r="J1858" s="64"/>
      <c r="L1858" s="124"/>
      <c r="M1858" s="136"/>
      <c r="Q1858" s="64"/>
    </row>
    <row r="1859" spans="10:17">
      <c r="J1859" s="64"/>
      <c r="L1859" s="124"/>
      <c r="M1859" s="136"/>
      <c r="Q1859" s="64"/>
    </row>
    <row r="1860" spans="10:17">
      <c r="J1860" s="64"/>
      <c r="L1860" s="124"/>
      <c r="M1860" s="136"/>
      <c r="Q1860" s="64"/>
    </row>
    <row r="1861" spans="10:17">
      <c r="J1861" s="64"/>
      <c r="L1861" s="124"/>
      <c r="M1861" s="136"/>
      <c r="Q1861" s="64"/>
    </row>
    <row r="1862" spans="10:17">
      <c r="J1862" s="64"/>
      <c r="L1862" s="124"/>
      <c r="M1862" s="136"/>
      <c r="Q1862" s="64"/>
    </row>
    <row r="1863" spans="10:17">
      <c r="J1863" s="64"/>
      <c r="L1863" s="124"/>
      <c r="M1863" s="136"/>
      <c r="Q1863" s="64"/>
    </row>
    <row r="1864" spans="10:17">
      <c r="J1864" s="64"/>
      <c r="L1864" s="124"/>
      <c r="M1864" s="136"/>
      <c r="Q1864" s="64"/>
    </row>
    <row r="1865" spans="10:17">
      <c r="J1865" s="64"/>
      <c r="L1865" s="124"/>
      <c r="M1865" s="136"/>
      <c r="Q1865" s="64"/>
    </row>
    <row r="1866" spans="10:17">
      <c r="J1866" s="64"/>
      <c r="L1866" s="124"/>
      <c r="M1866" s="136"/>
      <c r="Q1866" s="64"/>
    </row>
    <row r="1867" spans="10:17">
      <c r="J1867" s="64"/>
      <c r="L1867" s="124"/>
      <c r="M1867" s="136"/>
      <c r="Q1867" s="64"/>
    </row>
    <row r="1868" spans="10:17">
      <c r="J1868" s="64"/>
      <c r="L1868" s="124"/>
      <c r="M1868" s="136"/>
      <c r="Q1868" s="64"/>
    </row>
    <row r="1869" spans="10:17">
      <c r="J1869" s="64"/>
      <c r="L1869" s="124"/>
      <c r="M1869" s="136"/>
      <c r="Q1869" s="64"/>
    </row>
    <row r="1870" spans="10:17">
      <c r="J1870" s="64"/>
      <c r="L1870" s="124"/>
      <c r="M1870" s="136"/>
      <c r="Q1870" s="64"/>
    </row>
    <row r="1871" spans="10:17">
      <c r="J1871" s="64"/>
      <c r="L1871" s="124"/>
      <c r="M1871" s="136"/>
      <c r="Q1871" s="64"/>
    </row>
    <row r="1872" spans="10:17">
      <c r="J1872" s="64"/>
      <c r="L1872" s="124"/>
      <c r="M1872" s="136"/>
      <c r="Q1872" s="64"/>
    </row>
    <row r="1873" spans="10:17">
      <c r="J1873" s="64"/>
      <c r="L1873" s="124"/>
      <c r="M1873" s="136"/>
      <c r="Q1873" s="64"/>
    </row>
    <row r="1874" spans="10:17">
      <c r="J1874" s="64"/>
      <c r="L1874" s="124"/>
      <c r="M1874" s="136"/>
      <c r="Q1874" s="64"/>
    </row>
    <row r="1875" spans="10:17">
      <c r="J1875" s="64"/>
      <c r="L1875" s="124"/>
      <c r="M1875" s="136"/>
      <c r="Q1875" s="64"/>
    </row>
    <row r="1876" spans="10:17">
      <c r="J1876" s="64"/>
      <c r="L1876" s="124"/>
      <c r="M1876" s="136"/>
      <c r="Q1876" s="64"/>
    </row>
    <row r="1877" spans="10:17">
      <c r="J1877" s="64"/>
      <c r="L1877" s="124"/>
      <c r="M1877" s="136"/>
      <c r="Q1877" s="64"/>
    </row>
    <row r="1878" spans="10:17">
      <c r="J1878" s="64"/>
      <c r="L1878" s="124"/>
      <c r="M1878" s="136"/>
      <c r="Q1878" s="64"/>
    </row>
    <row r="1879" spans="10:17">
      <c r="J1879" s="64"/>
      <c r="L1879" s="124"/>
      <c r="M1879" s="136"/>
      <c r="Q1879" s="64"/>
    </row>
    <row r="1880" spans="10:17">
      <c r="J1880" s="64"/>
      <c r="L1880" s="124"/>
      <c r="M1880" s="136"/>
      <c r="Q1880" s="64"/>
    </row>
    <row r="1881" spans="10:17">
      <c r="J1881" s="64"/>
      <c r="L1881" s="124"/>
      <c r="M1881" s="136"/>
      <c r="Q1881" s="64"/>
    </row>
    <row r="1882" spans="10:17">
      <c r="J1882" s="64"/>
      <c r="L1882" s="124"/>
      <c r="M1882" s="136"/>
      <c r="Q1882" s="64"/>
    </row>
    <row r="1883" spans="10:17">
      <c r="J1883" s="64"/>
      <c r="L1883" s="124"/>
      <c r="M1883" s="136"/>
      <c r="Q1883" s="64"/>
    </row>
    <row r="1884" spans="10:17">
      <c r="J1884" s="64"/>
      <c r="L1884" s="124"/>
      <c r="M1884" s="136"/>
      <c r="Q1884" s="64"/>
    </row>
    <row r="1885" spans="10:17">
      <c r="J1885" s="64"/>
      <c r="L1885" s="124"/>
      <c r="M1885" s="136"/>
      <c r="Q1885" s="64"/>
    </row>
    <row r="1886" spans="10:17">
      <c r="J1886" s="64"/>
      <c r="L1886" s="124"/>
      <c r="M1886" s="136"/>
      <c r="Q1886" s="64"/>
    </row>
    <row r="1887" spans="10:17">
      <c r="J1887" s="64"/>
      <c r="L1887" s="124"/>
      <c r="M1887" s="136"/>
      <c r="Q1887" s="64"/>
    </row>
    <row r="1888" spans="10:17">
      <c r="J1888" s="64"/>
      <c r="L1888" s="124"/>
      <c r="M1888" s="136"/>
      <c r="Q1888" s="64"/>
    </row>
    <row r="1889" spans="10:17">
      <c r="J1889" s="64"/>
      <c r="L1889" s="124"/>
      <c r="M1889" s="136"/>
      <c r="Q1889" s="64"/>
    </row>
    <row r="1890" spans="10:17">
      <c r="J1890" s="64"/>
      <c r="L1890" s="124"/>
      <c r="M1890" s="136"/>
      <c r="Q1890" s="64"/>
    </row>
    <row r="1891" spans="10:17">
      <c r="J1891" s="64"/>
      <c r="L1891" s="124"/>
      <c r="M1891" s="136"/>
      <c r="Q1891" s="64"/>
    </row>
    <row r="1892" spans="10:17">
      <c r="J1892" s="64"/>
      <c r="L1892" s="124"/>
      <c r="M1892" s="136"/>
      <c r="Q1892" s="64"/>
    </row>
    <row r="1893" spans="10:17">
      <c r="J1893" s="64"/>
      <c r="L1893" s="124"/>
      <c r="M1893" s="136"/>
      <c r="Q1893" s="64"/>
    </row>
    <row r="1894" spans="10:17">
      <c r="J1894" s="64"/>
      <c r="L1894" s="124"/>
      <c r="M1894" s="136"/>
      <c r="Q1894" s="64"/>
    </row>
    <row r="1895" spans="10:17">
      <c r="J1895" s="64"/>
      <c r="L1895" s="124"/>
      <c r="M1895" s="136"/>
      <c r="Q1895" s="64"/>
    </row>
    <row r="1896" spans="10:17">
      <c r="J1896" s="64"/>
      <c r="L1896" s="124"/>
      <c r="M1896" s="136"/>
      <c r="Q1896" s="64"/>
    </row>
    <row r="1897" spans="10:17">
      <c r="J1897" s="64"/>
      <c r="L1897" s="124"/>
      <c r="M1897" s="136"/>
      <c r="Q1897" s="64"/>
    </row>
    <row r="1898" spans="10:17">
      <c r="J1898" s="64"/>
      <c r="L1898" s="124"/>
      <c r="M1898" s="136"/>
      <c r="Q1898" s="64"/>
    </row>
    <row r="1899" spans="10:17">
      <c r="J1899" s="64"/>
      <c r="L1899" s="124"/>
      <c r="M1899" s="136"/>
      <c r="Q1899" s="64"/>
    </row>
    <row r="1900" spans="10:17">
      <c r="J1900" s="64"/>
      <c r="L1900" s="124"/>
      <c r="M1900" s="136"/>
      <c r="Q1900" s="64"/>
    </row>
    <row r="1901" spans="10:17">
      <c r="J1901" s="64"/>
      <c r="L1901" s="124"/>
      <c r="M1901" s="136"/>
      <c r="Q1901" s="64"/>
    </row>
    <row r="1902" spans="10:17">
      <c r="J1902" s="64"/>
      <c r="L1902" s="124"/>
      <c r="M1902" s="136"/>
      <c r="Q1902" s="64"/>
    </row>
    <row r="1903" spans="10:17">
      <c r="J1903" s="64"/>
      <c r="L1903" s="124"/>
      <c r="M1903" s="136"/>
      <c r="Q1903" s="64"/>
    </row>
    <row r="1904" spans="10:17">
      <c r="J1904" s="64"/>
      <c r="L1904" s="124"/>
      <c r="M1904" s="136"/>
      <c r="Q1904" s="64"/>
    </row>
    <row r="1905" spans="10:17">
      <c r="J1905" s="64"/>
      <c r="L1905" s="124"/>
      <c r="M1905" s="136"/>
      <c r="Q1905" s="64"/>
    </row>
    <row r="1906" spans="10:17">
      <c r="J1906" s="64"/>
      <c r="L1906" s="124"/>
      <c r="M1906" s="136"/>
      <c r="Q1906" s="64"/>
    </row>
    <row r="1907" spans="10:17">
      <c r="J1907" s="64"/>
      <c r="L1907" s="124"/>
      <c r="M1907" s="136"/>
      <c r="Q1907" s="64"/>
    </row>
    <row r="1908" spans="10:17">
      <c r="J1908" s="64"/>
      <c r="L1908" s="124"/>
      <c r="M1908" s="136"/>
      <c r="Q1908" s="64"/>
    </row>
    <row r="1909" spans="10:17">
      <c r="J1909" s="64"/>
      <c r="L1909" s="124"/>
      <c r="M1909" s="136"/>
      <c r="Q1909" s="64"/>
    </row>
    <row r="1910" spans="10:17">
      <c r="J1910" s="64"/>
      <c r="L1910" s="124"/>
      <c r="M1910" s="136"/>
      <c r="Q1910" s="64"/>
    </row>
    <row r="1911" spans="10:17">
      <c r="J1911" s="64"/>
      <c r="L1911" s="124"/>
      <c r="M1911" s="136"/>
      <c r="Q1911" s="64"/>
    </row>
    <row r="1912" spans="10:17">
      <c r="J1912" s="64"/>
      <c r="L1912" s="124"/>
      <c r="M1912" s="136"/>
      <c r="Q1912" s="64"/>
    </row>
    <row r="1913" spans="10:17">
      <c r="J1913" s="64"/>
      <c r="L1913" s="124"/>
      <c r="M1913" s="136"/>
      <c r="Q1913" s="64"/>
    </row>
    <row r="1914" spans="10:17">
      <c r="J1914" s="64"/>
      <c r="L1914" s="124"/>
      <c r="M1914" s="136"/>
      <c r="Q1914" s="64"/>
    </row>
    <row r="1915" spans="10:17">
      <c r="J1915" s="64"/>
      <c r="L1915" s="124"/>
      <c r="M1915" s="136"/>
      <c r="Q1915" s="64"/>
    </row>
    <row r="1916" spans="10:17">
      <c r="J1916" s="64"/>
      <c r="L1916" s="124"/>
      <c r="M1916" s="136"/>
      <c r="Q1916" s="64"/>
    </row>
    <row r="1917" spans="10:17">
      <c r="J1917" s="64"/>
      <c r="L1917" s="124"/>
      <c r="M1917" s="136"/>
      <c r="Q1917" s="64"/>
    </row>
    <row r="1918" spans="10:17">
      <c r="J1918" s="64"/>
      <c r="L1918" s="124"/>
      <c r="M1918" s="136"/>
      <c r="Q1918" s="64"/>
    </row>
    <row r="1919" spans="10:17">
      <c r="J1919" s="64"/>
      <c r="L1919" s="124"/>
      <c r="M1919" s="136"/>
      <c r="Q1919" s="64"/>
    </row>
    <row r="1920" spans="10:17">
      <c r="J1920" s="64"/>
      <c r="L1920" s="124"/>
      <c r="M1920" s="136"/>
      <c r="Q1920" s="64"/>
    </row>
    <row r="1921" spans="10:17">
      <c r="J1921" s="64"/>
      <c r="L1921" s="124"/>
      <c r="M1921" s="136"/>
      <c r="Q1921" s="64"/>
    </row>
    <row r="1922" spans="10:17">
      <c r="J1922" s="64"/>
      <c r="L1922" s="124"/>
      <c r="M1922" s="136"/>
      <c r="Q1922" s="64"/>
    </row>
    <row r="1923" spans="10:17">
      <c r="J1923" s="64"/>
      <c r="L1923" s="124"/>
      <c r="M1923" s="136"/>
      <c r="Q1923" s="64"/>
    </row>
    <row r="1924" spans="10:17">
      <c r="J1924" s="64"/>
      <c r="L1924" s="124"/>
      <c r="M1924" s="136"/>
      <c r="Q1924" s="64"/>
    </row>
    <row r="1925" spans="10:17">
      <c r="J1925" s="64"/>
      <c r="L1925" s="124"/>
      <c r="M1925" s="136"/>
      <c r="Q1925" s="64"/>
    </row>
    <row r="1926" spans="10:17">
      <c r="J1926" s="64"/>
      <c r="L1926" s="124"/>
      <c r="M1926" s="136"/>
      <c r="Q1926" s="64"/>
    </row>
    <row r="1927" spans="10:17">
      <c r="J1927" s="64"/>
      <c r="L1927" s="124"/>
      <c r="M1927" s="136"/>
      <c r="Q1927" s="64"/>
    </row>
    <row r="1928" spans="10:17">
      <c r="J1928" s="64"/>
      <c r="L1928" s="124"/>
      <c r="M1928" s="136"/>
      <c r="Q1928" s="64"/>
    </row>
    <row r="1929" spans="10:17">
      <c r="J1929" s="64"/>
      <c r="L1929" s="124"/>
      <c r="M1929" s="136"/>
      <c r="Q1929" s="64"/>
    </row>
    <row r="1930" spans="10:17">
      <c r="J1930" s="64"/>
      <c r="L1930" s="124"/>
      <c r="M1930" s="136"/>
      <c r="Q1930" s="64"/>
    </row>
    <row r="1931" spans="10:17">
      <c r="J1931" s="64"/>
      <c r="L1931" s="124"/>
      <c r="M1931" s="136"/>
      <c r="Q1931" s="64"/>
    </row>
    <row r="1932" spans="10:17">
      <c r="J1932" s="64"/>
      <c r="L1932" s="124"/>
      <c r="M1932" s="136"/>
      <c r="Q1932" s="64"/>
    </row>
    <row r="1933" spans="10:17">
      <c r="J1933" s="64"/>
      <c r="L1933" s="124"/>
      <c r="M1933" s="136"/>
      <c r="Q1933" s="64"/>
    </row>
    <row r="1934" spans="10:17">
      <c r="J1934" s="64"/>
      <c r="L1934" s="124"/>
      <c r="M1934" s="136"/>
      <c r="Q1934" s="64"/>
    </row>
    <row r="1935" spans="10:17">
      <c r="J1935" s="64"/>
      <c r="L1935" s="124"/>
      <c r="M1935" s="136"/>
      <c r="Q1935" s="64"/>
    </row>
    <row r="1936" spans="10:17">
      <c r="J1936" s="64"/>
      <c r="L1936" s="124"/>
      <c r="M1936" s="136"/>
      <c r="Q1936" s="64"/>
    </row>
    <row r="1937" spans="10:17">
      <c r="J1937" s="64"/>
      <c r="L1937" s="124"/>
      <c r="M1937" s="136"/>
      <c r="Q1937" s="64"/>
    </row>
    <row r="1938" spans="10:17">
      <c r="J1938" s="64"/>
      <c r="L1938" s="124"/>
      <c r="M1938" s="136"/>
      <c r="Q1938" s="64"/>
    </row>
    <row r="1939" spans="10:17">
      <c r="J1939" s="64"/>
      <c r="L1939" s="124"/>
      <c r="M1939" s="136"/>
      <c r="Q1939" s="64"/>
    </row>
    <row r="1940" spans="10:17">
      <c r="J1940" s="64"/>
      <c r="L1940" s="124"/>
      <c r="M1940" s="136"/>
      <c r="Q1940" s="64"/>
    </row>
    <row r="1941" spans="10:17">
      <c r="J1941" s="64"/>
      <c r="L1941" s="124"/>
      <c r="M1941" s="136"/>
      <c r="Q1941" s="64"/>
    </row>
    <row r="1942" spans="10:17">
      <c r="J1942" s="64"/>
      <c r="L1942" s="124"/>
      <c r="M1942" s="136"/>
      <c r="Q1942" s="64"/>
    </row>
    <row r="1943" spans="10:17">
      <c r="J1943" s="64"/>
      <c r="L1943" s="124"/>
      <c r="M1943" s="136"/>
      <c r="Q1943" s="64"/>
    </row>
    <row r="1944" spans="10:17">
      <c r="J1944" s="64"/>
      <c r="L1944" s="124"/>
      <c r="M1944" s="136"/>
      <c r="Q1944" s="64"/>
    </row>
    <row r="1945" spans="10:17">
      <c r="J1945" s="64"/>
      <c r="L1945" s="124"/>
      <c r="M1945" s="136"/>
      <c r="Q1945" s="64"/>
    </row>
    <row r="1946" spans="10:17">
      <c r="J1946" s="64"/>
      <c r="L1946" s="124"/>
      <c r="M1946" s="136"/>
      <c r="Q1946" s="64"/>
    </row>
    <row r="1947" spans="10:17">
      <c r="J1947" s="64"/>
      <c r="L1947" s="124"/>
      <c r="M1947" s="136"/>
      <c r="Q1947" s="64"/>
    </row>
    <row r="1948" spans="10:17">
      <c r="J1948" s="64"/>
      <c r="L1948" s="124"/>
      <c r="M1948" s="136"/>
      <c r="Q1948" s="64"/>
    </row>
    <row r="1949" spans="10:17">
      <c r="J1949" s="64"/>
      <c r="L1949" s="124"/>
      <c r="M1949" s="136"/>
      <c r="Q1949" s="64"/>
    </row>
    <row r="1950" spans="10:17">
      <c r="J1950" s="64"/>
      <c r="L1950" s="124"/>
      <c r="M1950" s="136"/>
      <c r="Q1950" s="64"/>
    </row>
    <row r="1951" spans="10:17">
      <c r="J1951" s="64"/>
      <c r="L1951" s="124"/>
      <c r="M1951" s="136"/>
      <c r="Q1951" s="64"/>
    </row>
    <row r="1952" spans="10:17">
      <c r="J1952" s="64"/>
      <c r="L1952" s="124"/>
      <c r="M1952" s="136"/>
      <c r="Q1952" s="64"/>
    </row>
    <row r="1953" spans="10:17">
      <c r="J1953" s="64"/>
      <c r="L1953" s="124"/>
      <c r="M1953" s="136"/>
      <c r="Q1953" s="64"/>
    </row>
    <row r="1954" spans="10:17">
      <c r="J1954" s="64"/>
      <c r="L1954" s="124"/>
      <c r="M1954" s="136"/>
      <c r="Q1954" s="64"/>
    </row>
    <row r="1955" spans="10:17">
      <c r="J1955" s="64"/>
      <c r="L1955" s="124"/>
      <c r="M1955" s="136"/>
      <c r="Q1955" s="64"/>
    </row>
    <row r="1956" spans="10:17">
      <c r="J1956" s="64"/>
      <c r="L1956" s="124"/>
      <c r="M1956" s="136"/>
      <c r="Q1956" s="64"/>
    </row>
    <row r="1957" spans="10:17">
      <c r="J1957" s="64"/>
      <c r="L1957" s="124"/>
      <c r="M1957" s="136"/>
      <c r="Q1957" s="64"/>
    </row>
    <row r="1958" spans="10:17">
      <c r="J1958" s="64"/>
      <c r="L1958" s="124"/>
      <c r="M1958" s="136"/>
      <c r="Q1958" s="64"/>
    </row>
    <row r="1959" spans="10:17">
      <c r="J1959" s="64"/>
      <c r="L1959" s="124"/>
      <c r="M1959" s="136"/>
      <c r="Q1959" s="64"/>
    </row>
    <row r="1960" spans="10:17">
      <c r="J1960" s="64"/>
      <c r="L1960" s="124"/>
      <c r="M1960" s="136"/>
      <c r="Q1960" s="64"/>
    </row>
    <row r="1961" spans="10:17">
      <c r="J1961" s="64"/>
      <c r="L1961" s="124"/>
      <c r="M1961" s="136"/>
      <c r="Q1961" s="64"/>
    </row>
    <row r="1962" spans="10:17">
      <c r="J1962" s="64"/>
      <c r="L1962" s="124"/>
      <c r="M1962" s="136"/>
      <c r="Q1962" s="64"/>
    </row>
    <row r="1963" spans="10:17">
      <c r="J1963" s="64"/>
      <c r="L1963" s="124"/>
      <c r="M1963" s="136"/>
      <c r="Q1963" s="64"/>
    </row>
    <row r="1964" spans="10:17">
      <c r="J1964" s="64"/>
      <c r="L1964" s="124"/>
      <c r="M1964" s="136"/>
      <c r="Q1964" s="64"/>
    </row>
    <row r="1965" spans="10:17">
      <c r="J1965" s="64"/>
      <c r="L1965" s="124"/>
      <c r="M1965" s="136"/>
      <c r="Q1965" s="64"/>
    </row>
    <row r="1966" spans="10:17">
      <c r="J1966" s="64"/>
      <c r="L1966" s="124"/>
      <c r="M1966" s="136"/>
      <c r="Q1966" s="64"/>
    </row>
    <row r="1967" spans="10:17">
      <c r="J1967" s="64"/>
      <c r="L1967" s="124"/>
      <c r="M1967" s="136"/>
      <c r="Q1967" s="64"/>
    </row>
    <row r="1968" spans="10:17">
      <c r="J1968" s="64"/>
      <c r="L1968" s="124"/>
      <c r="M1968" s="136"/>
      <c r="Q1968" s="64"/>
    </row>
    <row r="1969" spans="10:17">
      <c r="J1969" s="64"/>
      <c r="L1969" s="124"/>
      <c r="M1969" s="136"/>
      <c r="Q1969" s="64"/>
    </row>
    <row r="1970" spans="10:17">
      <c r="J1970" s="64"/>
      <c r="L1970" s="124"/>
      <c r="M1970" s="136"/>
      <c r="Q1970" s="64"/>
    </row>
    <row r="1971" spans="10:17">
      <c r="J1971" s="64"/>
      <c r="L1971" s="124"/>
      <c r="M1971" s="136"/>
      <c r="Q1971" s="64"/>
    </row>
    <row r="1972" spans="10:17">
      <c r="J1972" s="64"/>
      <c r="L1972" s="124"/>
      <c r="M1972" s="136"/>
      <c r="Q1972" s="64"/>
    </row>
    <row r="1973" spans="10:17">
      <c r="J1973" s="64"/>
      <c r="L1973" s="124"/>
      <c r="M1973" s="136"/>
      <c r="Q1973" s="64"/>
    </row>
    <row r="1974" spans="10:17">
      <c r="J1974" s="64"/>
      <c r="L1974" s="124"/>
      <c r="M1974" s="136"/>
      <c r="Q1974" s="64"/>
    </row>
    <row r="1975" spans="10:17">
      <c r="J1975" s="64"/>
      <c r="L1975" s="124"/>
      <c r="M1975" s="136"/>
      <c r="Q1975" s="64"/>
    </row>
    <row r="1976" spans="10:17">
      <c r="J1976" s="64"/>
      <c r="L1976" s="124"/>
      <c r="M1976" s="136"/>
      <c r="Q1976" s="64"/>
    </row>
    <row r="1977" spans="10:17">
      <c r="J1977" s="64"/>
      <c r="L1977" s="124"/>
      <c r="M1977" s="136"/>
      <c r="Q1977" s="64"/>
    </row>
    <row r="1978" spans="10:17">
      <c r="J1978" s="64"/>
      <c r="L1978" s="124"/>
      <c r="M1978" s="136"/>
      <c r="Q1978" s="64"/>
    </row>
    <row r="1979" spans="10:17">
      <c r="J1979" s="64"/>
      <c r="L1979" s="124"/>
      <c r="M1979" s="136"/>
      <c r="Q1979" s="64"/>
    </row>
    <row r="1980" spans="10:17">
      <c r="J1980" s="64"/>
      <c r="L1980" s="124"/>
      <c r="M1980" s="136"/>
      <c r="Q1980" s="64"/>
    </row>
    <row r="1981" spans="10:17">
      <c r="J1981" s="64"/>
      <c r="L1981" s="124"/>
      <c r="M1981" s="136"/>
      <c r="Q1981" s="64"/>
    </row>
    <row r="1982" spans="10:17">
      <c r="J1982" s="64"/>
      <c r="L1982" s="124"/>
      <c r="M1982" s="136"/>
      <c r="Q1982" s="64"/>
    </row>
    <row r="1983" spans="10:17">
      <c r="J1983" s="64"/>
      <c r="L1983" s="124"/>
      <c r="M1983" s="136"/>
      <c r="Q1983" s="64"/>
    </row>
    <row r="1984" spans="10:17">
      <c r="J1984" s="64"/>
      <c r="L1984" s="124"/>
      <c r="M1984" s="136"/>
      <c r="Q1984" s="64"/>
    </row>
    <row r="1985" spans="10:17">
      <c r="J1985" s="64"/>
      <c r="L1985" s="124"/>
      <c r="M1985" s="136"/>
      <c r="Q1985" s="64"/>
    </row>
    <row r="1986" spans="10:17">
      <c r="J1986" s="64"/>
      <c r="L1986" s="124"/>
      <c r="M1986" s="136"/>
      <c r="Q1986" s="64"/>
    </row>
    <row r="1987" spans="10:17">
      <c r="J1987" s="64"/>
      <c r="L1987" s="124"/>
      <c r="M1987" s="136"/>
      <c r="Q1987" s="64"/>
    </row>
    <row r="1988" spans="10:17">
      <c r="J1988" s="64"/>
      <c r="L1988" s="124"/>
      <c r="M1988" s="136"/>
      <c r="Q1988" s="64"/>
    </row>
    <row r="1989" spans="10:17">
      <c r="J1989" s="64"/>
      <c r="L1989" s="124"/>
      <c r="M1989" s="136"/>
      <c r="Q1989" s="64"/>
    </row>
    <row r="1990" spans="10:17">
      <c r="J1990" s="64"/>
      <c r="L1990" s="124"/>
      <c r="M1990" s="136"/>
      <c r="Q1990" s="64"/>
    </row>
    <row r="1991" spans="10:17">
      <c r="J1991" s="64"/>
      <c r="L1991" s="124"/>
      <c r="M1991" s="136"/>
      <c r="Q1991" s="64"/>
    </row>
    <row r="1992" spans="10:17">
      <c r="J1992" s="64"/>
      <c r="L1992" s="124"/>
      <c r="M1992" s="136"/>
      <c r="Q1992" s="64"/>
    </row>
    <row r="1993" spans="10:17">
      <c r="J1993" s="64"/>
      <c r="L1993" s="124"/>
      <c r="M1993" s="136"/>
      <c r="Q1993" s="64"/>
    </row>
    <row r="1994" spans="10:17">
      <c r="J1994" s="64"/>
      <c r="L1994" s="124"/>
      <c r="M1994" s="136"/>
      <c r="Q1994" s="64"/>
    </row>
    <row r="1995" spans="10:17">
      <c r="J1995" s="64"/>
      <c r="L1995" s="124"/>
      <c r="M1995" s="136"/>
      <c r="Q1995" s="64"/>
    </row>
    <row r="1996" spans="10:17">
      <c r="J1996" s="64"/>
      <c r="L1996" s="124"/>
      <c r="M1996" s="136"/>
      <c r="Q1996" s="64"/>
    </row>
    <row r="1997" spans="10:17">
      <c r="J1997" s="64"/>
      <c r="L1997" s="124"/>
      <c r="M1997" s="136"/>
      <c r="Q1997" s="64"/>
    </row>
    <row r="1998" spans="10:17">
      <c r="J1998" s="64"/>
      <c r="L1998" s="124"/>
      <c r="M1998" s="136"/>
      <c r="Q1998" s="64"/>
    </row>
    <row r="1999" spans="10:17">
      <c r="J1999" s="64"/>
      <c r="L1999" s="124"/>
      <c r="M1999" s="136"/>
      <c r="Q1999" s="64"/>
    </row>
    <row r="2000" spans="10:17">
      <c r="J2000" s="64"/>
      <c r="L2000" s="124"/>
      <c r="M2000" s="136"/>
      <c r="Q2000" s="64"/>
    </row>
    <row r="2001" spans="10:17">
      <c r="J2001" s="64"/>
      <c r="L2001" s="124"/>
      <c r="M2001" s="136"/>
      <c r="Q2001" s="64"/>
    </row>
    <row r="2002" spans="10:17">
      <c r="J2002" s="64"/>
      <c r="L2002" s="124"/>
      <c r="M2002" s="136"/>
      <c r="Q2002" s="64"/>
    </row>
    <row r="2003" spans="10:17">
      <c r="J2003" s="64"/>
      <c r="L2003" s="124"/>
      <c r="M2003" s="136"/>
      <c r="Q2003" s="64"/>
    </row>
    <row r="2004" spans="10:17">
      <c r="J2004" s="64"/>
      <c r="L2004" s="124"/>
      <c r="M2004" s="136"/>
      <c r="Q2004" s="64"/>
    </row>
    <row r="2005" spans="10:17">
      <c r="J2005" s="64"/>
      <c r="L2005" s="124"/>
      <c r="M2005" s="136"/>
      <c r="Q2005" s="64"/>
    </row>
    <row r="2006" spans="10:17">
      <c r="J2006" s="64"/>
      <c r="L2006" s="124"/>
      <c r="M2006" s="136"/>
      <c r="Q2006" s="64"/>
    </row>
    <row r="2007" spans="10:17">
      <c r="J2007" s="64"/>
      <c r="L2007" s="124"/>
      <c r="M2007" s="136"/>
      <c r="Q2007" s="64"/>
    </row>
    <row r="2008" spans="10:17">
      <c r="J2008" s="64"/>
      <c r="L2008" s="124"/>
      <c r="M2008" s="136"/>
      <c r="Q2008" s="64"/>
    </row>
    <row r="2009" spans="10:17">
      <c r="J2009" s="64"/>
      <c r="L2009" s="124"/>
      <c r="M2009" s="136"/>
      <c r="Q2009" s="64"/>
    </row>
    <row r="2010" spans="10:17">
      <c r="J2010" s="64"/>
      <c r="L2010" s="124"/>
      <c r="M2010" s="136"/>
      <c r="Q2010" s="64"/>
    </row>
    <row r="2011" spans="10:17">
      <c r="J2011" s="64"/>
      <c r="L2011" s="124"/>
      <c r="M2011" s="136"/>
      <c r="Q2011" s="64"/>
    </row>
    <row r="2012" spans="10:17">
      <c r="J2012" s="64"/>
      <c r="L2012" s="124"/>
      <c r="M2012" s="136"/>
      <c r="Q2012" s="64"/>
    </row>
    <row r="2013" spans="10:17">
      <c r="J2013" s="64"/>
      <c r="L2013" s="124"/>
      <c r="M2013" s="136"/>
      <c r="Q2013" s="64"/>
    </row>
  </sheetData>
  <sheetProtection algorithmName="SHA-512" hashValue="IVJTyEs2BgvE/sDV1RfGIltX8i+cJCt0hfYSz4KWSpHiW7gb+7D6tKbS62OpTU0w+cCqhWZWRTg9GRQnIChxzA==" saltValue="Opuc9Q+1bhOFpn3tkzfwHg==" spinCount="100000" sheet="1" formatColumns="0" formatRows="0" sort="0" autoFilter="0" pivotTables="0"/>
  <sortState xmlns:xlrd2="http://schemas.microsoft.com/office/spreadsheetml/2017/richdata2" ref="A2:AH379">
    <sortCondition ref="M2:M379"/>
  </sortState>
  <customSheetViews>
    <customSheetView guid="{9F7B834F-C985-49F4-BD6A-53F2321627DF}" scale="80" showPageBreaks="1" hiddenColumns="1">
      <selection activeCell="AE5" sqref="AE5"/>
      <pageMargins left="0" right="0" top="0" bottom="0" header="0" footer="0"/>
      <pageSetup orientation="portrait" r:id="rId2"/>
    </customSheetView>
  </customSheetViews>
  <phoneticPr fontId="16" type="noConversion"/>
  <conditionalFormatting sqref="AC3:AG1013">
    <cfRule type="cellIs" dxfId="80" priority="63" operator="equal">
      <formula>"v"</formula>
    </cfRule>
    <cfRule type="cellIs" dxfId="79" priority="64" operator="equal">
      <formula>"y"</formula>
    </cfRule>
    <cfRule type="cellIs" dxfId="78" priority="65" operator="equal">
      <formula>"w"</formula>
    </cfRule>
    <cfRule type="cellIs" dxfId="77" priority="66" operator="equal">
      <formula>"t"</formula>
    </cfRule>
    <cfRule type="cellIs" dxfId="76" priority="67" operator="equal">
      <formula>"s"</formula>
    </cfRule>
    <cfRule type="cellIs" dxfId="75" priority="68" operator="equal">
      <formula>"p"</formula>
    </cfRule>
    <cfRule type="cellIs" dxfId="74" priority="69" operator="equal">
      <formula>"f"</formula>
    </cfRule>
    <cfRule type="cellIs" dxfId="73" priority="70" operator="equal">
      <formula>"m"</formula>
    </cfRule>
    <cfRule type="cellIs" dxfId="72" priority="71" operator="equal">
      <formula>"k"</formula>
    </cfRule>
    <cfRule type="cellIs" dxfId="71" priority="72" operator="equal">
      <formula>"l"</formula>
    </cfRule>
    <cfRule type="cellIs" dxfId="70" priority="73" operator="equal">
      <formula>"i"</formula>
    </cfRule>
    <cfRule type="cellIs" dxfId="69" priority="74" operator="equal">
      <formula>"h"</formula>
    </cfRule>
    <cfRule type="cellIs" dxfId="68" priority="75" operator="equal">
      <formula>"g"</formula>
    </cfRule>
    <cfRule type="cellIs" dxfId="67" priority="76" operator="equal">
      <formula>"e"</formula>
    </cfRule>
    <cfRule type="cellIs" dxfId="66" priority="77" operator="equal">
      <formula>"q"</formula>
    </cfRule>
    <cfRule type="cellIs" dxfId="65" priority="78" operator="equal">
      <formula>"c"</formula>
    </cfRule>
    <cfRule type="cellIs" dxfId="64" priority="79" operator="equal">
      <formula>"d"</formula>
    </cfRule>
    <cfRule type="cellIs" dxfId="63" priority="80" operator="equal">
      <formula>"n"</formula>
    </cfRule>
    <cfRule type="cellIs" dxfId="62" priority="81" operator="equal">
      <formula>"r"</formula>
    </cfRule>
    <cfRule type="cellIs" dxfId="61" priority="82" operator="equal">
      <formula>"a"</formula>
    </cfRule>
  </conditionalFormatting>
  <conditionalFormatting sqref="AH3:AH1013">
    <cfRule type="cellIs" dxfId="60" priority="1" operator="equal">
      <formula>"v"</formula>
    </cfRule>
    <cfRule type="cellIs" dxfId="59" priority="2" operator="equal">
      <formula>"v"</formula>
    </cfRule>
    <cfRule type="cellIs" dxfId="58" priority="3" operator="equal">
      <formula>"v"</formula>
    </cfRule>
    <cfRule type="cellIs" dxfId="57" priority="4" operator="equal">
      <formula>"y"</formula>
    </cfRule>
    <cfRule type="cellIs" dxfId="56" priority="5" operator="equal">
      <formula>"w"</formula>
    </cfRule>
    <cfRule type="cellIs" dxfId="55" priority="6" operator="equal">
      <formula>"t"</formula>
    </cfRule>
    <cfRule type="cellIs" dxfId="54" priority="7" operator="equal">
      <formula>"s"</formula>
    </cfRule>
    <cfRule type="cellIs" dxfId="53" priority="8" operator="equal">
      <formula>"p"</formula>
    </cfRule>
    <cfRule type="cellIs" dxfId="52" priority="9" operator="equal">
      <formula>"f"</formula>
    </cfRule>
    <cfRule type="cellIs" dxfId="51" priority="10" operator="equal">
      <formula>"m"</formula>
    </cfRule>
    <cfRule type="cellIs" dxfId="50" priority="11" operator="equal">
      <formula>"k"</formula>
    </cfRule>
    <cfRule type="cellIs" dxfId="49" priority="12" operator="equal">
      <formula>"l"</formula>
    </cfRule>
    <cfRule type="cellIs" dxfId="48" priority="13" operator="equal">
      <formula>"i"</formula>
    </cfRule>
    <cfRule type="cellIs" dxfId="47" priority="14" operator="equal">
      <formula>"h"</formula>
    </cfRule>
    <cfRule type="cellIs" dxfId="46" priority="15" operator="equal">
      <formula>"g"</formula>
    </cfRule>
    <cfRule type="cellIs" dxfId="45" priority="16" operator="equal">
      <formula>"e"</formula>
    </cfRule>
    <cfRule type="cellIs" dxfId="44" priority="17" operator="equal">
      <formula>"q"</formula>
    </cfRule>
    <cfRule type="cellIs" dxfId="43" priority="18" operator="equal">
      <formula>"c"</formula>
    </cfRule>
    <cfRule type="cellIs" dxfId="42" priority="19" operator="equal">
      <formula>"d"</formula>
    </cfRule>
    <cfRule type="cellIs" dxfId="41" priority="20" operator="equal">
      <formula>"n"</formula>
    </cfRule>
    <cfRule type="cellIs" dxfId="40" priority="21" operator="equal">
      <formula>"r"</formula>
    </cfRule>
    <cfRule type="cellIs" dxfId="39" priority="22" operator="equal">
      <formula>"a"</formula>
    </cfRule>
  </conditionalFormatting>
  <dataValidations disablePrompts="1" count="3">
    <dataValidation type="list" allowBlank="1" showInputMessage="1" showErrorMessage="1" sqref="E2" xr:uid="{DA764E9F-F9DB-44D5-86ED-2A426F8E26E5}">
      <formula1>"SSM, SDM, 1SSM, 2SSM, 3SSM"</formula1>
    </dataValidation>
    <dataValidation type="list" allowBlank="1" showInputMessage="1" showErrorMessage="1" sqref="F3:F21" xr:uid="{27B5F228-442C-467F-A198-6601305CD1C4}">
      <formula1>"none, SDM, 2SDM, 3SDM, 4SDM, SSM, 2SSM, 3SSM"</formula1>
    </dataValidation>
    <dataValidation allowBlank="1" showInputMessage="1" showErrorMessage="1" sqref="F23:F47 F49:F55" xr:uid="{5AE27B12-0DEA-4185-AA96-075BAF0FFFEC}"/>
  </dataValidations>
  <pageMargins left="0.7" right="0.7" top="0.75" bottom="0.75" header="0.3" footer="0.3"/>
  <pageSetup orientation="portrait" r:id="rId3"/>
  <legacyDrawing r:id="rId4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BA1BF-4A71-466C-AC3A-D3B54EBE85B6}">
  <sheetPr>
    <tabColor rgb="FFFFFFCC"/>
  </sheetPr>
  <dimension ref="A1:H71"/>
  <sheetViews>
    <sheetView topLeftCell="B38" zoomScale="94" zoomScaleNormal="94" workbookViewId="0">
      <selection activeCell="J44" sqref="J44"/>
    </sheetView>
  </sheetViews>
  <sheetFormatPr defaultColWidth="8.6640625" defaultRowHeight="14.25"/>
  <cols>
    <col min="1" max="1" width="8.46484375" style="137" customWidth="1"/>
    <col min="2" max="2" width="22.33203125" style="64" customWidth="1"/>
    <col min="3" max="5" width="15.1328125" style="64" customWidth="1"/>
    <col min="6" max="6" width="17.46484375" style="64" customWidth="1"/>
    <col min="7" max="8" width="15.1328125" style="64" customWidth="1"/>
    <col min="9" max="16384" width="8.6640625" style="64"/>
  </cols>
  <sheetData>
    <row r="1" spans="1:8">
      <c r="B1" s="64" t="s">
        <v>739</v>
      </c>
    </row>
    <row r="2" spans="1:8" ht="80.75" customHeight="1">
      <c r="A2" s="312" t="s">
        <v>740</v>
      </c>
      <c r="B2" s="207" t="s">
        <v>741</v>
      </c>
      <c r="C2" s="207" t="s">
        <v>742</v>
      </c>
      <c r="D2" s="207" t="s">
        <v>743</v>
      </c>
      <c r="E2" s="207" t="s">
        <v>744</v>
      </c>
      <c r="F2" s="207" t="s">
        <v>745</v>
      </c>
      <c r="G2" s="207" t="s">
        <v>746</v>
      </c>
      <c r="H2" s="207" t="s">
        <v>747</v>
      </c>
    </row>
    <row r="3" spans="1:8" ht="15" customHeight="1">
      <c r="A3" s="215" t="s">
        <v>748</v>
      </c>
      <c r="B3" s="216" t="s">
        <v>41</v>
      </c>
      <c r="C3" s="318"/>
      <c r="D3" s="318"/>
      <c r="E3" s="210"/>
      <c r="F3" s="273" t="s">
        <v>749</v>
      </c>
      <c r="G3" s="273"/>
      <c r="H3" s="273"/>
    </row>
    <row r="4" spans="1:8" ht="15" customHeight="1">
      <c r="A4" s="215" t="s">
        <v>750</v>
      </c>
      <c r="B4" s="216" t="s">
        <v>40</v>
      </c>
      <c r="C4" s="319" t="s">
        <v>751</v>
      </c>
      <c r="D4" s="319" t="s">
        <v>752</v>
      </c>
      <c r="E4" s="208"/>
      <c r="F4" s="215" t="s">
        <v>749</v>
      </c>
      <c r="G4" s="215" t="s">
        <v>753</v>
      </c>
      <c r="H4" s="215" t="s">
        <v>754</v>
      </c>
    </row>
    <row r="5" spans="1:8" ht="15" customHeight="1">
      <c r="A5" s="215" t="s">
        <v>755</v>
      </c>
      <c r="B5" s="216" t="s">
        <v>44</v>
      </c>
      <c r="C5" s="318" t="s">
        <v>751</v>
      </c>
      <c r="D5" s="318" t="s">
        <v>752</v>
      </c>
      <c r="E5" s="210"/>
      <c r="F5" s="273" t="s">
        <v>749</v>
      </c>
      <c r="G5" s="273" t="s">
        <v>753</v>
      </c>
      <c r="H5" s="273" t="s">
        <v>754</v>
      </c>
    </row>
    <row r="6" spans="1:8" ht="15" customHeight="1">
      <c r="A6" s="215" t="s">
        <v>756</v>
      </c>
      <c r="B6" s="216" t="s">
        <v>84</v>
      </c>
      <c r="C6" s="319" t="s">
        <v>751</v>
      </c>
      <c r="D6" s="319" t="s">
        <v>752</v>
      </c>
      <c r="E6" s="208"/>
      <c r="F6" s="215" t="s">
        <v>89</v>
      </c>
      <c r="G6" s="215" t="s">
        <v>753</v>
      </c>
      <c r="H6" s="215"/>
    </row>
    <row r="7" spans="1:8" ht="15" customHeight="1">
      <c r="A7" s="215" t="s">
        <v>757</v>
      </c>
      <c r="B7" s="216" t="s">
        <v>46</v>
      </c>
      <c r="C7" s="318" t="s">
        <v>751</v>
      </c>
      <c r="D7" s="320" t="s">
        <v>752</v>
      </c>
      <c r="E7" s="210"/>
      <c r="F7" s="273" t="s">
        <v>119</v>
      </c>
      <c r="G7" s="273" t="s">
        <v>753</v>
      </c>
      <c r="H7" s="273"/>
    </row>
    <row r="8" spans="1:8" ht="15" customHeight="1">
      <c r="A8" s="215" t="s">
        <v>758</v>
      </c>
      <c r="B8" s="216" t="s">
        <v>68</v>
      </c>
      <c r="C8" s="319" t="s">
        <v>751</v>
      </c>
      <c r="D8" s="319" t="s">
        <v>752</v>
      </c>
      <c r="E8" s="208"/>
      <c r="F8" s="215" t="s">
        <v>759</v>
      </c>
      <c r="G8" s="215" t="s">
        <v>753</v>
      </c>
      <c r="H8" s="215"/>
    </row>
    <row r="9" spans="1:8" ht="15" customHeight="1">
      <c r="A9" s="215" t="s">
        <v>760</v>
      </c>
      <c r="B9" s="216" t="s">
        <v>71</v>
      </c>
      <c r="C9" s="318" t="s">
        <v>751</v>
      </c>
      <c r="D9" s="318" t="s">
        <v>752</v>
      </c>
      <c r="E9" s="210"/>
      <c r="F9" s="273" t="s">
        <v>119</v>
      </c>
      <c r="G9" s="273" t="s">
        <v>761</v>
      </c>
      <c r="H9" s="273"/>
    </row>
    <row r="10" spans="1:8" ht="15" customHeight="1">
      <c r="A10" s="215" t="s">
        <v>762</v>
      </c>
      <c r="B10" s="216" t="s">
        <v>61</v>
      </c>
      <c r="C10" s="321"/>
      <c r="D10" s="321"/>
      <c r="E10" s="208"/>
      <c r="F10" s="215" t="s">
        <v>131</v>
      </c>
      <c r="G10" s="215"/>
      <c r="H10" s="215"/>
    </row>
    <row r="11" spans="1:8" ht="15" customHeight="1">
      <c r="A11" s="215" t="s">
        <v>763</v>
      </c>
      <c r="B11" s="216" t="s">
        <v>77</v>
      </c>
      <c r="C11" s="322"/>
      <c r="D11" s="320" t="s">
        <v>752</v>
      </c>
      <c r="E11" s="210"/>
      <c r="F11" s="273" t="s">
        <v>131</v>
      </c>
      <c r="G11" s="273" t="s">
        <v>764</v>
      </c>
      <c r="H11" s="273"/>
    </row>
    <row r="12" spans="1:8" ht="15" customHeight="1">
      <c r="A12" s="215" t="s">
        <v>765</v>
      </c>
      <c r="B12" s="216" t="s">
        <v>72</v>
      </c>
      <c r="C12" s="323"/>
      <c r="D12" s="319" t="s">
        <v>752</v>
      </c>
      <c r="E12" s="208"/>
      <c r="F12" s="215" t="s">
        <v>131</v>
      </c>
      <c r="G12" s="215" t="s">
        <v>764</v>
      </c>
      <c r="H12" s="215"/>
    </row>
    <row r="13" spans="1:8" ht="15" customHeight="1">
      <c r="A13" s="215" t="s">
        <v>766</v>
      </c>
      <c r="B13" s="217" t="s">
        <v>37</v>
      </c>
      <c r="C13" s="273"/>
      <c r="D13" s="318" t="s">
        <v>767</v>
      </c>
      <c r="E13" s="210"/>
      <c r="F13" s="273" t="s">
        <v>131</v>
      </c>
      <c r="G13" s="273" t="s">
        <v>764</v>
      </c>
      <c r="H13" s="273"/>
    </row>
    <row r="14" spans="1:8" ht="15" customHeight="1">
      <c r="A14" s="215" t="s">
        <v>768</v>
      </c>
      <c r="B14" s="217" t="s">
        <v>56</v>
      </c>
      <c r="C14" s="215"/>
      <c r="D14" s="319" t="s">
        <v>752</v>
      </c>
      <c r="E14" s="208"/>
      <c r="F14" s="215" t="s">
        <v>119</v>
      </c>
      <c r="G14" s="215" t="s">
        <v>761</v>
      </c>
      <c r="H14" s="215"/>
    </row>
    <row r="15" spans="1:8" ht="15" customHeight="1">
      <c r="A15" s="215" t="s">
        <v>769</v>
      </c>
      <c r="B15" s="217" t="s">
        <v>76</v>
      </c>
      <c r="C15" s="318" t="s">
        <v>751</v>
      </c>
      <c r="D15" s="318" t="s">
        <v>752</v>
      </c>
      <c r="E15" s="210"/>
      <c r="F15" s="273" t="s">
        <v>131</v>
      </c>
      <c r="G15" s="273" t="s">
        <v>764</v>
      </c>
      <c r="H15" s="273"/>
    </row>
    <row r="16" spans="1:8" ht="15" customHeight="1">
      <c r="A16" s="215" t="s">
        <v>770</v>
      </c>
      <c r="B16" s="217" t="s">
        <v>79</v>
      </c>
      <c r="C16" s="319"/>
      <c r="D16" s="319" t="s">
        <v>752</v>
      </c>
      <c r="E16" s="208"/>
      <c r="F16" s="215" t="s">
        <v>131</v>
      </c>
      <c r="G16" s="215" t="s">
        <v>764</v>
      </c>
      <c r="H16" s="215" t="s">
        <v>754</v>
      </c>
    </row>
    <row r="17" spans="1:8" ht="15" customHeight="1">
      <c r="A17" s="215" t="s">
        <v>771</v>
      </c>
      <c r="B17" s="216" t="s">
        <v>74</v>
      </c>
      <c r="C17" s="273"/>
      <c r="D17" s="273"/>
      <c r="E17" s="210"/>
      <c r="F17" s="273" t="s">
        <v>149</v>
      </c>
      <c r="G17" s="273" t="s">
        <v>772</v>
      </c>
      <c r="H17" s="273"/>
    </row>
    <row r="18" spans="1:8" ht="15" customHeight="1">
      <c r="A18" s="215" t="s">
        <v>773</v>
      </c>
      <c r="B18" s="216" t="s">
        <v>82</v>
      </c>
      <c r="C18" s="319" t="s">
        <v>751</v>
      </c>
      <c r="D18" s="319" t="s">
        <v>752</v>
      </c>
      <c r="E18" s="208"/>
      <c r="F18" s="215" t="s">
        <v>149</v>
      </c>
      <c r="G18" s="215" t="s">
        <v>772</v>
      </c>
      <c r="H18" s="215"/>
    </row>
    <row r="19" spans="1:8" ht="15" customHeight="1">
      <c r="A19" s="215" t="s">
        <v>774</v>
      </c>
      <c r="B19" s="216" t="s">
        <v>62</v>
      </c>
      <c r="C19" s="318" t="s">
        <v>751</v>
      </c>
      <c r="D19" s="318" t="s">
        <v>752</v>
      </c>
      <c r="E19" s="210"/>
      <c r="F19" s="273" t="s">
        <v>149</v>
      </c>
      <c r="G19" s="273" t="s">
        <v>772</v>
      </c>
      <c r="H19" s="273"/>
    </row>
    <row r="20" spans="1:8" ht="15" customHeight="1">
      <c r="A20" s="215" t="s">
        <v>775</v>
      </c>
      <c r="B20" s="216" t="s">
        <v>39</v>
      </c>
      <c r="C20" s="323" t="s">
        <v>751</v>
      </c>
      <c r="D20" s="324" t="s">
        <v>752</v>
      </c>
      <c r="E20" s="208"/>
      <c r="F20" s="215" t="s">
        <v>119</v>
      </c>
      <c r="G20" s="215" t="s">
        <v>753</v>
      </c>
      <c r="H20" s="215"/>
    </row>
    <row r="21" spans="1:8" ht="15" customHeight="1">
      <c r="A21" s="215" t="s">
        <v>776</v>
      </c>
      <c r="B21" s="216" t="s">
        <v>55</v>
      </c>
      <c r="C21" s="322" t="s">
        <v>751</v>
      </c>
      <c r="D21" s="318" t="s">
        <v>752</v>
      </c>
      <c r="E21" s="210"/>
      <c r="F21" s="273" t="s">
        <v>149</v>
      </c>
      <c r="G21" s="273" t="s">
        <v>772</v>
      </c>
      <c r="H21" s="273"/>
    </row>
    <row r="22" spans="1:8" ht="15" customHeight="1">
      <c r="A22" s="215" t="s">
        <v>777</v>
      </c>
      <c r="B22" s="216" t="s">
        <v>59</v>
      </c>
      <c r="C22" s="319" t="s">
        <v>751</v>
      </c>
      <c r="D22" s="319" t="s">
        <v>752</v>
      </c>
      <c r="E22" s="208"/>
      <c r="F22" s="215" t="s">
        <v>149</v>
      </c>
      <c r="G22" s="215" t="s">
        <v>772</v>
      </c>
      <c r="H22" s="215"/>
    </row>
    <row r="23" spans="1:8" ht="15" customHeight="1">
      <c r="A23" s="215" t="s">
        <v>778</v>
      </c>
      <c r="B23" s="216" t="s">
        <v>42</v>
      </c>
      <c r="C23" s="318" t="s">
        <v>751</v>
      </c>
      <c r="D23" s="318" t="s">
        <v>752</v>
      </c>
      <c r="E23" s="210"/>
      <c r="F23" s="273" t="s">
        <v>149</v>
      </c>
      <c r="G23" s="273" t="s">
        <v>772</v>
      </c>
      <c r="H23" s="273"/>
    </row>
    <row r="24" spans="1:8" ht="15" customHeight="1">
      <c r="A24" s="215" t="s">
        <v>779</v>
      </c>
      <c r="B24" s="216" t="s">
        <v>81</v>
      </c>
      <c r="C24" s="319" t="s">
        <v>751</v>
      </c>
      <c r="D24" s="319" t="s">
        <v>752</v>
      </c>
      <c r="E24" s="208"/>
      <c r="F24" s="215" t="s">
        <v>149</v>
      </c>
      <c r="G24" s="215" t="s">
        <v>772</v>
      </c>
      <c r="H24" s="215"/>
    </row>
    <row r="25" spans="1:8" ht="15" customHeight="1">
      <c r="A25" s="215" t="s">
        <v>780</v>
      </c>
      <c r="B25" s="216" t="s">
        <v>52</v>
      </c>
      <c r="C25" s="322" t="s">
        <v>751</v>
      </c>
      <c r="D25" s="320" t="s">
        <v>752</v>
      </c>
      <c r="E25" s="210"/>
      <c r="F25" s="273" t="s">
        <v>119</v>
      </c>
      <c r="G25" s="273" t="s">
        <v>753</v>
      </c>
      <c r="H25" s="273"/>
    </row>
    <row r="26" spans="1:8" ht="15" customHeight="1">
      <c r="A26" s="215" t="s">
        <v>781</v>
      </c>
      <c r="B26" s="216" t="s">
        <v>66</v>
      </c>
      <c r="C26" s="323" t="s">
        <v>751</v>
      </c>
      <c r="D26" s="319" t="s">
        <v>752</v>
      </c>
      <c r="E26" s="208"/>
      <c r="F26" s="215" t="s">
        <v>149</v>
      </c>
      <c r="G26" s="215" t="s">
        <v>772</v>
      </c>
      <c r="H26" s="215"/>
    </row>
    <row r="27" spans="1:8" ht="15" customHeight="1">
      <c r="A27" s="215" t="s">
        <v>782</v>
      </c>
      <c r="B27" s="216" t="s">
        <v>60</v>
      </c>
      <c r="C27" s="273"/>
      <c r="D27" s="318" t="s">
        <v>752</v>
      </c>
      <c r="E27" s="210"/>
      <c r="F27" s="273" t="s">
        <v>149</v>
      </c>
      <c r="G27" s="273" t="s">
        <v>772</v>
      </c>
      <c r="H27" s="273"/>
    </row>
    <row r="28" spans="1:8" ht="15" customHeight="1">
      <c r="A28" s="215" t="s">
        <v>783</v>
      </c>
      <c r="B28" s="216" t="s">
        <v>43</v>
      </c>
      <c r="C28" s="319" t="s">
        <v>751</v>
      </c>
      <c r="D28" s="319" t="s">
        <v>752</v>
      </c>
      <c r="E28" s="208"/>
      <c r="F28" s="215" t="s">
        <v>149</v>
      </c>
      <c r="G28" s="215" t="s">
        <v>772</v>
      </c>
      <c r="H28" s="215"/>
    </row>
    <row r="29" spans="1:8" ht="15" customHeight="1">
      <c r="A29" s="215" t="s">
        <v>784</v>
      </c>
      <c r="B29" s="216" t="s">
        <v>45</v>
      </c>
      <c r="C29" s="318" t="s">
        <v>751</v>
      </c>
      <c r="D29" s="318" t="s">
        <v>752</v>
      </c>
      <c r="E29" s="210"/>
      <c r="F29" s="273" t="s">
        <v>785</v>
      </c>
      <c r="G29" s="273" t="s">
        <v>772</v>
      </c>
      <c r="H29" s="273"/>
    </row>
    <row r="30" spans="1:8" ht="15" customHeight="1">
      <c r="A30" s="215" t="s">
        <v>786</v>
      </c>
      <c r="B30" s="216" t="s">
        <v>57</v>
      </c>
      <c r="C30" s="319" t="s">
        <v>751</v>
      </c>
      <c r="D30" s="319" t="s">
        <v>752</v>
      </c>
      <c r="E30" s="208"/>
      <c r="F30" s="215" t="s">
        <v>149</v>
      </c>
      <c r="G30" s="215" t="s">
        <v>772</v>
      </c>
      <c r="H30" s="215"/>
    </row>
    <row r="31" spans="1:8" ht="15" customHeight="1">
      <c r="A31" s="215" t="s">
        <v>787</v>
      </c>
      <c r="B31" s="216" t="s">
        <v>58</v>
      </c>
      <c r="C31" s="318" t="s">
        <v>751</v>
      </c>
      <c r="D31" s="318" t="s">
        <v>752</v>
      </c>
      <c r="E31" s="210"/>
      <c r="F31" s="273" t="s">
        <v>149</v>
      </c>
      <c r="G31" s="273" t="s">
        <v>772</v>
      </c>
      <c r="H31" s="273"/>
    </row>
    <row r="32" spans="1:8" ht="15" customHeight="1">
      <c r="A32" s="215" t="s">
        <v>788</v>
      </c>
      <c r="B32" s="216" t="s">
        <v>75</v>
      </c>
      <c r="C32" s="215"/>
      <c r="D32" s="215"/>
      <c r="E32" s="208"/>
      <c r="F32" s="215" t="s">
        <v>149</v>
      </c>
      <c r="G32" s="215" t="s">
        <v>772</v>
      </c>
      <c r="H32" s="215"/>
    </row>
    <row r="33" spans="1:8" ht="15" customHeight="1">
      <c r="A33" s="215" t="s">
        <v>789</v>
      </c>
      <c r="B33" s="216" t="s">
        <v>67</v>
      </c>
      <c r="C33" s="318" t="s">
        <v>751</v>
      </c>
      <c r="D33" s="318" t="s">
        <v>752</v>
      </c>
      <c r="E33" s="210"/>
      <c r="F33" s="273" t="s">
        <v>149</v>
      </c>
      <c r="G33" s="273" t="s">
        <v>772</v>
      </c>
      <c r="H33" s="273"/>
    </row>
    <row r="34" spans="1:8" ht="15" customHeight="1">
      <c r="A34" s="215" t="s">
        <v>790</v>
      </c>
      <c r="B34" s="216" t="s">
        <v>38</v>
      </c>
      <c r="C34" s="215"/>
      <c r="D34" s="215"/>
      <c r="E34" s="208"/>
      <c r="F34" s="215" t="s">
        <v>131</v>
      </c>
      <c r="G34" s="215" t="s">
        <v>772</v>
      </c>
      <c r="H34" s="215"/>
    </row>
    <row r="35" spans="1:8" ht="15" customHeight="1">
      <c r="A35" s="215" t="s">
        <v>791</v>
      </c>
      <c r="B35" s="216" t="s">
        <v>83</v>
      </c>
      <c r="C35" s="318" t="s">
        <v>751</v>
      </c>
      <c r="D35" s="318" t="s">
        <v>752</v>
      </c>
      <c r="E35" s="210"/>
      <c r="F35" s="273" t="s">
        <v>759</v>
      </c>
      <c r="G35" s="273" t="s">
        <v>754</v>
      </c>
      <c r="H35" s="273"/>
    </row>
    <row r="36" spans="1:8" ht="15" customHeight="1">
      <c r="A36" s="215" t="s">
        <v>792</v>
      </c>
      <c r="B36" s="216" t="s">
        <v>54</v>
      </c>
      <c r="C36" s="323" t="s">
        <v>751</v>
      </c>
      <c r="D36" s="324" t="s">
        <v>752</v>
      </c>
      <c r="E36" s="208"/>
      <c r="F36" s="215" t="s">
        <v>119</v>
      </c>
      <c r="G36" s="215" t="s">
        <v>761</v>
      </c>
      <c r="H36" s="215"/>
    </row>
    <row r="37" spans="1:8" ht="15" customHeight="1">
      <c r="A37" s="215" t="s">
        <v>793</v>
      </c>
      <c r="B37" s="216" t="s">
        <v>53</v>
      </c>
      <c r="C37" s="322" t="s">
        <v>751</v>
      </c>
      <c r="D37" s="318" t="s">
        <v>752</v>
      </c>
      <c r="E37" s="210"/>
      <c r="F37" s="273" t="s">
        <v>149</v>
      </c>
      <c r="G37" s="273" t="s">
        <v>761</v>
      </c>
      <c r="H37" s="273"/>
    </row>
    <row r="38" spans="1:8" ht="15" customHeight="1">
      <c r="A38" s="215" t="s">
        <v>794</v>
      </c>
      <c r="B38" s="216" t="s">
        <v>70</v>
      </c>
      <c r="C38" s="319" t="s">
        <v>751</v>
      </c>
      <c r="D38" s="319" t="s">
        <v>752</v>
      </c>
      <c r="E38" s="208"/>
      <c r="F38" s="215" t="s">
        <v>119</v>
      </c>
      <c r="G38" s="215" t="s">
        <v>761</v>
      </c>
      <c r="H38" s="215"/>
    </row>
    <row r="39" spans="1:8" ht="15" customHeight="1">
      <c r="A39" s="215" t="s">
        <v>795</v>
      </c>
      <c r="B39" s="216" t="s">
        <v>85</v>
      </c>
      <c r="C39" s="273"/>
      <c r="D39" s="318" t="s">
        <v>752</v>
      </c>
      <c r="E39" s="210"/>
      <c r="F39" s="273" t="s">
        <v>119</v>
      </c>
      <c r="G39" s="273" t="s">
        <v>761</v>
      </c>
      <c r="H39" s="273"/>
    </row>
    <row r="40" spans="1:8" ht="15" customHeight="1">
      <c r="A40" s="215" t="s">
        <v>796</v>
      </c>
      <c r="B40" s="216" t="s">
        <v>69</v>
      </c>
      <c r="C40" s="215"/>
      <c r="D40" s="319" t="s">
        <v>752</v>
      </c>
      <c r="E40" s="208"/>
      <c r="F40" s="215" t="s">
        <v>785</v>
      </c>
      <c r="G40" s="215" t="s">
        <v>761</v>
      </c>
      <c r="H40" s="215"/>
    </row>
    <row r="41" spans="1:8" ht="15" customHeight="1">
      <c r="A41" s="215" t="s">
        <v>797</v>
      </c>
      <c r="B41" s="216" t="s">
        <v>63</v>
      </c>
      <c r="C41" s="273"/>
      <c r="D41" s="273"/>
      <c r="E41" s="210"/>
      <c r="F41" s="273" t="s">
        <v>798</v>
      </c>
      <c r="G41" s="273" t="s">
        <v>761</v>
      </c>
      <c r="H41" s="273"/>
    </row>
    <row r="42" spans="1:8" ht="15" customHeight="1">
      <c r="A42" s="215" t="s">
        <v>799</v>
      </c>
      <c r="B42" s="216" t="s">
        <v>80</v>
      </c>
      <c r="C42" s="319" t="s">
        <v>751</v>
      </c>
      <c r="D42" s="319" t="s">
        <v>752</v>
      </c>
      <c r="E42" s="208"/>
      <c r="F42" s="215" t="s">
        <v>119</v>
      </c>
      <c r="G42" s="215" t="s">
        <v>761</v>
      </c>
      <c r="H42" s="215"/>
    </row>
    <row r="43" spans="1:8" ht="15" customHeight="1">
      <c r="A43" s="215" t="s">
        <v>800</v>
      </c>
      <c r="B43" s="216" t="s">
        <v>51</v>
      </c>
      <c r="C43" s="273"/>
      <c r="D43" s="273"/>
      <c r="E43" s="210"/>
      <c r="F43" s="273" t="s">
        <v>801</v>
      </c>
      <c r="G43" s="273" t="s">
        <v>753</v>
      </c>
      <c r="H43" s="273"/>
    </row>
    <row r="44" spans="1:8" ht="15" customHeight="1">
      <c r="A44" s="215" t="s">
        <v>802</v>
      </c>
      <c r="B44" s="216" t="s">
        <v>47</v>
      </c>
      <c r="C44" s="215"/>
      <c r="D44" s="215"/>
      <c r="E44" s="208"/>
      <c r="F44" s="215" t="s">
        <v>801</v>
      </c>
      <c r="G44" s="215" t="s">
        <v>753</v>
      </c>
      <c r="H44" s="215"/>
    </row>
    <row r="45" spans="1:8" ht="15" customHeight="1">
      <c r="A45" s="215" t="s">
        <v>803</v>
      </c>
      <c r="B45" s="216" t="s">
        <v>48</v>
      </c>
      <c r="C45" s="273"/>
      <c r="D45" s="320" t="s">
        <v>752</v>
      </c>
      <c r="E45" s="210"/>
      <c r="F45" s="273" t="s">
        <v>119</v>
      </c>
      <c r="G45" s="273" t="s">
        <v>753</v>
      </c>
      <c r="H45" s="273"/>
    </row>
    <row r="46" spans="1:8" ht="15" customHeight="1">
      <c r="A46" s="215" t="s">
        <v>804</v>
      </c>
      <c r="B46" s="216" t="s">
        <v>50</v>
      </c>
      <c r="C46" s="215"/>
      <c r="D46" s="215"/>
      <c r="E46" s="208"/>
      <c r="F46" s="215" t="s">
        <v>801</v>
      </c>
      <c r="G46" s="215" t="s">
        <v>753</v>
      </c>
      <c r="H46" s="215"/>
    </row>
    <row r="47" spans="1:8" ht="15" customHeight="1">
      <c r="A47" s="215" t="s">
        <v>805</v>
      </c>
      <c r="B47" s="216" t="s">
        <v>49</v>
      </c>
      <c r="C47" s="273"/>
      <c r="D47" s="320" t="s">
        <v>752</v>
      </c>
      <c r="E47" s="210"/>
      <c r="F47" s="273" t="s">
        <v>119</v>
      </c>
      <c r="G47" s="273" t="s">
        <v>753</v>
      </c>
      <c r="H47" s="273"/>
    </row>
    <row r="48" spans="1:8" ht="15" customHeight="1">
      <c r="A48" s="215" t="s">
        <v>806</v>
      </c>
      <c r="B48" s="216" t="s">
        <v>65</v>
      </c>
      <c r="C48" s="211"/>
      <c r="D48" s="211"/>
      <c r="E48" s="208"/>
      <c r="F48" s="215" t="s">
        <v>131</v>
      </c>
      <c r="G48" s="215" t="s">
        <v>764</v>
      </c>
      <c r="H48" s="215" t="s">
        <v>754</v>
      </c>
    </row>
    <row r="49" spans="1:8" ht="15" customHeight="1">
      <c r="A49" s="215" t="s">
        <v>807</v>
      </c>
      <c r="B49" s="216" t="s">
        <v>73</v>
      </c>
      <c r="C49" s="209"/>
      <c r="D49" s="209"/>
      <c r="E49" s="210"/>
      <c r="F49" s="273" t="s">
        <v>149</v>
      </c>
      <c r="G49" s="273" t="s">
        <v>772</v>
      </c>
      <c r="H49" s="273"/>
    </row>
    <row r="50" spans="1:8" ht="15" customHeight="1">
      <c r="A50" s="215" t="s">
        <v>808</v>
      </c>
      <c r="B50" s="216" t="s">
        <v>78</v>
      </c>
      <c r="C50" s="208"/>
      <c r="D50" s="208"/>
      <c r="E50" s="208"/>
      <c r="F50" s="215" t="s">
        <v>149</v>
      </c>
      <c r="G50" s="215" t="s">
        <v>772</v>
      </c>
      <c r="H50" s="215"/>
    </row>
    <row r="51" spans="1:8" ht="15" customHeight="1">
      <c r="A51" s="215" t="s">
        <v>809</v>
      </c>
      <c r="B51" s="216" t="s">
        <v>1245</v>
      </c>
      <c r="C51" s="210"/>
      <c r="D51" s="209" t="str">
        <f>HYPERLINK("https://pubchem.ncbi.nlm.nih.gov/compound/ondansetron","Pubchem")</f>
        <v>Pubchem</v>
      </c>
      <c r="E51" s="210"/>
      <c r="F51" s="273" t="s">
        <v>810</v>
      </c>
      <c r="G51" s="273"/>
      <c r="H51" s="273"/>
    </row>
    <row r="52" spans="1:8" ht="15" customHeight="1">
      <c r="A52" s="215" t="s">
        <v>811</v>
      </c>
      <c r="B52" s="216" t="s">
        <v>64</v>
      </c>
      <c r="C52" s="208"/>
      <c r="D52" s="208"/>
      <c r="E52" s="208"/>
      <c r="F52" s="215" t="s">
        <v>812</v>
      </c>
      <c r="G52" s="215"/>
      <c r="H52" s="215"/>
    </row>
    <row r="53" spans="1:8" ht="15" customHeight="1">
      <c r="A53" s="215" t="s">
        <v>813</v>
      </c>
      <c r="B53" s="216" t="s">
        <v>1246</v>
      </c>
      <c r="C53" s="210"/>
      <c r="D53" s="209" t="str">
        <f>HYPERLINK("https://pubchem.ncbi.nlm.nih.gov/compound/tropisetron","Pubchem")</f>
        <v>Pubchem</v>
      </c>
      <c r="E53" s="210"/>
      <c r="F53" s="273" t="s">
        <v>810</v>
      </c>
      <c r="G53" s="273"/>
      <c r="H53" s="273"/>
    </row>
    <row r="54" spans="1:8" ht="15" customHeight="1">
      <c r="A54" s="215" t="s">
        <v>814</v>
      </c>
      <c r="B54" s="206" t="s">
        <v>1247</v>
      </c>
      <c r="C54" s="208"/>
      <c r="D54" s="343" t="str">
        <f>HYPERLINK("https://pubchem.ncbi.nlm.nih.gov/compound/Palonosetron","Pubchem")</f>
        <v>Pubchem</v>
      </c>
      <c r="E54" s="208"/>
      <c r="F54" s="215" t="s">
        <v>810</v>
      </c>
      <c r="G54" s="215"/>
      <c r="H54" s="215"/>
    </row>
    <row r="55" spans="1:8">
      <c r="A55" s="215" t="s">
        <v>815</v>
      </c>
      <c r="B55" s="206" t="s">
        <v>816</v>
      </c>
      <c r="C55" s="209"/>
      <c r="D55" s="209" t="str">
        <f>HYPERLINK("https://pubchem.ncbi.nlm.nih.gov/compound/11179267","Pubchem")</f>
        <v>Pubchem</v>
      </c>
      <c r="E55" s="210"/>
      <c r="F55" s="273" t="s">
        <v>810</v>
      </c>
      <c r="G55" s="273"/>
      <c r="H55" s="273"/>
    </row>
    <row r="56" spans="1:8">
      <c r="A56" s="215" t="s">
        <v>817</v>
      </c>
      <c r="B56" s="206" t="s">
        <v>818</v>
      </c>
      <c r="C56" s="208"/>
      <c r="D56" s="211" t="str">
        <f>HYPERLINK("https://pubchem.ncbi.nlm.nih.gov/compound/46912919","Pubchem")</f>
        <v>Pubchem</v>
      </c>
      <c r="E56" s="208"/>
      <c r="F56" s="208" t="s">
        <v>810</v>
      </c>
      <c r="G56" s="215"/>
      <c r="H56" s="215"/>
    </row>
    <row r="57" spans="1:8">
      <c r="A57" s="215" t="s">
        <v>819</v>
      </c>
      <c r="B57" s="206" t="s">
        <v>820</v>
      </c>
      <c r="C57" s="209"/>
      <c r="D57" s="209" t="str">
        <f>HYPERLINK("https://pubchem.ncbi.nlm.nih.gov/compound/11037861","Pubchem")</f>
        <v>Pubchem</v>
      </c>
      <c r="E57" s="210"/>
      <c r="F57" s="273" t="s">
        <v>810</v>
      </c>
      <c r="G57" s="273"/>
      <c r="H57" s="273"/>
    </row>
    <row r="58" spans="1:8">
      <c r="A58" s="215" t="s">
        <v>821</v>
      </c>
      <c r="B58" s="206" t="s">
        <v>822</v>
      </c>
      <c r="C58" s="213"/>
      <c r="D58" s="214" t="str">
        <f>HYPERLINK("https://pubchem.ncbi.nlm.nih.gov/compound/104850","Pubchem")</f>
        <v>Pubchem</v>
      </c>
      <c r="E58" s="208"/>
      <c r="F58" s="208" t="s">
        <v>810</v>
      </c>
      <c r="G58" s="215"/>
      <c r="H58" s="215"/>
    </row>
    <row r="59" spans="1:8">
      <c r="A59" s="215" t="s">
        <v>823</v>
      </c>
      <c r="B59" s="206" t="s">
        <v>824</v>
      </c>
      <c r="C59" s="212"/>
      <c r="D59" s="338" t="str">
        <f>HYPERLINK("https://pubchem.ncbi.nlm.nih.gov/compound/5311501","Pubchem")</f>
        <v>Pubchem</v>
      </c>
      <c r="E59" s="210"/>
      <c r="F59" s="273" t="s">
        <v>810</v>
      </c>
      <c r="G59" s="273"/>
      <c r="H59" s="273"/>
    </row>
    <row r="60" spans="1:8">
      <c r="A60" s="215" t="s">
        <v>825</v>
      </c>
      <c r="B60" s="206" t="s">
        <v>826</v>
      </c>
      <c r="C60" s="211"/>
      <c r="D60" s="211" t="str">
        <f>HYPERLINK("https://pubchem.ncbi.nlm.nih.gov/compound/6604176#section=2D-Structure","Pubchem")</f>
        <v>Pubchem</v>
      </c>
      <c r="E60" s="208"/>
      <c r="F60" s="208" t="s">
        <v>810</v>
      </c>
      <c r="G60" s="215"/>
      <c r="H60" s="215"/>
    </row>
    <row r="61" spans="1:8">
      <c r="A61" s="215" t="s">
        <v>827</v>
      </c>
      <c r="B61" s="206" t="s">
        <v>828</v>
      </c>
      <c r="C61" s="210"/>
      <c r="D61" s="209"/>
      <c r="E61" s="210"/>
      <c r="F61" s="273"/>
      <c r="G61" s="273"/>
      <c r="H61" s="273"/>
    </row>
    <row r="62" spans="1:8">
      <c r="A62" s="215" t="s">
        <v>829</v>
      </c>
      <c r="B62" s="206" t="s">
        <v>830</v>
      </c>
      <c r="C62" s="208"/>
      <c r="D62" s="211"/>
      <c r="E62" s="208"/>
      <c r="F62" s="215"/>
      <c r="G62" s="215"/>
      <c r="H62" s="215"/>
    </row>
    <row r="63" spans="1:8">
      <c r="A63" s="215" t="s">
        <v>831</v>
      </c>
      <c r="B63" s="206" t="s">
        <v>832</v>
      </c>
      <c r="C63" s="210"/>
      <c r="D63" s="210"/>
      <c r="E63" s="210"/>
      <c r="F63" s="273"/>
      <c r="G63" s="273"/>
      <c r="H63" s="273"/>
    </row>
    <row r="64" spans="1:8">
      <c r="A64" s="215" t="s">
        <v>833</v>
      </c>
      <c r="B64" s="206" t="s">
        <v>834</v>
      </c>
      <c r="C64" s="211"/>
      <c r="D64" s="211"/>
      <c r="E64" s="208"/>
      <c r="F64" s="215"/>
      <c r="G64" s="215"/>
      <c r="H64" s="215"/>
    </row>
    <row r="65" spans="1:8">
      <c r="A65" s="215" t="s">
        <v>835</v>
      </c>
      <c r="B65" s="206" t="s">
        <v>836</v>
      </c>
      <c r="C65" s="210"/>
      <c r="D65" s="210"/>
      <c r="E65" s="210"/>
      <c r="F65" s="273"/>
      <c r="G65" s="273"/>
      <c r="H65" s="273"/>
    </row>
    <row r="66" spans="1:8">
      <c r="A66" s="64"/>
    </row>
    <row r="67" spans="1:8">
      <c r="A67" s="64"/>
    </row>
    <row r="68" spans="1:8">
      <c r="A68" s="64"/>
    </row>
    <row r="69" spans="1:8">
      <c r="A69" s="64"/>
    </row>
    <row r="70" spans="1:8">
      <c r="A70" s="64"/>
    </row>
    <row r="71" spans="1:8">
      <c r="A71" s="64"/>
    </row>
  </sheetData>
  <sheetProtection algorithmName="SHA-512" hashValue="y7qSPvde/r1Nqkp6tObHnvjrOJsbd5OdK5SCBVfG5f0yL9dXMLhnW2z2xjrjYPjs18yY/JfMiyqqU7BAD/HBwQ==" saltValue="lZNyIphg22Pp+5yaW0ad2w==" spinCount="100000" sheet="1" formatColumns="0" sort="0" autoFilter="0" pivotTables="0"/>
  <phoneticPr fontId="16" type="noConversion"/>
  <hyperlinks>
    <hyperlink ref="D7" r:id="rId1" xr:uid="{58D17DC7-8890-4223-8981-DD8EED1760DC}"/>
    <hyperlink ref="D11" r:id="rId2" xr:uid="{25B83B9C-BFF9-47F7-8137-5E5909268331}"/>
    <hyperlink ref="C20" r:id="rId3" display="http://zinc15.docking.org/substances/ZINC000003829025/" xr:uid="{9BBB36C5-6918-4F7A-AB34-FE1757EFE2A0}"/>
    <hyperlink ref="D20" r:id="rId4" xr:uid="{800F7C73-AE70-4FF0-BD10-D4F549B0CE05}"/>
    <hyperlink ref="C25" r:id="rId5" display="http://zinc15.docking.org/substances/ZINC000003966685/" xr:uid="{5C66C2FA-E79C-459C-9AE8-EEE5BA1977B3}"/>
    <hyperlink ref="D25" r:id="rId6" xr:uid="{DBDF74B9-7159-4DF4-980E-67DAFA85357E}"/>
    <hyperlink ref="C36" r:id="rId7" display="http://zinc15.docking.org/substances/ZINC000003800706/" xr:uid="{10F17C6A-F5E0-4F7D-A007-BF7906931242}"/>
    <hyperlink ref="D36" r:id="rId8" xr:uid="{2D4CE8B5-0B48-4C08-B024-6DDED833585A}"/>
    <hyperlink ref="D45" r:id="rId9" xr:uid="{E9F29383-2434-4475-ADE8-5E73D184D3C9}"/>
    <hyperlink ref="D47" r:id="rId10" xr:uid="{B5BD0E4D-0BBE-461F-9772-5535D8E08B16}"/>
    <hyperlink ref="D4" r:id="rId11" xr:uid="{1B727A1E-30FD-477A-ACA5-DA01D53DF06D}"/>
    <hyperlink ref="C4" r:id="rId12" xr:uid="{02CE865C-9BCE-463A-AF75-CC68811B1422}"/>
    <hyperlink ref="D5" r:id="rId13" xr:uid="{3EED4D6B-9484-4264-A440-9349D498039D}"/>
    <hyperlink ref="C5" r:id="rId14" xr:uid="{B0D30A9F-27B3-44BC-9FA1-7C3AA0426526}"/>
    <hyperlink ref="D6" r:id="rId15" xr:uid="{BD36E170-F587-40DD-AFF1-EB955B32C770}"/>
    <hyperlink ref="C6" r:id="rId16" xr:uid="{42ABA823-D3E8-4A36-BC9A-551E3A79DB5A}"/>
    <hyperlink ref="C7" r:id="rId17" xr:uid="{55134BF0-6EE0-47BD-9814-49A0AFD99EB0}"/>
    <hyperlink ref="D8" r:id="rId18" xr:uid="{2641B1DD-BA7E-471C-ADED-7CADA5DC0402}"/>
    <hyperlink ref="C8" r:id="rId19" xr:uid="{8DB64100-5D2A-41B4-9A08-AB47E9C73D1C}"/>
    <hyperlink ref="D9" r:id="rId20" xr:uid="{4EFA1A39-1336-4943-AAB2-D89B0341054D}"/>
    <hyperlink ref="C9" r:id="rId21" xr:uid="{74C3DEE1-9E98-4593-97BC-F498BF59746C}"/>
    <hyperlink ref="D12" r:id="rId22" xr:uid="{1301B8CF-560C-47E7-AD84-1CAF61B3B0EC}"/>
    <hyperlink ref="D13" r:id="rId23" xr:uid="{FD843300-E03C-4CA8-9CE0-D8E53AE650E4}"/>
    <hyperlink ref="D14" r:id="rId24" xr:uid="{D9EBD4AE-5DAF-4189-8A74-A4B7807A2F89}"/>
    <hyperlink ref="D15" r:id="rId25" xr:uid="{99321428-F617-403F-A832-67F31D4CB21C}"/>
    <hyperlink ref="D16" r:id="rId26" xr:uid="{646CE39F-BC44-4371-8B69-BD2C1AD2E696}"/>
    <hyperlink ref="D18" r:id="rId27" xr:uid="{F811973F-7A4F-43D0-B715-838970CCBBFC}"/>
    <hyperlink ref="C18" r:id="rId28" xr:uid="{72096AC6-D585-4CC3-A6EB-A0467093E927}"/>
    <hyperlink ref="D19" r:id="rId29" xr:uid="{27C5B7F4-87C5-4D03-A176-CF322629604E}"/>
    <hyperlink ref="C19" r:id="rId30" xr:uid="{21EB164D-2DA3-474B-928B-6E5420B7CEC4}"/>
    <hyperlink ref="D21" r:id="rId31" xr:uid="{8372DC88-FAD8-463F-BCB7-757947160B1E}"/>
    <hyperlink ref="C21" r:id="rId32" xr:uid="{CD297D5A-4DD3-4696-B8E6-A10A3B3B0BA6}"/>
    <hyperlink ref="D22" r:id="rId33" xr:uid="{3AC50DCC-EBCC-40C7-93FB-A8E30B95778C}"/>
    <hyperlink ref="C22" r:id="rId34" xr:uid="{829B5B46-6D67-4041-B452-F60340740DAD}"/>
    <hyperlink ref="D23" r:id="rId35" xr:uid="{934D9871-5400-4C66-B95F-E5026A0CFE1F}"/>
    <hyperlink ref="C23" r:id="rId36" xr:uid="{BECC92DB-C45C-43AA-AB2C-DF0A4DF343B7}"/>
    <hyperlink ref="D24" r:id="rId37" xr:uid="{3F81A968-A5FE-4704-8EC3-969B0F222B93}"/>
    <hyperlink ref="C24" r:id="rId38" xr:uid="{7DBBA0FD-71FC-4504-842F-61984463E4F5}"/>
    <hyperlink ref="D26" r:id="rId39" xr:uid="{7391B444-0195-4E0A-BF2F-9821811B3B96}"/>
    <hyperlink ref="C26" r:id="rId40" xr:uid="{C9DC691D-5B97-4B52-ADB7-8FBE6AC40105}"/>
    <hyperlink ref="D27" r:id="rId41" xr:uid="{BE253D2A-69F8-4BCC-9C11-703E702F00DC}"/>
    <hyperlink ref="D28" r:id="rId42" xr:uid="{224473C7-2933-48E5-8BC0-46683D117A14}"/>
    <hyperlink ref="C28" r:id="rId43" xr:uid="{5E5417B4-86FB-4572-A09C-A0457120E579}"/>
    <hyperlink ref="D29" r:id="rId44" xr:uid="{9D4A7248-ABE6-43AD-8DE6-F25F15D1E901}"/>
    <hyperlink ref="C29" r:id="rId45" xr:uid="{05A4648D-CEF5-4514-B1DD-EBE6687B682F}"/>
    <hyperlink ref="D30" r:id="rId46" xr:uid="{B724BF14-CCDE-401F-B967-F9D2746FD314}"/>
    <hyperlink ref="C30" r:id="rId47" xr:uid="{7292CABA-97A4-4591-A0E8-B5C9F90DD772}"/>
    <hyperlink ref="D31" r:id="rId48" xr:uid="{F272FDD0-95CC-4497-A0F2-8200BC7DA2EF}"/>
    <hyperlink ref="C31" r:id="rId49" xr:uid="{60E4A115-5844-486A-803C-079544802C7F}"/>
    <hyperlink ref="D33" r:id="rId50" xr:uid="{48F14AAB-37C6-4549-88E7-48C90FF9A576}"/>
    <hyperlink ref="C33" r:id="rId51" xr:uid="{ABA5DBAF-7528-4CA2-A943-D6C8DA6D40C9}"/>
    <hyperlink ref="D35" r:id="rId52" xr:uid="{8E00C8F9-1717-400F-B7A8-082BADD74467}"/>
    <hyperlink ref="C35" r:id="rId53" xr:uid="{CD0D1E71-FE33-4900-818D-86CB3C5CE074}"/>
    <hyperlink ref="D37" r:id="rId54" xr:uid="{88BCD6DE-9F87-4746-900B-C4B73A490CF6}"/>
    <hyperlink ref="C37" r:id="rId55" xr:uid="{B5508B9D-8E1B-4452-8A35-FEA72F5CD5CB}"/>
    <hyperlink ref="D38" r:id="rId56" xr:uid="{600E144D-121F-4449-81ED-2C3D0E75297F}"/>
    <hyperlink ref="C38" r:id="rId57" xr:uid="{6FD21C08-30BB-4B52-BE1B-DCB00E1F33BE}"/>
    <hyperlink ref="D39" r:id="rId58" xr:uid="{C8E55A37-A0E5-46E0-81CD-2D50D2137E6E}"/>
    <hyperlink ref="D40" r:id="rId59" xr:uid="{68258985-71E1-412F-9773-755C1A0210CA}"/>
    <hyperlink ref="D42" r:id="rId60" xr:uid="{0B9A916F-D36D-4ABD-ADB1-5B31509E9347}"/>
    <hyperlink ref="C42" r:id="rId61" xr:uid="{5E4F6377-4AC8-4CB2-A1F2-64A95A780075}"/>
    <hyperlink ref="C15" r:id="rId62" xr:uid="{485255F0-47ED-49A3-ACD7-D3E1E8F714BC}"/>
  </hyperlinks>
  <pageMargins left="0.7" right="0.7" top="0.75" bottom="0.75" header="0.3" footer="0.3"/>
  <pageSetup orientation="portrait" r:id="rId63"/>
  <tableParts count="1">
    <tablePart r:id="rId6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890AF-6C67-4298-AB7A-EB50DAFA639E}">
  <sheetPr>
    <tabColor rgb="FF99FF99"/>
  </sheetPr>
  <dimension ref="A1:KD1070"/>
  <sheetViews>
    <sheetView showZeros="0" zoomScale="65" zoomScaleNormal="65" workbookViewId="0">
      <pane ySplit="1" topLeftCell="A137" activePane="bottomLeft" state="frozen"/>
      <selection pane="bottomLeft" activeCell="Q578" sqref="Q578"/>
    </sheetView>
  </sheetViews>
  <sheetFormatPr defaultColWidth="8.6640625" defaultRowHeight="14.25"/>
  <cols>
    <col min="1" max="1" width="8.46484375" style="268" bestFit="1" customWidth="1"/>
    <col min="2" max="2" width="19.46484375" style="271" bestFit="1" customWidth="1"/>
    <col min="3" max="3" width="18.33203125" style="272" bestFit="1" customWidth="1"/>
    <col min="4" max="4" width="8.46484375" style="64" bestFit="1" customWidth="1"/>
    <col min="5" max="5" width="19.6640625" style="270" bestFit="1" customWidth="1"/>
    <col min="6" max="8" width="9.33203125" style="137" bestFit="1" customWidth="1"/>
    <col min="9" max="9" width="18.46484375" style="142" bestFit="1" customWidth="1"/>
    <col min="10" max="13" width="9.33203125" style="64" bestFit="1" customWidth="1"/>
    <col min="14" max="14" width="9.33203125" style="182" bestFit="1" customWidth="1"/>
    <col min="15" max="15" width="9.33203125" style="64" bestFit="1" customWidth="1"/>
    <col min="16" max="16" width="9.33203125" style="137" bestFit="1" customWidth="1"/>
    <col min="17" max="28" width="8.6640625" style="64" customWidth="1"/>
    <col min="29" max="29" width="8.6640625" style="182" customWidth="1"/>
    <col min="30" max="38" width="8.6640625" style="64" customWidth="1"/>
    <col min="39" max="39" width="8.6640625" style="182" customWidth="1"/>
    <col min="40" max="42" width="8.6640625" style="64" customWidth="1"/>
    <col min="43" max="46" width="8.6640625" style="64"/>
    <col min="47" max="47" width="8.6640625" style="182"/>
    <col min="48" max="16384" width="8.6640625" style="64"/>
  </cols>
  <sheetData>
    <row r="1" spans="1:47" s="137" customFormat="1" ht="161.75" customHeight="1">
      <c r="A1" s="218" t="s">
        <v>0</v>
      </c>
      <c r="B1" s="219" t="s">
        <v>837</v>
      </c>
      <c r="C1" s="220" t="s">
        <v>838</v>
      </c>
      <c r="D1" s="221" t="s">
        <v>740</v>
      </c>
      <c r="E1" s="222" t="s">
        <v>839</v>
      </c>
      <c r="F1" s="223" t="s">
        <v>840</v>
      </c>
      <c r="G1" s="223" t="s">
        <v>841</v>
      </c>
      <c r="H1" s="224" t="s">
        <v>842</v>
      </c>
      <c r="I1" s="224" t="s">
        <v>843</v>
      </c>
      <c r="J1" s="224" t="s">
        <v>844</v>
      </c>
      <c r="K1" s="224" t="s">
        <v>845</v>
      </c>
      <c r="L1" s="224" t="s">
        <v>846</v>
      </c>
      <c r="M1" s="224" t="s">
        <v>847</v>
      </c>
      <c r="N1" s="225" t="s">
        <v>848</v>
      </c>
      <c r="O1" s="223" t="s">
        <v>849</v>
      </c>
      <c r="P1" s="223" t="s">
        <v>850</v>
      </c>
      <c r="Q1" s="224" t="s">
        <v>851</v>
      </c>
      <c r="R1" s="224" t="s">
        <v>852</v>
      </c>
      <c r="S1" s="224" t="s">
        <v>853</v>
      </c>
      <c r="T1" s="224" t="s">
        <v>854</v>
      </c>
      <c r="U1" s="226" t="s">
        <v>855</v>
      </c>
      <c r="V1" s="226" t="s">
        <v>856</v>
      </c>
      <c r="W1" s="226" t="s">
        <v>857</v>
      </c>
      <c r="X1" s="224" t="s">
        <v>858</v>
      </c>
      <c r="Y1" s="224" t="s">
        <v>859</v>
      </c>
      <c r="Z1" s="224" t="s">
        <v>860</v>
      </c>
      <c r="AA1" s="227" t="s">
        <v>861</v>
      </c>
      <c r="AB1" s="224" t="s">
        <v>862</v>
      </c>
      <c r="AC1" s="225" t="s">
        <v>863</v>
      </c>
      <c r="AD1" s="223" t="s">
        <v>864</v>
      </c>
      <c r="AE1" s="224" t="s">
        <v>865</v>
      </c>
      <c r="AF1" s="224" t="s">
        <v>866</v>
      </c>
      <c r="AG1" s="224" t="s">
        <v>867</v>
      </c>
      <c r="AH1" s="224" t="s">
        <v>868</v>
      </c>
      <c r="AI1" s="224" t="s">
        <v>869</v>
      </c>
      <c r="AJ1" s="227" t="s">
        <v>870</v>
      </c>
      <c r="AK1" s="224" t="s">
        <v>871</v>
      </c>
      <c r="AL1" s="224" t="s">
        <v>872</v>
      </c>
      <c r="AM1" s="225" t="s">
        <v>873</v>
      </c>
      <c r="AN1" s="223" t="s">
        <v>874</v>
      </c>
      <c r="AO1" s="224" t="s">
        <v>875</v>
      </c>
      <c r="AP1" s="224" t="s">
        <v>876</v>
      </c>
      <c r="AQ1" s="224" t="s">
        <v>877</v>
      </c>
      <c r="AR1" s="224" t="s">
        <v>878</v>
      </c>
      <c r="AS1" s="224" t="s">
        <v>879</v>
      </c>
      <c r="AT1" s="224" t="s">
        <v>880</v>
      </c>
      <c r="AU1" s="225" t="s">
        <v>881</v>
      </c>
    </row>
    <row r="2" spans="1:47" hidden="1">
      <c r="A2" s="228" t="s">
        <v>87</v>
      </c>
      <c r="B2" s="295" t="str" cm="1">
        <f t="array" ref="B2">IFERROR(INDEX(Sensors_OpuBC_cpXFP!$G$2:$G$1013,MATCH($A2,Sensors_OpuBC_cpXFP!$A$2:$A$1013,0),0),"")</f>
        <v xml:space="preserve">iNIcSnFR1 </v>
      </c>
      <c r="C2" s="296" t="str" cm="1">
        <f t="array" ref="C2">IFERROR(INDEX(Sensors_OpuBC_cpXFP!$H$2:$H$1013,MATCH($A2,Sensors_OpuBC_cpXFP!$A$2:$A$1013,0),0),"")</f>
        <v>V4.6, CC47</v>
      </c>
      <c r="D2" s="229" t="s">
        <v>748</v>
      </c>
      <c r="E2" s="308" t="str" cm="1">
        <f t="array" ref="E2">IFERROR(INDEX(Ligands_names_and_links!$B$3:$B$111,MATCH($D2,Ligands_names_and_links!$A$3:$A$111,0),0)," ")</f>
        <v>APO</v>
      </c>
      <c r="F2" s="137" t="s">
        <v>882</v>
      </c>
      <c r="H2" s="137" t="s">
        <v>883</v>
      </c>
      <c r="I2" s="142" t="s">
        <v>884</v>
      </c>
      <c r="J2" s="64">
        <v>0</v>
      </c>
      <c r="K2" s="64">
        <v>0</v>
      </c>
      <c r="L2" s="64">
        <v>0</v>
      </c>
      <c r="M2" s="64">
        <v>0</v>
      </c>
      <c r="N2" s="182">
        <v>0</v>
      </c>
      <c r="O2" s="64">
        <v>0</v>
      </c>
      <c r="Q2" s="64">
        <v>0</v>
      </c>
      <c r="R2" s="230"/>
      <c r="S2" s="231"/>
      <c r="T2" s="231"/>
      <c r="U2" s="232"/>
      <c r="V2" s="231"/>
      <c r="W2" s="231"/>
      <c r="X2" s="231"/>
      <c r="Y2" s="231"/>
      <c r="Z2" s="231"/>
      <c r="AA2" s="232"/>
      <c r="AJ2" s="233"/>
      <c r="AK2" s="233"/>
      <c r="AU2" s="182">
        <v>0</v>
      </c>
    </row>
    <row r="3" spans="1:47" hidden="1">
      <c r="A3" s="228" t="s">
        <v>230</v>
      </c>
      <c r="B3" s="295" t="str" cm="1">
        <f t="array" ref="B3">IFERROR(INDEX(Sensors_OpuBC_cpXFP!$G$2:$G$1013,MATCH($A3,Sensors_OpuBC_cpXFP!$A$2:$A$1013,0),0),"")</f>
        <v>iNicSnFR3a</v>
      </c>
      <c r="C3" s="296" cm="1">
        <f t="array" ref="C3">IFERROR(INDEX(Sensors_OpuBC_cpXFP!$H$2:$H$1013,MATCH($A3,Sensors_OpuBC_cpXFP!$A$2:$A$1013,0),0),"")</f>
        <v>0</v>
      </c>
      <c r="D3" s="229" t="s">
        <v>748</v>
      </c>
      <c r="E3" s="308" t="str" cm="1">
        <f t="array" ref="E3">IFERROR(INDEX(Ligands_names_and_links!$B$3:$B$111,MATCH($D3,Ligands_names_and_links!$A$3:$A$111,0),0)," ")</f>
        <v>APO</v>
      </c>
      <c r="F3" s="137" t="s">
        <v>885</v>
      </c>
      <c r="H3" s="137" t="s">
        <v>883</v>
      </c>
      <c r="I3" s="142" t="s">
        <v>886</v>
      </c>
      <c r="J3" s="64" t="s">
        <v>36</v>
      </c>
      <c r="R3" s="230"/>
      <c r="S3" s="231"/>
      <c r="T3" s="231"/>
      <c r="U3" s="232"/>
      <c r="V3" s="231"/>
      <c r="W3" s="231"/>
      <c r="X3" s="231"/>
      <c r="Y3" s="231"/>
      <c r="Z3" s="231"/>
      <c r="AA3" s="232"/>
      <c r="AJ3" s="233"/>
      <c r="AK3" s="233"/>
    </row>
    <row r="4" spans="1:47" hidden="1">
      <c r="A4" s="228" t="s">
        <v>232</v>
      </c>
      <c r="B4" s="295" t="str" cm="1">
        <f t="array" ref="B4">IFERROR(INDEX(Sensors_OpuBC_cpXFP!$G$2:$G$1013,MATCH($A4,Sensors_OpuBC_cpXFP!$A$2:$A$1013,0),0),"")</f>
        <v>iNicSnFR3a</v>
      </c>
      <c r="C4" s="296" cm="1">
        <f t="array" ref="C4">IFERROR(INDEX(Sensors_OpuBC_cpXFP!$H$2:$H$1013,MATCH($A4,Sensors_OpuBC_cpXFP!$A$2:$A$1013,0),0),"")</f>
        <v>0</v>
      </c>
      <c r="D4" s="229" t="s">
        <v>748</v>
      </c>
      <c r="E4" s="308" t="str" cm="1">
        <f t="array" ref="E4">IFERROR(INDEX(Ligands_names_and_links!$B$3:$B$111,MATCH($D4,Ligands_names_and_links!$A$3:$A$111,0),0)," ")</f>
        <v>APO</v>
      </c>
      <c r="F4" s="137" t="s">
        <v>887</v>
      </c>
      <c r="G4" s="137" t="s">
        <v>883</v>
      </c>
      <c r="I4" s="142" t="s">
        <v>886</v>
      </c>
      <c r="J4" s="64" t="s">
        <v>36</v>
      </c>
      <c r="R4" s="230"/>
      <c r="S4" s="231"/>
      <c r="T4" s="231"/>
      <c r="U4" s="232"/>
      <c r="V4" s="231"/>
      <c r="W4" s="231"/>
      <c r="X4" s="231"/>
      <c r="Y4" s="231"/>
      <c r="Z4" s="231"/>
      <c r="AA4" s="232"/>
      <c r="AJ4" s="233"/>
      <c r="AK4" s="233"/>
    </row>
    <row r="5" spans="1:47" hidden="1">
      <c r="A5" s="228" t="s">
        <v>234</v>
      </c>
      <c r="B5" s="295" t="str" cm="1">
        <f t="array" ref="B5">IFERROR(INDEX(Sensors_OpuBC_cpXFP!$G$2:$G$1013,MATCH($A5,Sensors_OpuBC_cpXFP!$A$2:$A$1013,0),0),"")</f>
        <v>iNicSnFR3a</v>
      </c>
      <c r="C5" s="296" t="str" cm="1">
        <f t="array" ref="C5">IFERROR(INDEX(Sensors_OpuBC_cpXFP!$H$2:$H$1013,MATCH($A5,Sensors_OpuBC_cpXFP!$A$2:$A$1013,0),0),"")</f>
        <v>iNicSnFR4, V9YW(F)</v>
      </c>
      <c r="D5" s="229" t="s">
        <v>748</v>
      </c>
      <c r="E5" s="308" t="str" cm="1">
        <f t="array" ref="E5">IFERROR(INDEX(Ligands_names_and_links!$B$3:$B$111,MATCH($D5,Ligands_names_and_links!$A$3:$A$111,0),0)," ")</f>
        <v>APO</v>
      </c>
      <c r="F5" s="137" t="s">
        <v>888</v>
      </c>
      <c r="G5" s="137" t="s">
        <v>883</v>
      </c>
      <c r="I5" s="142" t="s">
        <v>886</v>
      </c>
      <c r="J5" s="64" t="s">
        <v>36</v>
      </c>
      <c r="R5" s="230"/>
      <c r="S5" s="231"/>
      <c r="T5" s="231"/>
      <c r="U5" s="232"/>
      <c r="V5" s="231"/>
      <c r="W5" s="231"/>
      <c r="X5" s="231"/>
      <c r="Y5" s="231"/>
      <c r="Z5" s="231"/>
      <c r="AA5" s="232"/>
      <c r="AJ5" s="233"/>
      <c r="AK5" s="233"/>
    </row>
    <row r="6" spans="1:47" hidden="1">
      <c r="A6" s="228" t="s">
        <v>239</v>
      </c>
      <c r="B6" s="295" t="str" cm="1">
        <f t="array" ref="B6">IFERROR(INDEX(Sensors_OpuBC_cpXFP!$G$2:$G$1013,MATCH($A6,Sensors_OpuBC_cpXFP!$A$2:$A$1013,0),0),"")</f>
        <v>iAChSnFR</v>
      </c>
      <c r="C6" s="296" cm="1">
        <f t="array" ref="C6">IFERROR(INDEX(Sensors_OpuBC_cpXFP!$H$2:$H$1013,MATCH($A6,Sensors_OpuBC_cpXFP!$A$2:$A$1013,0),0),"")</f>
        <v>0</v>
      </c>
      <c r="D6" s="229" t="s">
        <v>748</v>
      </c>
      <c r="E6" s="308" t="str" cm="1">
        <f t="array" ref="E6">IFERROR(INDEX(Ligands_names_and_links!$B$3:$B$111,MATCH($D6,Ligands_names_and_links!$A$3:$A$111,0),0)," ")</f>
        <v>APO</v>
      </c>
      <c r="F6" s="137" t="s">
        <v>889</v>
      </c>
      <c r="G6" s="137" t="s">
        <v>883</v>
      </c>
      <c r="I6" s="142" t="s">
        <v>890</v>
      </c>
      <c r="J6" s="64" t="s">
        <v>36</v>
      </c>
      <c r="R6" s="230"/>
      <c r="S6" s="231"/>
      <c r="T6" s="231"/>
      <c r="U6" s="232"/>
      <c r="V6" s="231"/>
      <c r="W6" s="231"/>
      <c r="X6" s="231"/>
      <c r="Y6" s="231"/>
      <c r="Z6" s="231"/>
      <c r="AA6" s="232"/>
      <c r="AJ6" s="233"/>
      <c r="AK6" s="233"/>
    </row>
    <row r="7" spans="1:47" hidden="1">
      <c r="A7" s="228"/>
      <c r="B7" s="295" t="str" cm="1">
        <f t="array" ref="B7">IFERROR(INDEX(Sensors_OpuBC_cpXFP!$G$2:$G$1013,MATCH($A7,Sensors_OpuBC_cpXFP!$A$2:$A$1013,0),0),"")</f>
        <v/>
      </c>
      <c r="C7" s="296" t="str" cm="1">
        <f t="array" ref="C7">IFERROR(INDEX(Sensors_OpuBC_cpXFP!$H$2:$H$1013,MATCH($A7,Sensors_OpuBC_cpXFP!$A$2:$A$1013,0),0),"")</f>
        <v/>
      </c>
      <c r="D7" s="229" t="s">
        <v>748</v>
      </c>
      <c r="E7" s="308" t="str" cm="1">
        <f t="array" ref="E7">IFERROR(INDEX(Ligands_names_and_links!$B$3:$B$111,MATCH($D7,Ligands_names_and_links!$A$3:$A$111,0),0)," ")</f>
        <v>APO</v>
      </c>
      <c r="R7" s="230"/>
      <c r="S7" s="231"/>
      <c r="T7" s="231"/>
      <c r="U7" s="232"/>
      <c r="V7" s="231"/>
      <c r="W7" s="231"/>
      <c r="X7" s="231"/>
      <c r="Y7" s="231"/>
      <c r="Z7" s="231"/>
      <c r="AA7" s="232"/>
      <c r="AJ7" s="233"/>
      <c r="AK7" s="233"/>
    </row>
    <row r="8" spans="1:47" hidden="1">
      <c r="A8" s="228"/>
      <c r="B8" s="295" t="str" cm="1">
        <f t="array" ref="B8">IFERROR(INDEX(Sensors_OpuBC_cpXFP!$G$2:$G$1013,MATCH($A8,Sensors_OpuBC_cpXFP!$A$2:$A$1013,0),0),"")</f>
        <v/>
      </c>
      <c r="C8" s="296" t="str" cm="1">
        <f t="array" ref="C8">IFERROR(INDEX(Sensors_OpuBC_cpXFP!$H$2:$H$1013,MATCH($A8,Sensors_OpuBC_cpXFP!$A$2:$A$1013,0),0),"")</f>
        <v/>
      </c>
      <c r="D8" s="229" t="s">
        <v>748</v>
      </c>
      <c r="E8" s="308" t="str" cm="1">
        <f t="array" ref="E8">IFERROR(INDEX(Ligands_names_and_links!$B$3:$B$111,MATCH($D8,Ligands_names_and_links!$A$3:$A$111,0),0)," ")</f>
        <v>APO</v>
      </c>
      <c r="R8" s="230"/>
      <c r="S8" s="231"/>
      <c r="T8" s="231"/>
      <c r="U8" s="232"/>
      <c r="V8" s="231"/>
      <c r="W8" s="231"/>
      <c r="X8" s="231"/>
      <c r="Y8" s="231"/>
      <c r="Z8" s="231"/>
      <c r="AA8" s="232"/>
      <c r="AJ8" s="233"/>
      <c r="AK8" s="233"/>
    </row>
    <row r="9" spans="1:47" hidden="1">
      <c r="A9" s="228"/>
      <c r="B9" s="295" t="str" cm="1">
        <f t="array" ref="B9">IFERROR(INDEX(Sensors_OpuBC_cpXFP!$G$2:$G$1013,MATCH($A9,Sensors_OpuBC_cpXFP!$A$2:$A$1013,0),0),"")</f>
        <v/>
      </c>
      <c r="C9" s="296" t="str" cm="1">
        <f t="array" ref="C9">IFERROR(INDEX(Sensors_OpuBC_cpXFP!$H$2:$H$1013,MATCH($A9,Sensors_OpuBC_cpXFP!$A$2:$A$1013,0),0),"")</f>
        <v/>
      </c>
      <c r="D9" s="229" t="s">
        <v>748</v>
      </c>
      <c r="E9" s="308" t="str" cm="1">
        <f t="array" ref="E9">IFERROR(INDEX(Ligands_names_and_links!$B$3:$B$111,MATCH($D9,Ligands_names_and_links!$A$3:$A$111,0),0)," ")</f>
        <v>APO</v>
      </c>
      <c r="R9" s="230"/>
      <c r="S9" s="231"/>
      <c r="T9" s="231"/>
      <c r="U9" s="232"/>
      <c r="V9" s="231"/>
      <c r="W9" s="231"/>
      <c r="X9" s="231"/>
      <c r="Y9" s="231"/>
      <c r="Z9" s="231"/>
      <c r="AA9" s="232"/>
      <c r="AJ9" s="233"/>
      <c r="AK9" s="233"/>
    </row>
    <row r="10" spans="1:47" hidden="1">
      <c r="A10" s="228"/>
      <c r="B10" s="295" t="str" cm="1">
        <f t="array" ref="B10">IFERROR(INDEX(Sensors_OpuBC_cpXFP!$G$2:$G$1013,MATCH($A10,Sensors_OpuBC_cpXFP!$A$2:$A$1013,0),0),"")</f>
        <v/>
      </c>
      <c r="C10" s="296" t="str" cm="1">
        <f t="array" ref="C10">IFERROR(INDEX(Sensors_OpuBC_cpXFP!$H$2:$H$1013,MATCH($A10,Sensors_OpuBC_cpXFP!$A$2:$A$1013,0),0),"")</f>
        <v/>
      </c>
      <c r="D10" s="229" t="s">
        <v>748</v>
      </c>
      <c r="E10" s="308" t="str" cm="1">
        <f t="array" ref="E10">IFERROR(INDEX(Ligands_names_and_links!$B$3:$B$111,MATCH($D10,Ligands_names_and_links!$A$3:$A$111,0),0)," ")</f>
        <v>APO</v>
      </c>
      <c r="R10" s="230"/>
      <c r="S10" s="231"/>
      <c r="T10" s="231"/>
      <c r="U10" s="232"/>
      <c r="V10" s="231"/>
      <c r="W10" s="231"/>
      <c r="X10" s="231"/>
      <c r="Y10" s="231"/>
      <c r="Z10" s="231"/>
      <c r="AA10" s="232"/>
      <c r="AJ10" s="233"/>
      <c r="AK10" s="233"/>
    </row>
    <row r="11" spans="1:47" hidden="1">
      <c r="A11" s="228"/>
      <c r="B11" s="295" t="str" cm="1">
        <f t="array" ref="B11">IFERROR(INDEX(Sensors_OpuBC_cpXFP!$G$2:$G$1013,MATCH($A11,Sensors_OpuBC_cpXFP!$A$2:$A$1013,0),0),"")</f>
        <v/>
      </c>
      <c r="C11" s="296" t="str" cm="1">
        <f t="array" ref="C11">IFERROR(INDEX(Sensors_OpuBC_cpXFP!$H$2:$H$1013,MATCH($A11,Sensors_OpuBC_cpXFP!$A$2:$A$1013,0),0),"")</f>
        <v/>
      </c>
      <c r="D11" s="229" t="s">
        <v>748</v>
      </c>
      <c r="E11" s="308" t="str" cm="1">
        <f t="array" ref="E11">IFERROR(INDEX(Ligands_names_and_links!$B$3:$B$111,MATCH($D11,Ligands_names_and_links!$A$3:$A$111,0),0)," ")</f>
        <v>APO</v>
      </c>
      <c r="R11" s="230"/>
      <c r="S11" s="231"/>
      <c r="T11" s="231"/>
      <c r="U11" s="232"/>
      <c r="V11" s="231"/>
      <c r="W11" s="231"/>
      <c r="X11" s="231"/>
      <c r="Y11" s="231"/>
      <c r="Z11" s="231"/>
      <c r="AA11" s="232"/>
      <c r="AJ11" s="233"/>
      <c r="AK11" s="233"/>
    </row>
    <row r="12" spans="1:47" hidden="1">
      <c r="A12" s="228"/>
      <c r="B12" s="295" t="str" cm="1">
        <f t="array" ref="B12">IFERROR(INDEX(Sensors_OpuBC_cpXFP!$G$2:$G$1013,MATCH($A12,Sensors_OpuBC_cpXFP!$A$2:$A$1013,0),0),"")</f>
        <v/>
      </c>
      <c r="C12" s="296" t="str" cm="1">
        <f t="array" ref="C12">IFERROR(INDEX(Sensors_OpuBC_cpXFP!$H$2:$H$1013,MATCH($A12,Sensors_OpuBC_cpXFP!$A$2:$A$1013,0),0),"")</f>
        <v/>
      </c>
      <c r="D12" s="229" t="s">
        <v>748</v>
      </c>
      <c r="E12" s="308" t="str" cm="1">
        <f t="array" ref="E12">IFERROR(INDEX(Ligands_names_and_links!$B$3:$B$111,MATCH($D12,Ligands_names_and_links!$A$3:$A$111,0),0)," ")</f>
        <v>APO</v>
      </c>
      <c r="R12" s="230"/>
      <c r="S12" s="231"/>
      <c r="T12" s="231"/>
      <c r="U12" s="232"/>
      <c r="V12" s="231"/>
      <c r="W12" s="231"/>
      <c r="X12" s="231"/>
      <c r="Y12" s="231"/>
      <c r="Z12" s="231"/>
      <c r="AA12" s="232"/>
      <c r="AJ12" s="233"/>
      <c r="AK12" s="233"/>
    </row>
    <row r="13" spans="1:47" hidden="1">
      <c r="A13" s="228" t="s">
        <v>241</v>
      </c>
      <c r="B13" s="295" t="str" cm="1">
        <f t="array" ref="B13">IFERROR(INDEX(Sensors_OpuBC_cpXFP!$G$2:$G$1013,MATCH($A13,Sensors_OpuBC_cpXFP!$A$2:$A$1013,0),0),"")</f>
        <v>iSeroSnFR</v>
      </c>
      <c r="C13" s="296" t="str" cm="1">
        <f t="array" ref="C13">IFERROR(INDEX(Sensors_OpuBC_cpXFP!$H$2:$H$1013,MATCH($A13,Sensors_OpuBC_cpXFP!$A$2:$A$1013,0),0),"")</f>
        <v>L194D1</v>
      </c>
      <c r="D13" s="229" t="s">
        <v>748</v>
      </c>
      <c r="E13" s="308" t="str" cm="1">
        <f t="array" ref="E13">IFERROR(INDEX(Ligands_names_and_links!$B$3:$B$111,MATCH($D13,Ligands_names_and_links!$A$3:$A$111,0),0)," ")</f>
        <v>APO</v>
      </c>
      <c r="F13" s="137" t="s">
        <v>901</v>
      </c>
      <c r="H13" s="137" t="s">
        <v>883</v>
      </c>
      <c r="I13" s="142" t="s">
        <v>337</v>
      </c>
      <c r="J13" s="64" t="s">
        <v>36</v>
      </c>
      <c r="R13" s="230"/>
      <c r="S13" s="231"/>
      <c r="T13" s="231"/>
      <c r="U13" s="232"/>
      <c r="V13" s="231"/>
      <c r="W13" s="231"/>
      <c r="X13" s="231"/>
      <c r="Y13" s="231"/>
      <c r="Z13" s="231"/>
      <c r="AA13" s="232"/>
      <c r="AJ13" s="233"/>
      <c r="AK13" s="233"/>
    </row>
    <row r="14" spans="1:47" s="238" customFormat="1" hidden="1">
      <c r="A14" s="234" t="s">
        <v>95</v>
      </c>
      <c r="B14" s="297" t="str" cm="1">
        <f t="array" ref="B14">IFERROR(INDEX(Sensors_OpuBC_cpXFP!$G$2:$G$1013,MATCH($A14,Sensors_OpuBC_cpXFP!$A$2:$A$1013,0),0),"")</f>
        <v xml:space="preserve">iNicSnFR1 </v>
      </c>
      <c r="C14" s="298" cm="1">
        <f t="array" ref="C14">IFERROR(INDEX(Sensors_OpuBC_cpXFP!$H$2:$H$1013,MATCH($A14,Sensors_OpuBC_cpXFP!$A$2:$A$1013,0),0),"")</f>
        <v>0</v>
      </c>
      <c r="D14" s="235" t="s">
        <v>750</v>
      </c>
      <c r="E14" s="309" t="str" cm="1">
        <f t="array" ref="E14">IFERROR(INDEX(Ligands_names_and_links!$B$3:$B$111,MATCH($D14,Ligands_names_and_links!$A$3:$A$111,0),0)," ")</f>
        <v>ACh</v>
      </c>
      <c r="F14" s="236"/>
      <c r="G14" s="236"/>
      <c r="H14" s="236"/>
      <c r="I14" s="237"/>
      <c r="N14" s="239"/>
      <c r="P14" s="236" t="s">
        <v>892</v>
      </c>
      <c r="R14" s="240">
        <v>11</v>
      </c>
      <c r="S14" s="241">
        <v>0</v>
      </c>
      <c r="T14" s="241">
        <v>0</v>
      </c>
      <c r="U14" s="242">
        <v>1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360">
        <f>IFERROR(R14/U14," ")</f>
        <v>11</v>
      </c>
      <c r="AB14" s="238">
        <v>0</v>
      </c>
      <c r="AC14" s="239">
        <v>0</v>
      </c>
      <c r="AD14" s="238">
        <v>0</v>
      </c>
      <c r="AE14" s="238">
        <v>0</v>
      </c>
      <c r="AF14" s="238">
        <v>0.4</v>
      </c>
      <c r="AG14" s="238">
        <v>0</v>
      </c>
      <c r="AH14" s="238">
        <v>0.02</v>
      </c>
      <c r="AI14" s="238">
        <v>0</v>
      </c>
      <c r="AJ14" s="243">
        <v>20</v>
      </c>
      <c r="AK14" s="243">
        <v>0</v>
      </c>
      <c r="AL14" s="238">
        <v>0</v>
      </c>
      <c r="AM14" s="239">
        <v>0</v>
      </c>
      <c r="AN14" s="238">
        <v>0</v>
      </c>
      <c r="AO14" s="238">
        <v>0</v>
      </c>
      <c r="AP14" s="238">
        <v>6</v>
      </c>
      <c r="AQ14" s="238">
        <v>0</v>
      </c>
      <c r="AR14" s="238">
        <v>0.8</v>
      </c>
      <c r="AS14" s="238">
        <v>0</v>
      </c>
      <c r="AU14" s="239"/>
    </row>
    <row r="15" spans="1:47" hidden="1">
      <c r="A15" s="228" t="s">
        <v>118</v>
      </c>
      <c r="B15" s="295" t="str" cm="1">
        <f t="array" ref="B15">IFERROR(INDEX(Sensors_OpuBC_cpXFP!$G$2:$G$1013,MATCH($A15,Sensors_OpuBC_cpXFP!$A$2:$A$1013,0),0),"")</f>
        <v>iCytSnFR</v>
      </c>
      <c r="C15" s="296" cm="1">
        <f t="array" ref="C15">IFERROR(INDEX(Sensors_OpuBC_cpXFP!$H$2:$H$1013,MATCH($A15,Sensors_OpuBC_cpXFP!$A$2:$A$1013,0),0),"")</f>
        <v>0</v>
      </c>
      <c r="D15" s="229" t="s">
        <v>750</v>
      </c>
      <c r="E15" s="308" t="str" cm="1">
        <f t="array" ref="E15">IFERROR(INDEX(Ligands_names_and_links!$B$3:$B$111,MATCH($D15,Ligands_names_and_links!$A$3:$A$111,0),0)," ")</f>
        <v>ACh</v>
      </c>
      <c r="F15" s="137">
        <v>0</v>
      </c>
      <c r="H15" s="137">
        <v>0</v>
      </c>
      <c r="J15" s="64">
        <v>0</v>
      </c>
      <c r="K15" s="64">
        <v>0</v>
      </c>
      <c r="L15" s="64">
        <v>0</v>
      </c>
      <c r="M15" s="64">
        <v>0</v>
      </c>
      <c r="N15" s="182">
        <v>0</v>
      </c>
      <c r="O15" s="64">
        <v>0</v>
      </c>
      <c r="Q15" s="64">
        <v>0</v>
      </c>
      <c r="R15" s="244">
        <v>6</v>
      </c>
      <c r="S15" s="64">
        <v>0</v>
      </c>
      <c r="T15" s="64">
        <v>0</v>
      </c>
      <c r="U15" s="233">
        <v>23</v>
      </c>
      <c r="V15" s="64">
        <v>0</v>
      </c>
      <c r="W15" s="64">
        <v>0</v>
      </c>
      <c r="X15" s="64">
        <v>0</v>
      </c>
      <c r="Y15" s="64">
        <v>0</v>
      </c>
      <c r="Z15" s="64">
        <v>0</v>
      </c>
      <c r="AA15" s="304">
        <f>IFERROR(R15/U15," ")</f>
        <v>0.2608695652173913</v>
      </c>
      <c r="AB15" s="64">
        <v>0</v>
      </c>
      <c r="AC15" s="182">
        <v>0</v>
      </c>
      <c r="AD15" s="64">
        <v>0</v>
      </c>
      <c r="AE15" s="64">
        <v>0</v>
      </c>
      <c r="AF15" s="64">
        <v>0</v>
      </c>
      <c r="AG15" s="64">
        <v>0</v>
      </c>
      <c r="AH15" s="64">
        <v>0</v>
      </c>
      <c r="AI15" s="64">
        <v>0</v>
      </c>
      <c r="AJ15" s="233" t="s">
        <v>893</v>
      </c>
      <c r="AK15" s="233" t="s">
        <v>893</v>
      </c>
      <c r="AL15" s="64">
        <v>0</v>
      </c>
      <c r="AM15" s="182">
        <v>0</v>
      </c>
      <c r="AN15" s="64">
        <v>0</v>
      </c>
      <c r="AO15" s="64">
        <v>0</v>
      </c>
      <c r="AP15" s="64">
        <v>13.7</v>
      </c>
      <c r="AQ15" s="64">
        <v>0</v>
      </c>
      <c r="AR15" s="64">
        <v>0.84</v>
      </c>
      <c r="AS15" s="64">
        <v>0</v>
      </c>
      <c r="AT15" s="64">
        <v>0</v>
      </c>
      <c r="AU15" s="182">
        <v>0</v>
      </c>
    </row>
    <row r="16" spans="1:47" hidden="1">
      <c r="A16" s="228" t="s">
        <v>127</v>
      </c>
      <c r="B16" s="295" t="str" cm="1">
        <f t="array" ref="B16">IFERROR(INDEX(Sensors_OpuBC_cpXFP!$G$2:$G$1013,MATCH($A16,Sensors_OpuBC_cpXFP!$A$2:$A$1013,0),0),"")</f>
        <v>iDianiclineSnFR1</v>
      </c>
      <c r="C16" s="296" cm="1">
        <f t="array" ref="C16">IFERROR(INDEX(Sensors_OpuBC_cpXFP!$H$2:$H$1013,MATCH($A16,Sensors_OpuBC_cpXFP!$A$2:$A$1013,0),0),"")</f>
        <v>0</v>
      </c>
      <c r="D16" s="229" t="s">
        <v>750</v>
      </c>
      <c r="E16" s="308" t="str" cm="1">
        <f t="array" ref="E16">IFERROR(INDEX(Ligands_names_and_links!$B$3:$B$111,MATCH($D16,Ligands_names_and_links!$A$3:$A$111,0),0)," ")</f>
        <v>ACh</v>
      </c>
      <c r="F16" s="137">
        <v>0</v>
      </c>
      <c r="H16" s="137">
        <v>0</v>
      </c>
      <c r="J16" s="64">
        <v>0</v>
      </c>
      <c r="K16" s="64">
        <v>0</v>
      </c>
      <c r="L16" s="64">
        <v>0</v>
      </c>
      <c r="M16" s="64">
        <v>0</v>
      </c>
      <c r="N16" s="182">
        <v>0</v>
      </c>
      <c r="O16" s="64">
        <v>0</v>
      </c>
      <c r="Q16" s="64">
        <v>0</v>
      </c>
      <c r="R16" s="244">
        <v>0</v>
      </c>
      <c r="S16" s="64">
        <v>0</v>
      </c>
      <c r="T16" s="64">
        <v>0</v>
      </c>
      <c r="U16" s="233">
        <v>0</v>
      </c>
      <c r="V16" s="64">
        <v>0</v>
      </c>
      <c r="W16" s="64">
        <v>0</v>
      </c>
      <c r="X16" s="64">
        <v>0</v>
      </c>
      <c r="Y16" s="64">
        <v>0</v>
      </c>
      <c r="Z16" s="64">
        <v>0</v>
      </c>
      <c r="AA16" s="304">
        <v>0.1</v>
      </c>
      <c r="AB16" s="64">
        <v>0.1</v>
      </c>
      <c r="AC16" s="182">
        <v>0</v>
      </c>
      <c r="AD16" s="64">
        <v>0</v>
      </c>
      <c r="AE16" s="64">
        <v>0</v>
      </c>
      <c r="AF16" s="64">
        <v>0</v>
      </c>
      <c r="AG16" s="64">
        <v>0</v>
      </c>
      <c r="AH16" s="64">
        <v>0</v>
      </c>
      <c r="AI16" s="64">
        <v>0</v>
      </c>
      <c r="AJ16" s="233" t="s">
        <v>893</v>
      </c>
      <c r="AK16" s="233" t="s">
        <v>893</v>
      </c>
      <c r="AL16" s="64">
        <v>0</v>
      </c>
      <c r="AM16" s="182">
        <v>0</v>
      </c>
      <c r="AN16" s="64">
        <v>0</v>
      </c>
      <c r="AO16" s="64">
        <v>0</v>
      </c>
      <c r="AP16" s="64">
        <v>7.6</v>
      </c>
      <c r="AQ16" s="64">
        <v>0</v>
      </c>
      <c r="AR16" s="64">
        <v>0.92</v>
      </c>
      <c r="AS16" s="64">
        <v>0</v>
      </c>
      <c r="AT16" s="64">
        <v>0</v>
      </c>
      <c r="AU16" s="182">
        <v>0</v>
      </c>
    </row>
    <row r="17" spans="1:47" hidden="1">
      <c r="A17" s="228" t="s">
        <v>204</v>
      </c>
      <c r="B17" s="295" cm="1">
        <f t="array" ref="B17">IFERROR(INDEX(Sensors_OpuBC_cpXFP!$G$2:$G$1013,MATCH($A17,Sensors_OpuBC_cpXFP!$A$2:$A$1013,0),0),"")</f>
        <v>0</v>
      </c>
      <c r="C17" s="296" cm="1">
        <f t="array" ref="C17">IFERROR(INDEX(Sensors_OpuBC_cpXFP!$H$2:$H$1013,MATCH($A17,Sensors_OpuBC_cpXFP!$A$2:$A$1013,0),0),"")</f>
        <v>0</v>
      </c>
      <c r="D17" s="229" t="s">
        <v>750</v>
      </c>
      <c r="E17" s="308" t="str" cm="1">
        <f t="array" ref="E17">IFERROR(INDEX(Ligands_names_and_links!$B$3:$B$111,MATCH($D17,Ligands_names_and_links!$A$3:$A$111,0),0)," ")</f>
        <v>ACh</v>
      </c>
      <c r="F17" s="137">
        <v>0</v>
      </c>
      <c r="H17" s="137">
        <v>0</v>
      </c>
      <c r="J17" s="64">
        <v>0</v>
      </c>
      <c r="K17" s="64">
        <v>0</v>
      </c>
      <c r="L17" s="64">
        <v>0</v>
      </c>
      <c r="M17" s="64">
        <v>0</v>
      </c>
      <c r="N17" s="182">
        <v>0</v>
      </c>
      <c r="O17" s="64">
        <v>0</v>
      </c>
      <c r="P17" s="137" t="s">
        <v>894</v>
      </c>
      <c r="Q17" s="64">
        <v>0</v>
      </c>
      <c r="R17" s="244">
        <v>2</v>
      </c>
      <c r="S17" s="64">
        <v>0</v>
      </c>
      <c r="T17" s="64">
        <v>0</v>
      </c>
      <c r="U17" s="233">
        <v>84</v>
      </c>
      <c r="V17" s="64">
        <v>0</v>
      </c>
      <c r="W17" s="64">
        <v>0</v>
      </c>
      <c r="X17" s="64">
        <v>0</v>
      </c>
      <c r="Y17" s="64">
        <v>0</v>
      </c>
      <c r="Z17" s="64">
        <v>0</v>
      </c>
      <c r="AA17" s="304">
        <f>IFERROR(R17/U17," ")</f>
        <v>2.3809523809523808E-2</v>
      </c>
      <c r="AB17" s="64">
        <v>0</v>
      </c>
      <c r="AC17" s="182">
        <v>0</v>
      </c>
      <c r="AD17" s="64">
        <v>0</v>
      </c>
      <c r="AE17" s="64">
        <v>0</v>
      </c>
      <c r="AF17" s="64">
        <v>0</v>
      </c>
      <c r="AG17" s="64">
        <v>0</v>
      </c>
      <c r="AH17" s="64">
        <v>0</v>
      </c>
      <c r="AI17" s="64">
        <v>0</v>
      </c>
      <c r="AJ17" s="233" t="s">
        <v>893</v>
      </c>
      <c r="AK17" s="233" t="s">
        <v>893</v>
      </c>
      <c r="AL17" s="64">
        <v>0</v>
      </c>
      <c r="AM17" s="182">
        <v>0</v>
      </c>
      <c r="AN17" s="64">
        <v>0</v>
      </c>
      <c r="AO17" s="64">
        <v>0</v>
      </c>
      <c r="AP17" s="64">
        <v>7.6</v>
      </c>
      <c r="AQ17" s="64">
        <v>0</v>
      </c>
      <c r="AR17" s="64">
        <v>0.92</v>
      </c>
      <c r="AS17" s="64">
        <v>0</v>
      </c>
      <c r="AT17" s="64">
        <v>0</v>
      </c>
      <c r="AU17" s="182">
        <v>0</v>
      </c>
    </row>
    <row r="18" spans="1:47" hidden="1">
      <c r="A18" s="228" t="s">
        <v>224</v>
      </c>
      <c r="B18" s="295" t="str" cm="1">
        <f t="array" ref="B18">IFERROR(INDEX(Sensors_OpuBC_cpXFP!$G$2:$G$1013,MATCH($A18,Sensors_OpuBC_cpXFP!$A$2:$A$1013,0),0),"")</f>
        <v>iCytSnFR</v>
      </c>
      <c r="C18" s="296" cm="1">
        <f t="array" ref="C18">IFERROR(INDEX(Sensors_OpuBC_cpXFP!$H$2:$H$1013,MATCH($A18,Sensors_OpuBC_cpXFP!$A$2:$A$1013,0),0),"")</f>
        <v>0</v>
      </c>
      <c r="D18" s="229" t="s">
        <v>750</v>
      </c>
      <c r="E18" s="308" t="str" cm="1">
        <f t="array" ref="E18">IFERROR(INDEX(Ligands_names_and_links!$B$3:$B$111,MATCH($D18,Ligands_names_and_links!$A$3:$A$111,0),0)," ")</f>
        <v>ACh</v>
      </c>
      <c r="F18" s="137">
        <v>0</v>
      </c>
      <c r="H18" s="137">
        <v>0</v>
      </c>
      <c r="J18" s="64">
        <v>0</v>
      </c>
      <c r="K18" s="64">
        <v>0</v>
      </c>
      <c r="L18" s="64">
        <v>0</v>
      </c>
      <c r="M18" s="64">
        <v>0</v>
      </c>
      <c r="N18" s="182">
        <v>0</v>
      </c>
      <c r="O18" s="64">
        <v>0</v>
      </c>
      <c r="P18" s="137" t="s">
        <v>894</v>
      </c>
      <c r="Q18" s="64">
        <v>0</v>
      </c>
      <c r="R18" s="244">
        <v>2.4</v>
      </c>
      <c r="S18" s="64">
        <v>0</v>
      </c>
      <c r="T18" s="64">
        <v>0</v>
      </c>
      <c r="U18" s="233">
        <v>17.600000000000001</v>
      </c>
      <c r="V18" s="64">
        <v>0</v>
      </c>
      <c r="W18" s="64">
        <v>0</v>
      </c>
      <c r="X18" s="64">
        <v>0</v>
      </c>
      <c r="Y18" s="64">
        <v>0</v>
      </c>
      <c r="Z18" s="64">
        <v>0</v>
      </c>
      <c r="AA18" s="304">
        <f>IFERROR(R18/U18," ")</f>
        <v>0.13636363636363635</v>
      </c>
      <c r="AB18" s="64">
        <v>0</v>
      </c>
      <c r="AC18" s="182">
        <v>0</v>
      </c>
      <c r="AD18" s="64">
        <v>0</v>
      </c>
      <c r="AE18" s="64">
        <v>0</v>
      </c>
      <c r="AJ18" s="233"/>
      <c r="AK18" s="233" t="s">
        <v>893</v>
      </c>
      <c r="AL18" s="64">
        <v>0</v>
      </c>
      <c r="AM18" s="182">
        <v>0</v>
      </c>
      <c r="AN18" s="64">
        <v>0</v>
      </c>
      <c r="AO18" s="64">
        <v>0</v>
      </c>
      <c r="AP18" s="64">
        <v>1.8</v>
      </c>
      <c r="AQ18" s="64">
        <v>0</v>
      </c>
      <c r="AR18" s="64">
        <v>0.83</v>
      </c>
      <c r="AS18" s="64">
        <v>0</v>
      </c>
      <c r="AT18" s="64">
        <v>0</v>
      </c>
      <c r="AU18" s="182">
        <v>0</v>
      </c>
    </row>
    <row r="19" spans="1:47" hidden="1">
      <c r="A19" s="228" t="s">
        <v>226</v>
      </c>
      <c r="B19" s="295" t="str" cm="1">
        <f t="array" ref="B19">IFERROR(INDEX(Sensors_OpuBC_cpXFP!$G$2:$G$1013,MATCH($A19,Sensors_OpuBC_cpXFP!$A$2:$A$1013,0),0),"")</f>
        <v>iCytSnFR</v>
      </c>
      <c r="C19" s="296" cm="1">
        <f t="array" ref="C19">IFERROR(INDEX(Sensors_OpuBC_cpXFP!$H$2:$H$1013,MATCH($A19,Sensors_OpuBC_cpXFP!$A$2:$A$1013,0),0),"")</f>
        <v>0</v>
      </c>
      <c r="D19" s="229" t="s">
        <v>750</v>
      </c>
      <c r="E19" s="308" t="str" cm="1">
        <f t="array" ref="E19">IFERROR(INDEX(Ligands_names_and_links!$B$3:$B$111,MATCH($D19,Ligands_names_and_links!$A$3:$A$111,0),0)," ")</f>
        <v>ACh</v>
      </c>
      <c r="F19" s="137">
        <v>0</v>
      </c>
      <c r="H19" s="137">
        <v>0</v>
      </c>
      <c r="J19" s="64">
        <v>0</v>
      </c>
      <c r="K19" s="64">
        <v>0</v>
      </c>
      <c r="L19" s="64">
        <v>0</v>
      </c>
      <c r="M19" s="64">
        <v>0</v>
      </c>
      <c r="N19" s="182">
        <v>0</v>
      </c>
      <c r="O19" s="64">
        <v>0</v>
      </c>
      <c r="P19" s="137" t="s">
        <v>892</v>
      </c>
      <c r="Q19" s="64">
        <v>0</v>
      </c>
      <c r="R19" s="244">
        <v>2.4</v>
      </c>
      <c r="S19" s="64">
        <v>0</v>
      </c>
      <c r="T19" s="64">
        <v>0</v>
      </c>
      <c r="U19" s="233">
        <v>11.9</v>
      </c>
      <c r="V19" s="64">
        <v>0</v>
      </c>
      <c r="W19" s="64">
        <v>0</v>
      </c>
      <c r="X19" s="64">
        <v>0</v>
      </c>
      <c r="Y19" s="64">
        <v>0</v>
      </c>
      <c r="Z19" s="64">
        <v>0</v>
      </c>
      <c r="AA19" s="304">
        <f>IFERROR(R19/U19," ")</f>
        <v>0.20168067226890754</v>
      </c>
      <c r="AB19" s="64">
        <v>0</v>
      </c>
      <c r="AC19" s="182">
        <v>0</v>
      </c>
      <c r="AD19" s="64">
        <v>0</v>
      </c>
      <c r="AE19" s="64">
        <v>0</v>
      </c>
      <c r="AF19" s="64">
        <v>0</v>
      </c>
      <c r="AG19" s="64">
        <v>0</v>
      </c>
      <c r="AH19" s="64">
        <v>0</v>
      </c>
      <c r="AI19" s="64">
        <v>0</v>
      </c>
      <c r="AJ19" s="233" t="s">
        <v>893</v>
      </c>
      <c r="AK19" s="233" t="s">
        <v>893</v>
      </c>
      <c r="AL19" s="64">
        <v>0</v>
      </c>
      <c r="AM19" s="182">
        <v>0</v>
      </c>
      <c r="AN19" s="64">
        <v>0</v>
      </c>
      <c r="AO19" s="64">
        <v>0</v>
      </c>
      <c r="AP19" s="64">
        <v>5.4</v>
      </c>
      <c r="AQ19" s="64">
        <v>0</v>
      </c>
      <c r="AR19" s="64">
        <v>0.69</v>
      </c>
      <c r="AS19" s="64">
        <v>0</v>
      </c>
      <c r="AT19" s="64">
        <v>0</v>
      </c>
      <c r="AU19" s="182">
        <v>0</v>
      </c>
    </row>
    <row r="20" spans="1:47" hidden="1">
      <c r="A20" s="228"/>
      <c r="B20" s="295" t="str" cm="1">
        <f t="array" ref="B20">IFERROR(INDEX(Sensors_OpuBC_cpXFP!$G$2:$G$1013,MATCH($A20,Sensors_OpuBC_cpXFP!$A$2:$A$1013,0),0),"")</f>
        <v/>
      </c>
      <c r="C20" s="296" t="str" cm="1">
        <f t="array" ref="C20">IFERROR(INDEX(Sensors_OpuBC_cpXFP!$H$2:$H$1013,MATCH($A20,Sensors_OpuBC_cpXFP!$A$2:$A$1013,0),0),"")</f>
        <v/>
      </c>
      <c r="D20" s="229" t="s">
        <v>750</v>
      </c>
      <c r="E20" s="308" t="str" cm="1">
        <f t="array" ref="E20">IFERROR(INDEX(Ligands_names_and_links!$B$3:$B$111,MATCH($D20,Ligands_names_and_links!$A$3:$A$111,0),0)," ")</f>
        <v>ACh</v>
      </c>
      <c r="R20" s="244"/>
      <c r="U20" s="233"/>
      <c r="AA20" s="304"/>
      <c r="AJ20" s="233"/>
      <c r="AK20" s="233"/>
    </row>
    <row r="21" spans="1:47" hidden="1">
      <c r="A21" s="228" t="s">
        <v>279</v>
      </c>
      <c r="B21" s="295" cm="1">
        <f t="array" ref="B21">IFERROR(INDEX(Sensors_OpuBC_cpXFP!$G$2:$G$1013,MATCH($A21,Sensors_OpuBC_cpXFP!$A$2:$A$1013,0),0),"")</f>
        <v>0</v>
      </c>
      <c r="C21" s="296" t="str" cm="1">
        <f t="array" ref="C21">IFERROR(INDEX(Sensors_OpuBC_cpXFP!$H$2:$H$1013,MATCH($A21,Sensors_OpuBC_cpXFP!$A$2:$A$1013,0),0),"")</f>
        <v>Scop5</v>
      </c>
      <c r="D21" s="229" t="s">
        <v>750</v>
      </c>
      <c r="E21" s="308" t="str" cm="1">
        <f t="array" ref="E21">IFERROR(INDEX(Ligands_names_and_links!$B$3:$B$111,MATCH($D21,Ligands_names_and_links!$A$3:$A$111,0),0)," ")</f>
        <v>ACh</v>
      </c>
      <c r="F21" s="137">
        <v>0</v>
      </c>
      <c r="H21" s="137">
        <v>0</v>
      </c>
      <c r="J21" s="64">
        <v>0</v>
      </c>
      <c r="K21" s="64">
        <v>0</v>
      </c>
      <c r="L21" s="64">
        <v>0</v>
      </c>
      <c r="M21" s="64">
        <v>0</v>
      </c>
      <c r="N21" s="182">
        <v>0</v>
      </c>
      <c r="O21" s="64">
        <v>0</v>
      </c>
      <c r="Q21" s="64">
        <v>0</v>
      </c>
      <c r="R21" s="244">
        <v>2.6</v>
      </c>
      <c r="S21" s="64">
        <v>0</v>
      </c>
      <c r="T21" s="64">
        <v>0</v>
      </c>
      <c r="U21" s="233">
        <v>2</v>
      </c>
      <c r="V21" s="64">
        <v>0</v>
      </c>
      <c r="W21" s="64">
        <v>0</v>
      </c>
      <c r="X21" s="64">
        <v>0</v>
      </c>
      <c r="Y21" s="64">
        <v>0</v>
      </c>
      <c r="Z21" s="64">
        <v>0</v>
      </c>
      <c r="AA21" s="304">
        <f t="shared" ref="AA21:AA32" si="0">IFERROR(R21/U21," ")</f>
        <v>1.3</v>
      </c>
      <c r="AB21" s="64">
        <v>0</v>
      </c>
      <c r="AC21" s="182">
        <v>0</v>
      </c>
      <c r="AD21" s="64">
        <v>0</v>
      </c>
      <c r="AE21" s="64">
        <v>0</v>
      </c>
      <c r="AF21" s="64">
        <v>0</v>
      </c>
      <c r="AG21" s="64">
        <v>0</v>
      </c>
      <c r="AH21" s="64">
        <v>0</v>
      </c>
      <c r="AI21" s="64">
        <v>0</v>
      </c>
      <c r="AJ21" s="233" t="s">
        <v>893</v>
      </c>
      <c r="AK21" s="233" t="s">
        <v>893</v>
      </c>
      <c r="AL21" s="64">
        <v>0</v>
      </c>
      <c r="AM21" s="182">
        <v>0</v>
      </c>
      <c r="AN21" s="64">
        <v>0</v>
      </c>
      <c r="AO21" s="64">
        <v>0</v>
      </c>
      <c r="AP21" s="64">
        <v>0</v>
      </c>
      <c r="AQ21" s="64">
        <v>0</v>
      </c>
      <c r="AR21" s="64">
        <v>0</v>
      </c>
      <c r="AS21" s="64">
        <v>0</v>
      </c>
      <c r="AT21" s="64">
        <v>0</v>
      </c>
      <c r="AU21" s="182">
        <v>0</v>
      </c>
    </row>
    <row r="22" spans="1:47" hidden="1">
      <c r="A22" s="228" t="s">
        <v>281</v>
      </c>
      <c r="B22" s="295" cm="1">
        <f t="array" ref="B22">IFERROR(INDEX(Sensors_OpuBC_cpXFP!$G$2:$G$1013,MATCH($A22,Sensors_OpuBC_cpXFP!$A$2:$A$1013,0),0),"")</f>
        <v>0</v>
      </c>
      <c r="C22" s="296" t="str" cm="1">
        <f t="array" ref="C22">IFERROR(INDEX(Sensors_OpuBC_cpXFP!$H$2:$H$1013,MATCH($A22,Sensors_OpuBC_cpXFP!$A$2:$A$1013,0),0),"")</f>
        <v>Scop6</v>
      </c>
      <c r="D22" s="229" t="s">
        <v>750</v>
      </c>
      <c r="E22" s="308" t="str" cm="1">
        <f t="array" ref="E22">IFERROR(INDEX(Ligands_names_and_links!$B$3:$B$111,MATCH($D22,Ligands_names_and_links!$A$3:$A$111,0),0)," ")</f>
        <v>ACh</v>
      </c>
      <c r="F22" s="137">
        <v>0</v>
      </c>
      <c r="H22" s="137">
        <v>0</v>
      </c>
      <c r="J22" s="64">
        <v>0</v>
      </c>
      <c r="K22" s="64">
        <v>0</v>
      </c>
      <c r="L22" s="64">
        <v>0</v>
      </c>
      <c r="M22" s="64">
        <v>0</v>
      </c>
      <c r="N22" s="182">
        <v>0</v>
      </c>
      <c r="O22" s="64">
        <v>0</v>
      </c>
      <c r="Q22" s="64">
        <v>0</v>
      </c>
      <c r="R22" s="244">
        <v>2.2000000000000002</v>
      </c>
      <c r="S22" s="64">
        <v>0</v>
      </c>
      <c r="T22" s="64">
        <v>0</v>
      </c>
      <c r="U22" s="233">
        <v>3.1</v>
      </c>
      <c r="V22" s="64">
        <v>0</v>
      </c>
      <c r="W22" s="64">
        <v>0</v>
      </c>
      <c r="X22" s="64">
        <v>0</v>
      </c>
      <c r="Y22" s="64">
        <v>0</v>
      </c>
      <c r="Z22" s="64">
        <v>0</v>
      </c>
      <c r="AA22" s="304">
        <f t="shared" si="0"/>
        <v>0.70967741935483875</v>
      </c>
      <c r="AB22" s="64">
        <v>0</v>
      </c>
      <c r="AC22" s="182">
        <v>0</v>
      </c>
      <c r="AD22" s="64">
        <v>0</v>
      </c>
      <c r="AE22" s="64">
        <v>0</v>
      </c>
      <c r="AF22" s="64">
        <v>0</v>
      </c>
      <c r="AG22" s="64">
        <v>0</v>
      </c>
      <c r="AH22" s="64">
        <v>0</v>
      </c>
      <c r="AI22" s="64">
        <v>0</v>
      </c>
      <c r="AJ22" s="233" t="s">
        <v>893</v>
      </c>
      <c r="AK22" s="233" t="s">
        <v>893</v>
      </c>
      <c r="AL22" s="64">
        <v>0</v>
      </c>
      <c r="AM22" s="182">
        <v>0</v>
      </c>
      <c r="AN22" s="64">
        <v>0</v>
      </c>
      <c r="AO22" s="64">
        <v>0</v>
      </c>
      <c r="AP22" s="64">
        <v>0</v>
      </c>
      <c r="AQ22" s="64">
        <v>0</v>
      </c>
      <c r="AR22" s="64">
        <v>0</v>
      </c>
      <c r="AS22" s="64">
        <v>0</v>
      </c>
      <c r="AT22" s="64">
        <v>0</v>
      </c>
      <c r="AU22" s="182">
        <v>0</v>
      </c>
    </row>
    <row r="23" spans="1:47" hidden="1">
      <c r="A23" s="228" t="s">
        <v>298</v>
      </c>
      <c r="B23" s="295" cm="1">
        <f t="array" ref="B23">IFERROR(INDEX(Sensors_OpuBC_cpXFP!$G$2:$G$1013,MATCH($A23,Sensors_OpuBC_cpXFP!$A$2:$A$1013,0),0),"")</f>
        <v>0</v>
      </c>
      <c r="C23" s="296" t="str" cm="1">
        <f t="array" ref="C23">IFERROR(INDEX(Sensors_OpuBC_cpXFP!$H$2:$H$1013,MATCH($A23,Sensors_OpuBC_cpXFP!$A$2:$A$1013,0),0),"")</f>
        <v>V9.1</v>
      </c>
      <c r="D23" s="229" t="s">
        <v>750</v>
      </c>
      <c r="E23" s="308" t="str" cm="1">
        <f t="array" ref="E23">IFERROR(INDEX(Ligands_names_and_links!$B$3:$B$111,MATCH($D23,Ligands_names_and_links!$A$3:$A$111,0),0)," ")</f>
        <v>ACh</v>
      </c>
      <c r="R23" s="244">
        <v>7.1</v>
      </c>
      <c r="U23" s="233">
        <v>0.8</v>
      </c>
      <c r="AA23" s="304">
        <f t="shared" si="0"/>
        <v>8.8749999999999982</v>
      </c>
      <c r="AJ23" s="233"/>
      <c r="AK23" s="233"/>
    </row>
    <row r="24" spans="1:47" hidden="1">
      <c r="A24" s="228" t="s">
        <v>300</v>
      </c>
      <c r="B24" s="295" cm="1">
        <f t="array" ref="B24">IFERROR(INDEX(Sensors_OpuBC_cpXFP!$G$2:$G$1013,MATCH($A24,Sensors_OpuBC_cpXFP!$A$2:$A$1013,0),0),"")</f>
        <v>0</v>
      </c>
      <c r="C24" s="296" t="str" cm="1">
        <f t="array" ref="C24">IFERROR(INDEX(Sensors_OpuBC_cpXFP!$H$2:$H$1013,MATCH($A24,Sensors_OpuBC_cpXFP!$A$2:$A$1013,0),0),"")</f>
        <v>V9.2</v>
      </c>
      <c r="D24" s="229" t="s">
        <v>750</v>
      </c>
      <c r="E24" s="308" t="str" cm="1">
        <f t="array" ref="E24">IFERROR(INDEX(Ligands_names_and_links!$B$3:$B$111,MATCH($D24,Ligands_names_and_links!$A$3:$A$111,0),0)," ")</f>
        <v>ACh</v>
      </c>
      <c r="R24" s="244">
        <v>13</v>
      </c>
      <c r="U24" s="233">
        <v>2.4</v>
      </c>
      <c r="AA24" s="304">
        <f t="shared" si="0"/>
        <v>5.416666666666667</v>
      </c>
      <c r="AJ24" s="233"/>
      <c r="AK24" s="233"/>
    </row>
    <row r="25" spans="1:47" hidden="1">
      <c r="A25" s="228" t="s">
        <v>305</v>
      </c>
      <c r="B25" s="295" cm="1">
        <f t="array" ref="B25">IFERROR(INDEX(Sensors_OpuBC_cpXFP!$G$2:$G$1013,MATCH($A25,Sensors_OpuBC_cpXFP!$A$2:$A$1013,0),0),"")</f>
        <v>0</v>
      </c>
      <c r="C25" s="296" t="str" cm="1">
        <f t="array" ref="C25">IFERROR(INDEX(Sensors_OpuBC_cpXFP!$H$2:$H$1013,MATCH($A25,Sensors_OpuBC_cpXFP!$A$2:$A$1013,0),0),"")</f>
        <v>V9.3</v>
      </c>
      <c r="D25" s="229" t="s">
        <v>750</v>
      </c>
      <c r="E25" s="308" t="str" cm="1">
        <f t="array" ref="E25">IFERROR(INDEX(Ligands_names_and_links!$B$3:$B$111,MATCH($D25,Ligands_names_and_links!$A$3:$A$111,0),0)," ")</f>
        <v>ACh</v>
      </c>
      <c r="R25" s="244">
        <v>9</v>
      </c>
      <c r="U25" s="233">
        <v>3550</v>
      </c>
      <c r="AA25" s="304">
        <f t="shared" si="0"/>
        <v>2.5352112676056337E-3</v>
      </c>
      <c r="AJ25" s="233"/>
      <c r="AK25" s="233"/>
    </row>
    <row r="26" spans="1:47" hidden="1">
      <c r="A26" s="228" t="s">
        <v>308</v>
      </c>
      <c r="B26" s="295" cm="1">
        <f t="array" ref="B26">IFERROR(INDEX(Sensors_OpuBC_cpXFP!$G$2:$G$1013,MATCH($A26,Sensors_OpuBC_cpXFP!$A$2:$A$1013,0),0),"")</f>
        <v>0</v>
      </c>
      <c r="C26" s="296" t="str" cm="1">
        <f t="array" ref="C26">IFERROR(INDEX(Sensors_OpuBC_cpXFP!$H$2:$H$1013,MATCH($A26,Sensors_OpuBC_cpXFP!$A$2:$A$1013,0),0),"")</f>
        <v>V9.4</v>
      </c>
      <c r="D26" s="229" t="s">
        <v>750</v>
      </c>
      <c r="E26" s="308" t="str" cm="1">
        <f t="array" ref="E26">IFERROR(INDEX(Ligands_names_and_links!$B$3:$B$111,MATCH($D26,Ligands_names_and_links!$A$3:$A$111,0),0)," ")</f>
        <v>ACh</v>
      </c>
      <c r="R26" s="244">
        <v>7.8</v>
      </c>
      <c r="U26" s="233">
        <v>2.5</v>
      </c>
      <c r="AA26" s="304">
        <f t="shared" si="0"/>
        <v>3.12</v>
      </c>
      <c r="AJ26" s="233"/>
      <c r="AK26" s="233"/>
    </row>
    <row r="27" spans="1:47" hidden="1">
      <c r="A27" s="228" t="s">
        <v>567</v>
      </c>
      <c r="B27" s="295" cm="1">
        <f t="array" ref="B27">IFERROR(INDEX(Sensors_OpuBC_cpXFP!$G$2:$G$1013,MATCH($A27,Sensors_OpuBC_cpXFP!$A$2:$A$1013,0),0),"")</f>
        <v>0</v>
      </c>
      <c r="C27" s="296" t="str" cm="1">
        <f t="array" ref="C27">IFERROR(INDEX(Sensors_OpuBC_cpXFP!$H$2:$H$1013,MATCH($A27,Sensors_OpuBC_cpXFP!$A$2:$A$1013,0),0),"")</f>
        <v>v9 15T</v>
      </c>
      <c r="D27" s="229" t="s">
        <v>750</v>
      </c>
      <c r="E27" s="308" t="str" cm="1">
        <f t="array" ref="E27">IFERROR(INDEX(Ligands_names_and_links!$B$3:$B$111,MATCH($D27,Ligands_names_and_links!$A$3:$A$111,0),0)," ")</f>
        <v>ACh</v>
      </c>
      <c r="J27" s="64">
        <v>0</v>
      </c>
      <c r="K27" s="64">
        <v>0</v>
      </c>
      <c r="L27" s="64">
        <v>0</v>
      </c>
      <c r="M27" s="64">
        <v>0</v>
      </c>
      <c r="N27" s="182">
        <v>0</v>
      </c>
      <c r="O27" s="64">
        <v>0</v>
      </c>
      <c r="P27" s="137" t="s">
        <v>894</v>
      </c>
      <c r="Q27" s="64">
        <v>0</v>
      </c>
      <c r="R27" s="244">
        <v>7.7</v>
      </c>
      <c r="S27" s="64">
        <v>0</v>
      </c>
      <c r="T27" s="64">
        <v>0</v>
      </c>
      <c r="U27" s="233">
        <v>16</v>
      </c>
      <c r="V27" s="64">
        <v>0</v>
      </c>
      <c r="W27" s="64">
        <v>0</v>
      </c>
      <c r="X27" s="64">
        <v>0</v>
      </c>
      <c r="Y27" s="64">
        <v>0</v>
      </c>
      <c r="Z27" s="64">
        <v>0</v>
      </c>
      <c r="AA27" s="304">
        <f t="shared" si="0"/>
        <v>0.48125000000000001</v>
      </c>
      <c r="AB27" s="64">
        <v>0</v>
      </c>
      <c r="AC27" s="182">
        <v>0</v>
      </c>
      <c r="AD27" s="64">
        <v>0</v>
      </c>
      <c r="AE27" s="64">
        <v>0</v>
      </c>
      <c r="AF27" s="64">
        <v>0</v>
      </c>
      <c r="AG27" s="64">
        <v>0</v>
      </c>
      <c r="AH27" s="64">
        <v>0</v>
      </c>
      <c r="AI27" s="64">
        <v>0</v>
      </c>
      <c r="AJ27" s="233" t="s">
        <v>893</v>
      </c>
      <c r="AK27" s="233" t="s">
        <v>893</v>
      </c>
      <c r="AL27" s="64">
        <v>0</v>
      </c>
      <c r="AM27" s="182">
        <v>0</v>
      </c>
      <c r="AN27" s="64">
        <v>0</v>
      </c>
      <c r="AO27" s="64">
        <v>0</v>
      </c>
      <c r="AP27" s="64">
        <v>0</v>
      </c>
      <c r="AQ27" s="64">
        <v>0</v>
      </c>
      <c r="AR27" s="64">
        <v>0</v>
      </c>
      <c r="AS27" s="64">
        <v>0</v>
      </c>
      <c r="AT27" s="64">
        <v>0</v>
      </c>
      <c r="AU27" s="182">
        <v>0</v>
      </c>
    </row>
    <row r="28" spans="1:47" hidden="1">
      <c r="A28" s="228" t="s">
        <v>573</v>
      </c>
      <c r="B28" s="295" cm="1">
        <f t="array" ref="B28">IFERROR(INDEX(Sensors_OpuBC_cpXFP!$G$2:$G$1013,MATCH($A28,Sensors_OpuBC_cpXFP!$A$2:$A$1013,0),0),"")</f>
        <v>0</v>
      </c>
      <c r="C28" s="296" t="str" cm="1">
        <f t="array" ref="C28">IFERROR(INDEX(Sensors_OpuBC_cpXFP!$H$2:$H$1013,MATCH($A28,Sensors_OpuBC_cpXFP!$A$2:$A$1013,0),0),"")</f>
        <v>v9 15T 455G</v>
      </c>
      <c r="D28" s="229" t="s">
        <v>750</v>
      </c>
      <c r="E28" s="308" t="str" cm="1">
        <f t="array" ref="E28">IFERROR(INDEX(Ligands_names_and_links!$B$3:$B$111,MATCH($D28,Ligands_names_and_links!$A$3:$A$111,0),0)," ")</f>
        <v>ACh</v>
      </c>
      <c r="J28" s="64">
        <v>0</v>
      </c>
      <c r="K28" s="64">
        <v>0</v>
      </c>
      <c r="L28" s="64">
        <v>0</v>
      </c>
      <c r="M28" s="64">
        <v>0</v>
      </c>
      <c r="N28" s="182">
        <v>0</v>
      </c>
      <c r="O28" s="64">
        <v>0</v>
      </c>
      <c r="P28" s="137" t="s">
        <v>894</v>
      </c>
      <c r="Q28" s="64">
        <v>0</v>
      </c>
      <c r="R28" s="244">
        <v>5.2</v>
      </c>
      <c r="S28" s="64">
        <v>0</v>
      </c>
      <c r="T28" s="64">
        <v>0</v>
      </c>
      <c r="U28" s="233">
        <v>33.6</v>
      </c>
      <c r="V28" s="64">
        <v>0</v>
      </c>
      <c r="W28" s="64">
        <v>0</v>
      </c>
      <c r="X28" s="64">
        <v>0</v>
      </c>
      <c r="Y28" s="64">
        <v>0</v>
      </c>
      <c r="Z28" s="64">
        <v>0</v>
      </c>
      <c r="AA28" s="304">
        <f t="shared" si="0"/>
        <v>0.15476190476190477</v>
      </c>
      <c r="AB28" s="64">
        <v>0</v>
      </c>
      <c r="AC28" s="182">
        <v>0</v>
      </c>
      <c r="AD28" s="64">
        <v>0</v>
      </c>
      <c r="AE28" s="64">
        <v>0</v>
      </c>
      <c r="AF28" s="64">
        <v>0</v>
      </c>
      <c r="AG28" s="64">
        <v>0</v>
      </c>
      <c r="AH28" s="64">
        <v>0</v>
      </c>
      <c r="AI28" s="64">
        <v>0</v>
      </c>
      <c r="AJ28" s="233" t="s">
        <v>893</v>
      </c>
      <c r="AK28" s="233" t="s">
        <v>893</v>
      </c>
      <c r="AL28" s="64">
        <v>0</v>
      </c>
      <c r="AM28" s="182">
        <v>0</v>
      </c>
      <c r="AN28" s="64">
        <v>0</v>
      </c>
      <c r="AO28" s="64">
        <v>0</v>
      </c>
      <c r="AP28" s="64">
        <v>0</v>
      </c>
      <c r="AQ28" s="64">
        <v>0</v>
      </c>
      <c r="AR28" s="64">
        <v>0</v>
      </c>
      <c r="AS28" s="64">
        <v>0</v>
      </c>
      <c r="AT28" s="64">
        <v>0</v>
      </c>
      <c r="AU28" s="182">
        <v>0</v>
      </c>
    </row>
    <row r="29" spans="1:47" hidden="1">
      <c r="A29" s="228" t="s">
        <v>574</v>
      </c>
      <c r="B29" s="295" cm="1">
        <f t="array" ref="B29">IFERROR(INDEX(Sensors_OpuBC_cpXFP!$G$2:$G$1013,MATCH($A29,Sensors_OpuBC_cpXFP!$A$2:$A$1013,0),0),"")</f>
        <v>0</v>
      </c>
      <c r="C29" s="296" t="str" cm="1">
        <f t="array" ref="C29">IFERROR(INDEX(Sensors_OpuBC_cpXFP!$H$2:$H$1013,MATCH($A29,Sensors_OpuBC_cpXFP!$A$2:$A$1013,0),0),"")</f>
        <v>v9 15T 455M</v>
      </c>
      <c r="D29" s="229" t="s">
        <v>750</v>
      </c>
      <c r="E29" s="308" t="str" cm="1">
        <f t="array" ref="E29">IFERROR(INDEX(Ligands_names_and_links!$B$3:$B$111,MATCH($D29,Ligands_names_and_links!$A$3:$A$111,0),0)," ")</f>
        <v>ACh</v>
      </c>
      <c r="J29" s="64">
        <v>0</v>
      </c>
      <c r="K29" s="64">
        <v>0</v>
      </c>
      <c r="L29" s="64">
        <v>0</v>
      </c>
      <c r="M29" s="64">
        <v>0</v>
      </c>
      <c r="N29" s="182">
        <v>0</v>
      </c>
      <c r="O29" s="64">
        <v>0</v>
      </c>
      <c r="P29" s="137" t="s">
        <v>894</v>
      </c>
      <c r="Q29" s="64">
        <v>0</v>
      </c>
      <c r="R29" s="244">
        <v>5.0999999999999996</v>
      </c>
      <c r="S29" s="64">
        <v>0</v>
      </c>
      <c r="T29" s="64">
        <v>0</v>
      </c>
      <c r="U29" s="233">
        <v>65.900000000000006</v>
      </c>
      <c r="V29" s="64">
        <v>0</v>
      </c>
      <c r="W29" s="64">
        <v>0</v>
      </c>
      <c r="X29" s="64">
        <v>0</v>
      </c>
      <c r="Y29" s="64">
        <v>0</v>
      </c>
      <c r="Z29" s="64">
        <v>0</v>
      </c>
      <c r="AA29" s="304">
        <f t="shared" si="0"/>
        <v>7.7389984825493155E-2</v>
      </c>
      <c r="AB29" s="64">
        <v>0</v>
      </c>
      <c r="AC29" s="182">
        <v>0</v>
      </c>
      <c r="AD29" s="64">
        <v>0</v>
      </c>
      <c r="AE29" s="64">
        <v>0</v>
      </c>
      <c r="AF29" s="64">
        <v>0</v>
      </c>
      <c r="AG29" s="64">
        <v>0</v>
      </c>
      <c r="AH29" s="64">
        <v>0</v>
      </c>
      <c r="AI29" s="64">
        <v>0</v>
      </c>
      <c r="AJ29" s="233" t="s">
        <v>893</v>
      </c>
      <c r="AK29" s="233" t="s">
        <v>893</v>
      </c>
      <c r="AL29" s="64">
        <v>0</v>
      </c>
      <c r="AM29" s="182">
        <v>0</v>
      </c>
      <c r="AN29" s="64">
        <v>0</v>
      </c>
      <c r="AO29" s="64">
        <v>0</v>
      </c>
      <c r="AP29" s="64">
        <v>0</v>
      </c>
      <c r="AQ29" s="64">
        <v>0</v>
      </c>
      <c r="AR29" s="64">
        <v>0</v>
      </c>
      <c r="AS29" s="64">
        <v>0</v>
      </c>
      <c r="AT29" s="64">
        <v>0</v>
      </c>
      <c r="AU29" s="182">
        <v>0</v>
      </c>
    </row>
    <row r="30" spans="1:47" hidden="1">
      <c r="A30" s="228" t="s">
        <v>576</v>
      </c>
      <c r="B30" s="295" cm="1">
        <f t="array" ref="B30">IFERROR(INDEX(Sensors_OpuBC_cpXFP!$G$2:$G$1013,MATCH($A30,Sensors_OpuBC_cpXFP!$A$2:$A$1013,0),0),"")</f>
        <v>0</v>
      </c>
      <c r="C30" s="296" t="str" cm="1">
        <f t="array" ref="C30">IFERROR(INDEX(Sensors_OpuBC_cpXFP!$H$2:$H$1013,MATCH($A30,Sensors_OpuBC_cpXFP!$A$2:$A$1013,0),0),"")</f>
        <v>v9 15T 455P</v>
      </c>
      <c r="D30" s="229" t="s">
        <v>750</v>
      </c>
      <c r="E30" s="308" t="str" cm="1">
        <f t="array" ref="E30">IFERROR(INDEX(Ligands_names_and_links!$B$3:$B$111,MATCH($D30,Ligands_names_and_links!$A$3:$A$111,0),0)," ")</f>
        <v>ACh</v>
      </c>
      <c r="J30" s="64">
        <v>0</v>
      </c>
      <c r="K30" s="64">
        <v>0</v>
      </c>
      <c r="L30" s="64">
        <v>0</v>
      </c>
      <c r="M30" s="64">
        <v>0</v>
      </c>
      <c r="N30" s="182">
        <v>0</v>
      </c>
      <c r="O30" s="64">
        <v>0</v>
      </c>
      <c r="P30" s="137" t="s">
        <v>894</v>
      </c>
      <c r="Q30" s="64">
        <v>0</v>
      </c>
      <c r="R30" s="244">
        <v>5.2</v>
      </c>
      <c r="S30" s="64">
        <v>0</v>
      </c>
      <c r="T30" s="64">
        <v>0</v>
      </c>
      <c r="U30" s="233">
        <v>100</v>
      </c>
      <c r="V30" s="64">
        <v>0</v>
      </c>
      <c r="W30" s="64">
        <v>0</v>
      </c>
      <c r="X30" s="64">
        <v>0</v>
      </c>
      <c r="Y30" s="64">
        <v>0</v>
      </c>
      <c r="Z30" s="64">
        <v>0</v>
      </c>
      <c r="AA30" s="304">
        <f t="shared" si="0"/>
        <v>5.2000000000000005E-2</v>
      </c>
      <c r="AB30" s="64">
        <v>0</v>
      </c>
      <c r="AC30" s="182">
        <v>0</v>
      </c>
      <c r="AD30" s="64">
        <v>0</v>
      </c>
      <c r="AE30" s="64">
        <v>0</v>
      </c>
      <c r="AF30" s="64">
        <v>0</v>
      </c>
      <c r="AG30" s="64">
        <v>0</v>
      </c>
      <c r="AH30" s="64">
        <v>0</v>
      </c>
      <c r="AI30" s="64">
        <v>0</v>
      </c>
      <c r="AJ30" s="233" t="s">
        <v>893</v>
      </c>
      <c r="AK30" s="233" t="s">
        <v>893</v>
      </c>
      <c r="AL30" s="64">
        <v>0</v>
      </c>
      <c r="AM30" s="182">
        <v>0</v>
      </c>
      <c r="AN30" s="64">
        <v>0</v>
      </c>
      <c r="AO30" s="64">
        <v>0</v>
      </c>
      <c r="AP30" s="64">
        <v>0</v>
      </c>
      <c r="AQ30" s="64">
        <v>0</v>
      </c>
      <c r="AR30" s="64">
        <v>0</v>
      </c>
      <c r="AS30" s="64">
        <v>0</v>
      </c>
      <c r="AT30" s="64">
        <v>0</v>
      </c>
      <c r="AU30" s="182">
        <v>0</v>
      </c>
    </row>
    <row r="31" spans="1:47" hidden="1">
      <c r="A31" s="228" t="s">
        <v>577</v>
      </c>
      <c r="B31" s="295" cm="1">
        <f t="array" ref="B31">IFERROR(INDEX(Sensors_OpuBC_cpXFP!$G$2:$G$1013,MATCH($A31,Sensors_OpuBC_cpXFP!$A$2:$A$1013,0),0),"")</f>
        <v>0</v>
      </c>
      <c r="C31" s="296" t="str" cm="1">
        <f t="array" ref="C31">IFERROR(INDEX(Sensors_OpuBC_cpXFP!$H$2:$H$1013,MATCH($A31,Sensors_OpuBC_cpXFP!$A$2:$A$1013,0),0),"")</f>
        <v>v9 15T 455W</v>
      </c>
      <c r="D31" s="229" t="s">
        <v>750</v>
      </c>
      <c r="E31" s="308" t="str" cm="1">
        <f t="array" ref="E31">IFERROR(INDEX(Ligands_names_and_links!$B$3:$B$111,MATCH($D31,Ligands_names_and_links!$A$3:$A$111,0),0)," ")</f>
        <v>ACh</v>
      </c>
      <c r="J31" s="64">
        <v>0</v>
      </c>
      <c r="K31" s="64">
        <v>0</v>
      </c>
      <c r="L31" s="64">
        <v>0</v>
      </c>
      <c r="M31" s="64">
        <v>0</v>
      </c>
      <c r="N31" s="182">
        <v>0</v>
      </c>
      <c r="O31" s="64">
        <v>0</v>
      </c>
      <c r="P31" s="137" t="s">
        <v>894</v>
      </c>
      <c r="Q31" s="64">
        <v>0</v>
      </c>
      <c r="R31" s="244">
        <v>7.9</v>
      </c>
      <c r="S31" s="64">
        <v>0</v>
      </c>
      <c r="T31" s="64">
        <v>0</v>
      </c>
      <c r="U31" s="233">
        <v>238</v>
      </c>
      <c r="V31" s="64">
        <v>0</v>
      </c>
      <c r="W31" s="64">
        <v>0</v>
      </c>
      <c r="X31" s="64">
        <v>0</v>
      </c>
      <c r="Y31" s="64">
        <v>0</v>
      </c>
      <c r="Z31" s="64">
        <v>0</v>
      </c>
      <c r="AA31" s="304">
        <f t="shared" si="0"/>
        <v>3.319327731092437E-2</v>
      </c>
      <c r="AB31" s="64">
        <v>0</v>
      </c>
      <c r="AC31" s="182">
        <v>0</v>
      </c>
      <c r="AD31" s="64">
        <v>0</v>
      </c>
      <c r="AE31" s="64">
        <v>0</v>
      </c>
      <c r="AF31" s="64">
        <v>0</v>
      </c>
      <c r="AG31" s="64">
        <v>0</v>
      </c>
      <c r="AH31" s="64">
        <v>0</v>
      </c>
      <c r="AI31" s="64">
        <v>0</v>
      </c>
      <c r="AJ31" s="233" t="s">
        <v>893</v>
      </c>
      <c r="AK31" s="233" t="s">
        <v>893</v>
      </c>
      <c r="AL31" s="64">
        <v>0</v>
      </c>
      <c r="AM31" s="182">
        <v>0</v>
      </c>
      <c r="AN31" s="64">
        <v>0</v>
      </c>
      <c r="AO31" s="64">
        <v>0</v>
      </c>
      <c r="AP31" s="64">
        <v>0</v>
      </c>
      <c r="AQ31" s="64">
        <v>0</v>
      </c>
      <c r="AR31" s="64">
        <v>0</v>
      </c>
      <c r="AS31" s="64">
        <v>0</v>
      </c>
      <c r="AT31" s="64">
        <v>0</v>
      </c>
      <c r="AU31" s="182">
        <v>0</v>
      </c>
    </row>
    <row r="32" spans="1:47" hidden="1">
      <c r="A32" s="228" t="s">
        <v>725</v>
      </c>
      <c r="B32" s="295" t="str" cm="1">
        <f t="array" ref="B32">IFERROR(INDEX(Sensors_OpuBC_cpXFP!$G$2:$G$1013,MATCH($A32,Sensors_OpuBC_cpXFP!$A$2:$A$1013,0),0),"")</f>
        <v>iNicSnFR12</v>
      </c>
      <c r="C32" s="296" t="str" cm="1">
        <f t="array" ref="C32">IFERROR(INDEX(Sensors_OpuBC_cpXFP!$H$2:$H$1013,MATCH($A32,Sensors_OpuBC_cpXFP!$A$2:$A$1013,0),0),"")</f>
        <v xml:space="preserve">iNicSnFR11_A431D_E476K </v>
      </c>
      <c r="D32" s="229" t="s">
        <v>750</v>
      </c>
      <c r="E32" s="308" t="str" cm="1">
        <f t="array" ref="E32">IFERROR(INDEX(Ligands_names_and_links!$B$3:$B$111,MATCH($D32,Ligands_names_and_links!$A$3:$A$111,0),0)," ")</f>
        <v>ACh</v>
      </c>
      <c r="P32" s="137" t="s">
        <v>892</v>
      </c>
      <c r="R32" s="244">
        <v>11.4</v>
      </c>
      <c r="U32" s="233">
        <v>4.5999999999999996</v>
      </c>
      <c r="AA32" s="304">
        <f t="shared" si="0"/>
        <v>2.4782608695652177</v>
      </c>
      <c r="AJ32" s="233"/>
      <c r="AK32" s="233"/>
    </row>
    <row r="33" spans="1:290" hidden="1">
      <c r="A33" s="228"/>
      <c r="B33" s="295" t="str" cm="1">
        <f t="array" ref="B33">IFERROR(INDEX(Sensors_OpuBC_cpXFP!$G$2:$G$1013,MATCH($A33,Sensors_OpuBC_cpXFP!$A$2:$A$1013,0),0),"")</f>
        <v/>
      </c>
      <c r="C33" s="296" t="str" cm="1">
        <f t="array" ref="C33">IFERROR(INDEX(Sensors_OpuBC_cpXFP!$H$2:$H$1013,MATCH($A33,Sensors_OpuBC_cpXFP!$A$2:$A$1013,0),0),"")</f>
        <v/>
      </c>
      <c r="D33" s="229" t="s">
        <v>750</v>
      </c>
      <c r="E33" s="308" t="str" cm="1">
        <f t="array" ref="E33">IFERROR(INDEX(Ligands_names_and_links!$B$3:$B$111,MATCH($D33,Ligands_names_and_links!$A$3:$A$111,0),0)," ")</f>
        <v>ACh</v>
      </c>
      <c r="R33" s="244"/>
      <c r="U33" s="233"/>
      <c r="AA33" s="233"/>
      <c r="AJ33" s="233"/>
      <c r="AK33" s="233"/>
    </row>
    <row r="34" spans="1:290" hidden="1">
      <c r="A34" s="228"/>
      <c r="B34" s="295" t="str" cm="1">
        <f t="array" ref="B34">IFERROR(INDEX(Sensors_OpuBC_cpXFP!$G$2:$G$1013,MATCH($A34,Sensors_OpuBC_cpXFP!$A$2:$A$1013,0),0),"")</f>
        <v/>
      </c>
      <c r="C34" s="296" t="str" cm="1">
        <f t="array" ref="C34">IFERROR(INDEX(Sensors_OpuBC_cpXFP!$H$2:$H$1013,MATCH($A34,Sensors_OpuBC_cpXFP!$A$2:$A$1013,0),0),"")</f>
        <v/>
      </c>
      <c r="D34" s="229" t="s">
        <v>750</v>
      </c>
      <c r="E34" s="308" t="str" cm="1">
        <f t="array" ref="E34">IFERROR(INDEX(Ligands_names_and_links!$B$3:$B$111,MATCH($D34,Ligands_names_and_links!$A$3:$A$111,0),0)," ")</f>
        <v>ACh</v>
      </c>
      <c r="R34" s="244"/>
      <c r="U34" s="233"/>
      <c r="AA34" s="233"/>
      <c r="AJ34" s="233"/>
      <c r="AK34" s="233"/>
    </row>
    <row r="35" spans="1:290" hidden="1">
      <c r="A35" s="228"/>
      <c r="B35" s="295" t="str" cm="1">
        <f t="array" ref="B35">IFERROR(INDEX(Sensors_OpuBC_cpXFP!$G$2:$G$1013,MATCH($A35,Sensors_OpuBC_cpXFP!$A$2:$A$1013,0),0),"")</f>
        <v/>
      </c>
      <c r="C35" s="296" t="str" cm="1">
        <f t="array" ref="C35">IFERROR(INDEX(Sensors_OpuBC_cpXFP!$H$2:$H$1013,MATCH($A35,Sensors_OpuBC_cpXFP!$A$2:$A$1013,0),0),"")</f>
        <v/>
      </c>
      <c r="D35" s="229" t="s">
        <v>750</v>
      </c>
      <c r="E35" s="308" t="str" cm="1">
        <f t="array" ref="E35">IFERROR(INDEX(Ligands_names_and_links!$B$3:$B$111,MATCH($D35,Ligands_names_and_links!$A$3:$A$111,0),0)," ")</f>
        <v>ACh</v>
      </c>
      <c r="R35" s="244"/>
      <c r="U35" s="233"/>
      <c r="AA35" s="233"/>
      <c r="AJ35" s="233"/>
      <c r="AK35" s="233"/>
    </row>
    <row r="36" spans="1:290" hidden="1">
      <c r="A36" s="228"/>
      <c r="B36" s="295" t="str" cm="1">
        <f t="array" ref="B36">IFERROR(INDEX(Sensors_OpuBC_cpXFP!$G$2:$G$1013,MATCH($A36,Sensors_OpuBC_cpXFP!$A$2:$A$1013,0),0),"")</f>
        <v/>
      </c>
      <c r="C36" s="296" t="str" cm="1">
        <f t="array" ref="C36">IFERROR(INDEX(Sensors_OpuBC_cpXFP!$H$2:$H$1013,MATCH($A36,Sensors_OpuBC_cpXFP!$A$2:$A$1013,0),0),"")</f>
        <v/>
      </c>
      <c r="D36" s="229" t="s">
        <v>750</v>
      </c>
      <c r="E36" s="308" t="str" cm="1">
        <f t="array" ref="E36">IFERROR(INDEX(Ligands_names_and_links!$B$3:$B$111,MATCH($D36,Ligands_names_and_links!$A$3:$A$111,0),0)," ")</f>
        <v>ACh</v>
      </c>
      <c r="R36" s="244"/>
      <c r="U36" s="233"/>
      <c r="AA36" s="233"/>
      <c r="AJ36" s="233"/>
      <c r="AK36" s="233"/>
    </row>
    <row r="37" spans="1:290" hidden="1">
      <c r="A37" s="228" t="s">
        <v>97</v>
      </c>
      <c r="B37" s="295" cm="1">
        <f t="array" ref="B37">IFERROR(INDEX(Sensors_OpuBC_cpXFP!$G$2:$G$1013,MATCH($A37,Sensors_OpuBC_cpXFP!$A$2:$A$1013,0),0),"")</f>
        <v>0</v>
      </c>
      <c r="C37" s="296" t="str" cm="1">
        <f t="array" ref="C37">IFERROR(INDEX(Sensors_OpuBC_cpXFP!$H$2:$H$1013,MATCH($A37,Sensors_OpuBC_cpXFP!$A$2:$A$1013,0),0),"")</f>
        <v>V6</v>
      </c>
      <c r="D37" s="229" t="s">
        <v>750</v>
      </c>
      <c r="E37" s="308" t="str" cm="1">
        <f t="array" ref="E37">IFERROR(INDEX(Ligands_names_and_links!$B$3:$B$111,MATCH($D37,Ligands_names_and_links!$A$3:$A$111,0),0)," ")</f>
        <v>ACh</v>
      </c>
      <c r="F37" s="137">
        <v>0</v>
      </c>
      <c r="H37" s="137">
        <v>0</v>
      </c>
      <c r="J37" s="64">
        <v>0</v>
      </c>
      <c r="K37" s="64">
        <v>0</v>
      </c>
      <c r="L37" s="64">
        <v>0</v>
      </c>
      <c r="M37" s="64">
        <v>0</v>
      </c>
      <c r="N37" s="182">
        <v>0</v>
      </c>
      <c r="O37" s="64">
        <v>0</v>
      </c>
      <c r="P37" s="137" t="s">
        <v>892</v>
      </c>
      <c r="Q37" s="64">
        <v>0</v>
      </c>
      <c r="R37" s="244">
        <v>24</v>
      </c>
      <c r="S37" s="64">
        <v>0</v>
      </c>
      <c r="T37" s="64">
        <v>0</v>
      </c>
      <c r="U37" s="233">
        <v>22</v>
      </c>
      <c r="V37" s="64">
        <v>0</v>
      </c>
      <c r="W37" s="64">
        <v>0</v>
      </c>
      <c r="X37" s="64">
        <v>0</v>
      </c>
      <c r="Y37" s="64">
        <v>0</v>
      </c>
      <c r="Z37" s="64">
        <v>0</v>
      </c>
      <c r="AA37" s="304">
        <f>IFERROR(R37/U37," ")</f>
        <v>1.0909090909090908</v>
      </c>
      <c r="AB37" s="64">
        <v>0</v>
      </c>
      <c r="AC37" s="182">
        <v>0</v>
      </c>
      <c r="AD37" s="64">
        <v>0</v>
      </c>
      <c r="AE37" s="64">
        <v>0</v>
      </c>
      <c r="AG37" s="64">
        <v>0</v>
      </c>
      <c r="AH37" s="64">
        <v>0</v>
      </c>
      <c r="AI37" s="64">
        <v>0</v>
      </c>
      <c r="AJ37" s="233" t="s">
        <v>893</v>
      </c>
      <c r="AK37" s="233" t="s">
        <v>893</v>
      </c>
      <c r="AL37" s="64">
        <v>0</v>
      </c>
      <c r="AM37" s="182">
        <v>0</v>
      </c>
      <c r="AN37" s="64">
        <v>0</v>
      </c>
      <c r="AO37" s="64">
        <v>0</v>
      </c>
      <c r="AP37" s="64">
        <v>0</v>
      </c>
      <c r="AQ37" s="64">
        <v>0</v>
      </c>
      <c r="AR37" s="64">
        <v>0</v>
      </c>
      <c r="AS37" s="64">
        <v>0</v>
      </c>
      <c r="AT37" s="64">
        <v>0</v>
      </c>
      <c r="AU37" s="182">
        <v>0</v>
      </c>
    </row>
    <row r="38" spans="1:290" hidden="1">
      <c r="A38" s="228" t="s">
        <v>215</v>
      </c>
      <c r="B38" s="295" cm="1">
        <f t="array" ref="B38">IFERROR(INDEX(Sensors_OpuBC_cpXFP!$G$2:$G$1013,MATCH($A38,Sensors_OpuBC_cpXFP!$A$2:$A$1013,0),0),"")</f>
        <v>0</v>
      </c>
      <c r="C38" s="296" t="str" cm="1">
        <f t="array" ref="C38">IFERROR(INDEX(Sensors_OpuBC_cpXFP!$H$2:$H$1013,MATCH($A38,Sensors_OpuBC_cpXFP!$A$2:$A$1013,0),0),"")</f>
        <v>V7.1.2</v>
      </c>
      <c r="D38" s="229" t="s">
        <v>750</v>
      </c>
      <c r="E38" s="308" t="str" cm="1">
        <f t="array" ref="E38">IFERROR(INDEX(Ligands_names_and_links!$B$3:$B$111,MATCH($D38,Ligands_names_and_links!$A$3:$A$111,0),0)," ")</f>
        <v>ACh</v>
      </c>
      <c r="R38" s="244">
        <v>21</v>
      </c>
      <c r="U38" s="233">
        <v>1.6</v>
      </c>
      <c r="AA38" s="304">
        <f>IFERROR(R38/U38," ")</f>
        <v>13.125</v>
      </c>
      <c r="AJ38" s="233"/>
      <c r="AK38" s="233"/>
    </row>
    <row r="39" spans="1:290" hidden="1">
      <c r="A39" s="228" t="s">
        <v>243</v>
      </c>
      <c r="B39" s="295" cm="1">
        <f t="array" ref="B39">IFERROR(INDEX(Sensors_OpuBC_cpXFP!$G$2:$G$1013,MATCH($A39,Sensors_OpuBC_cpXFP!$A$2:$A$1013,0),0),"")</f>
        <v>0</v>
      </c>
      <c r="C39" s="296" t="str" cm="1">
        <f t="array" ref="C39">IFERROR(INDEX(Sensors_OpuBC_cpXFP!$H$2:$H$1013,MATCH($A39,Sensors_OpuBC_cpXFP!$A$2:$A$1013,0),0),"")</f>
        <v>V7.1.3 , V8</v>
      </c>
      <c r="D39" s="229" t="s">
        <v>750</v>
      </c>
      <c r="E39" s="308" t="str" cm="1">
        <f t="array" ref="E39">IFERROR(INDEX(Ligands_names_and_links!$B$3:$B$111,MATCH($D39,Ligands_names_and_links!$A$3:$A$111,0),0)," ")</f>
        <v>ACh</v>
      </c>
      <c r="R39" s="244">
        <v>22</v>
      </c>
      <c r="U39" s="233">
        <v>6.3</v>
      </c>
      <c r="AA39" s="304">
        <f>IFERROR(R39/U39," ")</f>
        <v>3.4920634920634921</v>
      </c>
      <c r="AJ39" s="233"/>
      <c r="AK39" s="233"/>
    </row>
    <row r="40" spans="1:290" hidden="1">
      <c r="A40" s="228" t="s">
        <v>244</v>
      </c>
      <c r="B40" s="295" cm="1">
        <f t="array" ref="B40">IFERROR(INDEX(Sensors_OpuBC_cpXFP!$G$2:$G$1013,MATCH($A40,Sensors_OpuBC_cpXFP!$A$2:$A$1013,0),0),"")</f>
        <v>0</v>
      </c>
      <c r="C40" s="296" t="str" cm="1">
        <f t="array" ref="C40">IFERROR(INDEX(Sensors_OpuBC_cpXFP!$H$2:$H$1013,MATCH($A40,Sensors_OpuBC_cpXFP!$A$2:$A$1013,0),0),"")</f>
        <v>V4.8.1.2</v>
      </c>
      <c r="D40" s="229" t="s">
        <v>750</v>
      </c>
      <c r="E40" s="308" t="str" cm="1">
        <f t="array" ref="E40">IFERROR(INDEX(Ligands_names_and_links!$B$3:$B$111,MATCH($D40,Ligands_names_and_links!$A$3:$A$111,0),0)," ")</f>
        <v>ACh</v>
      </c>
      <c r="R40" s="244">
        <v>6.2</v>
      </c>
      <c r="U40" s="233">
        <v>47</v>
      </c>
      <c r="AA40" s="340">
        <v>0.13</v>
      </c>
      <c r="AJ40" s="233"/>
      <c r="AK40" s="233"/>
    </row>
    <row r="41" spans="1:290" hidden="1">
      <c r="A41" s="228" t="s">
        <v>277</v>
      </c>
      <c r="B41" s="295" cm="1">
        <f t="array" ref="B41">IFERROR(INDEX(Sensors_OpuBC_cpXFP!$G$2:$G$1013,MATCH($A41,Sensors_OpuBC_cpXFP!$A$2:$A$1013,0),0),"")</f>
        <v>0</v>
      </c>
      <c r="C41" s="296" t="str" cm="1">
        <f t="array" ref="C41">IFERROR(INDEX(Sensors_OpuBC_cpXFP!$H$2:$H$1013,MATCH($A41,Sensors_OpuBC_cpXFP!$A$2:$A$1013,0),0),"")</f>
        <v>Scop4</v>
      </c>
      <c r="D41" s="229" t="s">
        <v>750</v>
      </c>
      <c r="E41" s="308" t="str" cm="1">
        <f t="array" ref="E41">IFERROR(INDEX(Ligands_names_and_links!$B$3:$B$111,MATCH($D41,Ligands_names_and_links!$A$3:$A$111,0),0)," ")</f>
        <v>ACh</v>
      </c>
      <c r="F41" s="137">
        <v>0</v>
      </c>
      <c r="H41" s="137">
        <v>0</v>
      </c>
      <c r="J41" s="64">
        <v>0</v>
      </c>
      <c r="K41" s="64">
        <v>0</v>
      </c>
      <c r="L41" s="64">
        <v>0</v>
      </c>
      <c r="M41" s="64">
        <v>0</v>
      </c>
      <c r="N41" s="182">
        <v>0</v>
      </c>
      <c r="O41" s="64">
        <v>0</v>
      </c>
      <c r="Q41" s="64">
        <v>0</v>
      </c>
      <c r="R41" s="244">
        <v>2.2999999999999998</v>
      </c>
      <c r="S41" s="64">
        <v>0</v>
      </c>
      <c r="T41" s="64">
        <v>0</v>
      </c>
      <c r="U41" s="233">
        <v>62.1</v>
      </c>
      <c r="V41" s="64">
        <v>0</v>
      </c>
      <c r="W41" s="64">
        <v>0</v>
      </c>
      <c r="X41" s="64">
        <v>0</v>
      </c>
      <c r="Y41" s="64">
        <v>0</v>
      </c>
      <c r="Z41" s="64">
        <v>0</v>
      </c>
      <c r="AA41" s="304">
        <f t="shared" ref="AA41:AA66" si="1">IFERROR(R41/U41," ")</f>
        <v>3.7037037037037035E-2</v>
      </c>
      <c r="AB41" s="64">
        <v>0</v>
      </c>
      <c r="AC41" s="182">
        <v>0</v>
      </c>
      <c r="AD41" s="64">
        <v>0</v>
      </c>
      <c r="AE41" s="64">
        <v>0</v>
      </c>
      <c r="AF41" s="64">
        <v>0</v>
      </c>
      <c r="AG41" s="64">
        <v>0</v>
      </c>
      <c r="AH41" s="64">
        <v>0</v>
      </c>
      <c r="AI41" s="64">
        <v>0</v>
      </c>
      <c r="AJ41" s="233" t="s">
        <v>893</v>
      </c>
      <c r="AK41" s="233" t="s">
        <v>893</v>
      </c>
      <c r="AL41" s="64">
        <v>0</v>
      </c>
      <c r="AM41" s="182">
        <v>0</v>
      </c>
      <c r="AN41" s="64">
        <v>0</v>
      </c>
      <c r="AO41" s="64">
        <v>0</v>
      </c>
      <c r="AP41" s="64">
        <v>0</v>
      </c>
      <c r="AQ41" s="64">
        <v>0</v>
      </c>
      <c r="AR41" s="64">
        <v>0</v>
      </c>
      <c r="AS41" s="64">
        <v>0</v>
      </c>
      <c r="AT41" s="64">
        <v>0</v>
      </c>
      <c r="AU41" s="182">
        <v>0</v>
      </c>
    </row>
    <row r="42" spans="1:290" hidden="1">
      <c r="A42" s="228" t="s">
        <v>118</v>
      </c>
      <c r="B42" s="295" t="str" cm="1">
        <f t="array" ref="B42">IFERROR(INDEX(Sensors_OpuBC_cpXFP!$G$2:$G$1013,MATCH($A42,Sensors_OpuBC_cpXFP!$A$2:$A$1013,0),0),"")</f>
        <v>iCytSnFR</v>
      </c>
      <c r="C42" s="296" cm="1">
        <f t="array" ref="C42">IFERROR(INDEX(Sensors_OpuBC_cpXFP!$H$2:$H$1013,MATCH($A42,Sensors_OpuBC_cpXFP!$A$2:$A$1013,0),0),"")</f>
        <v>0</v>
      </c>
      <c r="D42" s="229" t="s">
        <v>755</v>
      </c>
      <c r="E42" s="308" t="str" cm="1">
        <f t="array" ref="E42">IFERROR(INDEX(Ligands_names_and_links!$B$3:$B$111,MATCH($D42,Ligands_names_and_links!$A$3:$A$111,0),0)," ")</f>
        <v>Choline</v>
      </c>
      <c r="H42" s="137">
        <v>0</v>
      </c>
      <c r="J42" s="64">
        <v>0</v>
      </c>
      <c r="K42" s="64">
        <v>0</v>
      </c>
      <c r="L42" s="64">
        <v>0</v>
      </c>
      <c r="M42" s="64">
        <v>0</v>
      </c>
      <c r="N42" s="182">
        <v>0</v>
      </c>
      <c r="O42" s="64">
        <v>0</v>
      </c>
      <c r="P42" s="137" t="s">
        <v>892</v>
      </c>
      <c r="Q42" s="64">
        <v>0</v>
      </c>
      <c r="R42" s="244">
        <v>5</v>
      </c>
      <c r="S42" s="64">
        <v>0</v>
      </c>
      <c r="T42" s="64">
        <v>0</v>
      </c>
      <c r="U42" s="233">
        <v>240</v>
      </c>
      <c r="V42" s="64">
        <v>0</v>
      </c>
      <c r="W42" s="64">
        <v>0</v>
      </c>
      <c r="X42" s="64">
        <v>0</v>
      </c>
      <c r="Y42" s="64">
        <v>0</v>
      </c>
      <c r="Z42" s="64">
        <v>0</v>
      </c>
      <c r="AA42" s="304">
        <f t="shared" si="1"/>
        <v>2.0833333333333332E-2</v>
      </c>
      <c r="AB42" s="64">
        <v>0</v>
      </c>
      <c r="AC42" s="182">
        <v>0</v>
      </c>
      <c r="AD42" s="64">
        <v>0</v>
      </c>
      <c r="AE42" s="64">
        <v>0</v>
      </c>
      <c r="AF42" s="64">
        <v>1</v>
      </c>
      <c r="AG42" s="64">
        <v>0.1</v>
      </c>
      <c r="AH42" s="64">
        <v>2</v>
      </c>
      <c r="AI42" s="64">
        <v>0.2</v>
      </c>
      <c r="AJ42" s="233">
        <v>0.5</v>
      </c>
      <c r="AK42" s="233">
        <v>7.0710678118654766E-2</v>
      </c>
      <c r="AL42" s="64">
        <v>0</v>
      </c>
      <c r="AM42" s="182">
        <v>0</v>
      </c>
      <c r="AN42" s="64">
        <v>0</v>
      </c>
      <c r="AO42" s="64">
        <v>0</v>
      </c>
      <c r="AP42" s="64">
        <v>0</v>
      </c>
      <c r="AQ42" s="64">
        <v>0</v>
      </c>
      <c r="AR42" s="64">
        <v>0</v>
      </c>
      <c r="AS42" s="64">
        <v>0</v>
      </c>
      <c r="AT42" s="64">
        <v>0</v>
      </c>
      <c r="AU42" s="182">
        <v>0</v>
      </c>
    </row>
    <row r="43" spans="1:290" s="238" customFormat="1" hidden="1">
      <c r="A43" s="234" t="s">
        <v>123</v>
      </c>
      <c r="B43" s="297" t="str" cm="1">
        <f t="array" ref="B43">IFERROR(INDEX(Sensors_OpuBC_cpXFP!$G$2:$G$1013,MATCH($A43,Sensors_OpuBC_cpXFP!$A$2:$A$1013,0),0),"")</f>
        <v>iA853SnFR1</v>
      </c>
      <c r="C43" s="298" cm="1">
        <f t="array" ref="C43">IFERROR(INDEX(Sensors_OpuBC_cpXFP!$H$2:$H$1013,MATCH($A43,Sensors_OpuBC_cpXFP!$A$2:$A$1013,0),0),"")</f>
        <v>0</v>
      </c>
      <c r="D43" s="235" t="s">
        <v>755</v>
      </c>
      <c r="E43" s="309" t="str" cm="1">
        <f t="array" ref="E43">IFERROR(INDEX(Ligands_names_and_links!$B$3:$B$111,MATCH($D43,Ligands_names_and_links!$A$3:$A$111,0),0)," ")</f>
        <v>Choline</v>
      </c>
      <c r="F43" s="236">
        <v>0</v>
      </c>
      <c r="G43" s="236"/>
      <c r="H43" s="236">
        <v>0</v>
      </c>
      <c r="I43" s="237"/>
      <c r="J43" s="238">
        <v>0</v>
      </c>
      <c r="K43" s="238">
        <v>0</v>
      </c>
      <c r="L43" s="238">
        <v>0</v>
      </c>
      <c r="M43" s="238">
        <v>0</v>
      </c>
      <c r="N43" s="239">
        <v>0</v>
      </c>
      <c r="O43" s="238">
        <v>0</v>
      </c>
      <c r="P43" s="236"/>
      <c r="Q43" s="238">
        <v>0</v>
      </c>
      <c r="R43" s="245">
        <v>5.75</v>
      </c>
      <c r="S43" s="238">
        <v>0</v>
      </c>
      <c r="T43" s="238">
        <v>0</v>
      </c>
      <c r="U43" s="243">
        <v>141</v>
      </c>
      <c r="V43" s="238">
        <v>0</v>
      </c>
      <c r="W43" s="238">
        <v>0</v>
      </c>
      <c r="X43" s="238">
        <v>0</v>
      </c>
      <c r="Y43" s="238">
        <v>0</v>
      </c>
      <c r="Z43" s="238">
        <v>0</v>
      </c>
      <c r="AA43" s="305">
        <f t="shared" si="1"/>
        <v>4.0780141843971635E-2</v>
      </c>
      <c r="AB43" s="238">
        <v>0</v>
      </c>
      <c r="AC43" s="239">
        <v>0</v>
      </c>
      <c r="AD43" s="238">
        <v>0</v>
      </c>
      <c r="AE43" s="238">
        <v>0</v>
      </c>
      <c r="AF43" s="238">
        <v>4</v>
      </c>
      <c r="AG43" s="238">
        <v>0</v>
      </c>
      <c r="AH43" s="238">
        <v>2.1</v>
      </c>
      <c r="AI43" s="238">
        <v>0</v>
      </c>
      <c r="AJ43" s="243">
        <v>1.9047619047619047</v>
      </c>
      <c r="AK43" s="243">
        <v>0</v>
      </c>
      <c r="AL43" s="238">
        <v>0</v>
      </c>
      <c r="AM43" s="239">
        <v>0</v>
      </c>
      <c r="AN43" s="238">
        <v>0</v>
      </c>
      <c r="AO43" s="238">
        <v>0</v>
      </c>
      <c r="AP43" s="238">
        <v>0</v>
      </c>
      <c r="AQ43" s="238">
        <v>0</v>
      </c>
      <c r="AR43" s="238">
        <v>0</v>
      </c>
      <c r="AS43" s="238">
        <v>0</v>
      </c>
      <c r="AT43" s="238">
        <v>0</v>
      </c>
      <c r="AU43" s="239">
        <v>0</v>
      </c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4"/>
      <c r="FE43" s="64"/>
      <c r="FF43" s="64"/>
      <c r="FG43" s="64"/>
      <c r="FH43" s="64"/>
      <c r="FI43" s="64"/>
      <c r="FJ43" s="64"/>
      <c r="FK43" s="64"/>
      <c r="FL43" s="64"/>
      <c r="FM43" s="64"/>
      <c r="FN43" s="64"/>
      <c r="FO43" s="64"/>
      <c r="FP43" s="64"/>
      <c r="FQ43" s="64"/>
      <c r="FR43" s="64"/>
      <c r="FS43" s="64"/>
      <c r="FT43" s="64"/>
      <c r="FU43" s="64"/>
      <c r="FV43" s="64"/>
      <c r="FW43" s="64"/>
      <c r="FX43" s="64"/>
      <c r="FY43" s="64"/>
      <c r="FZ43" s="64"/>
      <c r="GA43" s="64"/>
      <c r="GB43" s="64"/>
      <c r="GC43" s="64"/>
      <c r="GD43" s="64"/>
      <c r="GE43" s="64"/>
      <c r="GF43" s="64"/>
      <c r="GG43" s="64"/>
      <c r="GH43" s="64"/>
      <c r="GI43" s="64"/>
      <c r="GJ43" s="64"/>
      <c r="GK43" s="64"/>
      <c r="GL43" s="64"/>
      <c r="GM43" s="64"/>
      <c r="GN43" s="64"/>
      <c r="GO43" s="64"/>
      <c r="GP43" s="64"/>
      <c r="GQ43" s="64"/>
      <c r="GR43" s="64"/>
      <c r="GS43" s="64"/>
      <c r="GT43" s="64"/>
      <c r="GU43" s="64"/>
      <c r="GV43" s="64"/>
      <c r="GW43" s="64"/>
      <c r="GX43" s="64"/>
      <c r="GY43" s="64"/>
      <c r="GZ43" s="64"/>
      <c r="HA43" s="64"/>
      <c r="HB43" s="64"/>
      <c r="HC43" s="64"/>
      <c r="HD43" s="64"/>
      <c r="HE43" s="64"/>
      <c r="HF43" s="64"/>
      <c r="HG43" s="64"/>
      <c r="HH43" s="64"/>
      <c r="HI43" s="64"/>
      <c r="HJ43" s="64"/>
      <c r="HK43" s="64"/>
      <c r="HL43" s="64"/>
      <c r="HM43" s="64"/>
      <c r="HN43" s="64"/>
      <c r="HO43" s="64"/>
      <c r="HP43" s="64"/>
      <c r="HQ43" s="64"/>
      <c r="HR43" s="64"/>
      <c r="HS43" s="64"/>
      <c r="HT43" s="64"/>
      <c r="HU43" s="64"/>
      <c r="HV43" s="64"/>
      <c r="HW43" s="64"/>
      <c r="HX43" s="64"/>
      <c r="HY43" s="64"/>
      <c r="HZ43" s="64"/>
      <c r="IA43" s="64"/>
      <c r="IB43" s="64"/>
      <c r="IC43" s="64"/>
      <c r="ID43" s="64"/>
      <c r="IE43" s="64"/>
      <c r="IF43" s="64"/>
      <c r="IG43" s="64"/>
      <c r="IH43" s="64"/>
      <c r="II43" s="64"/>
      <c r="IJ43" s="64"/>
      <c r="IK43" s="64"/>
      <c r="IL43" s="64"/>
      <c r="IM43" s="64"/>
      <c r="IN43" s="64"/>
      <c r="IO43" s="64"/>
      <c r="IP43" s="64"/>
      <c r="IQ43" s="64"/>
      <c r="IR43" s="64"/>
      <c r="IS43" s="64"/>
      <c r="IT43" s="64"/>
      <c r="IU43" s="64"/>
      <c r="IV43" s="64"/>
      <c r="IW43" s="64"/>
      <c r="IX43" s="64"/>
      <c r="IY43" s="64"/>
      <c r="IZ43" s="64"/>
      <c r="JA43" s="64"/>
      <c r="JB43" s="64"/>
      <c r="JC43" s="64"/>
      <c r="JD43" s="64"/>
      <c r="JE43" s="64"/>
      <c r="JF43" s="64"/>
      <c r="JG43" s="64"/>
      <c r="JH43" s="64"/>
      <c r="JI43" s="64"/>
      <c r="JJ43" s="64"/>
      <c r="JK43" s="64"/>
      <c r="JL43" s="64"/>
      <c r="JM43" s="64"/>
      <c r="JN43" s="64"/>
      <c r="JO43" s="64"/>
      <c r="JP43" s="64"/>
      <c r="JQ43" s="64"/>
      <c r="JR43" s="64"/>
      <c r="JS43" s="64"/>
      <c r="JT43" s="64"/>
      <c r="JU43" s="64"/>
      <c r="JV43" s="64"/>
      <c r="JW43" s="64"/>
      <c r="JX43" s="64"/>
      <c r="JY43" s="64"/>
      <c r="JZ43" s="64"/>
      <c r="KA43" s="64"/>
      <c r="KB43" s="64"/>
      <c r="KC43" s="64"/>
      <c r="KD43" s="64"/>
    </row>
    <row r="44" spans="1:290" hidden="1">
      <c r="A44" s="228" t="s">
        <v>135</v>
      </c>
      <c r="B44" s="295" t="str" cm="1">
        <f t="array" ref="B44">IFERROR(INDEX(Sensors_OpuBC_cpXFP!$G$2:$G$1013,MATCH($A44,Sensors_OpuBC_cpXFP!$A$2:$A$1013,0),0),"")</f>
        <v>iFluoexetineSnFR</v>
      </c>
      <c r="C44" s="296" cm="1">
        <f t="array" ref="C44">IFERROR(INDEX(Sensors_OpuBC_cpXFP!$H$2:$H$1013,MATCH($A44,Sensors_OpuBC_cpXFP!$A$2:$A$1013,0),0),"")</f>
        <v>0</v>
      </c>
      <c r="D44" s="229" t="s">
        <v>755</v>
      </c>
      <c r="E44" s="308" t="str" cm="1">
        <f t="array" ref="E44">IFERROR(INDEX(Ligands_names_and_links!$B$3:$B$111,MATCH($D44,Ligands_names_and_links!$A$3:$A$111,0),0)," ")</f>
        <v>Choline</v>
      </c>
      <c r="F44" s="137">
        <v>0</v>
      </c>
      <c r="H44" s="137">
        <v>0</v>
      </c>
      <c r="J44" s="64">
        <v>0</v>
      </c>
      <c r="K44" s="64">
        <v>0</v>
      </c>
      <c r="L44" s="64">
        <v>0</v>
      </c>
      <c r="M44" s="64">
        <v>0</v>
      </c>
      <c r="N44" s="182">
        <v>0</v>
      </c>
      <c r="O44" s="64">
        <v>0</v>
      </c>
      <c r="P44" s="137" t="s">
        <v>892</v>
      </c>
      <c r="Q44" s="64">
        <v>0</v>
      </c>
      <c r="R44" s="244">
        <v>9.1999999999999993</v>
      </c>
      <c r="S44" s="64">
        <v>0</v>
      </c>
      <c r="T44" s="64">
        <v>0</v>
      </c>
      <c r="U44" s="233">
        <v>8.6999999999999993</v>
      </c>
      <c r="V44" s="64">
        <v>0</v>
      </c>
      <c r="X44" s="64">
        <v>0</v>
      </c>
      <c r="Y44" s="64">
        <v>0</v>
      </c>
      <c r="Z44" s="64">
        <v>0</v>
      </c>
      <c r="AA44" s="304">
        <f t="shared" si="1"/>
        <v>1.0574712643678161</v>
      </c>
      <c r="AB44" s="64">
        <v>0</v>
      </c>
      <c r="AC44" s="182">
        <v>0</v>
      </c>
      <c r="AD44" s="64">
        <v>0</v>
      </c>
      <c r="AE44" s="64">
        <v>0</v>
      </c>
      <c r="AF44" s="64">
        <v>0</v>
      </c>
      <c r="AG44" s="64">
        <v>0</v>
      </c>
      <c r="AH44" s="64">
        <v>0</v>
      </c>
      <c r="AI44" s="64">
        <v>0</v>
      </c>
      <c r="AJ44" s="233" t="s">
        <v>893</v>
      </c>
      <c r="AK44" s="233" t="s">
        <v>893</v>
      </c>
      <c r="AL44" s="64">
        <v>0</v>
      </c>
      <c r="AM44" s="182">
        <v>0</v>
      </c>
      <c r="AN44" s="64">
        <v>0</v>
      </c>
      <c r="AO44" s="64">
        <v>0</v>
      </c>
      <c r="AP44" s="64">
        <v>0</v>
      </c>
      <c r="AQ44" s="64">
        <v>0</v>
      </c>
      <c r="AR44" s="64">
        <v>0</v>
      </c>
      <c r="AS44" s="64">
        <v>0</v>
      </c>
      <c r="AT44" s="64">
        <v>0</v>
      </c>
      <c r="AU44" s="182">
        <v>0</v>
      </c>
    </row>
    <row r="45" spans="1:290" hidden="1">
      <c r="A45" s="228" t="s">
        <v>176</v>
      </c>
      <c r="B45" s="295" cm="1">
        <f t="array" ref="B45">IFERROR(INDEX(Sensors_OpuBC_cpXFP!$G$2:$G$1013,MATCH($A45,Sensors_OpuBC_cpXFP!$A$2:$A$1013,0),0),"")</f>
        <v>0</v>
      </c>
      <c r="C45" s="296" cm="1">
        <f t="array" ref="C45">IFERROR(INDEX(Sensors_OpuBC_cpXFP!$H$2:$H$1013,MATCH($A45,Sensors_OpuBC_cpXFP!$A$2:$A$1013,0),0),"")</f>
        <v>0</v>
      </c>
      <c r="D45" s="229" t="s">
        <v>755</v>
      </c>
      <c r="E45" s="308" t="str" cm="1">
        <f t="array" ref="E45">IFERROR(INDEX(Ligands_names_and_links!$B$3:$B$111,MATCH($D45,Ligands_names_and_links!$A$3:$A$111,0),0)," ")</f>
        <v>Choline</v>
      </c>
      <c r="F45" s="137">
        <v>0</v>
      </c>
      <c r="H45" s="137">
        <v>0</v>
      </c>
      <c r="J45" s="64">
        <v>0</v>
      </c>
      <c r="K45" s="64">
        <v>0</v>
      </c>
      <c r="L45" s="64">
        <v>0</v>
      </c>
      <c r="M45" s="64">
        <v>0</v>
      </c>
      <c r="N45" s="182">
        <v>0</v>
      </c>
      <c r="O45" s="64">
        <v>0</v>
      </c>
      <c r="Q45" s="64">
        <v>0</v>
      </c>
      <c r="R45" s="244">
        <v>15.5</v>
      </c>
      <c r="S45" s="64">
        <v>0</v>
      </c>
      <c r="T45" s="64">
        <v>0</v>
      </c>
      <c r="U45" s="233">
        <v>13.5</v>
      </c>
      <c r="V45" s="64">
        <v>0</v>
      </c>
      <c r="W45" s="64">
        <v>0</v>
      </c>
      <c r="X45" s="64">
        <v>0</v>
      </c>
      <c r="Y45" s="64">
        <v>0</v>
      </c>
      <c r="Z45" s="64">
        <v>0</v>
      </c>
      <c r="AA45" s="304">
        <f t="shared" si="1"/>
        <v>1.1481481481481481</v>
      </c>
      <c r="AB45" s="64">
        <v>0</v>
      </c>
      <c r="AC45" s="182">
        <v>0</v>
      </c>
      <c r="AD45" s="64">
        <v>0</v>
      </c>
      <c r="AE45" s="64">
        <v>0</v>
      </c>
      <c r="AF45" s="64">
        <v>0</v>
      </c>
      <c r="AG45" s="64">
        <v>0</v>
      </c>
      <c r="AH45" s="64">
        <v>0</v>
      </c>
      <c r="AI45" s="64">
        <v>0</v>
      </c>
      <c r="AJ45" s="233" t="s">
        <v>893</v>
      </c>
      <c r="AK45" s="233" t="s">
        <v>893</v>
      </c>
      <c r="AL45" s="64">
        <v>0</v>
      </c>
      <c r="AM45" s="182">
        <v>0</v>
      </c>
      <c r="AN45" s="64">
        <v>0</v>
      </c>
      <c r="AO45" s="64">
        <v>0</v>
      </c>
      <c r="AP45" s="64">
        <v>0</v>
      </c>
      <c r="AQ45" s="64">
        <v>0</v>
      </c>
      <c r="AR45" s="64">
        <v>0</v>
      </c>
      <c r="AS45" s="64">
        <v>0</v>
      </c>
      <c r="AT45" s="64">
        <v>0</v>
      </c>
      <c r="AU45" s="182">
        <v>0</v>
      </c>
    </row>
    <row r="46" spans="1:290" hidden="1">
      <c r="A46" s="228" t="s">
        <v>185</v>
      </c>
      <c r="B46" s="295" cm="1">
        <f t="array" ref="B46">IFERROR(INDEX(Sensors_OpuBC_cpXFP!$G$2:$G$1013,MATCH($A46,Sensors_OpuBC_cpXFP!$A$2:$A$1013,0),0),"")</f>
        <v>0</v>
      </c>
      <c r="C46" s="296" cm="1">
        <f t="array" ref="C46">IFERROR(INDEX(Sensors_OpuBC_cpXFP!$H$2:$H$1013,MATCH($A46,Sensors_OpuBC_cpXFP!$A$2:$A$1013,0),0),"")</f>
        <v>0</v>
      </c>
      <c r="D46" s="229" t="s">
        <v>755</v>
      </c>
      <c r="E46" s="308" t="str" cm="1">
        <f t="array" ref="E46">IFERROR(INDEX(Ligands_names_and_links!$B$3:$B$111,MATCH($D46,Ligands_names_and_links!$A$3:$A$111,0),0)," ")</f>
        <v>Choline</v>
      </c>
      <c r="F46" s="137">
        <v>0</v>
      </c>
      <c r="H46" s="137">
        <v>0</v>
      </c>
      <c r="J46" s="64">
        <v>0</v>
      </c>
      <c r="K46" s="64">
        <v>0</v>
      </c>
      <c r="L46" s="64">
        <v>0</v>
      </c>
      <c r="M46" s="64">
        <v>0</v>
      </c>
      <c r="N46" s="182">
        <v>0</v>
      </c>
      <c r="O46" s="64">
        <v>0</v>
      </c>
      <c r="Q46" s="64">
        <v>0</v>
      </c>
      <c r="R46" s="244">
        <v>5.5</v>
      </c>
      <c r="S46" s="64">
        <v>0</v>
      </c>
      <c r="T46" s="64">
        <v>0</v>
      </c>
      <c r="U46" s="233">
        <v>27.9</v>
      </c>
      <c r="V46" s="64">
        <v>0</v>
      </c>
      <c r="W46" s="64">
        <v>0</v>
      </c>
      <c r="X46" s="64">
        <v>0</v>
      </c>
      <c r="Y46" s="64">
        <v>0</v>
      </c>
      <c r="Z46" s="64">
        <v>0</v>
      </c>
      <c r="AA46" s="304">
        <f t="shared" si="1"/>
        <v>0.1971326164874552</v>
      </c>
      <c r="AB46" s="64">
        <v>0</v>
      </c>
      <c r="AC46" s="182">
        <v>0</v>
      </c>
      <c r="AD46" s="64">
        <v>0</v>
      </c>
      <c r="AE46" s="64">
        <v>0</v>
      </c>
      <c r="AF46" s="64">
        <v>0</v>
      </c>
      <c r="AG46" s="64">
        <v>0</v>
      </c>
      <c r="AH46" s="64">
        <v>0</v>
      </c>
      <c r="AI46" s="64">
        <v>0</v>
      </c>
      <c r="AJ46" s="233" t="s">
        <v>893</v>
      </c>
      <c r="AK46" s="233" t="s">
        <v>893</v>
      </c>
      <c r="AL46" s="64">
        <v>0</v>
      </c>
      <c r="AM46" s="182">
        <v>0</v>
      </c>
      <c r="AN46" s="64">
        <v>0</v>
      </c>
      <c r="AO46" s="64">
        <v>0</v>
      </c>
      <c r="AP46" s="64">
        <v>0</v>
      </c>
      <c r="AQ46" s="64">
        <v>0</v>
      </c>
      <c r="AR46" s="64">
        <v>0</v>
      </c>
      <c r="AS46" s="64">
        <v>0</v>
      </c>
      <c r="AT46" s="64">
        <v>0</v>
      </c>
      <c r="AU46" s="182">
        <v>0</v>
      </c>
    </row>
    <row r="47" spans="1:290" hidden="1">
      <c r="A47" s="228" t="s">
        <v>187</v>
      </c>
      <c r="B47" s="295" cm="1">
        <f t="array" ref="B47">IFERROR(INDEX(Sensors_OpuBC_cpXFP!$G$2:$G$1013,MATCH($A47,Sensors_OpuBC_cpXFP!$A$2:$A$1013,0),0),"")</f>
        <v>0</v>
      </c>
      <c r="C47" s="296" cm="1">
        <f t="array" ref="C47">IFERROR(INDEX(Sensors_OpuBC_cpXFP!$H$2:$H$1013,MATCH($A47,Sensors_OpuBC_cpXFP!$A$2:$A$1013,0),0),"")</f>
        <v>0</v>
      </c>
      <c r="D47" s="229" t="s">
        <v>755</v>
      </c>
      <c r="E47" s="308" t="str" cm="1">
        <f t="array" ref="E47">IFERROR(INDEX(Ligands_names_and_links!$B$3:$B$111,MATCH($D47,Ligands_names_and_links!$A$3:$A$111,0),0)," ")</f>
        <v>Choline</v>
      </c>
      <c r="F47" s="137">
        <v>0</v>
      </c>
      <c r="H47" s="137">
        <v>0</v>
      </c>
      <c r="J47" s="64">
        <v>0</v>
      </c>
      <c r="K47" s="64">
        <v>0</v>
      </c>
      <c r="L47" s="64">
        <v>0</v>
      </c>
      <c r="M47" s="64">
        <v>0</v>
      </c>
      <c r="N47" s="182">
        <v>0</v>
      </c>
      <c r="O47" s="64">
        <v>0</v>
      </c>
      <c r="Q47" s="64">
        <v>0</v>
      </c>
      <c r="R47" s="244">
        <v>5.8</v>
      </c>
      <c r="S47" s="64">
        <v>0</v>
      </c>
      <c r="T47" s="64">
        <v>0</v>
      </c>
      <c r="U47" s="233">
        <v>64.2</v>
      </c>
      <c r="V47" s="64">
        <v>0</v>
      </c>
      <c r="W47" s="64">
        <v>0</v>
      </c>
      <c r="X47" s="64">
        <v>0</v>
      </c>
      <c r="Y47" s="64">
        <v>0</v>
      </c>
      <c r="Z47" s="64">
        <v>0</v>
      </c>
      <c r="AA47" s="304">
        <f t="shared" si="1"/>
        <v>9.0342679127725853E-2</v>
      </c>
      <c r="AB47" s="64">
        <v>0</v>
      </c>
      <c r="AC47" s="182">
        <v>0</v>
      </c>
      <c r="AD47" s="64">
        <v>0</v>
      </c>
      <c r="AE47" s="64">
        <v>0</v>
      </c>
      <c r="AF47" s="64">
        <v>0</v>
      </c>
      <c r="AG47" s="64">
        <v>0</v>
      </c>
      <c r="AH47" s="64">
        <v>0</v>
      </c>
      <c r="AI47" s="64">
        <v>0</v>
      </c>
      <c r="AJ47" s="233" t="s">
        <v>893</v>
      </c>
      <c r="AK47" s="233" t="s">
        <v>893</v>
      </c>
      <c r="AL47" s="64">
        <v>0</v>
      </c>
      <c r="AM47" s="182">
        <v>0</v>
      </c>
      <c r="AN47" s="64">
        <v>0</v>
      </c>
      <c r="AO47" s="64">
        <v>0</v>
      </c>
      <c r="AP47" s="64">
        <v>0</v>
      </c>
      <c r="AQ47" s="64">
        <v>0</v>
      </c>
      <c r="AR47" s="64">
        <v>0</v>
      </c>
      <c r="AS47" s="64">
        <v>0</v>
      </c>
      <c r="AT47" s="64">
        <v>0</v>
      </c>
      <c r="AU47" s="182">
        <v>0</v>
      </c>
    </row>
    <row r="48" spans="1:290" hidden="1">
      <c r="A48" s="228" t="s">
        <v>190</v>
      </c>
      <c r="B48" s="295" cm="1">
        <f t="array" ref="B48">IFERROR(INDEX(Sensors_OpuBC_cpXFP!$G$2:$G$1013,MATCH($A48,Sensors_OpuBC_cpXFP!$A$2:$A$1013,0),0),"")</f>
        <v>0</v>
      </c>
      <c r="C48" s="296" cm="1">
        <f t="array" ref="C48">IFERROR(INDEX(Sensors_OpuBC_cpXFP!$H$2:$H$1013,MATCH($A48,Sensors_OpuBC_cpXFP!$A$2:$A$1013,0),0),"")</f>
        <v>0</v>
      </c>
      <c r="D48" s="229" t="s">
        <v>755</v>
      </c>
      <c r="E48" s="308" t="str" cm="1">
        <f t="array" ref="E48">IFERROR(INDEX(Ligands_names_and_links!$B$3:$B$111,MATCH($D48,Ligands_names_and_links!$A$3:$A$111,0),0)," ")</f>
        <v>Choline</v>
      </c>
      <c r="F48" s="137">
        <v>0</v>
      </c>
      <c r="H48" s="137">
        <v>0</v>
      </c>
      <c r="J48" s="64">
        <v>0</v>
      </c>
      <c r="K48" s="64">
        <v>0</v>
      </c>
      <c r="L48" s="64">
        <v>0</v>
      </c>
      <c r="M48" s="64">
        <v>0</v>
      </c>
      <c r="N48" s="182">
        <v>0</v>
      </c>
      <c r="O48" s="64">
        <v>0</v>
      </c>
      <c r="Q48" s="64">
        <v>0</v>
      </c>
      <c r="R48" s="244">
        <v>0.5</v>
      </c>
      <c r="S48" s="64">
        <v>0</v>
      </c>
      <c r="T48" s="64">
        <v>0</v>
      </c>
      <c r="U48" s="233">
        <v>120</v>
      </c>
      <c r="V48" s="64">
        <v>0</v>
      </c>
      <c r="W48" s="64">
        <v>0</v>
      </c>
      <c r="X48" s="64">
        <v>0</v>
      </c>
      <c r="Y48" s="64">
        <v>0</v>
      </c>
      <c r="Z48" s="64">
        <v>0</v>
      </c>
      <c r="AA48" s="304">
        <f t="shared" si="1"/>
        <v>4.1666666666666666E-3</v>
      </c>
      <c r="AB48" s="64">
        <v>0</v>
      </c>
      <c r="AC48" s="182">
        <v>0</v>
      </c>
      <c r="AD48" s="64">
        <v>0</v>
      </c>
      <c r="AE48" s="64">
        <v>0</v>
      </c>
      <c r="AF48" s="64">
        <v>0</v>
      </c>
      <c r="AG48" s="64">
        <v>0</v>
      </c>
      <c r="AH48" s="64">
        <v>0</v>
      </c>
      <c r="AI48" s="64">
        <v>0</v>
      </c>
      <c r="AJ48" s="233" t="s">
        <v>893</v>
      </c>
      <c r="AK48" s="233" t="s">
        <v>893</v>
      </c>
      <c r="AL48" s="64">
        <v>0</v>
      </c>
      <c r="AM48" s="182">
        <v>0</v>
      </c>
      <c r="AN48" s="64">
        <v>0</v>
      </c>
      <c r="AO48" s="64">
        <v>0</v>
      </c>
      <c r="AP48" s="64">
        <v>0</v>
      </c>
      <c r="AQ48" s="64">
        <v>0</v>
      </c>
      <c r="AR48" s="64">
        <v>0</v>
      </c>
      <c r="AS48" s="64">
        <v>0</v>
      </c>
      <c r="AT48" s="64">
        <v>0</v>
      </c>
      <c r="AU48" s="182">
        <v>0</v>
      </c>
    </row>
    <row r="49" spans="1:47" hidden="1">
      <c r="A49" s="228" t="s">
        <v>192</v>
      </c>
      <c r="B49" s="295" cm="1">
        <f t="array" ref="B49">IFERROR(INDEX(Sensors_OpuBC_cpXFP!$G$2:$G$1013,MATCH($A49,Sensors_OpuBC_cpXFP!$A$2:$A$1013,0),0),"")</f>
        <v>0</v>
      </c>
      <c r="C49" s="296" cm="1">
        <f t="array" ref="C49">IFERROR(INDEX(Sensors_OpuBC_cpXFP!$H$2:$H$1013,MATCH($A49,Sensors_OpuBC_cpXFP!$A$2:$A$1013,0),0),"")</f>
        <v>0</v>
      </c>
      <c r="D49" s="229" t="s">
        <v>755</v>
      </c>
      <c r="E49" s="308" t="str" cm="1">
        <f t="array" ref="E49">IFERROR(INDEX(Ligands_names_and_links!$B$3:$B$111,MATCH($D49,Ligands_names_and_links!$A$3:$A$111,0),0)," ")</f>
        <v>Choline</v>
      </c>
      <c r="F49" s="137">
        <v>0</v>
      </c>
      <c r="H49" s="137">
        <v>0</v>
      </c>
      <c r="J49" s="64">
        <v>0</v>
      </c>
      <c r="K49" s="64">
        <v>0</v>
      </c>
      <c r="L49" s="64">
        <v>0</v>
      </c>
      <c r="M49" s="64">
        <v>0</v>
      </c>
      <c r="N49" s="182">
        <v>0</v>
      </c>
      <c r="O49" s="64">
        <v>0</v>
      </c>
      <c r="Q49" s="64">
        <v>0</v>
      </c>
      <c r="R49" s="244">
        <v>7.75</v>
      </c>
      <c r="S49" s="64">
        <v>0</v>
      </c>
      <c r="T49" s="64">
        <v>0</v>
      </c>
      <c r="U49" s="233">
        <v>26</v>
      </c>
      <c r="V49" s="64">
        <v>0</v>
      </c>
      <c r="W49" s="64">
        <v>0</v>
      </c>
      <c r="X49" s="64">
        <v>0</v>
      </c>
      <c r="Y49" s="64">
        <v>0</v>
      </c>
      <c r="Z49" s="64">
        <v>0</v>
      </c>
      <c r="AA49" s="304">
        <f t="shared" si="1"/>
        <v>0.29807692307692307</v>
      </c>
      <c r="AB49" s="64">
        <v>0</v>
      </c>
      <c r="AC49" s="182">
        <v>0</v>
      </c>
      <c r="AD49" s="64">
        <v>0</v>
      </c>
      <c r="AE49" s="64">
        <v>0</v>
      </c>
      <c r="AF49" s="64">
        <v>0</v>
      </c>
      <c r="AG49" s="64">
        <v>0</v>
      </c>
      <c r="AH49" s="64">
        <v>0</v>
      </c>
      <c r="AI49" s="64">
        <v>0</v>
      </c>
      <c r="AJ49" s="233" t="s">
        <v>893</v>
      </c>
      <c r="AK49" s="233" t="s">
        <v>893</v>
      </c>
      <c r="AL49" s="64">
        <v>0</v>
      </c>
      <c r="AM49" s="182">
        <v>0</v>
      </c>
      <c r="AN49" s="64">
        <v>0</v>
      </c>
      <c r="AO49" s="64">
        <v>0</v>
      </c>
      <c r="AP49" s="64">
        <v>0</v>
      </c>
      <c r="AQ49" s="64">
        <v>0</v>
      </c>
      <c r="AR49" s="64">
        <v>0</v>
      </c>
      <c r="AS49" s="64">
        <v>0</v>
      </c>
      <c r="AT49" s="64">
        <v>0</v>
      </c>
      <c r="AU49" s="182">
        <v>0</v>
      </c>
    </row>
    <row r="50" spans="1:47" hidden="1">
      <c r="A50" s="228" t="s">
        <v>194</v>
      </c>
      <c r="B50" s="295" cm="1">
        <f t="array" ref="B50">IFERROR(INDEX(Sensors_OpuBC_cpXFP!$G$2:$G$1013,MATCH($A50,Sensors_OpuBC_cpXFP!$A$2:$A$1013,0),0),"")</f>
        <v>0</v>
      </c>
      <c r="C50" s="296" cm="1">
        <f t="array" ref="C50">IFERROR(INDEX(Sensors_OpuBC_cpXFP!$H$2:$H$1013,MATCH($A50,Sensors_OpuBC_cpXFP!$A$2:$A$1013,0),0),"")</f>
        <v>0</v>
      </c>
      <c r="D50" s="229" t="s">
        <v>755</v>
      </c>
      <c r="E50" s="308" t="str" cm="1">
        <f t="array" ref="E50">IFERROR(INDEX(Ligands_names_and_links!$B$3:$B$111,MATCH($D50,Ligands_names_and_links!$A$3:$A$111,0),0)," ")</f>
        <v>Choline</v>
      </c>
      <c r="F50" s="137">
        <v>0</v>
      </c>
      <c r="H50" s="137">
        <v>0</v>
      </c>
      <c r="J50" s="64">
        <v>0</v>
      </c>
      <c r="K50" s="64">
        <v>0</v>
      </c>
      <c r="L50" s="64">
        <v>0</v>
      </c>
      <c r="M50" s="64">
        <v>0</v>
      </c>
      <c r="N50" s="182">
        <v>0</v>
      </c>
      <c r="O50" s="64">
        <v>0</v>
      </c>
      <c r="Q50" s="64">
        <v>0</v>
      </c>
      <c r="R50" s="244">
        <v>4.25</v>
      </c>
      <c r="S50" s="64">
        <v>0</v>
      </c>
      <c r="T50" s="64">
        <v>0</v>
      </c>
      <c r="U50" s="233">
        <v>25</v>
      </c>
      <c r="V50" s="64">
        <v>0</v>
      </c>
      <c r="W50" s="64">
        <v>0</v>
      </c>
      <c r="X50" s="64">
        <v>0</v>
      </c>
      <c r="Y50" s="64">
        <v>0</v>
      </c>
      <c r="Z50" s="64">
        <v>0</v>
      </c>
      <c r="AA50" s="304">
        <f t="shared" si="1"/>
        <v>0.17</v>
      </c>
      <c r="AB50" s="64">
        <v>0</v>
      </c>
      <c r="AC50" s="182">
        <v>0</v>
      </c>
      <c r="AD50" s="64">
        <v>0</v>
      </c>
      <c r="AE50" s="64">
        <v>0</v>
      </c>
      <c r="AF50" s="64">
        <v>0</v>
      </c>
      <c r="AG50" s="64">
        <v>0</v>
      </c>
      <c r="AH50" s="64">
        <v>0</v>
      </c>
      <c r="AI50" s="64">
        <v>0</v>
      </c>
      <c r="AJ50" s="233" t="s">
        <v>893</v>
      </c>
      <c r="AK50" s="233" t="s">
        <v>893</v>
      </c>
      <c r="AL50" s="64">
        <v>0</v>
      </c>
      <c r="AM50" s="182">
        <v>0</v>
      </c>
      <c r="AN50" s="64">
        <v>0</v>
      </c>
      <c r="AO50" s="64">
        <v>0</v>
      </c>
      <c r="AP50" s="64">
        <v>0</v>
      </c>
      <c r="AQ50" s="64">
        <v>0</v>
      </c>
      <c r="AR50" s="64">
        <v>0</v>
      </c>
      <c r="AS50" s="64">
        <v>0</v>
      </c>
      <c r="AT50" s="64">
        <v>0</v>
      </c>
      <c r="AU50" s="182">
        <v>0</v>
      </c>
    </row>
    <row r="51" spans="1:47" hidden="1">
      <c r="A51" s="228" t="s">
        <v>198</v>
      </c>
      <c r="B51" s="295" cm="1">
        <f t="array" ref="B51">IFERROR(INDEX(Sensors_OpuBC_cpXFP!$G$2:$G$1013,MATCH($A51,Sensors_OpuBC_cpXFP!$A$2:$A$1013,0),0),"")</f>
        <v>0</v>
      </c>
      <c r="C51" s="296" cm="1">
        <f t="array" ref="C51">IFERROR(INDEX(Sensors_OpuBC_cpXFP!$H$2:$H$1013,MATCH($A51,Sensors_OpuBC_cpXFP!$A$2:$A$1013,0),0),"")</f>
        <v>0</v>
      </c>
      <c r="D51" s="229" t="s">
        <v>755</v>
      </c>
      <c r="E51" s="308" t="str" cm="1">
        <f t="array" ref="E51">IFERROR(INDEX(Ligands_names_and_links!$B$3:$B$111,MATCH($D51,Ligands_names_and_links!$A$3:$A$111,0),0)," ")</f>
        <v>Choline</v>
      </c>
      <c r="F51" s="137">
        <v>0</v>
      </c>
      <c r="H51" s="137">
        <v>0</v>
      </c>
      <c r="J51" s="64">
        <v>0</v>
      </c>
      <c r="K51" s="64">
        <v>0</v>
      </c>
      <c r="L51" s="64">
        <v>0</v>
      </c>
      <c r="M51" s="64">
        <v>0</v>
      </c>
      <c r="N51" s="182">
        <v>0</v>
      </c>
      <c r="O51" s="64">
        <v>0</v>
      </c>
      <c r="Q51" s="64">
        <v>0</v>
      </c>
      <c r="R51" s="244">
        <v>8.5</v>
      </c>
      <c r="S51" s="64">
        <v>0</v>
      </c>
      <c r="T51" s="64">
        <v>0</v>
      </c>
      <c r="U51" s="233">
        <v>225</v>
      </c>
      <c r="V51" s="64">
        <v>0</v>
      </c>
      <c r="W51" s="64">
        <v>0</v>
      </c>
      <c r="X51" s="64">
        <v>0</v>
      </c>
      <c r="Y51" s="64">
        <v>0</v>
      </c>
      <c r="Z51" s="64">
        <v>0</v>
      </c>
      <c r="AA51" s="304">
        <f t="shared" si="1"/>
        <v>3.7777777777777778E-2</v>
      </c>
      <c r="AB51" s="64">
        <v>0</v>
      </c>
      <c r="AC51" s="182">
        <v>0</v>
      </c>
      <c r="AD51" s="64">
        <v>0</v>
      </c>
      <c r="AE51" s="64">
        <v>0</v>
      </c>
      <c r="AF51" s="64">
        <v>0</v>
      </c>
      <c r="AG51" s="64">
        <v>0</v>
      </c>
      <c r="AH51" s="64">
        <v>0</v>
      </c>
      <c r="AI51" s="64">
        <v>0</v>
      </c>
      <c r="AJ51" s="233" t="s">
        <v>893</v>
      </c>
      <c r="AK51" s="233" t="s">
        <v>893</v>
      </c>
      <c r="AL51" s="64">
        <v>0</v>
      </c>
      <c r="AM51" s="182">
        <v>0</v>
      </c>
      <c r="AN51" s="64">
        <v>0</v>
      </c>
      <c r="AO51" s="64">
        <v>0</v>
      </c>
      <c r="AP51" s="64">
        <v>0</v>
      </c>
      <c r="AQ51" s="64">
        <v>0</v>
      </c>
      <c r="AR51" s="64">
        <v>0</v>
      </c>
      <c r="AS51" s="64">
        <v>0</v>
      </c>
      <c r="AT51" s="64">
        <v>0</v>
      </c>
      <c r="AU51" s="182">
        <v>0</v>
      </c>
    </row>
    <row r="52" spans="1:47" hidden="1">
      <c r="A52" s="228" t="s">
        <v>201</v>
      </c>
      <c r="B52" s="295" cm="1">
        <f t="array" ref="B52">IFERROR(INDEX(Sensors_OpuBC_cpXFP!$G$2:$G$1013,MATCH($A52,Sensors_OpuBC_cpXFP!$A$2:$A$1013,0),0),"")</f>
        <v>0</v>
      </c>
      <c r="C52" s="296" cm="1">
        <f t="array" ref="C52">IFERROR(INDEX(Sensors_OpuBC_cpXFP!$H$2:$H$1013,MATCH($A52,Sensors_OpuBC_cpXFP!$A$2:$A$1013,0),0),"")</f>
        <v>0</v>
      </c>
      <c r="D52" s="229" t="s">
        <v>755</v>
      </c>
      <c r="E52" s="308" t="str" cm="1">
        <f t="array" ref="E52">IFERROR(INDEX(Ligands_names_and_links!$B$3:$B$111,MATCH($D52,Ligands_names_and_links!$A$3:$A$111,0),0)," ")</f>
        <v>Choline</v>
      </c>
      <c r="F52" s="137">
        <v>0</v>
      </c>
      <c r="H52" s="137">
        <v>0</v>
      </c>
      <c r="J52" s="64">
        <v>0</v>
      </c>
      <c r="K52" s="64">
        <v>0</v>
      </c>
      <c r="L52" s="64">
        <v>0</v>
      </c>
      <c r="M52" s="64">
        <v>0</v>
      </c>
      <c r="N52" s="182">
        <v>0</v>
      </c>
      <c r="O52" s="64">
        <v>0</v>
      </c>
      <c r="Q52" s="64">
        <v>0</v>
      </c>
      <c r="R52" s="244">
        <v>4</v>
      </c>
      <c r="S52" s="64">
        <v>0</v>
      </c>
      <c r="T52" s="64">
        <v>0</v>
      </c>
      <c r="U52" s="233">
        <v>469</v>
      </c>
      <c r="V52" s="64">
        <v>0</v>
      </c>
      <c r="W52" s="64">
        <v>0</v>
      </c>
      <c r="X52" s="64">
        <v>0</v>
      </c>
      <c r="Y52" s="64">
        <v>0</v>
      </c>
      <c r="Z52" s="64">
        <v>0</v>
      </c>
      <c r="AA52" s="304">
        <f t="shared" si="1"/>
        <v>8.5287846481876331E-3</v>
      </c>
      <c r="AB52" s="64">
        <v>0</v>
      </c>
      <c r="AC52" s="182">
        <v>0</v>
      </c>
      <c r="AD52" s="64">
        <v>0</v>
      </c>
      <c r="AE52" s="64">
        <v>0</v>
      </c>
      <c r="AF52" s="64">
        <v>0</v>
      </c>
      <c r="AG52" s="64">
        <v>0</v>
      </c>
      <c r="AH52" s="64">
        <v>0</v>
      </c>
      <c r="AI52" s="64">
        <v>0</v>
      </c>
      <c r="AJ52" s="233" t="s">
        <v>893</v>
      </c>
      <c r="AK52" s="233" t="s">
        <v>893</v>
      </c>
      <c r="AL52" s="64">
        <v>0</v>
      </c>
      <c r="AM52" s="182">
        <v>0</v>
      </c>
      <c r="AN52" s="64">
        <v>0</v>
      </c>
      <c r="AO52" s="64">
        <v>0</v>
      </c>
      <c r="AP52" s="64">
        <v>0</v>
      </c>
      <c r="AQ52" s="64">
        <v>0</v>
      </c>
      <c r="AR52" s="64">
        <v>0</v>
      </c>
      <c r="AS52" s="64">
        <v>0</v>
      </c>
      <c r="AT52" s="64">
        <v>0</v>
      </c>
      <c r="AU52" s="182">
        <v>0</v>
      </c>
    </row>
    <row r="53" spans="1:47" hidden="1">
      <c r="A53" s="228" t="s">
        <v>204</v>
      </c>
      <c r="B53" s="295" cm="1">
        <f t="array" ref="B53">IFERROR(INDEX(Sensors_OpuBC_cpXFP!$G$2:$G$1013,MATCH($A53,Sensors_OpuBC_cpXFP!$A$2:$A$1013,0),0),"")</f>
        <v>0</v>
      </c>
      <c r="C53" s="296" cm="1">
        <f t="array" ref="C53">IFERROR(INDEX(Sensors_OpuBC_cpXFP!$H$2:$H$1013,MATCH($A53,Sensors_OpuBC_cpXFP!$A$2:$A$1013,0),0),"")</f>
        <v>0</v>
      </c>
      <c r="D53" s="229" t="s">
        <v>755</v>
      </c>
      <c r="E53" s="308" t="str" cm="1">
        <f t="array" ref="E53">IFERROR(INDEX(Ligands_names_and_links!$B$3:$B$111,MATCH($D53,Ligands_names_and_links!$A$3:$A$111,0),0)," ")</f>
        <v>Choline</v>
      </c>
      <c r="F53" s="137">
        <v>0</v>
      </c>
      <c r="H53" s="137">
        <v>0</v>
      </c>
      <c r="J53" s="64">
        <v>0</v>
      </c>
      <c r="K53" s="64">
        <v>0</v>
      </c>
      <c r="L53" s="64">
        <v>0</v>
      </c>
      <c r="M53" s="64">
        <v>0</v>
      </c>
      <c r="N53" s="182">
        <v>0</v>
      </c>
      <c r="O53" s="64">
        <v>0</v>
      </c>
      <c r="Q53" s="64">
        <v>0</v>
      </c>
      <c r="R53" s="244">
        <v>7.4</v>
      </c>
      <c r="S53" s="64">
        <v>0</v>
      </c>
      <c r="T53" s="64">
        <v>0</v>
      </c>
      <c r="U53" s="233">
        <v>662</v>
      </c>
      <c r="V53" s="64">
        <v>0</v>
      </c>
      <c r="W53" s="64">
        <v>0</v>
      </c>
      <c r="X53" s="64">
        <v>0</v>
      </c>
      <c r="Y53" s="64">
        <v>0</v>
      </c>
      <c r="Z53" s="64">
        <v>0</v>
      </c>
      <c r="AA53" s="304">
        <f t="shared" si="1"/>
        <v>1.1178247734138974E-2</v>
      </c>
      <c r="AB53" s="64">
        <v>0</v>
      </c>
      <c r="AC53" s="182">
        <v>0</v>
      </c>
      <c r="AD53" s="64">
        <v>0</v>
      </c>
      <c r="AE53" s="64">
        <v>0</v>
      </c>
      <c r="AF53" s="64">
        <v>0</v>
      </c>
      <c r="AG53" s="64">
        <v>0</v>
      </c>
      <c r="AH53" s="64">
        <v>0</v>
      </c>
      <c r="AI53" s="64">
        <v>0</v>
      </c>
      <c r="AJ53" s="233" t="s">
        <v>893</v>
      </c>
      <c r="AK53" s="233" t="s">
        <v>893</v>
      </c>
      <c r="AL53" s="64">
        <v>0</v>
      </c>
      <c r="AM53" s="182">
        <v>0</v>
      </c>
      <c r="AN53" s="64">
        <v>0</v>
      </c>
      <c r="AO53" s="64">
        <v>0</v>
      </c>
      <c r="AP53" s="64">
        <v>0</v>
      </c>
      <c r="AQ53" s="64">
        <v>0</v>
      </c>
      <c r="AR53" s="64">
        <v>0</v>
      </c>
      <c r="AS53" s="64">
        <v>0</v>
      </c>
      <c r="AT53" s="64">
        <v>0</v>
      </c>
      <c r="AU53" s="182">
        <v>0</v>
      </c>
    </row>
    <row r="54" spans="1:47" hidden="1">
      <c r="A54" s="228" t="s">
        <v>224</v>
      </c>
      <c r="B54" s="295" t="str" cm="1">
        <f t="array" ref="B54">IFERROR(INDEX(Sensors_OpuBC_cpXFP!$G$2:$G$1013,MATCH($A54,Sensors_OpuBC_cpXFP!$A$2:$A$1013,0),0),"")</f>
        <v>iCytSnFR</v>
      </c>
      <c r="C54" s="296" cm="1">
        <f t="array" ref="C54">IFERROR(INDEX(Sensors_OpuBC_cpXFP!$H$2:$H$1013,MATCH($A54,Sensors_OpuBC_cpXFP!$A$2:$A$1013,0),0),"")</f>
        <v>0</v>
      </c>
      <c r="D54" s="229" t="s">
        <v>755</v>
      </c>
      <c r="E54" s="308" t="str" cm="1">
        <f t="array" ref="E54">IFERROR(INDEX(Ligands_names_and_links!$B$3:$B$111,MATCH($D54,Ligands_names_and_links!$A$3:$A$111,0),0)," ")</f>
        <v>Choline</v>
      </c>
      <c r="F54" s="137">
        <v>0</v>
      </c>
      <c r="H54" s="137">
        <v>0</v>
      </c>
      <c r="J54" s="64">
        <v>0</v>
      </c>
      <c r="K54" s="64">
        <v>0</v>
      </c>
      <c r="L54" s="64">
        <v>0</v>
      </c>
      <c r="M54" s="64">
        <v>0</v>
      </c>
      <c r="N54" s="182">
        <v>0</v>
      </c>
      <c r="O54" s="64">
        <v>0</v>
      </c>
      <c r="Q54" s="64">
        <v>0</v>
      </c>
      <c r="R54" s="244">
        <v>7</v>
      </c>
      <c r="S54" s="64">
        <v>0</v>
      </c>
      <c r="T54" s="64">
        <v>0</v>
      </c>
      <c r="U54" s="233">
        <v>231</v>
      </c>
      <c r="V54" s="64">
        <v>0</v>
      </c>
      <c r="W54" s="64">
        <v>0</v>
      </c>
      <c r="X54" s="64">
        <v>0</v>
      </c>
      <c r="Y54" s="64">
        <v>0</v>
      </c>
      <c r="Z54" s="64">
        <v>0</v>
      </c>
      <c r="AA54" s="304">
        <f t="shared" si="1"/>
        <v>3.0303030303030304E-2</v>
      </c>
      <c r="AB54" s="64">
        <v>0</v>
      </c>
      <c r="AC54" s="182">
        <v>0</v>
      </c>
      <c r="AD54" s="64">
        <v>0</v>
      </c>
      <c r="AE54" s="64">
        <v>0</v>
      </c>
      <c r="AF54" s="64">
        <v>0</v>
      </c>
      <c r="AG54" s="64">
        <v>0</v>
      </c>
      <c r="AH54" s="64">
        <v>0</v>
      </c>
      <c r="AI54" s="64">
        <v>0</v>
      </c>
      <c r="AJ54" s="233" t="s">
        <v>893</v>
      </c>
      <c r="AK54" s="233" t="s">
        <v>893</v>
      </c>
      <c r="AL54" s="64">
        <v>0</v>
      </c>
      <c r="AM54" s="182">
        <v>0</v>
      </c>
      <c r="AN54" s="64">
        <v>0</v>
      </c>
      <c r="AO54" s="64">
        <v>0</v>
      </c>
      <c r="AP54" s="64">
        <v>0</v>
      </c>
      <c r="AQ54" s="64">
        <v>0</v>
      </c>
      <c r="AR54" s="64">
        <v>0</v>
      </c>
      <c r="AS54" s="64">
        <v>0</v>
      </c>
      <c r="AT54" s="64">
        <v>0</v>
      </c>
      <c r="AU54" s="182">
        <v>0</v>
      </c>
    </row>
    <row r="55" spans="1:47" hidden="1">
      <c r="A55" s="228" t="s">
        <v>226</v>
      </c>
      <c r="B55" s="295" t="str" cm="1">
        <f t="array" ref="B55">IFERROR(INDEX(Sensors_OpuBC_cpXFP!$G$2:$G$1013,MATCH($A55,Sensors_OpuBC_cpXFP!$A$2:$A$1013,0),0),"")</f>
        <v>iCytSnFR</v>
      </c>
      <c r="C55" s="296" cm="1">
        <f t="array" ref="C55">IFERROR(INDEX(Sensors_OpuBC_cpXFP!$H$2:$H$1013,MATCH($A55,Sensors_OpuBC_cpXFP!$A$2:$A$1013,0),0),"")</f>
        <v>0</v>
      </c>
      <c r="D55" s="229" t="s">
        <v>755</v>
      </c>
      <c r="E55" s="308" t="str" cm="1">
        <f t="array" ref="E55">IFERROR(INDEX(Ligands_names_and_links!$B$3:$B$111,MATCH($D55,Ligands_names_and_links!$A$3:$A$111,0),0)," ")</f>
        <v>Choline</v>
      </c>
      <c r="F55" s="137">
        <v>0</v>
      </c>
      <c r="H55" s="137">
        <v>0</v>
      </c>
      <c r="J55" s="64">
        <v>0</v>
      </c>
      <c r="K55" s="64">
        <v>0</v>
      </c>
      <c r="L55" s="64">
        <v>0</v>
      </c>
      <c r="M55" s="64">
        <v>0</v>
      </c>
      <c r="N55" s="182">
        <v>0</v>
      </c>
      <c r="O55" s="64">
        <v>0</v>
      </c>
      <c r="Q55" s="64">
        <v>0</v>
      </c>
      <c r="R55" s="244">
        <v>2.2000000000000002</v>
      </c>
      <c r="S55" s="64">
        <v>0</v>
      </c>
      <c r="T55" s="64">
        <v>0</v>
      </c>
      <c r="U55" s="233">
        <v>72.8</v>
      </c>
      <c r="V55" s="64">
        <v>0</v>
      </c>
      <c r="W55" s="64">
        <v>0</v>
      </c>
      <c r="X55" s="64">
        <v>0</v>
      </c>
      <c r="Y55" s="64">
        <v>0</v>
      </c>
      <c r="Z55" s="64">
        <v>0</v>
      </c>
      <c r="AA55" s="304">
        <f t="shared" si="1"/>
        <v>3.0219780219780223E-2</v>
      </c>
      <c r="AB55" s="64">
        <v>0</v>
      </c>
      <c r="AC55" s="182">
        <v>0</v>
      </c>
      <c r="AD55" s="64">
        <v>0</v>
      </c>
      <c r="AE55" s="64">
        <v>0</v>
      </c>
      <c r="AF55" s="64">
        <v>0</v>
      </c>
      <c r="AG55" s="64">
        <v>0</v>
      </c>
      <c r="AH55" s="64">
        <v>0</v>
      </c>
      <c r="AI55" s="64">
        <v>0</v>
      </c>
      <c r="AJ55" s="233" t="s">
        <v>893</v>
      </c>
      <c r="AK55" s="233" t="s">
        <v>893</v>
      </c>
      <c r="AL55" s="64">
        <v>0</v>
      </c>
      <c r="AM55" s="182">
        <v>0</v>
      </c>
      <c r="AN55" s="64">
        <v>0</v>
      </c>
      <c r="AO55" s="64">
        <v>0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182">
        <v>0</v>
      </c>
    </row>
    <row r="56" spans="1:47" hidden="1">
      <c r="A56" s="228" t="s">
        <v>237</v>
      </c>
      <c r="B56" s="295" t="str" cm="1">
        <f t="array" ref="B56">IFERROR(INDEX(Sensors_OpuBC_cpXFP!$G$2:$G$1013,MATCH($A56,Sensors_OpuBC_cpXFP!$A$2:$A$1013,0),0),"")</f>
        <v>iAChSnFR</v>
      </c>
      <c r="C56" s="296" cm="1">
        <f t="array" ref="C56">IFERROR(INDEX(Sensors_OpuBC_cpXFP!$H$2:$H$1013,MATCH($A56,Sensors_OpuBC_cpXFP!$A$2:$A$1013,0),0),"")</f>
        <v>0</v>
      </c>
      <c r="D56" s="229" t="s">
        <v>755</v>
      </c>
      <c r="E56" s="308" t="str" cm="1">
        <f t="array" ref="E56">IFERROR(INDEX(Ligands_names_and_links!$B$3:$B$111,MATCH($D56,Ligands_names_and_links!$A$3:$A$111,0),0)," ")</f>
        <v>Choline</v>
      </c>
      <c r="F56" s="137" t="s">
        <v>896</v>
      </c>
      <c r="G56" s="137" t="s">
        <v>883</v>
      </c>
      <c r="I56" s="142" t="s">
        <v>890</v>
      </c>
      <c r="R56" s="244"/>
      <c r="U56" s="233"/>
      <c r="AA56" s="304" t="str">
        <f t="shared" si="1"/>
        <v xml:space="preserve"> </v>
      </c>
      <c r="AJ56" s="233"/>
      <c r="AK56" s="233"/>
    </row>
    <row r="57" spans="1:47" hidden="1">
      <c r="A57" s="228" t="s">
        <v>279</v>
      </c>
      <c r="B57" s="295" cm="1">
        <f t="array" ref="B57">IFERROR(INDEX(Sensors_OpuBC_cpXFP!$G$2:$G$1013,MATCH($A57,Sensors_OpuBC_cpXFP!$A$2:$A$1013,0),0),"")</f>
        <v>0</v>
      </c>
      <c r="C57" s="296" t="str" cm="1">
        <f t="array" ref="C57">IFERROR(INDEX(Sensors_OpuBC_cpXFP!$H$2:$H$1013,MATCH($A57,Sensors_OpuBC_cpXFP!$A$2:$A$1013,0),0),"")</f>
        <v>Scop5</v>
      </c>
      <c r="D57" s="229" t="s">
        <v>755</v>
      </c>
      <c r="E57" s="308" t="str" cm="1">
        <f t="array" ref="E57">IFERROR(INDEX(Ligands_names_and_links!$B$3:$B$111,MATCH($D57,Ligands_names_and_links!$A$3:$A$111,0),0)," ")</f>
        <v>Choline</v>
      </c>
      <c r="F57" s="137">
        <v>0</v>
      </c>
      <c r="H57" s="137">
        <v>0</v>
      </c>
      <c r="J57" s="64">
        <v>0</v>
      </c>
      <c r="K57" s="64">
        <v>0</v>
      </c>
      <c r="L57" s="64">
        <v>0</v>
      </c>
      <c r="M57" s="64">
        <v>0</v>
      </c>
      <c r="N57" s="182">
        <v>0</v>
      </c>
      <c r="O57" s="64">
        <v>0</v>
      </c>
      <c r="Q57" s="64">
        <v>0</v>
      </c>
      <c r="R57" s="244">
        <v>1.17</v>
      </c>
      <c r="S57" s="64">
        <v>0</v>
      </c>
      <c r="T57" s="64">
        <v>0</v>
      </c>
      <c r="U57" s="233">
        <v>17.2</v>
      </c>
      <c r="V57" s="64">
        <v>0</v>
      </c>
      <c r="W57" s="64">
        <v>0</v>
      </c>
      <c r="X57" s="64">
        <v>0</v>
      </c>
      <c r="Y57" s="64">
        <v>0</v>
      </c>
      <c r="Z57" s="64">
        <v>0</v>
      </c>
      <c r="AA57" s="304">
        <f t="shared" si="1"/>
        <v>6.8023255813953493E-2</v>
      </c>
      <c r="AB57" s="64">
        <v>0</v>
      </c>
      <c r="AC57" s="182">
        <v>0</v>
      </c>
      <c r="AD57" s="64">
        <v>0</v>
      </c>
      <c r="AE57" s="64">
        <v>0</v>
      </c>
      <c r="AF57" s="64">
        <v>0</v>
      </c>
      <c r="AG57" s="64">
        <v>0</v>
      </c>
      <c r="AH57" s="64">
        <v>0</v>
      </c>
      <c r="AI57" s="64">
        <v>0</v>
      </c>
      <c r="AJ57" s="233" t="s">
        <v>893</v>
      </c>
      <c r="AK57" s="233" t="s">
        <v>893</v>
      </c>
      <c r="AL57" s="64">
        <v>0</v>
      </c>
      <c r="AM57" s="182">
        <v>0</v>
      </c>
      <c r="AN57" s="64">
        <v>0</v>
      </c>
      <c r="AO57" s="64">
        <v>0</v>
      </c>
      <c r="AP57" s="64">
        <v>0</v>
      </c>
      <c r="AQ57" s="64">
        <v>0</v>
      </c>
      <c r="AR57" s="64">
        <v>0</v>
      </c>
      <c r="AS57" s="64">
        <v>0</v>
      </c>
      <c r="AT57" s="64">
        <v>0</v>
      </c>
      <c r="AU57" s="182">
        <v>0</v>
      </c>
    </row>
    <row r="58" spans="1:47" hidden="1">
      <c r="A58" s="228" t="s">
        <v>281</v>
      </c>
      <c r="B58" s="295" cm="1">
        <f t="array" ref="B58">IFERROR(INDEX(Sensors_OpuBC_cpXFP!$G$2:$G$1013,MATCH($A58,Sensors_OpuBC_cpXFP!$A$2:$A$1013,0),0),"")</f>
        <v>0</v>
      </c>
      <c r="C58" s="296" t="str" cm="1">
        <f t="array" ref="C58">IFERROR(INDEX(Sensors_OpuBC_cpXFP!$H$2:$H$1013,MATCH($A58,Sensors_OpuBC_cpXFP!$A$2:$A$1013,0),0),"")</f>
        <v>Scop6</v>
      </c>
      <c r="D58" s="229" t="s">
        <v>755</v>
      </c>
      <c r="E58" s="308" t="str" cm="1">
        <f t="array" ref="E58">IFERROR(INDEX(Ligands_names_and_links!$B$3:$B$111,MATCH($D58,Ligands_names_and_links!$A$3:$A$111,0),0)," ")</f>
        <v>Choline</v>
      </c>
      <c r="F58" s="137">
        <v>0</v>
      </c>
      <c r="H58" s="137">
        <v>0</v>
      </c>
      <c r="J58" s="64">
        <v>0</v>
      </c>
      <c r="K58" s="64">
        <v>0</v>
      </c>
      <c r="L58" s="64">
        <v>0</v>
      </c>
      <c r="M58" s="64">
        <v>0</v>
      </c>
      <c r="N58" s="182">
        <v>0</v>
      </c>
      <c r="O58" s="64">
        <v>0</v>
      </c>
      <c r="Q58" s="64">
        <v>0</v>
      </c>
      <c r="R58" s="244">
        <v>1.4</v>
      </c>
      <c r="S58" s="64">
        <v>0</v>
      </c>
      <c r="T58" s="64">
        <v>0</v>
      </c>
      <c r="U58" s="233">
        <v>11.1</v>
      </c>
      <c r="V58" s="64">
        <v>0</v>
      </c>
      <c r="W58" s="64">
        <v>0</v>
      </c>
      <c r="X58" s="64">
        <v>0</v>
      </c>
      <c r="Y58" s="64">
        <v>0</v>
      </c>
      <c r="Z58" s="64">
        <v>0</v>
      </c>
      <c r="AA58" s="304">
        <f t="shared" si="1"/>
        <v>0.12612612612612611</v>
      </c>
      <c r="AB58" s="64">
        <v>0</v>
      </c>
      <c r="AC58" s="182">
        <v>0</v>
      </c>
      <c r="AD58" s="64">
        <v>0</v>
      </c>
      <c r="AE58" s="64">
        <v>0</v>
      </c>
      <c r="AF58" s="64">
        <v>0</v>
      </c>
      <c r="AG58" s="64">
        <v>0</v>
      </c>
      <c r="AH58" s="64">
        <v>0</v>
      </c>
      <c r="AI58" s="64">
        <v>0</v>
      </c>
      <c r="AJ58" s="233" t="s">
        <v>893</v>
      </c>
      <c r="AK58" s="233" t="s">
        <v>893</v>
      </c>
      <c r="AL58" s="64">
        <v>0</v>
      </c>
      <c r="AM58" s="182">
        <v>0</v>
      </c>
      <c r="AN58" s="64">
        <v>0</v>
      </c>
      <c r="AO58" s="64">
        <v>0</v>
      </c>
      <c r="AP58" s="64">
        <v>0</v>
      </c>
      <c r="AQ58" s="64">
        <v>0</v>
      </c>
      <c r="AR58" s="64">
        <v>0</v>
      </c>
      <c r="AS58" s="64">
        <v>0</v>
      </c>
      <c r="AT58" s="64">
        <v>0</v>
      </c>
      <c r="AU58" s="182">
        <v>0</v>
      </c>
    </row>
    <row r="59" spans="1:47" hidden="1">
      <c r="A59" s="228" t="s">
        <v>289</v>
      </c>
      <c r="B59" s="295" t="str" cm="1">
        <f t="array" ref="B59">IFERROR(INDEX(Sensors_OpuBC_cpXFP!$G$2:$G$1013,MATCH($A59,Sensors_OpuBC_cpXFP!$A$2:$A$1013,0),0),"")</f>
        <v>iA853SnFR1</v>
      </c>
      <c r="C59" s="296" cm="1">
        <f t="array" ref="C59">IFERROR(INDEX(Sensors_OpuBC_cpXFP!$H$2:$H$1013,MATCH($A59,Sensors_OpuBC_cpXFP!$A$2:$A$1013,0),0),"")</f>
        <v>0</v>
      </c>
      <c r="D59" s="229" t="s">
        <v>755</v>
      </c>
      <c r="E59" s="308" t="str" cm="1">
        <f t="array" ref="E59">IFERROR(INDEX(Ligands_names_and_links!$B$3:$B$111,MATCH($D59,Ligands_names_and_links!$A$3:$A$111,0),0)," ")</f>
        <v>Choline</v>
      </c>
      <c r="F59" s="137">
        <v>0</v>
      </c>
      <c r="H59" s="137">
        <v>0</v>
      </c>
      <c r="J59" s="64">
        <v>0</v>
      </c>
      <c r="K59" s="64">
        <v>0</v>
      </c>
      <c r="L59" s="64">
        <v>0</v>
      </c>
      <c r="M59" s="64">
        <v>0</v>
      </c>
      <c r="N59" s="182">
        <v>0</v>
      </c>
      <c r="O59" s="64">
        <v>0</v>
      </c>
      <c r="Q59" s="64">
        <v>0</v>
      </c>
      <c r="R59" s="244">
        <v>5.75</v>
      </c>
      <c r="S59" s="64">
        <v>0</v>
      </c>
      <c r="T59" s="64">
        <v>0</v>
      </c>
      <c r="U59" s="233">
        <v>141</v>
      </c>
      <c r="V59" s="64">
        <v>0</v>
      </c>
      <c r="W59" s="64">
        <v>0</v>
      </c>
      <c r="X59" s="64">
        <v>0</v>
      </c>
      <c r="Y59" s="64">
        <v>0</v>
      </c>
      <c r="Z59" s="64">
        <v>0</v>
      </c>
      <c r="AA59" s="304">
        <f t="shared" si="1"/>
        <v>4.0780141843971635E-2</v>
      </c>
      <c r="AB59" s="64">
        <v>0</v>
      </c>
      <c r="AC59" s="182">
        <v>0</v>
      </c>
      <c r="AD59" s="64">
        <v>0</v>
      </c>
      <c r="AE59" s="64">
        <v>0</v>
      </c>
      <c r="AF59" s="64">
        <v>0</v>
      </c>
      <c r="AG59" s="64">
        <v>0</v>
      </c>
      <c r="AH59" s="64">
        <v>0</v>
      </c>
      <c r="AI59" s="64">
        <v>0</v>
      </c>
      <c r="AJ59" s="233">
        <v>0</v>
      </c>
      <c r="AK59" s="233">
        <v>0</v>
      </c>
      <c r="AL59" s="64">
        <v>0</v>
      </c>
      <c r="AM59" s="182">
        <v>0</v>
      </c>
      <c r="AN59" s="64">
        <v>0</v>
      </c>
      <c r="AO59" s="64">
        <v>0</v>
      </c>
      <c r="AP59" s="64">
        <v>0</v>
      </c>
      <c r="AQ59" s="64">
        <v>0</v>
      </c>
      <c r="AR59" s="64">
        <v>0</v>
      </c>
      <c r="AS59" s="64">
        <v>0</v>
      </c>
      <c r="AT59" s="64">
        <v>0</v>
      </c>
      <c r="AU59" s="182">
        <v>0</v>
      </c>
    </row>
    <row r="60" spans="1:47" hidden="1">
      <c r="A60" s="228" t="s">
        <v>292</v>
      </c>
      <c r="B60" s="295" cm="1">
        <f t="array" ref="B60">IFERROR(INDEX(Sensors_OpuBC_cpXFP!$G$2:$G$1013,MATCH($A60,Sensors_OpuBC_cpXFP!$A$2:$A$1013,0),0),"")</f>
        <v>0</v>
      </c>
      <c r="C60" s="296" cm="1">
        <f t="array" ref="C60">IFERROR(INDEX(Sensors_OpuBC_cpXFP!$H$2:$H$1013,MATCH($A60,Sensors_OpuBC_cpXFP!$A$2:$A$1013,0),0),"")</f>
        <v>0</v>
      </c>
      <c r="D60" s="229" t="s">
        <v>755</v>
      </c>
      <c r="E60" s="308" t="str" cm="1">
        <f t="array" ref="E60">IFERROR(INDEX(Ligands_names_and_links!$B$3:$B$111,MATCH($D60,Ligands_names_and_links!$A$3:$A$111,0),0)," ")</f>
        <v>Choline</v>
      </c>
      <c r="F60" s="137">
        <v>0</v>
      </c>
      <c r="H60" s="137">
        <v>0</v>
      </c>
      <c r="J60" s="64">
        <v>0</v>
      </c>
      <c r="K60" s="64">
        <v>0</v>
      </c>
      <c r="L60" s="64">
        <v>0</v>
      </c>
      <c r="M60" s="64">
        <v>0</v>
      </c>
      <c r="N60" s="182">
        <v>0</v>
      </c>
      <c r="O60" s="64">
        <v>0</v>
      </c>
      <c r="Q60" s="64">
        <v>0</v>
      </c>
      <c r="R60" s="244">
        <v>5.75</v>
      </c>
      <c r="S60" s="64">
        <v>0</v>
      </c>
      <c r="T60" s="64">
        <v>0</v>
      </c>
      <c r="U60" s="233">
        <v>113</v>
      </c>
      <c r="V60" s="64">
        <v>0</v>
      </c>
      <c r="W60" s="64">
        <v>0</v>
      </c>
      <c r="X60" s="64">
        <v>0</v>
      </c>
      <c r="Y60" s="64">
        <v>0</v>
      </c>
      <c r="Z60" s="64">
        <v>0</v>
      </c>
      <c r="AA60" s="304">
        <f t="shared" si="1"/>
        <v>5.0884955752212392E-2</v>
      </c>
      <c r="AB60" s="64">
        <v>0</v>
      </c>
      <c r="AC60" s="182">
        <v>0</v>
      </c>
      <c r="AD60" s="64">
        <v>0</v>
      </c>
      <c r="AE60" s="64">
        <v>0</v>
      </c>
      <c r="AF60" s="64">
        <v>0</v>
      </c>
      <c r="AG60" s="64">
        <v>0</v>
      </c>
      <c r="AH60" s="64">
        <v>0</v>
      </c>
      <c r="AI60" s="64">
        <v>0</v>
      </c>
      <c r="AJ60" s="233">
        <v>0</v>
      </c>
      <c r="AK60" s="233">
        <v>0</v>
      </c>
      <c r="AL60" s="64">
        <v>0</v>
      </c>
      <c r="AM60" s="182">
        <v>0</v>
      </c>
      <c r="AN60" s="64">
        <v>0</v>
      </c>
      <c r="AO60" s="64">
        <v>0</v>
      </c>
      <c r="AP60" s="64">
        <v>0</v>
      </c>
      <c r="AQ60" s="64">
        <v>0</v>
      </c>
      <c r="AR60" s="64">
        <v>0</v>
      </c>
      <c r="AS60" s="64">
        <v>0</v>
      </c>
      <c r="AT60" s="64">
        <v>0</v>
      </c>
      <c r="AU60" s="182">
        <v>0</v>
      </c>
    </row>
    <row r="61" spans="1:47" hidden="1">
      <c r="A61" s="228" t="s">
        <v>298</v>
      </c>
      <c r="B61" s="295" cm="1">
        <f t="array" ref="B61">IFERROR(INDEX(Sensors_OpuBC_cpXFP!$G$2:$G$1013,MATCH($A61,Sensors_OpuBC_cpXFP!$A$2:$A$1013,0),0),"")</f>
        <v>0</v>
      </c>
      <c r="C61" s="296" t="str" cm="1">
        <f t="array" ref="C61">IFERROR(INDEX(Sensors_OpuBC_cpXFP!$H$2:$H$1013,MATCH($A61,Sensors_OpuBC_cpXFP!$A$2:$A$1013,0),0),"")</f>
        <v>V9.1</v>
      </c>
      <c r="D61" s="229" t="s">
        <v>755</v>
      </c>
      <c r="E61" s="308" t="str" cm="1">
        <f t="array" ref="E61">IFERROR(INDEX(Ligands_names_and_links!$B$3:$B$111,MATCH($D61,Ligands_names_and_links!$A$3:$A$111,0),0)," ")</f>
        <v>Choline</v>
      </c>
      <c r="R61" s="244">
        <v>7.8</v>
      </c>
      <c r="U61" s="233">
        <v>42</v>
      </c>
      <c r="AA61" s="304">
        <f t="shared" si="1"/>
        <v>0.18571428571428572</v>
      </c>
      <c r="AJ61" s="233"/>
      <c r="AK61" s="233"/>
    </row>
    <row r="62" spans="1:47" hidden="1">
      <c r="A62" s="228" t="s">
        <v>300</v>
      </c>
      <c r="B62" s="295" cm="1">
        <f t="array" ref="B62">IFERROR(INDEX(Sensors_OpuBC_cpXFP!$G$2:$G$1013,MATCH($A62,Sensors_OpuBC_cpXFP!$A$2:$A$1013,0),0),"")</f>
        <v>0</v>
      </c>
      <c r="C62" s="296" t="str" cm="1">
        <f t="array" ref="C62">IFERROR(INDEX(Sensors_OpuBC_cpXFP!$H$2:$H$1013,MATCH($A62,Sensors_OpuBC_cpXFP!$A$2:$A$1013,0),0),"")</f>
        <v>V9.2</v>
      </c>
      <c r="D62" s="229" t="s">
        <v>755</v>
      </c>
      <c r="E62" s="308" t="str" cm="1">
        <f t="array" ref="E62">IFERROR(INDEX(Ligands_names_and_links!$B$3:$B$111,MATCH($D62,Ligands_names_and_links!$A$3:$A$111,0),0)," ")</f>
        <v>Choline</v>
      </c>
      <c r="R62" s="244">
        <v>13</v>
      </c>
      <c r="U62" s="233">
        <v>93</v>
      </c>
      <c r="AA62" s="304">
        <f t="shared" si="1"/>
        <v>0.13978494623655913</v>
      </c>
      <c r="AJ62" s="233"/>
      <c r="AK62" s="233"/>
    </row>
    <row r="63" spans="1:47" hidden="1">
      <c r="A63" s="228" t="s">
        <v>305</v>
      </c>
      <c r="B63" s="295" cm="1">
        <f t="array" ref="B63">IFERROR(INDEX(Sensors_OpuBC_cpXFP!$G$2:$G$1013,MATCH($A63,Sensors_OpuBC_cpXFP!$A$2:$A$1013,0),0),"")</f>
        <v>0</v>
      </c>
      <c r="C63" s="296" t="str" cm="1">
        <f t="array" ref="C63">IFERROR(INDEX(Sensors_OpuBC_cpXFP!$H$2:$H$1013,MATCH($A63,Sensors_OpuBC_cpXFP!$A$2:$A$1013,0),0),"")</f>
        <v>V9.3</v>
      </c>
      <c r="D63" s="229" t="s">
        <v>755</v>
      </c>
      <c r="E63" s="308" t="str" cm="1">
        <f t="array" ref="E63">IFERROR(INDEX(Ligands_names_and_links!$B$3:$B$111,MATCH($D63,Ligands_names_and_links!$A$3:$A$111,0),0)," ")</f>
        <v>Choline</v>
      </c>
      <c r="R63" s="244">
        <v>8.3000000000000007</v>
      </c>
      <c r="U63" s="233">
        <v>1860</v>
      </c>
      <c r="AA63" s="304">
        <f t="shared" si="1"/>
        <v>4.4623655913978502E-3</v>
      </c>
      <c r="AJ63" s="233"/>
      <c r="AK63" s="233"/>
    </row>
    <row r="64" spans="1:47" hidden="1">
      <c r="A64" s="228" t="s">
        <v>308</v>
      </c>
      <c r="B64" s="295" cm="1">
        <f t="array" ref="B64">IFERROR(INDEX(Sensors_OpuBC_cpXFP!$G$2:$G$1013,MATCH($A64,Sensors_OpuBC_cpXFP!$A$2:$A$1013,0),0),"")</f>
        <v>0</v>
      </c>
      <c r="C64" s="296" t="str" cm="1">
        <f t="array" ref="C64">IFERROR(INDEX(Sensors_OpuBC_cpXFP!$H$2:$H$1013,MATCH($A64,Sensors_OpuBC_cpXFP!$A$2:$A$1013,0),0),"")</f>
        <v>V9.4</v>
      </c>
      <c r="D64" s="229" t="s">
        <v>755</v>
      </c>
      <c r="E64" s="308" t="str" cm="1">
        <f t="array" ref="E64">IFERROR(INDEX(Ligands_names_and_links!$B$3:$B$111,MATCH($D64,Ligands_names_and_links!$A$3:$A$111,0),0)," ")</f>
        <v>Choline</v>
      </c>
      <c r="R64" s="244">
        <v>8.8000000000000007</v>
      </c>
      <c r="U64" s="233">
        <v>105</v>
      </c>
      <c r="AA64" s="304">
        <f t="shared" si="1"/>
        <v>8.380952380952382E-2</v>
      </c>
      <c r="AJ64" s="233"/>
      <c r="AK64" s="233"/>
    </row>
    <row r="65" spans="1:290" hidden="1">
      <c r="A65" s="228" t="s">
        <v>725</v>
      </c>
      <c r="B65" s="295" t="str" cm="1">
        <f t="array" ref="B65">IFERROR(INDEX(Sensors_OpuBC_cpXFP!$G$2:$G$1013,MATCH($A65,Sensors_OpuBC_cpXFP!$A$2:$A$1013,0),0),"")</f>
        <v>iNicSnFR12</v>
      </c>
      <c r="C65" s="296" t="str" cm="1">
        <f t="array" ref="C65">IFERROR(INDEX(Sensors_OpuBC_cpXFP!$H$2:$H$1013,MATCH($A65,Sensors_OpuBC_cpXFP!$A$2:$A$1013,0),0),"")</f>
        <v xml:space="preserve">iNicSnFR11_A431D_E476K </v>
      </c>
      <c r="D65" s="229" t="s">
        <v>755</v>
      </c>
      <c r="E65" s="308" t="str" cm="1">
        <f t="array" ref="E65">IFERROR(INDEX(Ligands_names_and_links!$B$3:$B$111,MATCH($D65,Ligands_names_and_links!$A$3:$A$111,0),0)," ")</f>
        <v>Choline</v>
      </c>
      <c r="P65" s="137" t="s">
        <v>892</v>
      </c>
      <c r="R65" s="244">
        <v>14.2</v>
      </c>
      <c r="U65" s="233">
        <v>110</v>
      </c>
      <c r="AA65" s="304">
        <f t="shared" si="1"/>
        <v>0.12909090909090909</v>
      </c>
      <c r="AJ65" s="233"/>
      <c r="AK65" s="233"/>
    </row>
    <row r="66" spans="1:290" hidden="1">
      <c r="A66" s="228"/>
      <c r="B66" s="295" t="str" cm="1">
        <f t="array" ref="B66">IFERROR(INDEX(Sensors_OpuBC_cpXFP!$G$2:$G$1013,MATCH($A66,Sensors_OpuBC_cpXFP!$A$2:$A$1013,0),0),"")</f>
        <v/>
      </c>
      <c r="C66" s="296" t="str" cm="1">
        <f t="array" ref="C66">IFERROR(INDEX(Sensors_OpuBC_cpXFP!$H$2:$H$1013,MATCH($A66,Sensors_OpuBC_cpXFP!$A$2:$A$1013,0),0),"")</f>
        <v/>
      </c>
      <c r="D66" s="229" t="s">
        <v>755</v>
      </c>
      <c r="E66" s="308" t="str" cm="1">
        <f t="array" ref="E66">IFERROR(INDEX(Ligands_names_and_links!$B$3:$B$111,MATCH($D66,Ligands_names_and_links!$A$3:$A$111,0),0)," ")</f>
        <v>Choline</v>
      </c>
      <c r="R66" s="244"/>
      <c r="U66" s="233"/>
      <c r="AA66" s="304" t="str">
        <f t="shared" si="1"/>
        <v xml:space="preserve"> </v>
      </c>
      <c r="AJ66" s="233"/>
      <c r="AK66" s="233"/>
    </row>
    <row r="67" spans="1:290" hidden="1">
      <c r="A67" s="228"/>
      <c r="B67" s="295" t="str" cm="1">
        <f t="array" ref="B67">IFERROR(INDEX(Sensors_OpuBC_cpXFP!$G$2:$G$1013,MATCH($A67,Sensors_OpuBC_cpXFP!$A$2:$A$1013,0),0),"")</f>
        <v/>
      </c>
      <c r="C67" s="296" t="str" cm="1">
        <f t="array" ref="C67">IFERROR(INDEX(Sensors_OpuBC_cpXFP!$H$2:$H$1013,MATCH($A67,Sensors_OpuBC_cpXFP!$A$2:$A$1013,0),0),"")</f>
        <v/>
      </c>
      <c r="D67" s="229" t="s">
        <v>755</v>
      </c>
      <c r="E67" s="308" t="str" cm="1">
        <f t="array" ref="E67">IFERROR(INDEX(Ligands_names_and_links!$B$3:$B$111,MATCH($D67,Ligands_names_and_links!$A$3:$A$111,0),0)," ")</f>
        <v>Choline</v>
      </c>
      <c r="R67" s="244"/>
      <c r="U67" s="233"/>
      <c r="AA67" s="233"/>
      <c r="AJ67" s="233"/>
      <c r="AK67" s="233"/>
    </row>
    <row r="68" spans="1:290" hidden="1">
      <c r="A68" s="228"/>
      <c r="B68" s="295" t="str" cm="1">
        <f t="array" ref="B68">IFERROR(INDEX(Sensors_OpuBC_cpXFP!$G$2:$G$1013,MATCH($A68,Sensors_OpuBC_cpXFP!$A$2:$A$1013,0),0),"")</f>
        <v/>
      </c>
      <c r="C68" s="296" t="str" cm="1">
        <f t="array" ref="C68">IFERROR(INDEX(Sensors_OpuBC_cpXFP!$H$2:$H$1013,MATCH($A68,Sensors_OpuBC_cpXFP!$A$2:$A$1013,0),0),"")</f>
        <v/>
      </c>
      <c r="D68" s="229" t="s">
        <v>755</v>
      </c>
      <c r="E68" s="308" t="str" cm="1">
        <f t="array" ref="E68">IFERROR(INDEX(Ligands_names_and_links!$B$3:$B$111,MATCH($D68,Ligands_names_and_links!$A$3:$A$111,0),0)," ")</f>
        <v>Choline</v>
      </c>
      <c r="R68" s="244"/>
      <c r="U68" s="233"/>
      <c r="AA68" s="233"/>
      <c r="AJ68" s="233"/>
      <c r="AK68" s="233"/>
    </row>
    <row r="69" spans="1:290" hidden="1">
      <c r="A69" s="228"/>
      <c r="B69" s="295" t="str" cm="1">
        <f t="array" ref="B69">IFERROR(INDEX(Sensors_OpuBC_cpXFP!$G$2:$G$1013,MATCH($A69,Sensors_OpuBC_cpXFP!$A$2:$A$1013,0),0),"")</f>
        <v/>
      </c>
      <c r="C69" s="296" t="str" cm="1">
        <f t="array" ref="C69">IFERROR(INDEX(Sensors_OpuBC_cpXFP!$H$2:$H$1013,MATCH($A69,Sensors_OpuBC_cpXFP!$A$2:$A$1013,0),0),"")</f>
        <v/>
      </c>
      <c r="D69" s="229" t="s">
        <v>755</v>
      </c>
      <c r="E69" s="308" t="str" cm="1">
        <f t="array" ref="E69">IFERROR(INDEX(Ligands_names_and_links!$B$3:$B$111,MATCH($D69,Ligands_names_and_links!$A$3:$A$111,0),0)," ")</f>
        <v>Choline</v>
      </c>
      <c r="R69" s="244"/>
      <c r="U69" s="233"/>
      <c r="AA69" s="233"/>
      <c r="AJ69" s="233"/>
      <c r="AK69" s="233"/>
    </row>
    <row r="70" spans="1:290" hidden="1">
      <c r="A70" s="228" t="s">
        <v>215</v>
      </c>
      <c r="B70" s="295" cm="1">
        <f t="array" ref="B70">IFERROR(INDEX(Sensors_OpuBC_cpXFP!$G$2:$G$1013,MATCH($A70,Sensors_OpuBC_cpXFP!$A$2:$A$1013,0),0),"")</f>
        <v>0</v>
      </c>
      <c r="C70" s="296" t="str" cm="1">
        <f t="array" ref="C70">IFERROR(INDEX(Sensors_OpuBC_cpXFP!$H$2:$H$1013,MATCH($A70,Sensors_OpuBC_cpXFP!$A$2:$A$1013,0),0),"")</f>
        <v>V7.1.2</v>
      </c>
      <c r="D70" s="229" t="s">
        <v>755</v>
      </c>
      <c r="E70" s="308" t="str" cm="1">
        <f t="array" ref="E70">IFERROR(INDEX(Ligands_names_and_links!$B$3:$B$111,MATCH($D70,Ligands_names_and_links!$A$3:$A$111,0),0)," ")</f>
        <v>Choline</v>
      </c>
      <c r="R70" s="244">
        <v>33</v>
      </c>
      <c r="U70" s="233">
        <v>20</v>
      </c>
      <c r="AA70" s="304">
        <f>IFERROR(R70/U70," ")</f>
        <v>1.65</v>
      </c>
      <c r="AJ70" s="233"/>
      <c r="AK70" s="233"/>
    </row>
    <row r="71" spans="1:290" hidden="1">
      <c r="A71" s="228" t="s">
        <v>127</v>
      </c>
      <c r="B71" s="295" t="str" cm="1">
        <f t="array" ref="B71">IFERROR(INDEX(Sensors_OpuBC_cpXFP!$G$2:$G$1013,MATCH($A71,Sensors_OpuBC_cpXFP!$A$2:$A$1013,0),0),"")</f>
        <v>iDianiclineSnFR1</v>
      </c>
      <c r="C71" s="296" cm="1">
        <f t="array" ref="C71">IFERROR(INDEX(Sensors_OpuBC_cpXFP!$H$2:$H$1013,MATCH($A71,Sensors_OpuBC_cpXFP!$A$2:$A$1013,0),0),"")</f>
        <v>0</v>
      </c>
      <c r="D71" s="229" t="s">
        <v>755</v>
      </c>
      <c r="E71" s="308" t="str" cm="1">
        <f t="array" ref="E71">IFERROR(INDEX(Ligands_names_and_links!$B$3:$B$111,MATCH($D71,Ligands_names_and_links!$A$3:$A$111,0),0)," ")</f>
        <v>Choline</v>
      </c>
      <c r="R71" s="244"/>
      <c r="U71" s="233"/>
      <c r="AA71" s="233">
        <v>0.1</v>
      </c>
      <c r="AB71" s="64">
        <v>0.1</v>
      </c>
      <c r="AJ71" s="233"/>
      <c r="AK71" s="233"/>
    </row>
    <row r="72" spans="1:290" hidden="1">
      <c r="A72" s="228" t="s">
        <v>243</v>
      </c>
      <c r="B72" s="295" cm="1">
        <f t="array" ref="B72">IFERROR(INDEX(Sensors_OpuBC_cpXFP!$G$2:$G$1013,MATCH($A72,Sensors_OpuBC_cpXFP!$A$2:$A$1013,0),0),"")</f>
        <v>0</v>
      </c>
      <c r="C72" s="296" t="str" cm="1">
        <f t="array" ref="C72">IFERROR(INDEX(Sensors_OpuBC_cpXFP!$H$2:$H$1013,MATCH($A72,Sensors_OpuBC_cpXFP!$A$2:$A$1013,0),0),"")</f>
        <v>V7.1.3 , V8</v>
      </c>
      <c r="D72" s="229" t="s">
        <v>755</v>
      </c>
      <c r="E72" s="308" t="str" cm="1">
        <f t="array" ref="E72">IFERROR(INDEX(Ligands_names_and_links!$B$3:$B$111,MATCH($D72,Ligands_names_and_links!$A$3:$A$111,0),0)," ")</f>
        <v>Choline</v>
      </c>
      <c r="R72" s="244">
        <v>23</v>
      </c>
      <c r="U72" s="233">
        <v>167</v>
      </c>
      <c r="AA72" s="304">
        <f>IFERROR(R72/U72," ")</f>
        <v>0.1377245508982036</v>
      </c>
      <c r="AJ72" s="233"/>
      <c r="AK72" s="233"/>
    </row>
    <row r="73" spans="1:290" hidden="1">
      <c r="A73" s="228" t="s">
        <v>244</v>
      </c>
      <c r="B73" s="295" cm="1">
        <f t="array" ref="B73">IFERROR(INDEX(Sensors_OpuBC_cpXFP!$G$2:$G$1013,MATCH($A73,Sensors_OpuBC_cpXFP!$A$2:$A$1013,0),0),"")</f>
        <v>0</v>
      </c>
      <c r="C73" s="296" t="str" cm="1">
        <f t="array" ref="C73">IFERROR(INDEX(Sensors_OpuBC_cpXFP!$H$2:$H$1013,MATCH($A73,Sensors_OpuBC_cpXFP!$A$2:$A$1013,0),0),"")</f>
        <v>V4.8.1.2</v>
      </c>
      <c r="D73" s="229" t="s">
        <v>755</v>
      </c>
      <c r="E73" s="308" t="str" cm="1">
        <f t="array" ref="E73">IFERROR(INDEX(Ligands_names_and_links!$B$3:$B$111,MATCH($D73,Ligands_names_and_links!$A$3:$A$111,0),0)," ")</f>
        <v>Choline</v>
      </c>
      <c r="R73" s="244">
        <v>5.0999999999999996</v>
      </c>
      <c r="U73" s="233">
        <v>201</v>
      </c>
      <c r="AA73" s="304">
        <v>0.03</v>
      </c>
      <c r="AJ73" s="233"/>
      <c r="AK73" s="233"/>
    </row>
    <row r="74" spans="1:290" hidden="1">
      <c r="A74" s="228" t="s">
        <v>277</v>
      </c>
      <c r="B74" s="295" cm="1">
        <f t="array" ref="B74">IFERROR(INDEX(Sensors_OpuBC_cpXFP!$G$2:$G$1013,MATCH($A74,Sensors_OpuBC_cpXFP!$A$2:$A$1013,0),0),"")</f>
        <v>0</v>
      </c>
      <c r="C74" s="296" t="str" cm="1">
        <f t="array" ref="C74">IFERROR(INDEX(Sensors_OpuBC_cpXFP!$H$2:$H$1013,MATCH($A74,Sensors_OpuBC_cpXFP!$A$2:$A$1013,0),0),"")</f>
        <v>Scop4</v>
      </c>
      <c r="D74" s="229" t="s">
        <v>755</v>
      </c>
      <c r="E74" s="308" t="str" cm="1">
        <f t="array" ref="E74">IFERROR(INDEX(Ligands_names_and_links!$B$3:$B$111,MATCH($D74,Ligands_names_and_links!$A$3:$A$111,0),0)," ")</f>
        <v>Choline</v>
      </c>
      <c r="F74" s="137">
        <v>0</v>
      </c>
      <c r="H74" s="137">
        <v>0</v>
      </c>
      <c r="J74" s="64">
        <v>0</v>
      </c>
      <c r="K74" s="64">
        <v>0</v>
      </c>
      <c r="L74" s="64">
        <v>0</v>
      </c>
      <c r="M74" s="64">
        <v>0</v>
      </c>
      <c r="N74" s="182">
        <v>0</v>
      </c>
      <c r="O74" s="64">
        <v>0</v>
      </c>
      <c r="Q74" s="64">
        <v>0</v>
      </c>
      <c r="R74" s="244">
        <v>0.8</v>
      </c>
      <c r="S74" s="64">
        <v>0</v>
      </c>
      <c r="T74" s="64">
        <v>0</v>
      </c>
      <c r="U74" s="233">
        <v>300</v>
      </c>
      <c r="V74" s="64">
        <v>0</v>
      </c>
      <c r="W74" s="64">
        <v>0</v>
      </c>
      <c r="X74" s="64">
        <v>0</v>
      </c>
      <c r="Y74" s="64">
        <v>0</v>
      </c>
      <c r="Z74" s="64">
        <v>0</v>
      </c>
      <c r="AA74" s="304">
        <f t="shared" ref="AA74:AA80" si="2">IFERROR(R74/U74," ")</f>
        <v>2.666666666666667E-3</v>
      </c>
      <c r="AB74" s="64">
        <v>0</v>
      </c>
      <c r="AC74" s="182">
        <v>0</v>
      </c>
      <c r="AD74" s="64">
        <v>0</v>
      </c>
      <c r="AE74" s="64">
        <v>0</v>
      </c>
      <c r="AF74" s="64">
        <v>0</v>
      </c>
      <c r="AG74" s="64">
        <v>0</v>
      </c>
      <c r="AH74" s="64">
        <v>0</v>
      </c>
      <c r="AI74" s="64">
        <v>0</v>
      </c>
      <c r="AJ74" s="233" t="s">
        <v>893</v>
      </c>
      <c r="AK74" s="233" t="s">
        <v>893</v>
      </c>
      <c r="AL74" s="64">
        <v>0</v>
      </c>
      <c r="AM74" s="182">
        <v>0</v>
      </c>
      <c r="AN74" s="64">
        <v>0</v>
      </c>
      <c r="AO74" s="64">
        <v>0</v>
      </c>
      <c r="AP74" s="64">
        <v>0</v>
      </c>
      <c r="AQ74" s="64">
        <v>0</v>
      </c>
      <c r="AR74" s="64">
        <v>0</v>
      </c>
      <c r="AS74" s="64">
        <v>0</v>
      </c>
      <c r="AT74" s="64">
        <v>0</v>
      </c>
      <c r="AU74" s="182">
        <v>0</v>
      </c>
    </row>
    <row r="75" spans="1:290" hidden="1">
      <c r="A75" s="228" t="s">
        <v>104</v>
      </c>
      <c r="B75" s="295" t="str" cm="1">
        <f t="array" ref="B75">IFERROR(INDEX(Sensors_OpuBC_cpXFP!$G$2:$G$1013,MATCH($A75,Sensors_OpuBC_cpXFP!$A$2:$A$1013,0),0),"")</f>
        <v>iNicSnFR3a</v>
      </c>
      <c r="C75" s="296" t="str" cm="1">
        <f t="array" ref="C75">IFERROR(INDEX(Sensors_OpuBC_cpXFP!$H$2:$H$1013,MATCH($A75,Sensors_OpuBC_cpXFP!$A$2:$A$1013,0),0),"")</f>
        <v>CC93</v>
      </c>
      <c r="D75" s="229" t="s">
        <v>756</v>
      </c>
      <c r="E75" s="308" t="str" cm="1">
        <f t="array" ref="E75">IFERROR(INDEX(Ligands_names_and_links!$B$3:$B$111,MATCH($D75,Ligands_names_and_links!$A$3:$A$111,0),0)," ")</f>
        <v>Varenicline</v>
      </c>
      <c r="F75" s="137" t="s">
        <v>897</v>
      </c>
      <c r="H75" s="137" t="s">
        <v>883</v>
      </c>
      <c r="I75" s="142" t="s">
        <v>886</v>
      </c>
      <c r="J75" s="64">
        <v>0</v>
      </c>
      <c r="K75" s="64">
        <v>0</v>
      </c>
      <c r="L75" s="64">
        <v>0</v>
      </c>
      <c r="M75" s="64">
        <v>0</v>
      </c>
      <c r="N75" s="182">
        <v>0</v>
      </c>
      <c r="O75" s="64">
        <v>0</v>
      </c>
      <c r="P75" s="137" t="s">
        <v>892</v>
      </c>
      <c r="Q75" s="64">
        <v>0</v>
      </c>
      <c r="R75" s="244">
        <v>12</v>
      </c>
      <c r="S75" s="64">
        <v>0</v>
      </c>
      <c r="T75" s="64">
        <v>0</v>
      </c>
      <c r="U75" s="233">
        <v>3</v>
      </c>
      <c r="V75" s="64">
        <v>0</v>
      </c>
      <c r="W75" s="64">
        <v>0</v>
      </c>
      <c r="X75" s="64">
        <v>0</v>
      </c>
      <c r="Y75" s="64">
        <v>0</v>
      </c>
      <c r="Z75" s="64">
        <v>0</v>
      </c>
      <c r="AA75" s="304">
        <f t="shared" si="2"/>
        <v>4</v>
      </c>
      <c r="AB75" s="64">
        <v>0</v>
      </c>
      <c r="AC75" s="182">
        <v>0</v>
      </c>
      <c r="AD75" s="64">
        <v>0</v>
      </c>
      <c r="AE75" s="64">
        <v>0</v>
      </c>
      <c r="AF75" s="64">
        <v>0</v>
      </c>
      <c r="AG75" s="64">
        <v>0</v>
      </c>
      <c r="AH75" s="64">
        <v>0</v>
      </c>
      <c r="AI75" s="64">
        <v>0</v>
      </c>
      <c r="AJ75" s="233">
        <v>0</v>
      </c>
      <c r="AK75" s="233">
        <v>0</v>
      </c>
      <c r="AL75" s="64">
        <v>0</v>
      </c>
      <c r="AM75" s="182">
        <v>0</v>
      </c>
      <c r="AN75" s="64">
        <v>0</v>
      </c>
      <c r="AO75" s="64">
        <v>0</v>
      </c>
      <c r="AP75" s="64">
        <v>0</v>
      </c>
      <c r="AQ75" s="64">
        <v>0</v>
      </c>
      <c r="AR75" s="64">
        <v>0</v>
      </c>
      <c r="AS75" s="64">
        <v>0</v>
      </c>
      <c r="AT75" s="64">
        <v>0</v>
      </c>
      <c r="AU75" s="182">
        <v>0</v>
      </c>
    </row>
    <row r="76" spans="1:290" s="238" customFormat="1" hidden="1">
      <c r="A76" s="234" t="s">
        <v>118</v>
      </c>
      <c r="B76" s="297" t="str" cm="1">
        <f t="array" ref="B76">IFERROR(INDEX(Sensors_OpuBC_cpXFP!$G$2:$G$1013,MATCH($A76,Sensors_OpuBC_cpXFP!$A$2:$A$1013,0),0),"")</f>
        <v>iCytSnFR</v>
      </c>
      <c r="C76" s="298" cm="1">
        <f t="array" ref="C76">IFERROR(INDEX(Sensors_OpuBC_cpXFP!$H$2:$H$1013,MATCH($A76,Sensors_OpuBC_cpXFP!$A$2:$A$1013,0),0),"")</f>
        <v>0</v>
      </c>
      <c r="D76" s="235" t="s">
        <v>756</v>
      </c>
      <c r="E76" s="309" t="str" cm="1">
        <f t="array" ref="E76">IFERROR(INDEX(Ligands_names_and_links!$B$3:$B$111,MATCH($D76,Ligands_names_and_links!$A$3:$A$111,0),0)," ")</f>
        <v>Varenicline</v>
      </c>
      <c r="F76" s="236" t="s">
        <v>899</v>
      </c>
      <c r="G76" s="236" t="s">
        <v>883</v>
      </c>
      <c r="H76" s="236">
        <v>0</v>
      </c>
      <c r="I76" s="237" t="s">
        <v>886</v>
      </c>
      <c r="J76" s="238">
        <v>0</v>
      </c>
      <c r="K76" s="238">
        <v>0</v>
      </c>
      <c r="L76" s="238">
        <v>0</v>
      </c>
      <c r="M76" s="238">
        <v>0</v>
      </c>
      <c r="N76" s="239">
        <v>0</v>
      </c>
      <c r="O76" s="238">
        <v>0</v>
      </c>
      <c r="P76" s="236" t="s">
        <v>892</v>
      </c>
      <c r="Q76" s="238">
        <v>0</v>
      </c>
      <c r="R76" s="245">
        <v>5</v>
      </c>
      <c r="S76" s="238">
        <v>0</v>
      </c>
      <c r="T76" s="238">
        <v>0</v>
      </c>
      <c r="U76" s="243">
        <v>0.05</v>
      </c>
      <c r="V76" s="238">
        <v>0</v>
      </c>
      <c r="W76" s="238">
        <v>0</v>
      </c>
      <c r="X76" s="238">
        <v>0</v>
      </c>
      <c r="Y76" s="238">
        <v>0</v>
      </c>
      <c r="Z76" s="238">
        <v>0</v>
      </c>
      <c r="AA76" s="305">
        <f t="shared" si="2"/>
        <v>100</v>
      </c>
      <c r="AB76" s="238">
        <v>0</v>
      </c>
      <c r="AC76" s="239">
        <v>0</v>
      </c>
      <c r="AD76" s="238">
        <v>0</v>
      </c>
      <c r="AE76" s="238">
        <v>0</v>
      </c>
      <c r="AF76" s="238">
        <v>0</v>
      </c>
      <c r="AG76" s="238">
        <v>0</v>
      </c>
      <c r="AH76" s="238">
        <v>0</v>
      </c>
      <c r="AI76" s="238">
        <v>0</v>
      </c>
      <c r="AJ76" s="243">
        <v>0</v>
      </c>
      <c r="AK76" s="243">
        <v>0</v>
      </c>
      <c r="AL76" s="238">
        <v>0</v>
      </c>
      <c r="AM76" s="239">
        <v>0</v>
      </c>
      <c r="AN76" s="238">
        <v>0</v>
      </c>
      <c r="AO76" s="238">
        <v>0</v>
      </c>
      <c r="AP76" s="238">
        <v>0</v>
      </c>
      <c r="AQ76" s="238">
        <v>0</v>
      </c>
      <c r="AR76" s="238">
        <v>0</v>
      </c>
      <c r="AS76" s="238">
        <v>0</v>
      </c>
      <c r="AT76" s="238">
        <v>0</v>
      </c>
      <c r="AU76" s="239">
        <v>0</v>
      </c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4"/>
      <c r="FE76" s="64"/>
      <c r="FF76" s="64"/>
      <c r="FG76" s="64"/>
      <c r="FH76" s="64"/>
      <c r="FI76" s="64"/>
      <c r="FJ76" s="64"/>
      <c r="FK76" s="64"/>
      <c r="FL76" s="64"/>
      <c r="FM76" s="64"/>
      <c r="FN76" s="64"/>
      <c r="FO76" s="64"/>
      <c r="FP76" s="64"/>
      <c r="FQ76" s="64"/>
      <c r="FR76" s="64"/>
      <c r="FS76" s="64"/>
      <c r="FT76" s="64"/>
      <c r="FU76" s="64"/>
      <c r="FV76" s="64"/>
      <c r="FW76" s="64"/>
      <c r="FX76" s="64"/>
      <c r="FY76" s="64"/>
      <c r="FZ76" s="64"/>
      <c r="GA76" s="64"/>
      <c r="GB76" s="64"/>
      <c r="GC76" s="64"/>
      <c r="GD76" s="64"/>
      <c r="GE76" s="64"/>
      <c r="GF76" s="64"/>
      <c r="GG76" s="64"/>
      <c r="GH76" s="64"/>
      <c r="GI76" s="64"/>
      <c r="GJ76" s="64"/>
      <c r="GK76" s="64"/>
      <c r="GL76" s="64"/>
      <c r="GM76" s="64"/>
      <c r="GN76" s="64"/>
      <c r="GO76" s="64"/>
      <c r="GP76" s="64"/>
      <c r="GQ76" s="64"/>
      <c r="GR76" s="64"/>
      <c r="GS76" s="64"/>
      <c r="GT76" s="64"/>
      <c r="GU76" s="64"/>
      <c r="GV76" s="64"/>
      <c r="GW76" s="64"/>
      <c r="GX76" s="64"/>
      <c r="GY76" s="64"/>
      <c r="GZ76" s="64"/>
      <c r="HA76" s="64"/>
      <c r="HB76" s="64"/>
      <c r="HC76" s="64"/>
      <c r="HD76" s="64"/>
      <c r="HE76" s="64"/>
      <c r="HF76" s="64"/>
      <c r="HG76" s="64"/>
      <c r="HH76" s="64"/>
      <c r="HI76" s="64"/>
      <c r="HJ76" s="64"/>
      <c r="HK76" s="64"/>
      <c r="HL76" s="64"/>
      <c r="HM76" s="64"/>
      <c r="HN76" s="64"/>
      <c r="HO76" s="64"/>
      <c r="HP76" s="64"/>
      <c r="HQ76" s="64"/>
      <c r="HR76" s="64"/>
      <c r="HS76" s="64"/>
      <c r="HT76" s="64"/>
      <c r="HU76" s="64"/>
      <c r="HV76" s="64"/>
      <c r="HW76" s="64"/>
      <c r="HX76" s="64"/>
      <c r="HY76" s="64"/>
      <c r="HZ76" s="64"/>
      <c r="IA76" s="64"/>
      <c r="IB76" s="64"/>
      <c r="IC76" s="64"/>
      <c r="ID76" s="64"/>
      <c r="IE76" s="64"/>
      <c r="IF76" s="64"/>
      <c r="IG76" s="64"/>
      <c r="IH76" s="64"/>
      <c r="II76" s="64"/>
      <c r="IJ76" s="64"/>
      <c r="IK76" s="64"/>
      <c r="IL76" s="64"/>
      <c r="IM76" s="64"/>
      <c r="IN76" s="64"/>
      <c r="IO76" s="64"/>
      <c r="IP76" s="64"/>
      <c r="IQ76" s="64"/>
      <c r="IR76" s="64"/>
      <c r="IS76" s="64"/>
      <c r="IT76" s="64"/>
      <c r="IU76" s="64"/>
      <c r="IV76" s="64"/>
      <c r="IW76" s="64"/>
      <c r="IX76" s="64"/>
      <c r="IY76" s="64"/>
      <c r="IZ76" s="64"/>
      <c r="JA76" s="64"/>
      <c r="JB76" s="64"/>
      <c r="JC76" s="64"/>
      <c r="JD76" s="64"/>
      <c r="JE76" s="64"/>
      <c r="JF76" s="64"/>
      <c r="JG76" s="64"/>
      <c r="JH76" s="64"/>
      <c r="JI76" s="64"/>
      <c r="JJ76" s="64"/>
      <c r="JK76" s="64"/>
      <c r="JL76" s="64"/>
      <c r="JM76" s="64"/>
      <c r="JN76" s="64"/>
      <c r="JO76" s="64"/>
      <c r="JP76" s="64"/>
      <c r="JQ76" s="64"/>
      <c r="JR76" s="64"/>
      <c r="JS76" s="64"/>
      <c r="JT76" s="64"/>
      <c r="JU76" s="64"/>
      <c r="JV76" s="64"/>
      <c r="JW76" s="64"/>
      <c r="JX76" s="64"/>
      <c r="JY76" s="64"/>
      <c r="JZ76" s="64"/>
      <c r="KA76" s="64"/>
      <c r="KB76" s="64"/>
      <c r="KC76" s="64"/>
      <c r="KD76" s="64"/>
    </row>
    <row r="77" spans="1:290" hidden="1">
      <c r="A77" s="228" t="s">
        <v>204</v>
      </c>
      <c r="B77" s="295" cm="1">
        <f t="array" ref="B77">IFERROR(INDEX(Sensors_OpuBC_cpXFP!$G$2:$G$1013,MATCH($A77,Sensors_OpuBC_cpXFP!$A$2:$A$1013,0),0),"")</f>
        <v>0</v>
      </c>
      <c r="C77" s="296" cm="1">
        <f t="array" ref="C77">IFERROR(INDEX(Sensors_OpuBC_cpXFP!$H$2:$H$1013,MATCH($A77,Sensors_OpuBC_cpXFP!$A$2:$A$1013,0),0),"")</f>
        <v>0</v>
      </c>
      <c r="D77" s="229" t="s">
        <v>756</v>
      </c>
      <c r="E77" s="308" t="str" cm="1">
        <f t="array" ref="E77">IFERROR(INDEX(Ligands_names_and_links!$B$3:$B$111,MATCH($D77,Ligands_names_and_links!$A$3:$A$111,0),0)," ")</f>
        <v>Varenicline</v>
      </c>
      <c r="F77" s="137">
        <v>0</v>
      </c>
      <c r="H77" s="137">
        <v>0</v>
      </c>
      <c r="J77" s="64">
        <v>0</v>
      </c>
      <c r="K77" s="64">
        <v>0</v>
      </c>
      <c r="L77" s="64">
        <v>0</v>
      </c>
      <c r="M77" s="64">
        <v>0</v>
      </c>
      <c r="N77" s="182">
        <v>0</v>
      </c>
      <c r="O77" s="64">
        <v>0</v>
      </c>
      <c r="Q77" s="64">
        <v>0</v>
      </c>
      <c r="R77" s="244">
        <v>2.4</v>
      </c>
      <c r="S77" s="64">
        <v>0</v>
      </c>
      <c r="T77" s="64">
        <v>0</v>
      </c>
      <c r="U77" s="233">
        <v>1240</v>
      </c>
      <c r="V77" s="64">
        <v>0</v>
      </c>
      <c r="W77" s="64">
        <v>0</v>
      </c>
      <c r="X77" s="64">
        <v>0</v>
      </c>
      <c r="Y77" s="64">
        <v>0</v>
      </c>
      <c r="Z77" s="64">
        <v>0</v>
      </c>
      <c r="AA77" s="304">
        <f t="shared" si="2"/>
        <v>1.9354838709677419E-3</v>
      </c>
      <c r="AB77" s="64">
        <v>0</v>
      </c>
      <c r="AC77" s="182">
        <v>0</v>
      </c>
      <c r="AD77" s="64">
        <v>0</v>
      </c>
      <c r="AE77" s="64">
        <v>0</v>
      </c>
      <c r="AF77" s="64">
        <v>0</v>
      </c>
      <c r="AG77" s="64">
        <v>0</v>
      </c>
      <c r="AH77" s="64">
        <v>0</v>
      </c>
      <c r="AI77" s="64">
        <v>0</v>
      </c>
      <c r="AJ77" s="233">
        <v>0</v>
      </c>
      <c r="AK77" s="233">
        <v>0</v>
      </c>
      <c r="AL77" s="64">
        <v>0</v>
      </c>
      <c r="AM77" s="182">
        <v>0</v>
      </c>
      <c r="AN77" s="64">
        <v>0</v>
      </c>
      <c r="AO77" s="64">
        <v>0</v>
      </c>
      <c r="AP77" s="64">
        <v>0</v>
      </c>
      <c r="AQ77" s="64">
        <v>0</v>
      </c>
      <c r="AR77" s="64">
        <v>0</v>
      </c>
      <c r="AS77" s="64">
        <v>0</v>
      </c>
      <c r="AT77" s="64">
        <v>0</v>
      </c>
      <c r="AU77" s="182">
        <v>0</v>
      </c>
    </row>
    <row r="78" spans="1:290" hidden="1">
      <c r="A78" s="228" t="s">
        <v>224</v>
      </c>
      <c r="B78" s="295" t="str" cm="1">
        <f t="array" ref="B78">IFERROR(INDEX(Sensors_OpuBC_cpXFP!$G$2:$G$1013,MATCH($A78,Sensors_OpuBC_cpXFP!$A$2:$A$1013,0),0),"")</f>
        <v>iCytSnFR</v>
      </c>
      <c r="C78" s="296" cm="1">
        <f t="array" ref="C78">IFERROR(INDEX(Sensors_OpuBC_cpXFP!$H$2:$H$1013,MATCH($A78,Sensors_OpuBC_cpXFP!$A$2:$A$1013,0),0),"")</f>
        <v>0</v>
      </c>
      <c r="D78" s="229" t="s">
        <v>756</v>
      </c>
      <c r="E78" s="308" t="str" cm="1">
        <f t="array" ref="E78">IFERROR(INDEX(Ligands_names_and_links!$B$3:$B$111,MATCH($D78,Ligands_names_and_links!$A$3:$A$111,0),0)," ")</f>
        <v>Varenicline</v>
      </c>
      <c r="F78" s="137">
        <v>0</v>
      </c>
      <c r="H78" s="137">
        <v>0</v>
      </c>
      <c r="J78" s="64">
        <v>0</v>
      </c>
      <c r="K78" s="64">
        <v>0</v>
      </c>
      <c r="L78" s="64">
        <v>0</v>
      </c>
      <c r="M78" s="64">
        <v>0</v>
      </c>
      <c r="N78" s="182">
        <v>0</v>
      </c>
      <c r="O78" s="64">
        <v>0</v>
      </c>
      <c r="Q78" s="64">
        <v>0</v>
      </c>
      <c r="R78" s="244">
        <v>6.9</v>
      </c>
      <c r="S78" s="64">
        <v>0</v>
      </c>
      <c r="T78" s="64">
        <v>0</v>
      </c>
      <c r="U78" s="233">
        <v>0.16</v>
      </c>
      <c r="V78" s="64">
        <v>0</v>
      </c>
      <c r="W78" s="64">
        <v>0</v>
      </c>
      <c r="X78" s="64">
        <v>0</v>
      </c>
      <c r="Y78" s="64">
        <v>0</v>
      </c>
      <c r="Z78" s="64">
        <v>0</v>
      </c>
      <c r="AA78" s="304">
        <f t="shared" si="2"/>
        <v>43.125</v>
      </c>
      <c r="AB78" s="64">
        <v>0</v>
      </c>
      <c r="AC78" s="182">
        <v>0</v>
      </c>
      <c r="AD78" s="64">
        <v>0</v>
      </c>
      <c r="AE78" s="64">
        <v>0</v>
      </c>
      <c r="AF78" s="64">
        <v>0</v>
      </c>
      <c r="AG78" s="64">
        <v>0</v>
      </c>
      <c r="AH78" s="64">
        <v>0</v>
      </c>
      <c r="AI78" s="64">
        <v>0</v>
      </c>
      <c r="AJ78" s="233">
        <v>0</v>
      </c>
      <c r="AK78" s="233">
        <v>0</v>
      </c>
      <c r="AL78" s="64">
        <v>0</v>
      </c>
      <c r="AM78" s="182">
        <v>0</v>
      </c>
      <c r="AN78" s="64">
        <v>0</v>
      </c>
      <c r="AO78" s="64">
        <v>0</v>
      </c>
      <c r="AP78" s="64">
        <v>0</v>
      </c>
      <c r="AQ78" s="64">
        <v>0</v>
      </c>
      <c r="AR78" s="64">
        <v>0</v>
      </c>
      <c r="AS78" s="64">
        <v>0</v>
      </c>
      <c r="AT78" s="64">
        <v>0</v>
      </c>
      <c r="AU78" s="182">
        <v>0</v>
      </c>
    </row>
    <row r="79" spans="1:290" hidden="1">
      <c r="A79" s="228" t="s">
        <v>226</v>
      </c>
      <c r="B79" s="295" t="str" cm="1">
        <f t="array" ref="B79">IFERROR(INDEX(Sensors_OpuBC_cpXFP!$G$2:$G$1013,MATCH($A79,Sensors_OpuBC_cpXFP!$A$2:$A$1013,0),0),"")</f>
        <v>iCytSnFR</v>
      </c>
      <c r="C79" s="296" cm="1">
        <f t="array" ref="C79">IFERROR(INDEX(Sensors_OpuBC_cpXFP!$H$2:$H$1013,MATCH($A79,Sensors_OpuBC_cpXFP!$A$2:$A$1013,0),0),"")</f>
        <v>0</v>
      </c>
      <c r="D79" s="229" t="s">
        <v>756</v>
      </c>
      <c r="E79" s="308" t="str" cm="1">
        <f t="array" ref="E79">IFERROR(INDEX(Ligands_names_and_links!$B$3:$B$111,MATCH($D79,Ligands_names_and_links!$A$3:$A$111,0),0)," ")</f>
        <v>Varenicline</v>
      </c>
      <c r="F79" s="137">
        <v>0</v>
      </c>
      <c r="H79" s="137">
        <v>0</v>
      </c>
      <c r="J79" s="64">
        <v>0</v>
      </c>
      <c r="K79" s="64">
        <v>0</v>
      </c>
      <c r="L79" s="64">
        <v>0</v>
      </c>
      <c r="M79" s="64">
        <v>0</v>
      </c>
      <c r="N79" s="182">
        <v>0</v>
      </c>
      <c r="O79" s="64">
        <v>0</v>
      </c>
      <c r="Q79" s="64">
        <v>0</v>
      </c>
      <c r="R79" s="246">
        <v>5</v>
      </c>
      <c r="S79" s="247">
        <v>0</v>
      </c>
      <c r="T79" s="247">
        <v>0</v>
      </c>
      <c r="U79" s="248">
        <v>0.02</v>
      </c>
      <c r="V79" s="247">
        <v>0</v>
      </c>
      <c r="W79" s="247">
        <v>0</v>
      </c>
      <c r="X79" s="247">
        <v>0</v>
      </c>
      <c r="Y79" s="247">
        <v>0</v>
      </c>
      <c r="Z79" s="247">
        <v>0</v>
      </c>
      <c r="AA79" s="306">
        <f t="shared" si="2"/>
        <v>250</v>
      </c>
      <c r="AB79" s="64">
        <v>0</v>
      </c>
      <c r="AC79" s="182">
        <v>0</v>
      </c>
      <c r="AD79" s="64">
        <v>0</v>
      </c>
      <c r="AE79" s="64">
        <v>0</v>
      </c>
      <c r="AF79" s="64">
        <v>0</v>
      </c>
      <c r="AG79" s="64">
        <v>0</v>
      </c>
      <c r="AH79" s="64">
        <v>0</v>
      </c>
      <c r="AI79" s="64">
        <v>0</v>
      </c>
      <c r="AJ79" s="233">
        <v>0</v>
      </c>
      <c r="AK79" s="233">
        <v>0</v>
      </c>
      <c r="AL79" s="64">
        <v>0</v>
      </c>
      <c r="AM79" s="182">
        <v>0</v>
      </c>
      <c r="AN79" s="64">
        <v>0</v>
      </c>
      <c r="AO79" s="64">
        <v>0</v>
      </c>
      <c r="AP79" s="64">
        <v>0</v>
      </c>
      <c r="AQ79" s="64">
        <v>0</v>
      </c>
      <c r="AR79" s="64">
        <v>0</v>
      </c>
      <c r="AS79" s="64">
        <v>0</v>
      </c>
      <c r="AT79" s="64">
        <v>0</v>
      </c>
      <c r="AU79" s="182">
        <v>0</v>
      </c>
    </row>
    <row r="80" spans="1:290" hidden="1">
      <c r="A80" s="228" t="s">
        <v>725</v>
      </c>
      <c r="B80" s="295" t="str" cm="1">
        <f t="array" ref="B80">IFERROR(INDEX(Sensors_OpuBC_cpXFP!$G$2:$G$1013,MATCH($A80,Sensors_OpuBC_cpXFP!$A$2:$A$1013,0),0),"")</f>
        <v>iNicSnFR12</v>
      </c>
      <c r="C80" s="296" t="str" cm="1">
        <f t="array" ref="C80">IFERROR(INDEX(Sensors_OpuBC_cpXFP!$H$2:$H$1013,MATCH($A80,Sensors_OpuBC_cpXFP!$A$2:$A$1013,0),0),"")</f>
        <v xml:space="preserve">iNicSnFR11_A431D_E476K </v>
      </c>
      <c r="D80" s="229" t="s">
        <v>756</v>
      </c>
      <c r="E80" s="308" t="str" cm="1">
        <f t="array" ref="E80">IFERROR(INDEX(Ligands_names_and_links!$B$3:$B$111,MATCH($D80,Ligands_names_and_links!$A$3:$A$111,0),0)," ")</f>
        <v>Varenicline</v>
      </c>
      <c r="P80" s="137" t="s">
        <v>892</v>
      </c>
      <c r="R80" s="230">
        <v>11</v>
      </c>
      <c r="S80" s="231"/>
      <c r="T80" s="231"/>
      <c r="U80" s="232">
        <v>6.7</v>
      </c>
      <c r="V80" s="247"/>
      <c r="W80" s="247"/>
      <c r="X80" s="247"/>
      <c r="Y80" s="247"/>
      <c r="Z80" s="247"/>
      <c r="AA80" s="303">
        <f t="shared" si="2"/>
        <v>1.6417910447761193</v>
      </c>
      <c r="AJ80" s="233"/>
      <c r="AK80" s="233"/>
    </row>
    <row r="81" spans="1:47" hidden="1">
      <c r="A81" s="228"/>
      <c r="B81" s="295" t="str" cm="1">
        <f t="array" ref="B81">IFERROR(INDEX(Sensors_OpuBC_cpXFP!$G$2:$G$1013,MATCH($A81,Sensors_OpuBC_cpXFP!$A$2:$A$1013,0),0),"")</f>
        <v/>
      </c>
      <c r="C81" s="296" t="str" cm="1">
        <f t="array" ref="C81">IFERROR(INDEX(Sensors_OpuBC_cpXFP!$H$2:$H$1013,MATCH($A81,Sensors_OpuBC_cpXFP!$A$2:$A$1013,0),0),"")</f>
        <v/>
      </c>
      <c r="D81" s="229" t="s">
        <v>756</v>
      </c>
      <c r="E81" s="308" t="str" cm="1">
        <f t="array" ref="E81">IFERROR(INDEX(Ligands_names_and_links!$B$3:$B$111,MATCH($D81,Ligands_names_and_links!$A$3:$A$111,0),0)," ")</f>
        <v>Varenicline</v>
      </c>
      <c r="R81" s="246"/>
      <c r="S81" s="247"/>
      <c r="T81" s="247"/>
      <c r="U81" s="248"/>
      <c r="V81" s="247"/>
      <c r="W81" s="247"/>
      <c r="X81" s="247"/>
      <c r="Y81" s="247"/>
      <c r="Z81" s="247"/>
      <c r="AA81" s="248"/>
      <c r="AJ81" s="233"/>
      <c r="AK81" s="233"/>
    </row>
    <row r="82" spans="1:47" hidden="1">
      <c r="A82" s="228"/>
      <c r="B82" s="295" t="str" cm="1">
        <f t="array" ref="B82">IFERROR(INDEX(Sensors_OpuBC_cpXFP!$G$2:$G$1013,MATCH($A82,Sensors_OpuBC_cpXFP!$A$2:$A$1013,0),0),"")</f>
        <v/>
      </c>
      <c r="C82" s="296" t="str" cm="1">
        <f t="array" ref="C82">IFERROR(INDEX(Sensors_OpuBC_cpXFP!$H$2:$H$1013,MATCH($A82,Sensors_OpuBC_cpXFP!$A$2:$A$1013,0),0),"")</f>
        <v/>
      </c>
      <c r="D82" s="229" t="s">
        <v>756</v>
      </c>
      <c r="E82" s="308" t="str" cm="1">
        <f t="array" ref="E82">IFERROR(INDEX(Ligands_names_and_links!$B$3:$B$111,MATCH($D82,Ligands_names_and_links!$A$3:$A$111,0),0)," ")</f>
        <v>Varenicline</v>
      </c>
      <c r="R82" s="246"/>
      <c r="S82" s="247"/>
      <c r="T82" s="247"/>
      <c r="U82" s="248"/>
      <c r="V82" s="247"/>
      <c r="W82" s="247"/>
      <c r="X82" s="247"/>
      <c r="Y82" s="247"/>
      <c r="Z82" s="247"/>
      <c r="AA82" s="248"/>
      <c r="AJ82" s="233"/>
      <c r="AK82" s="233"/>
    </row>
    <row r="83" spans="1:47" hidden="1">
      <c r="A83" s="228" t="s">
        <v>108</v>
      </c>
      <c r="B83" s="295" t="str" cm="1">
        <f t="array" ref="B83">IFERROR(INDEX(Sensors_OpuBC_cpXFP!$G$2:$G$1013,MATCH($A83,Sensors_OpuBC_cpXFP!$A$2:$A$1013,0),0),"")</f>
        <v>iNicSnFR3b</v>
      </c>
      <c r="C83" s="296" t="str" cm="1">
        <f t="array" ref="C83">IFERROR(INDEX(Sensors_OpuBC_cpXFP!$H$2:$H$1013,MATCH($A83,Sensors_OpuBC_cpXFP!$A$2:$A$1013,0),0),"")</f>
        <v>V7</v>
      </c>
      <c r="D83" s="229" t="s">
        <v>756</v>
      </c>
      <c r="E83" s="308" t="str" cm="1">
        <f t="array" ref="E83">IFERROR(INDEX(Ligands_names_and_links!$B$3:$B$111,MATCH($D83,Ligands_names_and_links!$A$3:$A$111,0),0)," ")</f>
        <v>Varenicline</v>
      </c>
      <c r="F83" s="137">
        <v>0</v>
      </c>
      <c r="H83" s="137">
        <v>0</v>
      </c>
      <c r="J83" s="64">
        <v>0</v>
      </c>
      <c r="K83" s="64">
        <v>0</v>
      </c>
      <c r="L83" s="64">
        <v>0</v>
      </c>
      <c r="M83" s="64">
        <v>0</v>
      </c>
      <c r="N83" s="182">
        <v>0</v>
      </c>
      <c r="O83" s="64">
        <v>0</v>
      </c>
      <c r="P83" s="137" t="s">
        <v>892</v>
      </c>
      <c r="Q83" s="64">
        <v>0</v>
      </c>
      <c r="R83" s="244">
        <v>12</v>
      </c>
      <c r="S83" s="64">
        <v>0</v>
      </c>
      <c r="T83" s="64">
        <v>0</v>
      </c>
      <c r="U83" s="233">
        <v>3</v>
      </c>
      <c r="V83" s="64">
        <v>0</v>
      </c>
      <c r="W83" s="64">
        <v>0</v>
      </c>
      <c r="X83" s="64">
        <v>0</v>
      </c>
      <c r="Y83" s="64">
        <v>0</v>
      </c>
      <c r="Z83" s="64">
        <v>0</v>
      </c>
      <c r="AA83" s="304">
        <f t="shared" ref="AA83:AA90" si="3">IFERROR(R83/U83," ")</f>
        <v>4</v>
      </c>
      <c r="AB83" s="64">
        <v>0</v>
      </c>
      <c r="AC83" s="182">
        <v>0</v>
      </c>
      <c r="AD83" s="64">
        <v>0</v>
      </c>
      <c r="AE83" s="64">
        <v>0</v>
      </c>
      <c r="AF83" s="64">
        <v>0</v>
      </c>
      <c r="AG83" s="64">
        <v>0</v>
      </c>
      <c r="AH83" s="64">
        <v>0</v>
      </c>
      <c r="AI83" s="64">
        <v>0</v>
      </c>
      <c r="AJ83" s="233">
        <v>0</v>
      </c>
      <c r="AK83" s="233">
        <v>0</v>
      </c>
      <c r="AL83" s="64">
        <v>0</v>
      </c>
      <c r="AM83" s="182">
        <v>0</v>
      </c>
      <c r="AN83" s="64">
        <v>0</v>
      </c>
      <c r="AO83" s="64">
        <v>0</v>
      </c>
      <c r="AP83" s="64">
        <v>0</v>
      </c>
      <c r="AQ83" s="64">
        <v>0</v>
      </c>
      <c r="AR83" s="64">
        <v>0</v>
      </c>
      <c r="AS83" s="64">
        <v>0</v>
      </c>
      <c r="AT83" s="64">
        <v>0</v>
      </c>
      <c r="AU83" s="182">
        <v>0</v>
      </c>
    </row>
    <row r="84" spans="1:47" hidden="1">
      <c r="A84" s="228" t="s">
        <v>118</v>
      </c>
      <c r="B84" s="295" t="str" cm="1">
        <f t="array" ref="B84">IFERROR(INDEX(Sensors_OpuBC_cpXFP!$G$2:$G$1013,MATCH($A84,Sensors_OpuBC_cpXFP!$A$2:$A$1013,0),0),"")</f>
        <v>iCytSnFR</v>
      </c>
      <c r="C84" s="296" cm="1">
        <f t="array" ref="C84">IFERROR(INDEX(Sensors_OpuBC_cpXFP!$H$2:$H$1013,MATCH($A84,Sensors_OpuBC_cpXFP!$A$2:$A$1013,0),0),"")</f>
        <v>0</v>
      </c>
      <c r="D84" s="229" t="s">
        <v>757</v>
      </c>
      <c r="E84" s="308" t="str" cm="1">
        <f t="array" ref="E84">IFERROR(INDEX(Ligands_names_and_links!$B$3:$B$111,MATCH($D84,Ligands_names_and_links!$A$3:$A$111,0),0)," ")</f>
        <v>Cytisine</v>
      </c>
      <c r="F84" s="137">
        <v>0</v>
      </c>
      <c r="H84" s="137">
        <v>0</v>
      </c>
      <c r="J84" s="64">
        <v>0</v>
      </c>
      <c r="K84" s="64">
        <v>0</v>
      </c>
      <c r="L84" s="64">
        <v>0</v>
      </c>
      <c r="M84" s="64">
        <v>0</v>
      </c>
      <c r="N84" s="182">
        <v>0</v>
      </c>
      <c r="O84" s="64">
        <v>0</v>
      </c>
      <c r="P84" s="137" t="s">
        <v>892</v>
      </c>
      <c r="Q84" s="64">
        <v>0</v>
      </c>
      <c r="R84" s="244">
        <v>5.5</v>
      </c>
      <c r="S84" s="64">
        <v>0</v>
      </c>
      <c r="T84" s="64">
        <v>0</v>
      </c>
      <c r="U84" s="233">
        <v>6.5</v>
      </c>
      <c r="V84" s="64">
        <v>0</v>
      </c>
      <c r="W84" s="64">
        <v>0</v>
      </c>
      <c r="X84" s="64">
        <v>0</v>
      </c>
      <c r="Y84" s="64">
        <v>0</v>
      </c>
      <c r="Z84" s="64">
        <v>0</v>
      </c>
      <c r="AA84" s="304">
        <f t="shared" si="3"/>
        <v>0.84615384615384615</v>
      </c>
      <c r="AB84" s="64">
        <v>0</v>
      </c>
      <c r="AC84" s="182">
        <v>0</v>
      </c>
      <c r="AD84" s="64">
        <v>0</v>
      </c>
      <c r="AE84" s="64">
        <v>0</v>
      </c>
      <c r="AF84" s="64">
        <v>0</v>
      </c>
      <c r="AG84" s="64">
        <v>0</v>
      </c>
      <c r="AH84" s="64">
        <v>0</v>
      </c>
      <c r="AI84" s="64">
        <v>0</v>
      </c>
      <c r="AJ84" s="233">
        <v>0</v>
      </c>
      <c r="AK84" s="233">
        <v>0</v>
      </c>
      <c r="AL84" s="64">
        <v>0</v>
      </c>
      <c r="AM84" s="182">
        <v>0</v>
      </c>
      <c r="AN84" s="64">
        <v>0</v>
      </c>
      <c r="AO84" s="64">
        <v>0</v>
      </c>
      <c r="AP84" s="64">
        <v>0</v>
      </c>
      <c r="AQ84" s="64">
        <v>0</v>
      </c>
      <c r="AR84" s="64">
        <v>0</v>
      </c>
      <c r="AS84" s="64">
        <v>0</v>
      </c>
      <c r="AT84" s="64">
        <v>0</v>
      </c>
      <c r="AU84" s="182">
        <v>0</v>
      </c>
    </row>
    <row r="85" spans="1:47" hidden="1">
      <c r="A85" s="228" t="s">
        <v>161</v>
      </c>
      <c r="B85" s="295" cm="1">
        <f t="array" ref="B85">IFERROR(INDEX(Sensors_OpuBC_cpXFP!$G$2:$G$1013,MATCH($A85,Sensors_OpuBC_cpXFP!$A$2:$A$1013,0),0),"")</f>
        <v>0</v>
      </c>
      <c r="C85" s="296" cm="1">
        <f t="array" ref="C85">IFERROR(INDEX(Sensors_OpuBC_cpXFP!$H$2:$H$1013,MATCH($A85,Sensors_OpuBC_cpXFP!$A$2:$A$1013,0),0),"")</f>
        <v>0</v>
      </c>
      <c r="D85" s="229" t="s">
        <v>757</v>
      </c>
      <c r="E85" s="308" t="str" cm="1">
        <f t="array" ref="E85">IFERROR(INDEX(Ligands_names_and_links!$B$3:$B$111,MATCH($D85,Ligands_names_and_links!$A$3:$A$111,0),0)," ")</f>
        <v>Cytisine</v>
      </c>
      <c r="F85" s="137">
        <v>0</v>
      </c>
      <c r="H85" s="137">
        <v>0</v>
      </c>
      <c r="J85" s="64">
        <v>0</v>
      </c>
      <c r="K85" s="64">
        <v>0</v>
      </c>
      <c r="L85" s="64">
        <v>0</v>
      </c>
      <c r="M85" s="64">
        <v>0</v>
      </c>
      <c r="N85" s="182">
        <v>0</v>
      </c>
      <c r="O85" s="64">
        <v>0</v>
      </c>
      <c r="P85" s="137" t="s">
        <v>894</v>
      </c>
      <c r="Q85" s="64">
        <v>0</v>
      </c>
      <c r="R85" s="244">
        <v>2.25</v>
      </c>
      <c r="S85" s="64">
        <v>0</v>
      </c>
      <c r="T85" s="64">
        <v>0</v>
      </c>
      <c r="U85" s="233">
        <v>8</v>
      </c>
      <c r="V85" s="64">
        <v>0</v>
      </c>
      <c r="W85" s="64">
        <v>0</v>
      </c>
      <c r="X85" s="64">
        <v>0</v>
      </c>
      <c r="Y85" s="64">
        <v>0</v>
      </c>
      <c r="Z85" s="64">
        <v>0</v>
      </c>
      <c r="AA85" s="304">
        <f t="shared" si="3"/>
        <v>0.28125</v>
      </c>
      <c r="AB85" s="64">
        <v>0</v>
      </c>
      <c r="AC85" s="182">
        <v>0</v>
      </c>
      <c r="AD85" s="64">
        <v>0</v>
      </c>
      <c r="AE85" s="64">
        <v>0</v>
      </c>
      <c r="AF85" s="64">
        <v>0</v>
      </c>
      <c r="AG85" s="64">
        <v>0</v>
      </c>
      <c r="AH85" s="64">
        <v>0</v>
      </c>
      <c r="AI85" s="64">
        <v>0</v>
      </c>
      <c r="AJ85" s="233">
        <v>0</v>
      </c>
      <c r="AK85" s="233">
        <v>0</v>
      </c>
      <c r="AL85" s="64">
        <v>0</v>
      </c>
      <c r="AM85" s="182">
        <v>0</v>
      </c>
      <c r="AN85" s="64">
        <v>0</v>
      </c>
      <c r="AO85" s="64">
        <v>0</v>
      </c>
      <c r="AP85" s="64">
        <v>0</v>
      </c>
      <c r="AQ85" s="64">
        <v>0</v>
      </c>
      <c r="AR85" s="64">
        <v>0</v>
      </c>
      <c r="AS85" s="64">
        <v>0</v>
      </c>
      <c r="AT85" s="64">
        <v>0</v>
      </c>
      <c r="AU85" s="182">
        <v>0</v>
      </c>
    </row>
    <row r="86" spans="1:47" hidden="1">
      <c r="A86" s="228" t="s">
        <v>164</v>
      </c>
      <c r="B86" s="295" cm="1">
        <f t="array" ref="B86">IFERROR(INDEX(Sensors_OpuBC_cpXFP!$G$2:$G$1013,MATCH($A86,Sensors_OpuBC_cpXFP!$A$2:$A$1013,0),0),"")</f>
        <v>0</v>
      </c>
      <c r="C86" s="296" cm="1">
        <f t="array" ref="C86">IFERROR(INDEX(Sensors_OpuBC_cpXFP!$H$2:$H$1013,MATCH($A86,Sensors_OpuBC_cpXFP!$A$2:$A$1013,0),0),"")</f>
        <v>0</v>
      </c>
      <c r="D86" s="229" t="s">
        <v>757</v>
      </c>
      <c r="E86" s="308" t="str" cm="1">
        <f t="array" ref="E86">IFERROR(INDEX(Ligands_names_and_links!$B$3:$B$111,MATCH($D86,Ligands_names_and_links!$A$3:$A$111,0),0)," ")</f>
        <v>Cytisine</v>
      </c>
      <c r="F86" s="137">
        <v>0</v>
      </c>
      <c r="H86" s="137">
        <v>0</v>
      </c>
      <c r="J86" s="64">
        <v>0</v>
      </c>
      <c r="K86" s="64">
        <v>0</v>
      </c>
      <c r="L86" s="64">
        <v>0</v>
      </c>
      <c r="M86" s="64">
        <v>0</v>
      </c>
      <c r="N86" s="182">
        <v>0</v>
      </c>
      <c r="O86" s="64">
        <v>0</v>
      </c>
      <c r="P86" s="137" t="s">
        <v>894</v>
      </c>
      <c r="Q86" s="64">
        <v>0</v>
      </c>
      <c r="R86" s="244">
        <v>2.25</v>
      </c>
      <c r="S86" s="64">
        <v>0</v>
      </c>
      <c r="T86" s="64">
        <v>0</v>
      </c>
      <c r="U86" s="233">
        <v>8</v>
      </c>
      <c r="V86" s="64">
        <v>0</v>
      </c>
      <c r="W86" s="64">
        <v>0</v>
      </c>
      <c r="X86" s="64">
        <v>0</v>
      </c>
      <c r="Y86" s="64">
        <v>0</v>
      </c>
      <c r="Z86" s="64">
        <v>0</v>
      </c>
      <c r="AA86" s="304">
        <f t="shared" si="3"/>
        <v>0.28125</v>
      </c>
      <c r="AB86" s="64">
        <v>0</v>
      </c>
      <c r="AC86" s="182">
        <v>0</v>
      </c>
      <c r="AD86" s="64">
        <v>0</v>
      </c>
      <c r="AE86" s="64">
        <v>0</v>
      </c>
      <c r="AF86" s="64">
        <v>0</v>
      </c>
      <c r="AG86" s="64">
        <v>0</v>
      </c>
      <c r="AH86" s="64">
        <v>0</v>
      </c>
      <c r="AI86" s="64">
        <v>0</v>
      </c>
      <c r="AJ86" s="233">
        <v>0</v>
      </c>
      <c r="AK86" s="233">
        <v>0</v>
      </c>
      <c r="AL86" s="64">
        <v>0</v>
      </c>
      <c r="AM86" s="182">
        <v>0</v>
      </c>
      <c r="AN86" s="64">
        <v>0</v>
      </c>
      <c r="AO86" s="64">
        <v>0</v>
      </c>
      <c r="AP86" s="64">
        <v>0</v>
      </c>
      <c r="AQ86" s="64">
        <v>0</v>
      </c>
      <c r="AR86" s="64">
        <v>0</v>
      </c>
      <c r="AS86" s="64">
        <v>0</v>
      </c>
      <c r="AT86" s="64">
        <v>0</v>
      </c>
      <c r="AU86" s="182">
        <v>0</v>
      </c>
    </row>
    <row r="87" spans="1:47" s="253" customFormat="1" hidden="1">
      <c r="A87" s="249" t="s">
        <v>167</v>
      </c>
      <c r="B87" s="299" cm="1">
        <f t="array" ref="B87">IFERROR(INDEX(Sensors_OpuBC_cpXFP!$G$2:$G$1013,MATCH($A87,Sensors_OpuBC_cpXFP!$A$2:$A$1013,0),0),"")</f>
        <v>0</v>
      </c>
      <c r="C87" s="300" cm="1">
        <f t="array" ref="C87">IFERROR(INDEX(Sensors_OpuBC_cpXFP!$H$2:$H$1013,MATCH($A87,Sensors_OpuBC_cpXFP!$A$2:$A$1013,0),0),"")</f>
        <v>0</v>
      </c>
      <c r="D87" s="250" t="s">
        <v>757</v>
      </c>
      <c r="E87" s="310" t="str" cm="1">
        <f t="array" ref="E87">IFERROR(INDEX(Ligands_names_and_links!$B$3:$B$111,MATCH($D87,Ligands_names_and_links!$A$3:$A$111,0),0)," ")</f>
        <v>Cytisine</v>
      </c>
      <c r="F87" s="251">
        <v>0</v>
      </c>
      <c r="G87" s="251"/>
      <c r="H87" s="251">
        <v>0</v>
      </c>
      <c r="I87" s="252"/>
      <c r="J87" s="253">
        <v>0</v>
      </c>
      <c r="K87" s="253">
        <v>0</v>
      </c>
      <c r="L87" s="253">
        <v>0</v>
      </c>
      <c r="M87" s="253">
        <v>0</v>
      </c>
      <c r="N87" s="254">
        <v>0</v>
      </c>
      <c r="O87" s="253">
        <v>0</v>
      </c>
      <c r="P87" s="251" t="s">
        <v>894</v>
      </c>
      <c r="Q87" s="253">
        <v>0</v>
      </c>
      <c r="R87" s="255">
        <v>5.5</v>
      </c>
      <c r="S87" s="253">
        <v>0</v>
      </c>
      <c r="T87" s="253">
        <v>0</v>
      </c>
      <c r="U87" s="256">
        <v>6.5</v>
      </c>
      <c r="V87" s="253">
        <v>0</v>
      </c>
      <c r="W87" s="253">
        <v>0</v>
      </c>
      <c r="X87" s="253">
        <v>0</v>
      </c>
      <c r="Y87" s="253">
        <v>0</v>
      </c>
      <c r="Z87" s="253">
        <v>0</v>
      </c>
      <c r="AA87" s="307">
        <f t="shared" si="3"/>
        <v>0.84615384615384615</v>
      </c>
      <c r="AB87" s="253">
        <v>0</v>
      </c>
      <c r="AC87" s="254">
        <v>0</v>
      </c>
      <c r="AD87" s="253">
        <v>0</v>
      </c>
      <c r="AE87" s="253">
        <v>0</v>
      </c>
      <c r="AF87" s="253">
        <v>0</v>
      </c>
      <c r="AG87" s="253">
        <v>0</v>
      </c>
      <c r="AH87" s="253">
        <v>0</v>
      </c>
      <c r="AI87" s="253">
        <v>0</v>
      </c>
      <c r="AJ87" s="256">
        <v>0</v>
      </c>
      <c r="AK87" s="256">
        <v>0</v>
      </c>
      <c r="AL87" s="253">
        <v>0</v>
      </c>
      <c r="AM87" s="254">
        <v>0</v>
      </c>
      <c r="AN87" s="253">
        <v>0</v>
      </c>
      <c r="AO87" s="253">
        <v>0</v>
      </c>
      <c r="AP87" s="253">
        <v>0</v>
      </c>
      <c r="AQ87" s="253">
        <v>0</v>
      </c>
      <c r="AR87" s="253">
        <v>0</v>
      </c>
      <c r="AS87" s="253">
        <v>0</v>
      </c>
      <c r="AT87" s="253">
        <v>0</v>
      </c>
      <c r="AU87" s="254">
        <v>0</v>
      </c>
    </row>
    <row r="88" spans="1:47" hidden="1">
      <c r="A88" s="228" t="s">
        <v>204</v>
      </c>
      <c r="B88" s="295" cm="1">
        <f t="array" ref="B88">IFERROR(INDEX(Sensors_OpuBC_cpXFP!$G$2:$G$1013,MATCH($A88,Sensors_OpuBC_cpXFP!$A$2:$A$1013,0),0),"")</f>
        <v>0</v>
      </c>
      <c r="C88" s="296" cm="1">
        <f t="array" ref="C88">IFERROR(INDEX(Sensors_OpuBC_cpXFP!$H$2:$H$1013,MATCH($A88,Sensors_OpuBC_cpXFP!$A$2:$A$1013,0),0),"")</f>
        <v>0</v>
      </c>
      <c r="D88" s="229" t="s">
        <v>757</v>
      </c>
      <c r="E88" s="308" t="str" cm="1">
        <f t="array" ref="E88">IFERROR(INDEX(Ligands_names_and_links!$B$3:$B$111,MATCH($D88,Ligands_names_and_links!$A$3:$A$111,0),0)," ")</f>
        <v>Cytisine</v>
      </c>
      <c r="F88" s="137">
        <v>0</v>
      </c>
      <c r="H88" s="137">
        <v>0</v>
      </c>
      <c r="J88" s="64">
        <v>0</v>
      </c>
      <c r="K88" s="64">
        <v>0</v>
      </c>
      <c r="L88" s="64">
        <v>0</v>
      </c>
      <c r="M88" s="64">
        <v>0</v>
      </c>
      <c r="N88" s="182">
        <v>0</v>
      </c>
      <c r="O88" s="64">
        <v>0</v>
      </c>
      <c r="P88" s="137" t="s">
        <v>894</v>
      </c>
      <c r="Q88" s="64">
        <v>0</v>
      </c>
      <c r="R88" s="244">
        <v>0</v>
      </c>
      <c r="S88" s="64">
        <v>0</v>
      </c>
      <c r="T88" s="64">
        <v>0</v>
      </c>
      <c r="U88" s="233">
        <v>0</v>
      </c>
      <c r="V88" s="64">
        <v>0</v>
      </c>
      <c r="W88" s="64">
        <v>0</v>
      </c>
      <c r="X88" s="64">
        <v>0</v>
      </c>
      <c r="Y88" s="64">
        <v>0</v>
      </c>
      <c r="Z88" s="64">
        <v>0</v>
      </c>
      <c r="AA88" s="304" t="str">
        <f t="shared" si="3"/>
        <v xml:space="preserve"> </v>
      </c>
      <c r="AB88" s="64">
        <v>0</v>
      </c>
      <c r="AC88" s="182">
        <v>0</v>
      </c>
      <c r="AD88" s="64">
        <v>0</v>
      </c>
      <c r="AE88" s="64">
        <v>0</v>
      </c>
      <c r="AF88" s="64">
        <v>0</v>
      </c>
      <c r="AG88" s="64">
        <v>0</v>
      </c>
      <c r="AH88" s="64">
        <v>0</v>
      </c>
      <c r="AI88" s="64">
        <v>0</v>
      </c>
      <c r="AJ88" s="233">
        <v>0</v>
      </c>
      <c r="AK88" s="233">
        <v>0</v>
      </c>
      <c r="AL88" s="64">
        <v>0</v>
      </c>
      <c r="AM88" s="182">
        <v>0</v>
      </c>
      <c r="AN88" s="64">
        <v>0</v>
      </c>
      <c r="AO88" s="64">
        <v>0</v>
      </c>
      <c r="AP88" s="64">
        <v>0</v>
      </c>
      <c r="AQ88" s="64">
        <v>0</v>
      </c>
      <c r="AR88" s="64">
        <v>0</v>
      </c>
      <c r="AS88" s="64">
        <v>0</v>
      </c>
      <c r="AT88" s="64">
        <v>0</v>
      </c>
      <c r="AU88" s="182">
        <v>0</v>
      </c>
    </row>
    <row r="89" spans="1:47" hidden="1">
      <c r="A89" s="228" t="s">
        <v>224</v>
      </c>
      <c r="B89" s="295" t="str" cm="1">
        <f t="array" ref="B89">IFERROR(INDEX(Sensors_OpuBC_cpXFP!$G$2:$G$1013,MATCH($A89,Sensors_OpuBC_cpXFP!$A$2:$A$1013,0),0),"")</f>
        <v>iCytSnFR</v>
      </c>
      <c r="C89" s="296" cm="1">
        <f t="array" ref="C89">IFERROR(INDEX(Sensors_OpuBC_cpXFP!$H$2:$H$1013,MATCH($A89,Sensors_OpuBC_cpXFP!$A$2:$A$1013,0),0),"")</f>
        <v>0</v>
      </c>
      <c r="D89" s="229" t="s">
        <v>757</v>
      </c>
      <c r="E89" s="308" t="str" cm="1">
        <f t="array" ref="E89">IFERROR(INDEX(Ligands_names_and_links!$B$3:$B$111,MATCH($D89,Ligands_names_and_links!$A$3:$A$111,0),0)," ")</f>
        <v>Cytisine</v>
      </c>
      <c r="F89" s="137">
        <v>0</v>
      </c>
      <c r="H89" s="137">
        <v>0</v>
      </c>
      <c r="J89" s="64">
        <v>0</v>
      </c>
      <c r="K89" s="64">
        <v>0</v>
      </c>
      <c r="L89" s="64">
        <v>0</v>
      </c>
      <c r="M89" s="64">
        <v>0</v>
      </c>
      <c r="N89" s="182">
        <v>0</v>
      </c>
      <c r="O89" s="64">
        <v>0</v>
      </c>
      <c r="P89" s="137" t="s">
        <v>894</v>
      </c>
      <c r="Q89" s="64">
        <v>0</v>
      </c>
      <c r="R89" s="244">
        <v>4.2</v>
      </c>
      <c r="S89" s="64">
        <v>0</v>
      </c>
      <c r="T89" s="64">
        <v>0</v>
      </c>
      <c r="U89" s="233">
        <v>2.6</v>
      </c>
      <c r="V89" s="64">
        <v>0</v>
      </c>
      <c r="W89" s="64">
        <v>0</v>
      </c>
      <c r="X89" s="64">
        <v>0</v>
      </c>
      <c r="Y89" s="64">
        <v>0</v>
      </c>
      <c r="Z89" s="64">
        <v>0</v>
      </c>
      <c r="AA89" s="304">
        <f t="shared" si="3"/>
        <v>1.6153846153846154</v>
      </c>
      <c r="AB89" s="64">
        <v>0</v>
      </c>
      <c r="AC89" s="182">
        <v>0</v>
      </c>
      <c r="AD89" s="64">
        <v>0</v>
      </c>
      <c r="AE89" s="64">
        <v>0</v>
      </c>
      <c r="AF89" s="64">
        <v>0</v>
      </c>
      <c r="AG89" s="64">
        <v>0</v>
      </c>
      <c r="AH89" s="64">
        <v>0</v>
      </c>
      <c r="AI89" s="64">
        <v>0</v>
      </c>
      <c r="AJ89" s="233">
        <v>0</v>
      </c>
      <c r="AK89" s="233">
        <v>0</v>
      </c>
      <c r="AL89" s="64">
        <v>0</v>
      </c>
      <c r="AM89" s="182">
        <v>0</v>
      </c>
      <c r="AN89" s="64">
        <v>0</v>
      </c>
      <c r="AO89" s="64">
        <v>0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182">
        <v>0</v>
      </c>
    </row>
    <row r="90" spans="1:47" hidden="1">
      <c r="A90" s="228" t="s">
        <v>226</v>
      </c>
      <c r="B90" s="295" t="str" cm="1">
        <f t="array" ref="B90">IFERROR(INDEX(Sensors_OpuBC_cpXFP!$G$2:$G$1013,MATCH($A90,Sensors_OpuBC_cpXFP!$A$2:$A$1013,0),0),"")</f>
        <v>iCytSnFR</v>
      </c>
      <c r="C90" s="296" cm="1">
        <f t="array" ref="C90">IFERROR(INDEX(Sensors_OpuBC_cpXFP!$H$2:$H$1013,MATCH($A90,Sensors_OpuBC_cpXFP!$A$2:$A$1013,0),0),"")</f>
        <v>0</v>
      </c>
      <c r="D90" s="229" t="s">
        <v>757</v>
      </c>
      <c r="E90" s="308" t="str" cm="1">
        <f t="array" ref="E90">IFERROR(INDEX(Ligands_names_and_links!$B$3:$B$111,MATCH($D90,Ligands_names_and_links!$A$3:$A$111,0),0)," ")</f>
        <v>Cytisine</v>
      </c>
      <c r="F90" s="137">
        <v>0</v>
      </c>
      <c r="H90" s="137">
        <v>0</v>
      </c>
      <c r="J90" s="64">
        <v>0</v>
      </c>
      <c r="K90" s="64">
        <v>0</v>
      </c>
      <c r="L90" s="64">
        <v>0</v>
      </c>
      <c r="M90" s="64">
        <v>0</v>
      </c>
      <c r="N90" s="182">
        <v>0</v>
      </c>
      <c r="O90" s="64">
        <v>0</v>
      </c>
      <c r="P90" s="137" t="s">
        <v>892</v>
      </c>
      <c r="Q90" s="64">
        <v>0</v>
      </c>
      <c r="R90" s="244">
        <v>4.5</v>
      </c>
      <c r="S90" s="64">
        <v>0</v>
      </c>
      <c r="T90" s="64">
        <v>0</v>
      </c>
      <c r="U90" s="233">
        <v>3.5</v>
      </c>
      <c r="V90" s="64">
        <v>0</v>
      </c>
      <c r="W90" s="64">
        <v>0</v>
      </c>
      <c r="X90" s="64">
        <v>0</v>
      </c>
      <c r="Y90" s="64">
        <v>0</v>
      </c>
      <c r="Z90" s="64">
        <v>0</v>
      </c>
      <c r="AA90" s="304">
        <f t="shared" si="3"/>
        <v>1.2857142857142858</v>
      </c>
      <c r="AB90" s="64">
        <v>0</v>
      </c>
      <c r="AC90" s="182">
        <v>0</v>
      </c>
      <c r="AD90" s="64">
        <v>0</v>
      </c>
      <c r="AE90" s="64">
        <v>0</v>
      </c>
      <c r="AF90" s="64">
        <v>0</v>
      </c>
      <c r="AG90" s="64">
        <v>0</v>
      </c>
      <c r="AH90" s="64">
        <v>0</v>
      </c>
      <c r="AI90" s="64">
        <v>0</v>
      </c>
      <c r="AJ90" s="233">
        <v>0</v>
      </c>
      <c r="AK90" s="233">
        <v>0</v>
      </c>
      <c r="AL90" s="64">
        <v>0</v>
      </c>
      <c r="AM90" s="182">
        <v>0</v>
      </c>
      <c r="AN90" s="64">
        <v>0</v>
      </c>
      <c r="AO90" s="64">
        <v>0</v>
      </c>
      <c r="AP90" s="64">
        <v>0</v>
      </c>
      <c r="AQ90" s="64">
        <v>0</v>
      </c>
      <c r="AR90" s="64">
        <v>0</v>
      </c>
      <c r="AS90" s="64">
        <v>0</v>
      </c>
      <c r="AT90" s="64">
        <v>0</v>
      </c>
      <c r="AU90" s="182">
        <v>0</v>
      </c>
    </row>
    <row r="91" spans="1:47" hidden="1">
      <c r="A91" s="228"/>
      <c r="B91" s="295" t="str" cm="1">
        <f t="array" ref="B91">IFERROR(INDEX(Sensors_OpuBC_cpXFP!$G$2:$G$1013,MATCH($A91,Sensors_OpuBC_cpXFP!$A$2:$A$1013,0),0),"")</f>
        <v/>
      </c>
      <c r="C91" s="296" t="str" cm="1">
        <f t="array" ref="C91">IFERROR(INDEX(Sensors_OpuBC_cpXFP!$H$2:$H$1013,MATCH($A91,Sensors_OpuBC_cpXFP!$A$2:$A$1013,0),0),"")</f>
        <v/>
      </c>
      <c r="D91" s="229" t="s">
        <v>757</v>
      </c>
      <c r="E91" s="308" t="str" cm="1">
        <f t="array" ref="E91">IFERROR(INDEX(Ligands_names_and_links!$B$3:$B$111,MATCH($D91,Ligands_names_and_links!$A$3:$A$111,0),0)," ")</f>
        <v>Cytisine</v>
      </c>
      <c r="R91" s="244"/>
      <c r="U91" s="233"/>
      <c r="AA91" s="233"/>
      <c r="AJ91" s="233"/>
      <c r="AK91" s="233"/>
    </row>
    <row r="92" spans="1:47" hidden="1">
      <c r="A92" s="228"/>
      <c r="B92" s="295" t="str" cm="1">
        <f t="array" ref="B92">IFERROR(INDEX(Sensors_OpuBC_cpXFP!$G$2:$G$1013,MATCH($A92,Sensors_OpuBC_cpXFP!$A$2:$A$1013,0),0),"")</f>
        <v/>
      </c>
      <c r="C92" s="296" t="str" cm="1">
        <f t="array" ref="C92">IFERROR(INDEX(Sensors_OpuBC_cpXFP!$H$2:$H$1013,MATCH($A92,Sensors_OpuBC_cpXFP!$A$2:$A$1013,0),0),"")</f>
        <v/>
      </c>
      <c r="D92" s="229" t="s">
        <v>757</v>
      </c>
      <c r="E92" s="308" t="str" cm="1">
        <f t="array" ref="E92">IFERROR(INDEX(Ligands_names_and_links!$B$3:$B$111,MATCH($D92,Ligands_names_and_links!$A$3:$A$111,0),0)," ")</f>
        <v>Cytisine</v>
      </c>
      <c r="R92" s="244"/>
      <c r="U92" s="233"/>
      <c r="AA92" s="233"/>
      <c r="AJ92" s="233"/>
      <c r="AK92" s="233"/>
    </row>
    <row r="93" spans="1:47" hidden="1">
      <c r="A93" s="228"/>
      <c r="B93" s="295" t="str" cm="1">
        <f t="array" ref="B93">IFERROR(INDEX(Sensors_OpuBC_cpXFP!$G$2:$G$1013,MATCH($A93,Sensors_OpuBC_cpXFP!$A$2:$A$1013,0),0),"")</f>
        <v/>
      </c>
      <c r="C93" s="296" t="str" cm="1">
        <f t="array" ref="C93">IFERROR(INDEX(Sensors_OpuBC_cpXFP!$H$2:$H$1013,MATCH($A93,Sensors_OpuBC_cpXFP!$A$2:$A$1013,0),0),"")</f>
        <v/>
      </c>
      <c r="D93" s="229" t="s">
        <v>757</v>
      </c>
      <c r="E93" s="308" t="str" cm="1">
        <f t="array" ref="E93">IFERROR(INDEX(Ligands_names_and_links!$B$3:$B$111,MATCH($D93,Ligands_names_and_links!$A$3:$A$111,0),0)," ")</f>
        <v>Cytisine</v>
      </c>
      <c r="R93" s="244"/>
      <c r="U93" s="233"/>
      <c r="AA93" s="233"/>
      <c r="AJ93" s="233"/>
      <c r="AK93" s="233"/>
    </row>
    <row r="94" spans="1:47" hidden="1">
      <c r="A94" s="228" t="s">
        <v>104</v>
      </c>
      <c r="B94" s="295" t="str" cm="1">
        <f t="array" ref="B94">IFERROR(INDEX(Sensors_OpuBC_cpXFP!$G$2:$G$1013,MATCH($A94,Sensors_OpuBC_cpXFP!$A$2:$A$1013,0),0),"")</f>
        <v>iNicSnFR3a</v>
      </c>
      <c r="C94" s="296" t="str" cm="1">
        <f t="array" ref="C94">IFERROR(INDEX(Sensors_OpuBC_cpXFP!$H$2:$H$1013,MATCH($A94,Sensors_OpuBC_cpXFP!$A$2:$A$1013,0),0),"")</f>
        <v>CC93</v>
      </c>
      <c r="D94" s="229" t="s">
        <v>758</v>
      </c>
      <c r="E94" s="308" t="str" cm="1">
        <f t="array" ref="E94">IFERROR(INDEX(Ligands_names_and_links!$B$3:$B$111,MATCH($D94,Ligands_names_and_links!$A$3:$A$111,0),0)," ")</f>
        <v>Nicotine</v>
      </c>
      <c r="F94" s="137" t="s">
        <v>898</v>
      </c>
      <c r="H94" s="137" t="s">
        <v>883</v>
      </c>
      <c r="I94" s="142" t="s">
        <v>886</v>
      </c>
      <c r="J94" s="64">
        <v>0</v>
      </c>
      <c r="K94" s="64">
        <v>0</v>
      </c>
      <c r="L94" s="64">
        <v>0</v>
      </c>
      <c r="M94" s="64">
        <v>0</v>
      </c>
      <c r="N94" s="182">
        <v>0</v>
      </c>
      <c r="O94" s="64">
        <v>0</v>
      </c>
      <c r="P94" s="137" t="s">
        <v>892</v>
      </c>
      <c r="Q94" s="64">
        <v>0</v>
      </c>
      <c r="R94" s="244">
        <v>12</v>
      </c>
      <c r="S94" s="64">
        <v>0</v>
      </c>
      <c r="T94" s="64">
        <v>0</v>
      </c>
      <c r="U94" s="233">
        <v>20</v>
      </c>
      <c r="V94" s="64">
        <v>0</v>
      </c>
      <c r="W94" s="64">
        <v>0</v>
      </c>
      <c r="X94" s="64">
        <v>0</v>
      </c>
      <c r="Y94" s="64">
        <v>0</v>
      </c>
      <c r="Z94" s="64">
        <v>0</v>
      </c>
      <c r="AA94" s="304">
        <f t="shared" ref="AA94:AA100" si="4">IFERROR(R94/U94," ")</f>
        <v>0.6</v>
      </c>
      <c r="AB94" s="64">
        <v>0</v>
      </c>
      <c r="AC94" s="182">
        <v>0</v>
      </c>
      <c r="AD94" s="64">
        <v>0</v>
      </c>
      <c r="AE94" s="64">
        <v>0</v>
      </c>
      <c r="AF94" s="64">
        <v>0</v>
      </c>
      <c r="AG94" s="64">
        <v>0</v>
      </c>
      <c r="AH94" s="64">
        <v>0</v>
      </c>
      <c r="AI94" s="64">
        <v>0</v>
      </c>
      <c r="AJ94" s="233">
        <v>0</v>
      </c>
      <c r="AK94" s="233">
        <v>0</v>
      </c>
      <c r="AL94" s="64">
        <v>0</v>
      </c>
      <c r="AM94" s="182">
        <v>0</v>
      </c>
      <c r="AN94" s="64">
        <v>0</v>
      </c>
      <c r="AO94" s="64">
        <v>0</v>
      </c>
      <c r="AP94" s="64">
        <v>0</v>
      </c>
      <c r="AQ94" s="64">
        <v>0</v>
      </c>
      <c r="AR94" s="64">
        <v>0</v>
      </c>
      <c r="AS94" s="64">
        <v>0</v>
      </c>
      <c r="AT94" s="64">
        <v>0</v>
      </c>
      <c r="AU94" s="182">
        <v>0</v>
      </c>
    </row>
    <row r="95" spans="1:47" hidden="1">
      <c r="A95" s="228" t="s">
        <v>118</v>
      </c>
      <c r="B95" s="295" t="str" cm="1">
        <f t="array" ref="B95">IFERROR(INDEX(Sensors_OpuBC_cpXFP!$G$2:$G$1013,MATCH($A95,Sensors_OpuBC_cpXFP!$A$2:$A$1013,0),0),"")</f>
        <v>iCytSnFR</v>
      </c>
      <c r="C95" s="296" cm="1">
        <f t="array" ref="C95">IFERROR(INDEX(Sensors_OpuBC_cpXFP!$H$2:$H$1013,MATCH($A95,Sensors_OpuBC_cpXFP!$A$2:$A$1013,0),0),"")</f>
        <v>0</v>
      </c>
      <c r="D95" s="229" t="s">
        <v>758</v>
      </c>
      <c r="E95" s="308" t="str" cm="1">
        <f t="array" ref="E95">IFERROR(INDEX(Ligands_names_and_links!$B$3:$B$111,MATCH($D95,Ligands_names_and_links!$A$3:$A$111,0),0)," ")</f>
        <v>Nicotine</v>
      </c>
      <c r="F95" s="137">
        <v>0</v>
      </c>
      <c r="H95" s="137">
        <v>0</v>
      </c>
      <c r="J95" s="64">
        <v>0</v>
      </c>
      <c r="K95" s="64">
        <v>0</v>
      </c>
      <c r="L95" s="64">
        <v>0</v>
      </c>
      <c r="M95" s="64">
        <v>0</v>
      </c>
      <c r="N95" s="182">
        <v>0</v>
      </c>
      <c r="O95" s="64">
        <v>0</v>
      </c>
      <c r="P95" s="137" t="s">
        <v>892</v>
      </c>
      <c r="Q95" s="64">
        <v>0</v>
      </c>
      <c r="R95" s="244">
        <v>6</v>
      </c>
      <c r="S95" s="64">
        <v>0</v>
      </c>
      <c r="T95" s="64">
        <v>0</v>
      </c>
      <c r="U95" s="233">
        <v>13.5</v>
      </c>
      <c r="V95" s="64">
        <v>0</v>
      </c>
      <c r="W95" s="64">
        <v>0</v>
      </c>
      <c r="X95" s="64">
        <v>0</v>
      </c>
      <c r="Y95" s="64">
        <v>0</v>
      </c>
      <c r="Z95" s="64">
        <v>0</v>
      </c>
      <c r="AA95" s="304">
        <f t="shared" si="4"/>
        <v>0.44444444444444442</v>
      </c>
      <c r="AB95" s="64">
        <v>0</v>
      </c>
      <c r="AC95" s="182">
        <v>0</v>
      </c>
      <c r="AD95" s="64">
        <v>0</v>
      </c>
      <c r="AE95" s="64">
        <v>0</v>
      </c>
      <c r="AF95" s="64">
        <v>0</v>
      </c>
      <c r="AG95" s="64">
        <v>0</v>
      </c>
      <c r="AH95" s="64">
        <v>0</v>
      </c>
      <c r="AI95" s="64">
        <v>0</v>
      </c>
      <c r="AJ95" s="233">
        <v>0</v>
      </c>
      <c r="AK95" s="233">
        <v>0</v>
      </c>
      <c r="AL95" s="64">
        <v>0</v>
      </c>
      <c r="AM95" s="182">
        <v>0</v>
      </c>
      <c r="AN95" s="64">
        <v>0</v>
      </c>
      <c r="AO95" s="64">
        <v>0</v>
      </c>
      <c r="AP95" s="64">
        <v>0</v>
      </c>
      <c r="AQ95" s="64">
        <v>0</v>
      </c>
      <c r="AR95" s="64">
        <v>0</v>
      </c>
      <c r="AS95" s="64">
        <v>0</v>
      </c>
      <c r="AT95" s="64">
        <v>0</v>
      </c>
      <c r="AU95" s="182">
        <v>0</v>
      </c>
    </row>
    <row r="96" spans="1:47" hidden="1">
      <c r="A96" s="228" t="s">
        <v>204</v>
      </c>
      <c r="B96" s="295" cm="1">
        <f t="array" ref="B96">IFERROR(INDEX(Sensors_OpuBC_cpXFP!$G$2:$G$1013,MATCH($A96,Sensors_OpuBC_cpXFP!$A$2:$A$1013,0),0),"")</f>
        <v>0</v>
      </c>
      <c r="C96" s="296" cm="1">
        <f t="array" ref="C96">IFERROR(INDEX(Sensors_OpuBC_cpXFP!$H$2:$H$1013,MATCH($A96,Sensors_OpuBC_cpXFP!$A$2:$A$1013,0),0),"")</f>
        <v>0</v>
      </c>
      <c r="D96" s="229" t="s">
        <v>758</v>
      </c>
      <c r="E96" s="308" t="str" cm="1">
        <f t="array" ref="E96">IFERROR(INDEX(Ligands_names_and_links!$B$3:$B$111,MATCH($D96,Ligands_names_and_links!$A$3:$A$111,0),0)," ")</f>
        <v>Nicotine</v>
      </c>
      <c r="F96" s="137">
        <v>0</v>
      </c>
      <c r="H96" s="137">
        <v>0</v>
      </c>
      <c r="J96" s="64">
        <v>0</v>
      </c>
      <c r="K96" s="64">
        <v>0</v>
      </c>
      <c r="L96" s="64">
        <v>0</v>
      </c>
      <c r="M96" s="64">
        <v>0</v>
      </c>
      <c r="N96" s="182">
        <v>0</v>
      </c>
      <c r="O96" s="64">
        <v>0</v>
      </c>
      <c r="P96" s="137" t="s">
        <v>894</v>
      </c>
      <c r="Q96" s="64">
        <v>0</v>
      </c>
      <c r="R96" s="244">
        <v>2.1</v>
      </c>
      <c r="S96" s="64">
        <v>0</v>
      </c>
      <c r="T96" s="64">
        <v>0</v>
      </c>
      <c r="U96" s="233">
        <v>441</v>
      </c>
      <c r="V96" s="64">
        <v>0</v>
      </c>
      <c r="W96" s="64">
        <v>0</v>
      </c>
      <c r="X96" s="64">
        <v>0</v>
      </c>
      <c r="Y96" s="64">
        <v>0</v>
      </c>
      <c r="Z96" s="64">
        <v>0</v>
      </c>
      <c r="AA96" s="304">
        <f t="shared" si="4"/>
        <v>4.7619047619047623E-3</v>
      </c>
      <c r="AB96" s="64">
        <v>0</v>
      </c>
      <c r="AC96" s="182">
        <v>0</v>
      </c>
      <c r="AD96" s="64">
        <v>0</v>
      </c>
      <c r="AE96" s="64">
        <v>0</v>
      </c>
      <c r="AF96" s="64">
        <v>0</v>
      </c>
      <c r="AG96" s="64">
        <v>0</v>
      </c>
      <c r="AH96" s="64">
        <v>0</v>
      </c>
      <c r="AI96" s="64">
        <v>0</v>
      </c>
      <c r="AJ96" s="233">
        <v>0</v>
      </c>
      <c r="AK96" s="233">
        <v>0</v>
      </c>
      <c r="AL96" s="64">
        <v>0</v>
      </c>
      <c r="AM96" s="182">
        <v>0</v>
      </c>
      <c r="AN96" s="64">
        <v>0</v>
      </c>
      <c r="AO96" s="64">
        <v>0</v>
      </c>
      <c r="AP96" s="64">
        <v>0</v>
      </c>
      <c r="AQ96" s="64">
        <v>0</v>
      </c>
      <c r="AR96" s="64">
        <v>0</v>
      </c>
      <c r="AS96" s="64">
        <v>0</v>
      </c>
      <c r="AT96" s="64">
        <v>0</v>
      </c>
      <c r="AU96" s="182">
        <v>0</v>
      </c>
    </row>
    <row r="97" spans="1:290" s="238" customFormat="1" hidden="1">
      <c r="A97" s="234" t="s">
        <v>218</v>
      </c>
      <c r="B97" s="297" cm="1">
        <f t="array" ref="B97">IFERROR(INDEX(Sensors_OpuBC_cpXFP!$G$2:$G$1013,MATCH($A97,Sensors_OpuBC_cpXFP!$A$2:$A$1013,0),0),"")</f>
        <v>0</v>
      </c>
      <c r="C97" s="298" t="str" cm="1">
        <f t="array" ref="C97">IFERROR(INDEX(Sensors_OpuBC_cpXFP!$H$2:$H$1013,MATCH($A97,Sensors_OpuBC_cpXFP!$A$2:$A$1013,0),0),"")</f>
        <v>CC81</v>
      </c>
      <c r="D97" s="235" t="s">
        <v>758</v>
      </c>
      <c r="E97" s="309" t="str" cm="1">
        <f t="array" ref="E97">IFERROR(INDEX(Ligands_names_and_links!$B$3:$B$111,MATCH($D97,Ligands_names_and_links!$A$3:$A$111,0),0)," ")</f>
        <v>Nicotine</v>
      </c>
      <c r="F97" s="236">
        <v>0</v>
      </c>
      <c r="G97" s="236"/>
      <c r="H97" s="236">
        <v>0</v>
      </c>
      <c r="I97" s="237"/>
      <c r="J97" s="238">
        <v>0</v>
      </c>
      <c r="K97" s="238">
        <v>0</v>
      </c>
      <c r="L97" s="238">
        <v>0</v>
      </c>
      <c r="M97" s="238">
        <v>0</v>
      </c>
      <c r="N97" s="239">
        <v>0</v>
      </c>
      <c r="O97" s="238">
        <v>0</v>
      </c>
      <c r="P97" s="236"/>
      <c r="Q97" s="238">
        <v>0</v>
      </c>
      <c r="R97" s="245">
        <v>2.5</v>
      </c>
      <c r="S97" s="238">
        <v>0</v>
      </c>
      <c r="T97" s="238">
        <v>0</v>
      </c>
      <c r="U97" s="243">
        <v>10</v>
      </c>
      <c r="V97" s="238">
        <v>0</v>
      </c>
      <c r="W97" s="238">
        <v>0</v>
      </c>
      <c r="X97" s="238">
        <v>0</v>
      </c>
      <c r="Y97" s="238">
        <v>0</v>
      </c>
      <c r="Z97" s="238">
        <v>0</v>
      </c>
      <c r="AA97" s="305">
        <f t="shared" si="4"/>
        <v>0.25</v>
      </c>
      <c r="AB97" s="238">
        <v>0</v>
      </c>
      <c r="AC97" s="239">
        <v>0</v>
      </c>
      <c r="AD97" s="238">
        <v>0</v>
      </c>
      <c r="AE97" s="238">
        <v>0</v>
      </c>
      <c r="AF97" s="238">
        <v>0</v>
      </c>
      <c r="AG97" s="238">
        <v>0</v>
      </c>
      <c r="AH97" s="238">
        <v>0</v>
      </c>
      <c r="AI97" s="238">
        <v>0</v>
      </c>
      <c r="AJ97" s="243">
        <v>0</v>
      </c>
      <c r="AK97" s="243">
        <v>0</v>
      </c>
      <c r="AL97" s="238">
        <v>0</v>
      </c>
      <c r="AM97" s="239">
        <v>0</v>
      </c>
      <c r="AN97" s="238">
        <v>0</v>
      </c>
      <c r="AO97" s="238">
        <v>0</v>
      </c>
      <c r="AP97" s="238">
        <v>0</v>
      </c>
      <c r="AQ97" s="238">
        <v>0</v>
      </c>
      <c r="AR97" s="238">
        <v>0</v>
      </c>
      <c r="AS97" s="238">
        <v>0</v>
      </c>
      <c r="AT97" s="238">
        <v>0</v>
      </c>
      <c r="AU97" s="239">
        <v>0</v>
      </c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4"/>
      <c r="FE97" s="64"/>
      <c r="FF97" s="64"/>
      <c r="FG97" s="64"/>
      <c r="FH97" s="64"/>
      <c r="FI97" s="64"/>
      <c r="FJ97" s="64"/>
      <c r="FK97" s="64"/>
      <c r="FL97" s="64"/>
      <c r="FM97" s="64"/>
      <c r="FN97" s="64"/>
      <c r="FO97" s="64"/>
      <c r="FP97" s="64"/>
      <c r="FQ97" s="64"/>
      <c r="FR97" s="64"/>
      <c r="FS97" s="64"/>
      <c r="FT97" s="64"/>
      <c r="FU97" s="64"/>
      <c r="FV97" s="64"/>
      <c r="FW97" s="64"/>
      <c r="FX97" s="64"/>
      <c r="FY97" s="64"/>
      <c r="FZ97" s="64"/>
      <c r="GA97" s="64"/>
      <c r="GB97" s="64"/>
      <c r="GC97" s="64"/>
      <c r="GD97" s="64"/>
      <c r="GE97" s="64"/>
      <c r="GF97" s="64"/>
      <c r="GG97" s="64"/>
      <c r="GH97" s="64"/>
      <c r="GI97" s="64"/>
      <c r="GJ97" s="64"/>
      <c r="GK97" s="64"/>
      <c r="GL97" s="64"/>
      <c r="GM97" s="64"/>
      <c r="GN97" s="64"/>
      <c r="GO97" s="64"/>
      <c r="GP97" s="64"/>
      <c r="GQ97" s="64"/>
      <c r="GR97" s="64"/>
      <c r="GS97" s="64"/>
      <c r="GT97" s="64"/>
      <c r="GU97" s="64"/>
      <c r="GV97" s="64"/>
      <c r="GW97" s="64"/>
      <c r="GX97" s="64"/>
      <c r="GY97" s="64"/>
      <c r="GZ97" s="64"/>
      <c r="HA97" s="64"/>
      <c r="HB97" s="64"/>
      <c r="HC97" s="64"/>
      <c r="HD97" s="64"/>
      <c r="HE97" s="64"/>
      <c r="HF97" s="64"/>
      <c r="HG97" s="64"/>
      <c r="HH97" s="64"/>
      <c r="HI97" s="64"/>
      <c r="HJ97" s="64"/>
      <c r="HK97" s="64"/>
      <c r="HL97" s="64"/>
      <c r="HM97" s="64"/>
      <c r="HN97" s="64"/>
      <c r="HO97" s="64"/>
      <c r="HP97" s="64"/>
      <c r="HQ97" s="64"/>
      <c r="HR97" s="64"/>
      <c r="HS97" s="64"/>
      <c r="HT97" s="64"/>
      <c r="HU97" s="64"/>
      <c r="HV97" s="64"/>
      <c r="HW97" s="64"/>
      <c r="HX97" s="64"/>
      <c r="HY97" s="64"/>
      <c r="HZ97" s="64"/>
      <c r="IA97" s="64"/>
      <c r="IB97" s="64"/>
      <c r="IC97" s="64"/>
      <c r="ID97" s="64"/>
      <c r="IE97" s="64"/>
      <c r="IF97" s="64"/>
      <c r="IG97" s="64"/>
      <c r="IH97" s="64"/>
      <c r="II97" s="64"/>
      <c r="IJ97" s="64"/>
      <c r="IK97" s="64"/>
      <c r="IL97" s="64"/>
      <c r="IM97" s="64"/>
      <c r="IN97" s="64"/>
      <c r="IO97" s="64"/>
      <c r="IP97" s="64"/>
      <c r="IQ97" s="64"/>
      <c r="IR97" s="64"/>
      <c r="IS97" s="64"/>
      <c r="IT97" s="64"/>
      <c r="IU97" s="64"/>
      <c r="IV97" s="64"/>
      <c r="IW97" s="64"/>
      <c r="IX97" s="64"/>
      <c r="IY97" s="64"/>
      <c r="IZ97" s="64"/>
      <c r="JA97" s="64"/>
      <c r="JB97" s="64"/>
      <c r="JC97" s="64"/>
      <c r="JD97" s="64"/>
      <c r="JE97" s="64"/>
      <c r="JF97" s="64"/>
      <c r="JG97" s="64"/>
      <c r="JH97" s="64"/>
      <c r="JI97" s="64"/>
      <c r="JJ97" s="64"/>
      <c r="JK97" s="64"/>
      <c r="JL97" s="64"/>
      <c r="JM97" s="64"/>
      <c r="JN97" s="64"/>
      <c r="JO97" s="64"/>
      <c r="JP97" s="64"/>
      <c r="JQ97" s="64"/>
      <c r="JR97" s="64"/>
      <c r="JS97" s="64"/>
      <c r="JT97" s="64"/>
      <c r="JU97" s="64"/>
      <c r="JV97" s="64"/>
      <c r="JW97" s="64"/>
      <c r="JX97" s="64"/>
      <c r="JY97" s="64"/>
      <c r="JZ97" s="64"/>
      <c r="KA97" s="64"/>
      <c r="KB97" s="64"/>
      <c r="KC97" s="64"/>
      <c r="KD97" s="64"/>
    </row>
    <row r="98" spans="1:290" hidden="1">
      <c r="A98" s="228" t="s">
        <v>224</v>
      </c>
      <c r="B98" s="295" t="str" cm="1">
        <f t="array" ref="B98">IFERROR(INDEX(Sensors_OpuBC_cpXFP!$G$2:$G$1013,MATCH($A98,Sensors_OpuBC_cpXFP!$A$2:$A$1013,0),0),"")</f>
        <v>iCytSnFR</v>
      </c>
      <c r="C98" s="296" cm="1">
        <f t="array" ref="C98">IFERROR(INDEX(Sensors_OpuBC_cpXFP!$H$2:$H$1013,MATCH($A98,Sensors_OpuBC_cpXFP!$A$2:$A$1013,0),0),"")</f>
        <v>0</v>
      </c>
      <c r="D98" s="229" t="s">
        <v>758</v>
      </c>
      <c r="E98" s="308" t="str" cm="1">
        <f t="array" ref="E98">IFERROR(INDEX(Ligands_names_and_links!$B$3:$B$111,MATCH($D98,Ligands_names_and_links!$A$3:$A$111,0),0)," ")</f>
        <v>Nicotine</v>
      </c>
      <c r="F98" s="137">
        <v>0</v>
      </c>
      <c r="H98" s="137">
        <v>0</v>
      </c>
      <c r="J98" s="64">
        <v>0</v>
      </c>
      <c r="K98" s="64">
        <v>0</v>
      </c>
      <c r="L98" s="64">
        <v>0</v>
      </c>
      <c r="M98" s="64">
        <v>0</v>
      </c>
      <c r="N98" s="182">
        <v>0</v>
      </c>
      <c r="O98" s="64">
        <v>0</v>
      </c>
      <c r="P98" s="137" t="s">
        <v>894</v>
      </c>
      <c r="Q98" s="64">
        <v>0</v>
      </c>
      <c r="R98" s="244">
        <v>4.4000000000000004</v>
      </c>
      <c r="S98" s="64">
        <v>0</v>
      </c>
      <c r="T98" s="64">
        <v>0</v>
      </c>
      <c r="U98" s="233">
        <v>3.8</v>
      </c>
      <c r="V98" s="64">
        <v>0</v>
      </c>
      <c r="W98" s="64">
        <v>0</v>
      </c>
      <c r="X98" s="64">
        <v>0</v>
      </c>
      <c r="Y98" s="64">
        <v>0</v>
      </c>
      <c r="Z98" s="64">
        <v>0</v>
      </c>
      <c r="AA98" s="304">
        <f t="shared" si="4"/>
        <v>1.1578947368421053</v>
      </c>
      <c r="AB98" s="64">
        <v>0</v>
      </c>
      <c r="AC98" s="182">
        <v>0</v>
      </c>
      <c r="AD98" s="64">
        <v>0</v>
      </c>
      <c r="AE98" s="64">
        <v>0</v>
      </c>
      <c r="AF98" s="64">
        <v>0</v>
      </c>
      <c r="AG98" s="64">
        <v>0</v>
      </c>
      <c r="AH98" s="64">
        <v>0</v>
      </c>
      <c r="AI98" s="64">
        <v>0</v>
      </c>
      <c r="AJ98" s="233">
        <v>0</v>
      </c>
      <c r="AK98" s="233">
        <v>0</v>
      </c>
      <c r="AL98" s="64">
        <v>0</v>
      </c>
      <c r="AM98" s="182">
        <v>0</v>
      </c>
      <c r="AN98" s="64">
        <v>0</v>
      </c>
      <c r="AO98" s="64">
        <v>0</v>
      </c>
      <c r="AP98" s="64">
        <v>0</v>
      </c>
      <c r="AQ98" s="64">
        <v>0</v>
      </c>
      <c r="AR98" s="64">
        <v>0</v>
      </c>
      <c r="AS98" s="64">
        <v>0</v>
      </c>
      <c r="AT98" s="64">
        <v>0</v>
      </c>
      <c r="AU98" s="182">
        <v>0</v>
      </c>
    </row>
    <row r="99" spans="1:290" hidden="1">
      <c r="A99" s="228" t="s">
        <v>226</v>
      </c>
      <c r="B99" s="295" t="str" cm="1">
        <f t="array" ref="B99">IFERROR(INDEX(Sensors_OpuBC_cpXFP!$G$2:$G$1013,MATCH($A99,Sensors_OpuBC_cpXFP!$A$2:$A$1013,0),0),"")</f>
        <v>iCytSnFR</v>
      </c>
      <c r="C99" s="296" cm="1">
        <f t="array" ref="C99">IFERROR(INDEX(Sensors_OpuBC_cpXFP!$H$2:$H$1013,MATCH($A99,Sensors_OpuBC_cpXFP!$A$2:$A$1013,0),0),"")</f>
        <v>0</v>
      </c>
      <c r="D99" s="229" t="s">
        <v>758</v>
      </c>
      <c r="E99" s="308" t="str" cm="1">
        <f t="array" ref="E99">IFERROR(INDEX(Ligands_names_and_links!$B$3:$B$111,MATCH($D99,Ligands_names_and_links!$A$3:$A$111,0),0)," ")</f>
        <v>Nicotine</v>
      </c>
      <c r="F99" s="137">
        <v>0</v>
      </c>
      <c r="H99" s="137">
        <v>0</v>
      </c>
      <c r="J99" s="64">
        <v>0</v>
      </c>
      <c r="K99" s="64">
        <v>0</v>
      </c>
      <c r="L99" s="64">
        <v>0</v>
      </c>
      <c r="M99" s="64">
        <v>0</v>
      </c>
      <c r="N99" s="182">
        <v>0</v>
      </c>
      <c r="O99" s="64">
        <v>0</v>
      </c>
      <c r="P99" s="137" t="s">
        <v>892</v>
      </c>
      <c r="Q99" s="64">
        <v>0</v>
      </c>
      <c r="R99" s="244">
        <v>4.4000000000000004</v>
      </c>
      <c r="S99" s="64">
        <v>0</v>
      </c>
      <c r="T99" s="64">
        <v>0</v>
      </c>
      <c r="U99" s="233">
        <v>4.9000000000000004</v>
      </c>
      <c r="V99" s="64">
        <v>0</v>
      </c>
      <c r="W99" s="64">
        <v>0</v>
      </c>
      <c r="X99" s="64">
        <v>0</v>
      </c>
      <c r="Y99" s="64">
        <v>0</v>
      </c>
      <c r="Z99" s="64">
        <v>0</v>
      </c>
      <c r="AA99" s="304">
        <f t="shared" si="4"/>
        <v>0.89795918367346939</v>
      </c>
      <c r="AB99" s="64">
        <v>0</v>
      </c>
      <c r="AC99" s="182">
        <v>0</v>
      </c>
      <c r="AD99" s="64">
        <v>0</v>
      </c>
      <c r="AE99" s="64">
        <v>0</v>
      </c>
      <c r="AF99" s="64">
        <v>0</v>
      </c>
      <c r="AG99" s="64">
        <v>0</v>
      </c>
      <c r="AH99" s="64">
        <v>0</v>
      </c>
      <c r="AI99" s="64">
        <v>0</v>
      </c>
      <c r="AJ99" s="233">
        <v>0</v>
      </c>
      <c r="AK99" s="233">
        <v>0</v>
      </c>
      <c r="AL99" s="64">
        <v>0</v>
      </c>
      <c r="AM99" s="182">
        <v>0</v>
      </c>
      <c r="AN99" s="64">
        <v>0</v>
      </c>
      <c r="AO99" s="64">
        <v>0</v>
      </c>
      <c r="AP99" s="64">
        <v>0</v>
      </c>
      <c r="AQ99" s="64">
        <v>0</v>
      </c>
      <c r="AR99" s="64">
        <v>0</v>
      </c>
      <c r="AS99" s="64">
        <v>0</v>
      </c>
      <c r="AT99" s="64">
        <v>0</v>
      </c>
      <c r="AU99" s="182">
        <v>0</v>
      </c>
    </row>
    <row r="100" spans="1:290" hidden="1">
      <c r="A100" s="228" t="s">
        <v>228</v>
      </c>
      <c r="B100" s="295" t="str" cm="1">
        <f t="array" ref="B100">IFERROR(INDEX(Sensors_OpuBC_cpXFP!$G$2:$G$1013,MATCH($A100,Sensors_OpuBC_cpXFP!$A$2:$A$1013,0),0),"")</f>
        <v>iNicSnFR11</v>
      </c>
      <c r="C100" s="296" cm="1">
        <f t="array" ref="C100">IFERROR(INDEX(Sensors_OpuBC_cpXFP!$H$2:$H$1013,MATCH($A100,Sensors_OpuBC_cpXFP!$A$2:$A$1013,0),0),"")</f>
        <v>0</v>
      </c>
      <c r="D100" s="229" t="s">
        <v>758</v>
      </c>
      <c r="E100" s="308" t="str" cm="1">
        <f t="array" ref="E100">IFERROR(INDEX(Ligands_names_and_links!$B$3:$B$111,MATCH($D100,Ligands_names_and_links!$A$3:$A$111,0),0)," ")</f>
        <v>Nicotine</v>
      </c>
      <c r="F100" s="137">
        <v>0</v>
      </c>
      <c r="H100" s="137">
        <v>0</v>
      </c>
      <c r="J100" s="64">
        <v>0</v>
      </c>
      <c r="K100" s="64">
        <v>0</v>
      </c>
      <c r="L100" s="64">
        <v>0</v>
      </c>
      <c r="M100" s="64">
        <v>0</v>
      </c>
      <c r="N100" s="182">
        <v>0</v>
      </c>
      <c r="O100" s="64">
        <v>0</v>
      </c>
      <c r="P100" s="137" t="s">
        <v>892</v>
      </c>
      <c r="Q100" s="64">
        <v>0</v>
      </c>
      <c r="R100" s="257">
        <v>2.4</v>
      </c>
      <c r="S100" s="257"/>
      <c r="T100" s="257"/>
      <c r="U100" s="257">
        <v>9</v>
      </c>
      <c r="V100" s="258"/>
      <c r="W100" s="258"/>
      <c r="X100" s="258"/>
      <c r="Y100" s="258"/>
      <c r="Z100" s="258"/>
      <c r="AA100" s="304">
        <f t="shared" si="4"/>
        <v>0.26666666666666666</v>
      </c>
      <c r="AB100" s="64">
        <v>0</v>
      </c>
      <c r="AC100" s="182">
        <v>0</v>
      </c>
      <c r="AD100" s="64">
        <v>0</v>
      </c>
      <c r="AE100" s="64">
        <v>0</v>
      </c>
      <c r="AF100" s="64">
        <v>0</v>
      </c>
      <c r="AG100" s="64">
        <v>0</v>
      </c>
      <c r="AH100" s="64">
        <v>0</v>
      </c>
      <c r="AI100" s="64">
        <v>0</v>
      </c>
      <c r="AJ100" s="233">
        <v>0</v>
      </c>
      <c r="AK100" s="233">
        <v>0</v>
      </c>
      <c r="AL100" s="64">
        <v>0</v>
      </c>
      <c r="AM100" s="182">
        <v>0</v>
      </c>
      <c r="AN100" s="64">
        <v>0</v>
      </c>
      <c r="AO100" s="64">
        <v>0</v>
      </c>
      <c r="AP100" s="64">
        <v>0</v>
      </c>
      <c r="AQ100" s="64">
        <v>0</v>
      </c>
      <c r="AR100" s="64">
        <v>0</v>
      </c>
      <c r="AS100" s="64">
        <v>0</v>
      </c>
      <c r="AT100" s="64">
        <v>0</v>
      </c>
      <c r="AU100" s="182">
        <v>0</v>
      </c>
    </row>
    <row r="101" spans="1:290" hidden="1">
      <c r="A101" s="228" t="s">
        <v>725</v>
      </c>
      <c r="B101" s="295" t="str" cm="1">
        <f t="array" ref="B101">IFERROR(INDEX(Sensors_OpuBC_cpXFP!$G$2:$G$1013,MATCH($A101,Sensors_OpuBC_cpXFP!$A$2:$A$1013,0),0),"")</f>
        <v>iNicSnFR12</v>
      </c>
      <c r="C101" s="296" t="str" cm="1">
        <f t="array" ref="C101">IFERROR(INDEX(Sensors_OpuBC_cpXFP!$H$2:$H$1013,MATCH($A101,Sensors_OpuBC_cpXFP!$A$2:$A$1013,0),0),"")</f>
        <v xml:space="preserve">iNicSnFR11_A431D_E476K </v>
      </c>
      <c r="D101" s="229" t="s">
        <v>758</v>
      </c>
      <c r="E101" s="308" t="str" cm="1">
        <f t="array" ref="E101">IFERROR(INDEX(Ligands_names_and_links!$B$3:$B$111,MATCH($D101,Ligands_names_and_links!$A$3:$A$111,0),0)," ")</f>
        <v>Nicotine</v>
      </c>
      <c r="P101" s="137" t="s">
        <v>892</v>
      </c>
      <c r="R101" s="257">
        <v>11.2</v>
      </c>
      <c r="S101" s="257"/>
      <c r="T101" s="257"/>
      <c r="U101" s="258">
        <v>8.6999999999999993</v>
      </c>
      <c r="V101" s="258"/>
      <c r="W101" s="258"/>
      <c r="X101" s="258"/>
      <c r="Y101" s="258"/>
      <c r="Z101" s="258"/>
      <c r="AA101" s="332">
        <v>2.7</v>
      </c>
      <c r="AJ101" s="233"/>
      <c r="AK101" s="233"/>
    </row>
    <row r="102" spans="1:290" hidden="1">
      <c r="A102" s="228"/>
      <c r="B102" s="295" t="str" cm="1">
        <f t="array" ref="B102">IFERROR(INDEX(Sensors_OpuBC_cpXFP!$G$2:$G$1013,MATCH($A102,Sensors_OpuBC_cpXFP!$A$2:$A$1013,0),0),"")</f>
        <v/>
      </c>
      <c r="C102" s="296" t="str" cm="1">
        <f t="array" ref="C102">IFERROR(INDEX(Sensors_OpuBC_cpXFP!$H$2:$H$1013,MATCH($A102,Sensors_OpuBC_cpXFP!$A$2:$A$1013,0),0),"")</f>
        <v/>
      </c>
      <c r="D102" s="229" t="s">
        <v>758</v>
      </c>
      <c r="E102" s="308" t="str" cm="1">
        <f t="array" ref="E102">IFERROR(INDEX(Ligands_names_and_links!$B$3:$B$111,MATCH($D102,Ligands_names_and_links!$A$3:$A$111,0),0)," ")</f>
        <v>Nicotine</v>
      </c>
      <c r="R102" s="257"/>
      <c r="S102" s="257"/>
      <c r="T102" s="257"/>
      <c r="U102" s="258"/>
      <c r="V102" s="258"/>
      <c r="W102" s="258"/>
      <c r="X102" s="258"/>
      <c r="Y102" s="258"/>
      <c r="Z102" s="258"/>
      <c r="AA102" s="233"/>
      <c r="AJ102" s="233"/>
      <c r="AK102" s="233"/>
    </row>
    <row r="103" spans="1:290" hidden="1">
      <c r="A103" s="228"/>
      <c r="B103" s="295" t="str" cm="1">
        <f t="array" ref="B103">IFERROR(INDEX(Sensors_OpuBC_cpXFP!$G$2:$G$1013,MATCH($A103,Sensors_OpuBC_cpXFP!$A$2:$A$1013,0),0),"")</f>
        <v/>
      </c>
      <c r="C103" s="296" t="str" cm="1">
        <f t="array" ref="C103">IFERROR(INDEX(Sensors_OpuBC_cpXFP!$H$2:$H$1013,MATCH($A103,Sensors_OpuBC_cpXFP!$A$2:$A$1013,0),0),"")</f>
        <v/>
      </c>
      <c r="D103" s="229" t="s">
        <v>758</v>
      </c>
      <c r="E103" s="308" t="str" cm="1">
        <f t="array" ref="E103">IFERROR(INDEX(Ligands_names_and_links!$B$3:$B$111,MATCH($D103,Ligands_names_and_links!$A$3:$A$111,0),0)," ")</f>
        <v>Nicotine</v>
      </c>
      <c r="R103" s="257"/>
      <c r="S103" s="257"/>
      <c r="T103" s="257"/>
      <c r="U103" s="258"/>
      <c r="V103" s="258"/>
      <c r="W103" s="258"/>
      <c r="X103" s="258"/>
      <c r="Y103" s="258"/>
      <c r="Z103" s="258"/>
      <c r="AA103" s="233"/>
      <c r="AJ103" s="233"/>
      <c r="AK103" s="233"/>
    </row>
    <row r="104" spans="1:290" hidden="1">
      <c r="A104" s="228"/>
      <c r="B104" s="295" t="str" cm="1">
        <f t="array" ref="B104">IFERROR(INDEX(Sensors_OpuBC_cpXFP!$G$2:$G$1013,MATCH($A104,Sensors_OpuBC_cpXFP!$A$2:$A$1013,0),0),"")</f>
        <v/>
      </c>
      <c r="C104" s="296" t="str" cm="1">
        <f t="array" ref="C104">IFERROR(INDEX(Sensors_OpuBC_cpXFP!$H$2:$H$1013,MATCH($A104,Sensors_OpuBC_cpXFP!$A$2:$A$1013,0),0),"")</f>
        <v/>
      </c>
      <c r="D104" s="229" t="s">
        <v>758</v>
      </c>
      <c r="E104" s="308" t="str" cm="1">
        <f t="array" ref="E104">IFERROR(INDEX(Ligands_names_and_links!$B$3:$B$111,MATCH($D104,Ligands_names_and_links!$A$3:$A$111,0),0)," ")</f>
        <v>Nicotine</v>
      </c>
      <c r="R104" s="257"/>
      <c r="S104" s="257"/>
      <c r="T104" s="257"/>
      <c r="U104" s="258"/>
      <c r="V104" s="258"/>
      <c r="W104" s="258"/>
      <c r="X104" s="258"/>
      <c r="Y104" s="258"/>
      <c r="Z104" s="258"/>
      <c r="AA104" s="233"/>
      <c r="AJ104" s="233"/>
      <c r="AK104" s="233"/>
    </row>
    <row r="105" spans="1:290" hidden="1">
      <c r="A105" s="259"/>
      <c r="B105" s="301" t="str" cm="1">
        <f t="array" ref="B105">IFERROR(INDEX(Sensors_OpuBC_cpXFP!$G$2:$G$1013,MATCH($A105,Sensors_OpuBC_cpXFP!$A$2:$A$1013,0),0),"")</f>
        <v/>
      </c>
      <c r="C105" s="302" t="str" cm="1">
        <f t="array" ref="C105">IFERROR(INDEX(Sensors_OpuBC_cpXFP!$H$2:$H$1013,MATCH($A105,Sensors_OpuBC_cpXFP!$A$2:$A$1013,0),0),"")</f>
        <v/>
      </c>
      <c r="D105" s="229" t="s">
        <v>758</v>
      </c>
      <c r="E105" s="311" t="str" cm="1">
        <f t="array" ref="E105">IFERROR(INDEX(Ligands_names_and_links!$B$3:$B$111,MATCH($D105,Ligands_names_and_links!$A$3:$A$111,0),0)," ")</f>
        <v>Nicotine</v>
      </c>
      <c r="F105" s="260"/>
      <c r="G105" s="260"/>
      <c r="H105" s="260"/>
      <c r="I105" s="261"/>
      <c r="J105" s="262"/>
      <c r="K105" s="262"/>
      <c r="L105" s="262"/>
      <c r="M105" s="262"/>
      <c r="N105" s="263"/>
      <c r="O105" s="262"/>
      <c r="P105" s="260"/>
      <c r="Q105" s="262"/>
      <c r="R105" s="264"/>
      <c r="S105" s="264"/>
      <c r="T105" s="264"/>
      <c r="U105" s="265"/>
      <c r="V105" s="265"/>
      <c r="W105" s="265"/>
      <c r="X105" s="265"/>
      <c r="Y105" s="265"/>
      <c r="Z105" s="265"/>
      <c r="AA105" s="266"/>
      <c r="AB105" s="262"/>
      <c r="AC105" s="263"/>
      <c r="AD105" s="262"/>
      <c r="AE105" s="262"/>
      <c r="AF105" s="262"/>
      <c r="AG105" s="262"/>
      <c r="AH105" s="262"/>
      <c r="AI105" s="262"/>
      <c r="AJ105" s="266"/>
      <c r="AK105" s="266"/>
      <c r="AL105" s="262"/>
      <c r="AM105" s="263"/>
      <c r="AN105" s="262"/>
      <c r="AO105" s="262"/>
      <c r="AP105" s="262"/>
      <c r="AQ105" s="262"/>
      <c r="AR105" s="262"/>
      <c r="AS105" s="262"/>
      <c r="AT105" s="262"/>
      <c r="AU105" s="263"/>
    </row>
    <row r="106" spans="1:290" hidden="1">
      <c r="A106" s="228" t="s">
        <v>108</v>
      </c>
      <c r="B106" s="295" t="str" cm="1">
        <f t="array" ref="B106">IFERROR(INDEX(Sensors_OpuBC_cpXFP!$G$2:$G$1013,MATCH($A106,Sensors_OpuBC_cpXFP!$A$2:$A$1013,0),0),"")</f>
        <v>iNicSnFR3b</v>
      </c>
      <c r="C106" s="296" t="str" cm="1">
        <f t="array" ref="C106">IFERROR(INDEX(Sensors_OpuBC_cpXFP!$H$2:$H$1013,MATCH($A106,Sensors_OpuBC_cpXFP!$A$2:$A$1013,0),0),"")</f>
        <v>V7</v>
      </c>
      <c r="D106" s="229" t="s">
        <v>758</v>
      </c>
      <c r="E106" s="308" t="str" cm="1">
        <f t="array" ref="E106">IFERROR(INDEX(Ligands_names_and_links!$B$3:$B$111,MATCH($D106,Ligands_names_and_links!$A$3:$A$111,0),0)," ")</f>
        <v>Nicotine</v>
      </c>
      <c r="F106" s="137">
        <v>0</v>
      </c>
      <c r="H106" s="137">
        <v>0</v>
      </c>
      <c r="J106" s="64">
        <v>0</v>
      </c>
      <c r="K106" s="64">
        <v>0</v>
      </c>
      <c r="L106" s="64">
        <v>0</v>
      </c>
      <c r="M106" s="64">
        <v>0</v>
      </c>
      <c r="N106" s="182">
        <v>0</v>
      </c>
      <c r="O106" s="64">
        <v>0</v>
      </c>
      <c r="P106" s="137" t="s">
        <v>892</v>
      </c>
      <c r="Q106" s="64">
        <v>0</v>
      </c>
      <c r="R106" s="244">
        <v>12</v>
      </c>
      <c r="S106" s="64">
        <v>0</v>
      </c>
      <c r="T106" s="64">
        <v>0</v>
      </c>
      <c r="U106" s="233">
        <v>20</v>
      </c>
      <c r="V106" s="64">
        <v>0</v>
      </c>
      <c r="W106" s="64">
        <v>0</v>
      </c>
      <c r="X106" s="64">
        <v>0</v>
      </c>
      <c r="Y106" s="64">
        <v>0</v>
      </c>
      <c r="Z106" s="64">
        <v>0</v>
      </c>
      <c r="AA106" s="304">
        <f>IFERROR(R106/U106," ")</f>
        <v>0.6</v>
      </c>
      <c r="AB106" s="64">
        <v>0</v>
      </c>
      <c r="AC106" s="182">
        <v>0</v>
      </c>
      <c r="AD106" s="64">
        <v>0</v>
      </c>
      <c r="AE106" s="64">
        <v>0</v>
      </c>
      <c r="AF106" s="64">
        <v>0</v>
      </c>
      <c r="AG106" s="64">
        <v>0</v>
      </c>
      <c r="AH106" s="64">
        <v>0</v>
      </c>
      <c r="AI106" s="64">
        <v>0</v>
      </c>
      <c r="AJ106" s="233">
        <v>0</v>
      </c>
      <c r="AK106" s="233">
        <v>0</v>
      </c>
      <c r="AL106" s="64">
        <v>0</v>
      </c>
      <c r="AM106" s="182">
        <v>0</v>
      </c>
      <c r="AN106" s="64">
        <v>0</v>
      </c>
      <c r="AO106" s="64">
        <v>0</v>
      </c>
      <c r="AP106" s="64">
        <v>0</v>
      </c>
      <c r="AQ106" s="64">
        <v>0</v>
      </c>
      <c r="AR106" s="64">
        <v>0</v>
      </c>
      <c r="AS106" s="64">
        <v>0</v>
      </c>
      <c r="AT106" s="64">
        <v>0</v>
      </c>
      <c r="AU106" s="182">
        <v>0</v>
      </c>
    </row>
    <row r="107" spans="1:290" hidden="1">
      <c r="A107" s="228" t="s">
        <v>104</v>
      </c>
      <c r="B107" s="295" t="str" cm="1">
        <f t="array" ref="B107">IFERROR(INDEX(Sensors_OpuBC_cpXFP!$G$2:$G$1013,MATCH($A107,Sensors_OpuBC_cpXFP!$A$2:$A$1013,0),0),"")</f>
        <v>iNicSnFR3a</v>
      </c>
      <c r="C107" s="296" t="str" cm="1">
        <f t="array" ref="C107">IFERROR(INDEX(Sensors_OpuBC_cpXFP!$H$2:$H$1013,MATCH($A107,Sensors_OpuBC_cpXFP!$A$2:$A$1013,0),0),"")</f>
        <v>CC93</v>
      </c>
      <c r="D107" s="229" t="s">
        <v>760</v>
      </c>
      <c r="E107" s="308" t="str" cm="1">
        <f t="array" ref="E107">IFERROR(INDEX(Ligands_names_and_links!$B$3:$B$111,MATCH($D107,Ligands_names_and_links!$A$3:$A$111,0),0)," ")</f>
        <v>R_citalopram</v>
      </c>
      <c r="F107" s="137">
        <v>0</v>
      </c>
      <c r="H107" s="137">
        <v>0</v>
      </c>
      <c r="J107" s="64">
        <v>0</v>
      </c>
      <c r="K107" s="64">
        <v>0</v>
      </c>
      <c r="L107" s="64">
        <v>0</v>
      </c>
      <c r="M107" s="64">
        <v>0</v>
      </c>
      <c r="N107" s="182">
        <v>0</v>
      </c>
      <c r="O107" s="64">
        <v>0</v>
      </c>
      <c r="P107" s="137" t="s">
        <v>892</v>
      </c>
      <c r="Q107" s="64">
        <v>0</v>
      </c>
      <c r="R107" s="244">
        <v>4</v>
      </c>
      <c r="S107" s="64">
        <v>0</v>
      </c>
      <c r="T107" s="64">
        <v>0</v>
      </c>
      <c r="U107" s="233">
        <v>25</v>
      </c>
      <c r="V107" s="64">
        <v>0</v>
      </c>
      <c r="W107" s="64">
        <v>0</v>
      </c>
      <c r="X107" s="64">
        <v>0</v>
      </c>
      <c r="Y107" s="64">
        <v>0</v>
      </c>
      <c r="Z107" s="64">
        <v>0</v>
      </c>
      <c r="AA107" s="304">
        <f>IFERROR(R107/U107," ")</f>
        <v>0.16</v>
      </c>
      <c r="AB107" s="64">
        <v>0</v>
      </c>
      <c r="AC107" s="182">
        <v>0</v>
      </c>
      <c r="AD107" s="64">
        <v>0</v>
      </c>
      <c r="AE107" s="64">
        <v>0</v>
      </c>
      <c r="AF107" s="64">
        <v>0</v>
      </c>
      <c r="AG107" s="64">
        <v>0</v>
      </c>
      <c r="AH107" s="64">
        <v>0</v>
      </c>
      <c r="AI107" s="64">
        <v>0</v>
      </c>
      <c r="AJ107" s="233">
        <v>0</v>
      </c>
      <c r="AK107" s="233">
        <v>0</v>
      </c>
      <c r="AL107" s="64">
        <v>0</v>
      </c>
      <c r="AM107" s="182">
        <v>0</v>
      </c>
      <c r="AN107" s="64">
        <v>0</v>
      </c>
      <c r="AO107" s="64">
        <v>0</v>
      </c>
      <c r="AP107" s="64">
        <v>0</v>
      </c>
      <c r="AQ107" s="64">
        <v>0</v>
      </c>
      <c r="AR107" s="64">
        <v>0</v>
      </c>
      <c r="AS107" s="64">
        <v>0</v>
      </c>
      <c r="AT107" s="64">
        <v>0</v>
      </c>
      <c r="AU107" s="182">
        <v>0</v>
      </c>
    </row>
    <row r="108" spans="1:290" hidden="1">
      <c r="A108" s="228" t="s">
        <v>108</v>
      </c>
      <c r="B108" s="295" t="str" cm="1">
        <f t="array" ref="B108">IFERROR(INDEX(Sensors_OpuBC_cpXFP!$G$2:$G$1013,MATCH($A108,Sensors_OpuBC_cpXFP!$A$2:$A$1013,0),0),"")</f>
        <v>iNicSnFR3b</v>
      </c>
      <c r="C108" s="296" t="str" cm="1">
        <f t="array" ref="C108">IFERROR(INDEX(Sensors_OpuBC_cpXFP!$H$2:$H$1013,MATCH($A108,Sensors_OpuBC_cpXFP!$A$2:$A$1013,0),0),"")</f>
        <v>V7</v>
      </c>
      <c r="D108" s="229" t="s">
        <v>760</v>
      </c>
      <c r="E108" s="308" t="str" cm="1">
        <f t="array" ref="E108">IFERROR(INDEX(Ligands_names_and_links!$B$3:$B$111,MATCH($D108,Ligands_names_and_links!$A$3:$A$111,0),0)," ")</f>
        <v>R_citalopram</v>
      </c>
      <c r="F108" s="137">
        <v>0</v>
      </c>
      <c r="H108" s="137">
        <v>0</v>
      </c>
      <c r="J108" s="64">
        <v>0</v>
      </c>
      <c r="K108" s="64">
        <v>0</v>
      </c>
      <c r="L108" s="64">
        <v>0</v>
      </c>
      <c r="M108" s="64">
        <v>0</v>
      </c>
      <c r="N108" s="182">
        <v>0</v>
      </c>
      <c r="O108" s="64">
        <v>0</v>
      </c>
      <c r="P108" s="137" t="s">
        <v>892</v>
      </c>
      <c r="Q108" s="64">
        <v>0</v>
      </c>
      <c r="R108" s="244">
        <v>5</v>
      </c>
      <c r="S108" s="64">
        <v>0</v>
      </c>
      <c r="T108" s="64">
        <v>0</v>
      </c>
      <c r="U108" s="233">
        <v>23</v>
      </c>
      <c r="V108" s="64">
        <v>0</v>
      </c>
      <c r="W108" s="64">
        <v>0</v>
      </c>
      <c r="X108" s="64">
        <v>0</v>
      </c>
      <c r="Y108" s="64">
        <v>0</v>
      </c>
      <c r="Z108" s="64">
        <v>0</v>
      </c>
      <c r="AA108" s="304">
        <f>IFERROR(R108/U108," ")</f>
        <v>0.21739130434782608</v>
      </c>
      <c r="AB108" s="64">
        <v>0</v>
      </c>
      <c r="AC108" s="182">
        <v>0</v>
      </c>
      <c r="AD108" s="64">
        <v>0</v>
      </c>
      <c r="AE108" s="64">
        <v>0</v>
      </c>
      <c r="AF108" s="64">
        <v>0</v>
      </c>
      <c r="AG108" s="64">
        <v>0</v>
      </c>
      <c r="AH108" s="64">
        <v>0</v>
      </c>
      <c r="AI108" s="64">
        <v>0</v>
      </c>
      <c r="AJ108" s="233">
        <v>0</v>
      </c>
      <c r="AK108" s="233">
        <v>0</v>
      </c>
      <c r="AL108" s="64">
        <v>0</v>
      </c>
      <c r="AM108" s="182">
        <v>0</v>
      </c>
      <c r="AN108" s="64">
        <v>0</v>
      </c>
      <c r="AO108" s="64">
        <v>0</v>
      </c>
      <c r="AP108" s="64">
        <v>0</v>
      </c>
      <c r="AQ108" s="64">
        <v>0</v>
      </c>
      <c r="AR108" s="64">
        <v>0</v>
      </c>
      <c r="AS108" s="64">
        <v>0</v>
      </c>
      <c r="AT108" s="64">
        <v>0</v>
      </c>
      <c r="AU108" s="182">
        <v>0</v>
      </c>
    </row>
    <row r="109" spans="1:290" hidden="1">
      <c r="A109" s="228"/>
      <c r="B109" s="295" t="str" cm="1">
        <f t="array" ref="B109">IFERROR(INDEX(Sensors_OpuBC_cpXFP!$G$2:$G$1013,MATCH($A109,Sensors_OpuBC_cpXFP!$A$2:$A$1013,0),0),"")</f>
        <v/>
      </c>
      <c r="C109" s="296" t="str" cm="1">
        <f t="array" ref="C109">IFERROR(INDEX(Sensors_OpuBC_cpXFP!$H$2:$H$1013,MATCH($A109,Sensors_OpuBC_cpXFP!$A$2:$A$1013,0),0),"")</f>
        <v/>
      </c>
      <c r="D109" s="229" t="s">
        <v>760</v>
      </c>
      <c r="E109" s="308" t="str" cm="1">
        <f t="array" ref="E109">IFERROR(INDEX(Ligands_names_and_links!$B$3:$B$111,MATCH($D109,Ligands_names_and_links!$A$3:$A$111,0),0)," ")</f>
        <v>R_citalopram</v>
      </c>
      <c r="R109" s="244"/>
      <c r="U109" s="233"/>
      <c r="AA109" s="233"/>
      <c r="AJ109" s="233"/>
      <c r="AK109" s="233"/>
    </row>
    <row r="110" spans="1:290" s="262" customFormat="1" hidden="1">
      <c r="A110" s="228"/>
      <c r="B110" s="295" t="str" cm="1">
        <f t="array" ref="B110">IFERROR(INDEX(Sensors_OpuBC_cpXFP!$G$2:$G$1013,MATCH($A110,Sensors_OpuBC_cpXFP!$A$2:$A$1013,0),0),"")</f>
        <v/>
      </c>
      <c r="C110" s="296" t="str" cm="1">
        <f t="array" ref="C110">IFERROR(INDEX(Sensors_OpuBC_cpXFP!$H$2:$H$1013,MATCH($A110,Sensors_OpuBC_cpXFP!$A$2:$A$1013,0),0),"")</f>
        <v/>
      </c>
      <c r="D110" s="229" t="s">
        <v>760</v>
      </c>
      <c r="E110" s="308" t="str" cm="1">
        <f t="array" ref="E110">IFERROR(INDEX(Ligands_names_and_links!$B$3:$B$111,MATCH($D110,Ligands_names_and_links!$A$3:$A$111,0),0)," ")</f>
        <v>R_citalopram</v>
      </c>
      <c r="F110" s="137"/>
      <c r="G110" s="137"/>
      <c r="H110" s="137"/>
      <c r="I110" s="142"/>
      <c r="J110" s="64"/>
      <c r="K110" s="64"/>
      <c r="L110" s="64"/>
      <c r="M110" s="64"/>
      <c r="N110" s="182"/>
      <c r="O110" s="64"/>
      <c r="P110" s="137"/>
      <c r="Q110" s="64"/>
      <c r="R110" s="244"/>
      <c r="S110" s="64"/>
      <c r="T110" s="64"/>
      <c r="U110" s="233"/>
      <c r="V110" s="64"/>
      <c r="W110" s="64"/>
      <c r="X110" s="64"/>
      <c r="Y110" s="64"/>
      <c r="Z110" s="64"/>
      <c r="AA110" s="233"/>
      <c r="AB110" s="64"/>
      <c r="AC110" s="182"/>
      <c r="AD110" s="64"/>
      <c r="AE110" s="64"/>
      <c r="AF110" s="64"/>
      <c r="AG110" s="64"/>
      <c r="AH110" s="64"/>
      <c r="AI110" s="64"/>
      <c r="AJ110" s="233"/>
      <c r="AK110" s="233"/>
      <c r="AL110" s="64"/>
      <c r="AM110" s="182"/>
      <c r="AN110" s="64"/>
      <c r="AO110" s="64"/>
      <c r="AP110" s="64"/>
      <c r="AQ110" s="64"/>
      <c r="AR110" s="64"/>
      <c r="AS110" s="64"/>
      <c r="AT110" s="64"/>
      <c r="AU110" s="182"/>
    </row>
    <row r="111" spans="1:290" s="262" customFormat="1" hidden="1">
      <c r="A111" s="228" t="s">
        <v>339</v>
      </c>
      <c r="B111" s="295" cm="1">
        <f t="array" ref="B111">IFERROR(INDEX(Sensors_OpuBC_cpXFP!$G$2:$G$1013,MATCH($A111,Sensors_OpuBC_cpXFP!$A$2:$A$1013,0),0),"")</f>
        <v>0</v>
      </c>
      <c r="C111" s="296" t="str" cm="1">
        <f t="array" ref="C111">IFERROR(INDEX(Sensors_OpuBC_cpXFP!$H$2:$H$1013,MATCH($A111,Sensors_OpuBC_cpXFP!$A$2:$A$1013,0),0),"")</f>
        <v>MXE1</v>
      </c>
      <c r="D111" s="229" t="s">
        <v>762</v>
      </c>
      <c r="E111" s="308" t="str" cm="1">
        <f t="array" ref="E111">IFERROR(INDEX(Ligands_names_and_links!$B$3:$B$111,MATCH($D111,Ligands_names_and_links!$A$3:$A$111,0),0)," ")</f>
        <v>Methoxetamine</v>
      </c>
      <c r="F111" s="137">
        <v>0</v>
      </c>
      <c r="G111" s="137"/>
      <c r="H111" s="137">
        <v>0</v>
      </c>
      <c r="I111" s="142"/>
      <c r="J111" s="64">
        <v>0</v>
      </c>
      <c r="K111" s="64">
        <v>0</v>
      </c>
      <c r="L111" s="64">
        <v>0</v>
      </c>
      <c r="M111" s="64">
        <v>0</v>
      </c>
      <c r="N111" s="182">
        <v>0</v>
      </c>
      <c r="O111" s="64">
        <v>0</v>
      </c>
      <c r="P111" s="137" t="s">
        <v>894</v>
      </c>
      <c r="Q111" s="64">
        <v>0</v>
      </c>
      <c r="R111" s="244">
        <v>2.4</v>
      </c>
      <c r="S111" s="64">
        <v>0</v>
      </c>
      <c r="T111" s="64">
        <v>0</v>
      </c>
      <c r="U111" s="233">
        <v>1.2</v>
      </c>
      <c r="V111" s="64">
        <v>0</v>
      </c>
      <c r="W111" s="64">
        <v>0</v>
      </c>
      <c r="X111" s="64">
        <v>0</v>
      </c>
      <c r="Y111" s="64">
        <v>0</v>
      </c>
      <c r="Z111" s="64">
        <v>0</v>
      </c>
      <c r="AA111" s="304">
        <f>IFERROR(R111/U111," ")</f>
        <v>2</v>
      </c>
      <c r="AB111" s="64">
        <v>0</v>
      </c>
      <c r="AC111" s="182">
        <v>0</v>
      </c>
      <c r="AD111" s="64">
        <v>0</v>
      </c>
      <c r="AE111" s="64">
        <v>0</v>
      </c>
      <c r="AF111" s="64">
        <v>0</v>
      </c>
      <c r="AG111" s="64">
        <v>0</v>
      </c>
      <c r="AH111" s="64">
        <v>0</v>
      </c>
      <c r="AI111" s="64">
        <v>0</v>
      </c>
      <c r="AJ111" s="233">
        <v>0</v>
      </c>
      <c r="AK111" s="233">
        <v>0</v>
      </c>
      <c r="AL111" s="64">
        <v>0</v>
      </c>
      <c r="AM111" s="182">
        <v>0</v>
      </c>
      <c r="AN111" s="64">
        <v>0</v>
      </c>
      <c r="AO111" s="64">
        <v>0</v>
      </c>
      <c r="AP111" s="64">
        <v>0</v>
      </c>
      <c r="AQ111" s="64">
        <v>0</v>
      </c>
      <c r="AR111" s="64">
        <v>0</v>
      </c>
      <c r="AS111" s="64">
        <v>0</v>
      </c>
      <c r="AT111" s="64">
        <v>0</v>
      </c>
      <c r="AU111" s="182">
        <v>0</v>
      </c>
    </row>
    <row r="112" spans="1:290" s="267" customFormat="1" hidden="1">
      <c r="A112" s="234" t="s">
        <v>342</v>
      </c>
      <c r="B112" s="297" cm="1">
        <f t="array" ref="B112">IFERROR(INDEX(Sensors_OpuBC_cpXFP!$G$2:$G$1013,MATCH($A112,Sensors_OpuBC_cpXFP!$A$2:$A$1013,0),0),"")</f>
        <v>0</v>
      </c>
      <c r="C112" s="298" t="str" cm="1">
        <f t="array" ref="C112">IFERROR(INDEX(Sensors_OpuBC_cpXFP!$H$2:$H$1013,MATCH($A112,Sensors_OpuBC_cpXFP!$A$2:$A$1013,0),0),"")</f>
        <v>MXE2</v>
      </c>
      <c r="D112" s="235" t="s">
        <v>762</v>
      </c>
      <c r="E112" s="309" t="str" cm="1">
        <f t="array" ref="E112">IFERROR(INDEX(Ligands_names_and_links!$B$3:$B$111,MATCH($D112,Ligands_names_and_links!$A$3:$A$111,0),0)," ")</f>
        <v>Methoxetamine</v>
      </c>
      <c r="F112" s="236">
        <v>0</v>
      </c>
      <c r="G112" s="236"/>
      <c r="H112" s="236">
        <v>0</v>
      </c>
      <c r="I112" s="237"/>
      <c r="J112" s="238">
        <v>0</v>
      </c>
      <c r="K112" s="238">
        <v>0</v>
      </c>
      <c r="L112" s="238">
        <v>0</v>
      </c>
      <c r="M112" s="238">
        <v>0</v>
      </c>
      <c r="N112" s="239">
        <v>0</v>
      </c>
      <c r="O112" s="238">
        <v>0</v>
      </c>
      <c r="P112" s="236" t="s">
        <v>894</v>
      </c>
      <c r="Q112" s="238">
        <v>0</v>
      </c>
      <c r="R112" s="245">
        <v>2.9</v>
      </c>
      <c r="S112" s="238">
        <v>0</v>
      </c>
      <c r="T112" s="238">
        <v>0</v>
      </c>
      <c r="U112" s="243">
        <v>0.82199999999999995</v>
      </c>
      <c r="V112" s="238">
        <v>0</v>
      </c>
      <c r="W112" s="238">
        <v>0</v>
      </c>
      <c r="X112" s="238">
        <v>0</v>
      </c>
      <c r="Y112" s="238">
        <v>0</v>
      </c>
      <c r="Z112" s="238">
        <v>0</v>
      </c>
      <c r="AA112" s="305">
        <f>IFERROR(R112/U112," ")</f>
        <v>3.5279805352798053</v>
      </c>
      <c r="AB112" s="238">
        <v>0</v>
      </c>
      <c r="AC112" s="239">
        <v>0</v>
      </c>
      <c r="AD112" s="238">
        <v>0</v>
      </c>
      <c r="AE112" s="238">
        <v>0</v>
      </c>
      <c r="AF112" s="238">
        <v>0</v>
      </c>
      <c r="AG112" s="238">
        <v>0</v>
      </c>
      <c r="AH112" s="238">
        <v>0</v>
      </c>
      <c r="AI112" s="238">
        <v>0</v>
      </c>
      <c r="AJ112" s="243">
        <v>0</v>
      </c>
      <c r="AK112" s="243">
        <v>0</v>
      </c>
      <c r="AL112" s="238">
        <v>0</v>
      </c>
      <c r="AM112" s="239">
        <v>0</v>
      </c>
      <c r="AN112" s="238">
        <v>0</v>
      </c>
      <c r="AO112" s="238">
        <v>0</v>
      </c>
      <c r="AP112" s="238">
        <v>0</v>
      </c>
      <c r="AQ112" s="238">
        <v>0</v>
      </c>
      <c r="AR112" s="238">
        <v>0</v>
      </c>
      <c r="AS112" s="238">
        <v>0</v>
      </c>
      <c r="AT112" s="238">
        <v>0</v>
      </c>
      <c r="AU112" s="239">
        <v>0</v>
      </c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4"/>
      <c r="FE112" s="64"/>
      <c r="FF112" s="64"/>
      <c r="FG112" s="64"/>
      <c r="FH112" s="64"/>
      <c r="FI112" s="64"/>
      <c r="FJ112" s="64"/>
      <c r="FK112" s="64"/>
      <c r="FL112" s="64"/>
      <c r="FM112" s="64"/>
      <c r="FN112" s="64"/>
      <c r="FO112" s="64"/>
      <c r="FP112" s="64"/>
      <c r="FQ112" s="64"/>
      <c r="FR112" s="64"/>
      <c r="FS112" s="64"/>
      <c r="FT112" s="64"/>
      <c r="FU112" s="64"/>
      <c r="FV112" s="64"/>
      <c r="FW112" s="64"/>
      <c r="FX112" s="64"/>
      <c r="FY112" s="64"/>
      <c r="FZ112" s="64"/>
      <c r="GA112" s="64"/>
      <c r="GB112" s="64"/>
      <c r="GC112" s="64"/>
      <c r="GD112" s="64"/>
      <c r="GE112" s="64"/>
      <c r="GF112" s="64"/>
      <c r="GG112" s="64"/>
      <c r="GH112" s="64"/>
      <c r="GI112" s="64"/>
      <c r="GJ112" s="64"/>
      <c r="GK112" s="64"/>
      <c r="GL112" s="64"/>
      <c r="GM112" s="64"/>
      <c r="GN112" s="64"/>
      <c r="GO112" s="64"/>
      <c r="GP112" s="64"/>
      <c r="GQ112" s="64"/>
      <c r="GR112" s="64"/>
      <c r="GS112" s="64"/>
      <c r="GT112" s="64"/>
      <c r="GU112" s="64"/>
      <c r="GV112" s="64"/>
      <c r="GW112" s="64"/>
      <c r="GX112" s="64"/>
      <c r="GY112" s="64"/>
      <c r="GZ112" s="64"/>
      <c r="HA112" s="64"/>
      <c r="HB112" s="64"/>
      <c r="HC112" s="64"/>
      <c r="HD112" s="64"/>
      <c r="HE112" s="64"/>
      <c r="HF112" s="64"/>
      <c r="HG112" s="64"/>
      <c r="HH112" s="64"/>
      <c r="HI112" s="64"/>
      <c r="HJ112" s="64"/>
      <c r="HK112" s="64"/>
      <c r="HL112" s="64"/>
      <c r="HM112" s="64"/>
      <c r="HN112" s="64"/>
      <c r="HO112" s="64"/>
      <c r="HP112" s="64"/>
      <c r="HQ112" s="64"/>
      <c r="HR112" s="64"/>
      <c r="HS112" s="64"/>
      <c r="HT112" s="64"/>
      <c r="HU112" s="64"/>
      <c r="HV112" s="64"/>
      <c r="HW112" s="64"/>
      <c r="HX112" s="64"/>
      <c r="HY112" s="64"/>
      <c r="HZ112" s="64"/>
      <c r="IA112" s="64"/>
      <c r="IB112" s="64"/>
      <c r="IC112" s="64"/>
      <c r="ID112" s="64"/>
      <c r="IE112" s="64"/>
      <c r="IF112" s="64"/>
      <c r="IG112" s="64"/>
      <c r="IH112" s="64"/>
      <c r="II112" s="64"/>
      <c r="IJ112" s="64"/>
      <c r="IK112" s="64"/>
      <c r="IL112" s="64"/>
      <c r="IM112" s="64"/>
      <c r="IN112" s="64"/>
      <c r="IO112" s="64"/>
      <c r="IP112" s="64"/>
      <c r="IQ112" s="64"/>
      <c r="IR112" s="64"/>
      <c r="IS112" s="64"/>
      <c r="IT112" s="64"/>
      <c r="IU112" s="64"/>
      <c r="IV112" s="64"/>
      <c r="IW112" s="64"/>
      <c r="IX112" s="64"/>
      <c r="IY112" s="64"/>
      <c r="IZ112" s="64"/>
      <c r="JA112" s="64"/>
      <c r="JB112" s="64"/>
      <c r="JC112" s="64"/>
      <c r="JD112" s="64"/>
      <c r="JE112" s="64"/>
      <c r="JF112" s="64"/>
      <c r="JG112" s="64"/>
      <c r="JH112" s="64"/>
      <c r="JI112" s="64"/>
      <c r="JJ112" s="64"/>
      <c r="JK112" s="64"/>
      <c r="JL112" s="64"/>
      <c r="JM112" s="64"/>
      <c r="JN112" s="64"/>
      <c r="JO112" s="64"/>
      <c r="JP112" s="64"/>
      <c r="JQ112" s="64"/>
      <c r="JR112" s="64"/>
      <c r="JS112" s="64"/>
      <c r="JT112" s="64"/>
      <c r="JU112" s="64"/>
      <c r="JV112" s="64"/>
      <c r="JW112" s="64"/>
      <c r="JX112" s="64"/>
      <c r="JY112" s="64"/>
      <c r="JZ112" s="64"/>
      <c r="KA112" s="64"/>
      <c r="KB112" s="64"/>
      <c r="KC112" s="64"/>
    </row>
    <row r="113" spans="1:289" hidden="1">
      <c r="A113" s="228" t="s">
        <v>345</v>
      </c>
      <c r="B113" s="295" cm="1">
        <f t="array" ref="B113">IFERROR(INDEX(Sensors_OpuBC_cpXFP!$G$2:$G$1013,MATCH($A113,Sensors_OpuBC_cpXFP!$A$2:$A$1013,0),0),"")</f>
        <v>0</v>
      </c>
      <c r="C113" s="296" t="str" cm="1">
        <f t="array" ref="C113">IFERROR(INDEX(Sensors_OpuBC_cpXFP!$H$2:$H$1013,MATCH($A113,Sensors_OpuBC_cpXFP!$A$2:$A$1013,0),0),"")</f>
        <v>MXE3</v>
      </c>
      <c r="D113" s="229" t="s">
        <v>762</v>
      </c>
      <c r="E113" s="308" t="str" cm="1">
        <f t="array" ref="E113">IFERROR(INDEX(Ligands_names_and_links!$B$3:$B$111,MATCH($D113,Ligands_names_and_links!$A$3:$A$111,0),0)," ")</f>
        <v>Methoxetamine</v>
      </c>
      <c r="F113" s="137">
        <v>0</v>
      </c>
      <c r="H113" s="137">
        <v>0</v>
      </c>
      <c r="J113" s="64">
        <v>0</v>
      </c>
      <c r="K113" s="64">
        <v>0</v>
      </c>
      <c r="L113" s="64">
        <v>0</v>
      </c>
      <c r="M113" s="64">
        <v>0</v>
      </c>
      <c r="N113" s="182">
        <v>0</v>
      </c>
      <c r="O113" s="64">
        <v>0</v>
      </c>
      <c r="P113" s="137" t="s">
        <v>894</v>
      </c>
      <c r="Q113" s="64">
        <v>0</v>
      </c>
      <c r="R113" s="244">
        <v>5.7</v>
      </c>
      <c r="S113" s="64">
        <v>0</v>
      </c>
      <c r="T113" s="64">
        <v>0</v>
      </c>
      <c r="U113" s="233">
        <v>0.88800000000000001</v>
      </c>
      <c r="V113" s="64">
        <v>0</v>
      </c>
      <c r="W113" s="64">
        <v>0</v>
      </c>
      <c r="X113" s="64">
        <v>0</v>
      </c>
      <c r="Y113" s="64">
        <v>0</v>
      </c>
      <c r="Z113" s="64">
        <v>0</v>
      </c>
      <c r="AA113" s="304">
        <f>IFERROR(R113/U113," ")</f>
        <v>6.4189189189189193</v>
      </c>
      <c r="AB113" s="64">
        <v>0</v>
      </c>
      <c r="AC113" s="182">
        <v>0</v>
      </c>
      <c r="AD113" s="64">
        <v>0</v>
      </c>
      <c r="AE113" s="64">
        <v>0</v>
      </c>
      <c r="AF113" s="64">
        <v>0</v>
      </c>
      <c r="AG113" s="64">
        <v>0</v>
      </c>
      <c r="AH113" s="64">
        <v>0</v>
      </c>
      <c r="AI113" s="64">
        <v>0</v>
      </c>
      <c r="AJ113" s="233">
        <v>0</v>
      </c>
      <c r="AK113" s="233">
        <v>0</v>
      </c>
      <c r="AL113" s="64">
        <v>0</v>
      </c>
      <c r="AM113" s="182">
        <v>0</v>
      </c>
      <c r="AN113" s="64">
        <v>0</v>
      </c>
      <c r="AO113" s="64">
        <v>0</v>
      </c>
      <c r="AP113" s="64">
        <v>0</v>
      </c>
      <c r="AQ113" s="64">
        <v>0</v>
      </c>
      <c r="AR113" s="64">
        <v>0</v>
      </c>
      <c r="AS113" s="64">
        <v>0</v>
      </c>
      <c r="AT113" s="64">
        <v>0</v>
      </c>
      <c r="AU113" s="182">
        <v>0</v>
      </c>
    </row>
    <row r="114" spans="1:289" s="238" customFormat="1" hidden="1">
      <c r="A114" s="228" t="s">
        <v>348</v>
      </c>
      <c r="B114" s="295" cm="1">
        <f t="array" ref="B114">IFERROR(INDEX(Sensors_OpuBC_cpXFP!$G$2:$G$1013,MATCH($A114,Sensors_OpuBC_cpXFP!$A$2:$A$1013,0),0),"")</f>
        <v>0</v>
      </c>
      <c r="C114" s="296" t="str" cm="1">
        <f t="array" ref="C114">IFERROR(INDEX(Sensors_OpuBC_cpXFP!$H$2:$H$1013,MATCH($A114,Sensors_OpuBC_cpXFP!$A$2:$A$1013,0),0),"")</f>
        <v>MXE4</v>
      </c>
      <c r="D114" s="229" t="s">
        <v>762</v>
      </c>
      <c r="E114" s="308" t="str" cm="1">
        <f t="array" ref="E114">IFERROR(INDEX(Ligands_names_and_links!$B$3:$B$111,MATCH($D114,Ligands_names_and_links!$A$3:$A$111,0),0)," ")</f>
        <v>Methoxetamine</v>
      </c>
      <c r="F114" s="137">
        <v>0</v>
      </c>
      <c r="G114" s="137"/>
      <c r="H114" s="137">
        <v>0</v>
      </c>
      <c r="I114" s="142"/>
      <c r="J114" s="64">
        <v>0</v>
      </c>
      <c r="K114" s="64">
        <v>0</v>
      </c>
      <c r="L114" s="64">
        <v>0</v>
      </c>
      <c r="M114" s="64">
        <v>0</v>
      </c>
      <c r="N114" s="182">
        <v>0</v>
      </c>
      <c r="O114" s="64">
        <v>0</v>
      </c>
      <c r="P114" s="137" t="s">
        <v>894</v>
      </c>
      <c r="Q114" s="64">
        <v>0</v>
      </c>
      <c r="R114" s="244">
        <v>4.8</v>
      </c>
      <c r="S114" s="64">
        <v>0</v>
      </c>
      <c r="T114" s="64">
        <v>0</v>
      </c>
      <c r="U114" s="233">
        <v>0.503</v>
      </c>
      <c r="V114" s="64">
        <v>0</v>
      </c>
      <c r="W114" s="64">
        <v>0</v>
      </c>
      <c r="X114" s="64">
        <v>0</v>
      </c>
      <c r="Y114" s="64">
        <v>0</v>
      </c>
      <c r="Z114" s="64">
        <v>0</v>
      </c>
      <c r="AA114" s="304">
        <f>IFERROR(R114/U114," ")</f>
        <v>9.5427435387673949</v>
      </c>
      <c r="AB114" s="64">
        <v>0</v>
      </c>
      <c r="AC114" s="182">
        <v>0</v>
      </c>
      <c r="AD114" s="64">
        <v>0</v>
      </c>
      <c r="AE114" s="64">
        <v>0</v>
      </c>
      <c r="AF114" s="64">
        <v>0</v>
      </c>
      <c r="AG114" s="64">
        <v>0</v>
      </c>
      <c r="AH114" s="64">
        <v>0</v>
      </c>
      <c r="AI114" s="64">
        <v>0</v>
      </c>
      <c r="AJ114" s="233">
        <v>0</v>
      </c>
      <c r="AK114" s="233">
        <v>0</v>
      </c>
      <c r="AL114" s="64">
        <v>0</v>
      </c>
      <c r="AM114" s="182">
        <v>0</v>
      </c>
      <c r="AN114" s="64">
        <v>0</v>
      </c>
      <c r="AO114" s="64">
        <v>0</v>
      </c>
      <c r="AP114" s="64">
        <v>0</v>
      </c>
      <c r="AQ114" s="64">
        <v>0</v>
      </c>
      <c r="AR114" s="64">
        <v>0</v>
      </c>
      <c r="AS114" s="64">
        <v>0</v>
      </c>
      <c r="AT114" s="64">
        <v>0</v>
      </c>
      <c r="AU114" s="182">
        <v>0</v>
      </c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4"/>
      <c r="FE114" s="64"/>
      <c r="FF114" s="64"/>
      <c r="FG114" s="64"/>
      <c r="FH114" s="64"/>
      <c r="FI114" s="64"/>
      <c r="FJ114" s="64"/>
      <c r="FK114" s="64"/>
      <c r="FL114" s="64"/>
      <c r="FM114" s="64"/>
      <c r="FN114" s="64"/>
      <c r="FO114" s="64"/>
      <c r="FP114" s="64"/>
      <c r="FQ114" s="64"/>
      <c r="FR114" s="64"/>
      <c r="FS114" s="64"/>
      <c r="FT114" s="64"/>
      <c r="FU114" s="64"/>
      <c r="FV114" s="64"/>
      <c r="FW114" s="64"/>
      <c r="FX114" s="64"/>
      <c r="FY114" s="64"/>
      <c r="FZ114" s="64"/>
      <c r="GA114" s="64"/>
      <c r="GB114" s="64"/>
      <c r="GC114" s="64"/>
      <c r="GD114" s="64"/>
      <c r="GE114" s="64"/>
      <c r="GF114" s="64"/>
      <c r="GG114" s="64"/>
      <c r="GH114" s="64"/>
      <c r="GI114" s="64"/>
      <c r="GJ114" s="64"/>
      <c r="GK114" s="64"/>
      <c r="GL114" s="64"/>
      <c r="GM114" s="64"/>
      <c r="GN114" s="64"/>
      <c r="GO114" s="64"/>
      <c r="GP114" s="64"/>
      <c r="GQ114" s="64"/>
      <c r="GR114" s="64"/>
      <c r="GS114" s="64"/>
      <c r="GT114" s="64"/>
      <c r="GU114" s="64"/>
      <c r="GV114" s="64"/>
      <c r="GW114" s="64"/>
      <c r="GX114" s="64"/>
      <c r="GY114" s="64"/>
      <c r="GZ114" s="64"/>
      <c r="HA114" s="64"/>
      <c r="HB114" s="64"/>
      <c r="HC114" s="64"/>
      <c r="HD114" s="64"/>
      <c r="HE114" s="64"/>
      <c r="HF114" s="64"/>
      <c r="HG114" s="64"/>
      <c r="HH114" s="64"/>
      <c r="HI114" s="64"/>
      <c r="HJ114" s="64"/>
      <c r="HK114" s="64"/>
      <c r="HL114" s="64"/>
      <c r="HM114" s="64"/>
      <c r="HN114" s="64"/>
      <c r="HO114" s="64"/>
      <c r="HP114" s="64"/>
      <c r="HQ114" s="64"/>
      <c r="HR114" s="64"/>
      <c r="HS114" s="64"/>
      <c r="HT114" s="64"/>
      <c r="HU114" s="64"/>
      <c r="HV114" s="64"/>
      <c r="HW114" s="64"/>
      <c r="HX114" s="64"/>
      <c r="HY114" s="64"/>
      <c r="HZ114" s="64"/>
      <c r="IA114" s="64"/>
      <c r="IB114" s="64"/>
      <c r="IC114" s="64"/>
      <c r="ID114" s="64"/>
      <c r="IE114" s="64"/>
      <c r="IF114" s="64"/>
      <c r="IG114" s="64"/>
      <c r="IH114" s="64"/>
      <c r="II114" s="64"/>
      <c r="IJ114" s="64"/>
      <c r="IK114" s="64"/>
      <c r="IL114" s="64"/>
      <c r="IM114" s="64"/>
      <c r="IN114" s="64"/>
      <c r="IO114" s="64"/>
      <c r="IP114" s="64"/>
      <c r="IQ114" s="64"/>
      <c r="IR114" s="64"/>
      <c r="IS114" s="64"/>
      <c r="IT114" s="64"/>
      <c r="IU114" s="64"/>
      <c r="IV114" s="64"/>
      <c r="IW114" s="64"/>
      <c r="IX114" s="64"/>
      <c r="IY114" s="64"/>
      <c r="IZ114" s="64"/>
      <c r="JA114" s="64"/>
      <c r="JB114" s="64"/>
      <c r="JC114" s="64"/>
      <c r="JD114" s="64"/>
      <c r="JE114" s="64"/>
      <c r="JF114" s="64"/>
      <c r="JG114" s="64"/>
      <c r="JH114" s="64"/>
      <c r="JI114" s="64"/>
      <c r="JJ114" s="64"/>
      <c r="JK114" s="64"/>
      <c r="JL114" s="64"/>
      <c r="JM114" s="64"/>
      <c r="JN114" s="64"/>
      <c r="JO114" s="64"/>
      <c r="JP114" s="64"/>
      <c r="JQ114" s="64"/>
      <c r="JR114" s="64"/>
      <c r="JS114" s="64"/>
      <c r="JT114" s="64"/>
      <c r="JU114" s="64"/>
      <c r="JV114" s="64"/>
      <c r="JW114" s="64"/>
      <c r="JX114" s="64"/>
      <c r="JY114" s="64"/>
      <c r="JZ114" s="64"/>
      <c r="KA114" s="64"/>
      <c r="KB114" s="64"/>
      <c r="KC114" s="64"/>
    </row>
    <row r="115" spans="1:289" hidden="1">
      <c r="A115" s="228" t="s">
        <v>350</v>
      </c>
      <c r="B115" s="295" t="str" cm="1">
        <f t="array" ref="B115">IFERROR(INDEX(Sensors_OpuBC_cpXFP!$G$2:$G$1013,MATCH($A115,Sensors_OpuBC_cpXFP!$A$2:$A$1013,0),0),"")</f>
        <v>MXE6 = iMXESnFR1</v>
      </c>
      <c r="C115" s="296" t="str" cm="1">
        <f t="array" ref="C115">IFERROR(INDEX(Sensors_OpuBC_cpXFP!$H$2:$H$1013,MATCH($A115,Sensors_OpuBC_cpXFP!$A$2:$A$1013,0),0),"")</f>
        <v>MXE6</v>
      </c>
      <c r="D115" s="229" t="s">
        <v>762</v>
      </c>
      <c r="E115" s="308" t="str" cm="1">
        <f t="array" ref="E115">IFERROR(INDEX(Ligands_names_and_links!$B$3:$B$111,MATCH($D115,Ligands_names_and_links!$A$3:$A$111,0),0)," ")</f>
        <v>Methoxetamine</v>
      </c>
      <c r="F115" s="137">
        <v>0</v>
      </c>
      <c r="H115" s="137">
        <v>0</v>
      </c>
      <c r="J115" s="64">
        <v>0</v>
      </c>
      <c r="K115" s="64">
        <v>0</v>
      </c>
      <c r="L115" s="64">
        <v>0</v>
      </c>
      <c r="M115" s="64">
        <v>0</v>
      </c>
      <c r="N115" s="182">
        <v>0</v>
      </c>
      <c r="O115" s="64">
        <v>0</v>
      </c>
      <c r="P115" s="137" t="s">
        <v>892</v>
      </c>
      <c r="Q115" s="64">
        <v>0</v>
      </c>
      <c r="R115" s="244">
        <v>6.3</v>
      </c>
      <c r="S115" s="64">
        <v>0</v>
      </c>
      <c r="T115" s="64">
        <v>0</v>
      </c>
      <c r="U115" s="233">
        <v>0.20599999999999999</v>
      </c>
      <c r="V115" s="64">
        <v>0</v>
      </c>
      <c r="W115" s="64">
        <v>0</v>
      </c>
      <c r="X115" s="64">
        <v>0</v>
      </c>
      <c r="Y115" s="64">
        <v>0</v>
      </c>
      <c r="Z115" s="64">
        <v>0</v>
      </c>
      <c r="AA115" s="304">
        <f>IFERROR(R115/U115," ")</f>
        <v>30.582524271844662</v>
      </c>
      <c r="AB115" s="64">
        <v>0</v>
      </c>
      <c r="AC115" s="182">
        <v>0</v>
      </c>
      <c r="AD115" s="64">
        <v>0</v>
      </c>
      <c r="AE115" s="64">
        <v>0</v>
      </c>
      <c r="AF115" s="64">
        <v>0</v>
      </c>
      <c r="AG115" s="64">
        <v>0</v>
      </c>
      <c r="AH115" s="64">
        <v>0</v>
      </c>
      <c r="AI115" s="64">
        <v>0</v>
      </c>
      <c r="AJ115" s="233">
        <v>0</v>
      </c>
      <c r="AK115" s="233">
        <v>0</v>
      </c>
      <c r="AL115" s="64">
        <v>0</v>
      </c>
      <c r="AM115" s="182">
        <v>0</v>
      </c>
      <c r="AN115" s="64">
        <v>0</v>
      </c>
      <c r="AO115" s="64">
        <v>0</v>
      </c>
      <c r="AP115" s="64">
        <v>0</v>
      </c>
      <c r="AQ115" s="64">
        <v>0</v>
      </c>
      <c r="AR115" s="64">
        <v>0</v>
      </c>
      <c r="AS115" s="64">
        <v>0</v>
      </c>
      <c r="AT115" s="64">
        <v>0</v>
      </c>
      <c r="AU115" s="182">
        <v>0</v>
      </c>
    </row>
    <row r="116" spans="1:289" hidden="1">
      <c r="A116" s="228"/>
      <c r="B116" s="295" t="str" cm="1">
        <f t="array" ref="B116">IFERROR(INDEX(Sensors_OpuBC_cpXFP!$G$2:$G$1013,MATCH($A116,Sensors_OpuBC_cpXFP!$A$2:$A$1013,0),0),"")</f>
        <v/>
      </c>
      <c r="C116" s="296" t="str" cm="1">
        <f t="array" ref="C116">IFERROR(INDEX(Sensors_OpuBC_cpXFP!$H$2:$H$1013,MATCH($A116,Sensors_OpuBC_cpXFP!$A$2:$A$1013,0),0),"")</f>
        <v/>
      </c>
      <c r="D116" s="229" t="s">
        <v>762</v>
      </c>
      <c r="E116" s="308" t="str" cm="1">
        <f t="array" ref="E116">IFERROR(INDEX(Ligands_names_and_links!$B$3:$B$111,MATCH($D116,Ligands_names_and_links!$A$3:$A$111,0),0)," ")</f>
        <v>Methoxetamine</v>
      </c>
      <c r="R116" s="244"/>
      <c r="U116" s="233"/>
      <c r="AA116" s="233"/>
      <c r="AJ116" s="233"/>
      <c r="AK116" s="233"/>
    </row>
    <row r="117" spans="1:289" hidden="1">
      <c r="A117" s="234"/>
      <c r="B117" s="297" t="str" cm="1">
        <f t="array" ref="B117">IFERROR(INDEX(Sensors_OpuBC_cpXFP!$G$2:$G$1013,MATCH($A117,Sensors_OpuBC_cpXFP!$A$2:$A$1013,0),0),"")</f>
        <v/>
      </c>
      <c r="C117" s="298" t="str" cm="1">
        <f t="array" ref="C117">IFERROR(INDEX(Sensors_OpuBC_cpXFP!$H$2:$H$1013,MATCH($A117,Sensors_OpuBC_cpXFP!$A$2:$A$1013,0),0),"")</f>
        <v/>
      </c>
      <c r="D117" s="235" t="s">
        <v>762</v>
      </c>
      <c r="E117" s="309" t="str" cm="1">
        <f t="array" ref="E117">IFERROR(INDEX(Ligands_names_and_links!$B$3:$B$111,MATCH($D117,Ligands_names_and_links!$A$3:$A$111,0),0)," ")</f>
        <v>Methoxetamine</v>
      </c>
      <c r="F117" s="236"/>
      <c r="G117" s="236"/>
      <c r="H117" s="236"/>
      <c r="I117" s="237"/>
      <c r="J117" s="238"/>
      <c r="K117" s="238"/>
      <c r="L117" s="238"/>
      <c r="M117" s="238"/>
      <c r="N117" s="239"/>
      <c r="O117" s="238"/>
      <c r="P117" s="236"/>
      <c r="Q117" s="238"/>
      <c r="R117" s="245"/>
      <c r="S117" s="238"/>
      <c r="T117" s="238"/>
      <c r="U117" s="243"/>
      <c r="V117" s="238"/>
      <c r="W117" s="238"/>
      <c r="X117" s="238"/>
      <c r="Y117" s="238"/>
      <c r="Z117" s="238"/>
      <c r="AA117" s="243"/>
      <c r="AB117" s="238"/>
      <c r="AC117" s="239"/>
      <c r="AD117" s="238"/>
      <c r="AE117" s="238"/>
      <c r="AF117" s="238"/>
      <c r="AG117" s="238"/>
      <c r="AH117" s="238"/>
      <c r="AI117" s="238"/>
      <c r="AJ117" s="243"/>
      <c r="AK117" s="243"/>
      <c r="AL117" s="238"/>
      <c r="AM117" s="239"/>
      <c r="AN117" s="238"/>
      <c r="AO117" s="238"/>
      <c r="AP117" s="238"/>
      <c r="AQ117" s="238"/>
      <c r="AR117" s="238"/>
      <c r="AS117" s="238"/>
      <c r="AT117" s="238"/>
      <c r="AU117" s="239"/>
    </row>
    <row r="118" spans="1:289" hidden="1">
      <c r="A118" s="228"/>
      <c r="B118" s="295" t="str" cm="1">
        <f t="array" ref="B118">IFERROR(INDEX(Sensors_OpuBC_cpXFP!$G$2:$G$1013,MATCH($A118,Sensors_OpuBC_cpXFP!$A$2:$A$1013,0),0),"")</f>
        <v/>
      </c>
      <c r="C118" s="296" t="str" cm="1">
        <f t="array" ref="C118">IFERROR(INDEX(Sensors_OpuBC_cpXFP!$H$2:$H$1013,MATCH($A118,Sensors_OpuBC_cpXFP!$A$2:$A$1013,0),0),"")</f>
        <v/>
      </c>
      <c r="D118" s="229" t="s">
        <v>762</v>
      </c>
      <c r="E118" s="308" t="str" cm="1">
        <f t="array" ref="E118">IFERROR(INDEX(Ligands_names_and_links!$B$3:$B$111,MATCH($D118,Ligands_names_and_links!$A$3:$A$111,0),0)," ")</f>
        <v>Methoxetamine</v>
      </c>
      <c r="R118" s="244"/>
      <c r="U118" s="233"/>
      <c r="AA118" s="233"/>
      <c r="AJ118" s="233"/>
      <c r="AK118" s="233"/>
    </row>
    <row r="119" spans="1:289" hidden="1">
      <c r="A119" s="228" t="s">
        <v>130</v>
      </c>
      <c r="B119" s="295" t="str" cm="1">
        <f t="array" ref="B119">IFERROR(INDEX(Sensors_OpuBC_cpXFP!$G$2:$G$1013,MATCH($A119,Sensors_OpuBC_cpXFP!$A$2:$A$1013,0),0),"")</f>
        <v>AK1</v>
      </c>
      <c r="C119" s="296" cm="1">
        <f t="array" ref="C119">IFERROR(INDEX(Sensors_OpuBC_cpXFP!$H$2:$H$1013,MATCH($A119,Sensors_OpuBC_cpXFP!$A$2:$A$1013,0),0),"")</f>
        <v>0</v>
      </c>
      <c r="D119" s="229" t="s">
        <v>763</v>
      </c>
      <c r="E119" s="308" t="str" cm="1">
        <f t="array" ref="E119">IFERROR(INDEX(Ligands_names_and_links!$B$3:$B$111,MATCH($D119,Ligands_names_and_links!$A$3:$A$111,0),0)," ")</f>
        <v>S_ketamine</v>
      </c>
      <c r="F119" s="137">
        <v>0</v>
      </c>
      <c r="H119" s="137">
        <v>0</v>
      </c>
      <c r="J119" s="64">
        <v>0</v>
      </c>
      <c r="K119" s="64">
        <v>0</v>
      </c>
      <c r="L119" s="64">
        <v>0</v>
      </c>
      <c r="M119" s="64">
        <v>0</v>
      </c>
      <c r="N119" s="182">
        <v>0</v>
      </c>
      <c r="O119" s="64">
        <v>0</v>
      </c>
      <c r="Q119" s="64">
        <v>0</v>
      </c>
      <c r="R119" s="244">
        <v>3</v>
      </c>
      <c r="S119" s="64">
        <v>0</v>
      </c>
      <c r="T119" s="64">
        <v>0</v>
      </c>
      <c r="U119" s="233">
        <v>90</v>
      </c>
      <c r="V119" s="64">
        <v>0</v>
      </c>
      <c r="W119" s="64">
        <v>0</v>
      </c>
      <c r="X119" s="64">
        <v>0</v>
      </c>
      <c r="Y119" s="64">
        <v>0</v>
      </c>
      <c r="Z119" s="64">
        <v>0</v>
      </c>
      <c r="AA119" s="304">
        <f t="shared" ref="AA119:AA127" si="5">IFERROR(R119/U119," ")</f>
        <v>3.3333333333333333E-2</v>
      </c>
      <c r="AB119" s="64">
        <v>0</v>
      </c>
      <c r="AC119" s="182">
        <v>0</v>
      </c>
      <c r="AD119" s="64">
        <v>0</v>
      </c>
      <c r="AE119" s="64">
        <v>0</v>
      </c>
      <c r="AF119" s="64">
        <v>0</v>
      </c>
      <c r="AG119" s="64">
        <v>0</v>
      </c>
      <c r="AH119" s="64">
        <v>0</v>
      </c>
      <c r="AI119" s="64">
        <v>0</v>
      </c>
      <c r="AJ119" s="233">
        <v>0</v>
      </c>
      <c r="AK119" s="233">
        <v>0</v>
      </c>
      <c r="AL119" s="64">
        <v>0</v>
      </c>
      <c r="AM119" s="182">
        <v>0</v>
      </c>
      <c r="AN119" s="64">
        <v>0</v>
      </c>
      <c r="AO119" s="64">
        <v>0</v>
      </c>
      <c r="AP119" s="64">
        <v>0</v>
      </c>
      <c r="AQ119" s="64">
        <v>0</v>
      </c>
      <c r="AR119" s="64">
        <v>0</v>
      </c>
      <c r="AS119" s="64">
        <v>0</v>
      </c>
      <c r="AT119" s="64">
        <v>0</v>
      </c>
      <c r="AU119" s="182">
        <v>0</v>
      </c>
    </row>
    <row r="120" spans="1:289" hidden="1">
      <c r="A120" s="228" t="s">
        <v>251</v>
      </c>
      <c r="B120" s="295" cm="1">
        <f t="array" ref="B120">IFERROR(INDEX(Sensors_OpuBC_cpXFP!$G$2:$G$1013,MATCH($A120,Sensors_OpuBC_cpXFP!$A$2:$A$1013,0),0),"")</f>
        <v>0</v>
      </c>
      <c r="C120" s="296" t="str" cm="1">
        <f t="array" ref="C120">IFERROR(INDEX(Sensors_OpuBC_cpXFP!$H$2:$H$1013,MATCH($A120,Sensors_OpuBC_cpXFP!$A$2:$A$1013,0),0),"")</f>
        <v>AK5</v>
      </c>
      <c r="D120" s="229" t="s">
        <v>763</v>
      </c>
      <c r="E120" s="308" t="str" cm="1">
        <f t="array" ref="E120">IFERROR(INDEX(Ligands_names_and_links!$B$3:$B$111,MATCH($D120,Ligands_names_and_links!$A$3:$A$111,0),0)," ")</f>
        <v>S_ketamine</v>
      </c>
      <c r="F120" s="137">
        <v>0</v>
      </c>
      <c r="H120" s="137">
        <v>0</v>
      </c>
      <c r="J120" s="64">
        <v>0</v>
      </c>
      <c r="K120" s="64">
        <v>0</v>
      </c>
      <c r="L120" s="64">
        <v>0</v>
      </c>
      <c r="M120" s="64">
        <v>0</v>
      </c>
      <c r="N120" s="182">
        <v>0</v>
      </c>
      <c r="O120" s="64">
        <v>0</v>
      </c>
      <c r="Q120" s="64">
        <v>0</v>
      </c>
      <c r="R120" s="244">
        <v>5</v>
      </c>
      <c r="S120" s="64">
        <v>0</v>
      </c>
      <c r="T120" s="64">
        <v>0</v>
      </c>
      <c r="U120" s="233">
        <v>25</v>
      </c>
      <c r="V120" s="64">
        <v>0</v>
      </c>
      <c r="W120" s="64">
        <v>0</v>
      </c>
      <c r="X120" s="64">
        <v>0</v>
      </c>
      <c r="Y120" s="64">
        <v>0</v>
      </c>
      <c r="Z120" s="64">
        <v>0</v>
      </c>
      <c r="AA120" s="304">
        <f t="shared" si="5"/>
        <v>0.2</v>
      </c>
      <c r="AB120" s="64">
        <v>0</v>
      </c>
      <c r="AC120" s="182">
        <v>0</v>
      </c>
      <c r="AD120" s="64">
        <v>0</v>
      </c>
      <c r="AE120" s="64">
        <v>0</v>
      </c>
      <c r="AF120" s="64">
        <v>0</v>
      </c>
      <c r="AG120" s="64">
        <v>0</v>
      </c>
      <c r="AH120" s="64">
        <v>0</v>
      </c>
      <c r="AI120" s="64">
        <v>0</v>
      </c>
      <c r="AJ120" s="233">
        <v>0</v>
      </c>
      <c r="AK120" s="233">
        <v>0</v>
      </c>
      <c r="AL120" s="64">
        <v>0</v>
      </c>
      <c r="AM120" s="182">
        <v>0</v>
      </c>
      <c r="AN120" s="64">
        <v>0</v>
      </c>
      <c r="AO120" s="64">
        <v>0</v>
      </c>
      <c r="AP120" s="64">
        <v>0</v>
      </c>
      <c r="AQ120" s="64">
        <v>0</v>
      </c>
      <c r="AR120" s="64">
        <v>0</v>
      </c>
      <c r="AS120" s="64">
        <v>0</v>
      </c>
      <c r="AT120" s="64">
        <v>0</v>
      </c>
      <c r="AU120" s="182">
        <v>0</v>
      </c>
    </row>
    <row r="121" spans="1:289" hidden="1">
      <c r="A121" s="228" t="s">
        <v>253</v>
      </c>
      <c r="B121" s="295" cm="1">
        <f t="array" ref="B121">IFERROR(INDEX(Sensors_OpuBC_cpXFP!$G$2:$G$1013,MATCH($A121,Sensors_OpuBC_cpXFP!$A$2:$A$1013,0),0),"")</f>
        <v>0</v>
      </c>
      <c r="C121" s="296" t="str" cm="1">
        <f t="array" ref="C121">IFERROR(INDEX(Sensors_OpuBC_cpXFP!$H$2:$H$1013,MATCH($A121,Sensors_OpuBC_cpXFP!$A$2:$A$1013,0),0),"")</f>
        <v>AK3.1</v>
      </c>
      <c r="D121" s="229" t="s">
        <v>763</v>
      </c>
      <c r="E121" s="308" t="str" cm="1">
        <f t="array" ref="E121">IFERROR(INDEX(Ligands_names_and_links!$B$3:$B$111,MATCH($D121,Ligands_names_and_links!$A$3:$A$111,0),0)," ")</f>
        <v>S_ketamine</v>
      </c>
      <c r="F121" s="137">
        <v>0</v>
      </c>
      <c r="H121" s="137">
        <v>0</v>
      </c>
      <c r="J121" s="64">
        <v>0</v>
      </c>
      <c r="K121" s="64">
        <v>0</v>
      </c>
      <c r="L121" s="64">
        <v>0</v>
      </c>
      <c r="M121" s="64">
        <v>0</v>
      </c>
      <c r="N121" s="182">
        <v>0</v>
      </c>
      <c r="O121" s="64">
        <v>0</v>
      </c>
      <c r="Q121" s="64">
        <v>0</v>
      </c>
      <c r="R121" s="244">
        <v>3.5</v>
      </c>
      <c r="S121" s="64">
        <v>0</v>
      </c>
      <c r="T121" s="64">
        <v>0</v>
      </c>
      <c r="U121" s="233">
        <v>7.8</v>
      </c>
      <c r="V121" s="64">
        <v>0</v>
      </c>
      <c r="W121" s="64">
        <v>0</v>
      </c>
      <c r="X121" s="64">
        <v>0</v>
      </c>
      <c r="Y121" s="64">
        <v>0</v>
      </c>
      <c r="Z121" s="64">
        <v>0</v>
      </c>
      <c r="AA121" s="304">
        <f t="shared" si="5"/>
        <v>0.44871794871794873</v>
      </c>
      <c r="AB121" s="64">
        <v>0</v>
      </c>
      <c r="AC121" s="182">
        <v>0</v>
      </c>
      <c r="AD121" s="64">
        <v>0</v>
      </c>
      <c r="AE121" s="64">
        <v>0</v>
      </c>
      <c r="AF121" s="64">
        <v>0</v>
      </c>
      <c r="AG121" s="64">
        <v>0</v>
      </c>
      <c r="AH121" s="64">
        <v>0</v>
      </c>
      <c r="AI121" s="64">
        <v>0</v>
      </c>
      <c r="AJ121" s="233">
        <v>0</v>
      </c>
      <c r="AK121" s="233">
        <v>0</v>
      </c>
      <c r="AL121" s="64">
        <v>0</v>
      </c>
      <c r="AM121" s="182">
        <v>0</v>
      </c>
      <c r="AN121" s="64">
        <v>0</v>
      </c>
      <c r="AO121" s="64">
        <v>0</v>
      </c>
      <c r="AP121" s="64">
        <v>0</v>
      </c>
      <c r="AQ121" s="64">
        <v>0</v>
      </c>
      <c r="AR121" s="64">
        <v>0</v>
      </c>
      <c r="AS121" s="64">
        <v>0</v>
      </c>
      <c r="AT121" s="64">
        <v>0</v>
      </c>
      <c r="AU121" s="182">
        <v>0</v>
      </c>
    </row>
    <row r="122" spans="1:289" s="238" customFormat="1" hidden="1">
      <c r="A122" s="228" t="s">
        <v>255</v>
      </c>
      <c r="B122" s="295" cm="1">
        <f t="array" ref="B122">IFERROR(INDEX(Sensors_OpuBC_cpXFP!$G$2:$G$1013,MATCH($A122,Sensors_OpuBC_cpXFP!$A$2:$A$1013,0),0),"")</f>
        <v>0</v>
      </c>
      <c r="C122" s="296" t="str" cm="1">
        <f t="array" ref="C122">IFERROR(INDEX(Sensors_OpuBC_cpXFP!$H$2:$H$1013,MATCH($A122,Sensors_OpuBC_cpXFP!$A$2:$A$1013,0),0),"")</f>
        <v>AK5.1</v>
      </c>
      <c r="D122" s="229" t="s">
        <v>763</v>
      </c>
      <c r="E122" s="308" t="str" cm="1">
        <f t="array" ref="E122">IFERROR(INDEX(Ligands_names_and_links!$B$3:$B$111,MATCH($D122,Ligands_names_and_links!$A$3:$A$111,0),0)," ")</f>
        <v>S_ketamine</v>
      </c>
      <c r="F122" s="137">
        <v>0</v>
      </c>
      <c r="G122" s="137"/>
      <c r="H122" s="137">
        <v>0</v>
      </c>
      <c r="I122" s="142"/>
      <c r="J122" s="64">
        <v>0</v>
      </c>
      <c r="K122" s="64">
        <v>0</v>
      </c>
      <c r="L122" s="64">
        <v>0</v>
      </c>
      <c r="M122" s="64">
        <v>0</v>
      </c>
      <c r="N122" s="182">
        <v>0</v>
      </c>
      <c r="O122" s="64">
        <v>0</v>
      </c>
      <c r="P122" s="137"/>
      <c r="Q122" s="64">
        <v>0</v>
      </c>
      <c r="R122" s="244">
        <v>6</v>
      </c>
      <c r="S122" s="64">
        <v>0</v>
      </c>
      <c r="T122" s="64">
        <v>0</v>
      </c>
      <c r="U122" s="233">
        <v>25</v>
      </c>
      <c r="V122" s="64">
        <v>0</v>
      </c>
      <c r="W122" s="64">
        <v>0</v>
      </c>
      <c r="X122" s="64">
        <v>0</v>
      </c>
      <c r="Y122" s="64">
        <v>0</v>
      </c>
      <c r="Z122" s="64">
        <v>0</v>
      </c>
      <c r="AA122" s="304">
        <f t="shared" si="5"/>
        <v>0.24</v>
      </c>
      <c r="AB122" s="64">
        <v>0</v>
      </c>
      <c r="AC122" s="182">
        <v>0</v>
      </c>
      <c r="AD122" s="64">
        <v>0</v>
      </c>
      <c r="AE122" s="64">
        <v>0</v>
      </c>
      <c r="AF122" s="64">
        <v>0</v>
      </c>
      <c r="AG122" s="64">
        <v>0</v>
      </c>
      <c r="AH122" s="64">
        <v>0</v>
      </c>
      <c r="AI122" s="64">
        <v>0</v>
      </c>
      <c r="AJ122" s="233">
        <v>0</v>
      </c>
      <c r="AK122" s="233">
        <v>0</v>
      </c>
      <c r="AL122" s="64">
        <v>0</v>
      </c>
      <c r="AM122" s="182">
        <v>0</v>
      </c>
      <c r="AN122" s="64">
        <v>0</v>
      </c>
      <c r="AO122" s="64">
        <v>0</v>
      </c>
      <c r="AP122" s="64">
        <v>0</v>
      </c>
      <c r="AQ122" s="64">
        <v>0</v>
      </c>
      <c r="AR122" s="64">
        <v>0</v>
      </c>
      <c r="AS122" s="64">
        <v>0</v>
      </c>
      <c r="AT122" s="64">
        <v>0</v>
      </c>
      <c r="AU122" s="182">
        <v>0</v>
      </c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4"/>
      <c r="FE122" s="64"/>
      <c r="FF122" s="64"/>
      <c r="FG122" s="64"/>
      <c r="FH122" s="64"/>
      <c r="FI122" s="64"/>
      <c r="FJ122" s="64"/>
      <c r="FK122" s="64"/>
      <c r="FL122" s="64"/>
      <c r="FM122" s="64"/>
      <c r="FN122" s="64"/>
      <c r="FO122" s="64"/>
      <c r="FP122" s="64"/>
      <c r="FQ122" s="64"/>
      <c r="FR122" s="64"/>
      <c r="FS122" s="64"/>
      <c r="FT122" s="64"/>
      <c r="FU122" s="64"/>
      <c r="FV122" s="64"/>
      <c r="FW122" s="64"/>
      <c r="FX122" s="64"/>
      <c r="FY122" s="64"/>
      <c r="FZ122" s="64"/>
      <c r="GA122" s="64"/>
      <c r="GB122" s="64"/>
      <c r="GC122" s="64"/>
      <c r="GD122" s="64"/>
      <c r="GE122" s="64"/>
      <c r="GF122" s="64"/>
      <c r="GG122" s="64"/>
      <c r="GH122" s="64"/>
      <c r="GI122" s="64"/>
      <c r="GJ122" s="64"/>
      <c r="GK122" s="64"/>
      <c r="GL122" s="64"/>
      <c r="GM122" s="64"/>
      <c r="GN122" s="64"/>
      <c r="GO122" s="64"/>
      <c r="GP122" s="64"/>
      <c r="GQ122" s="64"/>
      <c r="GR122" s="64"/>
      <c r="GS122" s="64"/>
      <c r="GT122" s="64"/>
      <c r="GU122" s="64"/>
      <c r="GV122" s="64"/>
      <c r="GW122" s="64"/>
      <c r="GX122" s="64"/>
      <c r="GY122" s="64"/>
      <c r="GZ122" s="64"/>
      <c r="HA122" s="64"/>
      <c r="HB122" s="64"/>
      <c r="HC122" s="64"/>
      <c r="HD122" s="64"/>
      <c r="HE122" s="64"/>
      <c r="HF122" s="64"/>
      <c r="HG122" s="64"/>
      <c r="HH122" s="64"/>
      <c r="HI122" s="64"/>
      <c r="HJ122" s="64"/>
      <c r="HK122" s="64"/>
      <c r="HL122" s="64"/>
      <c r="HM122" s="64"/>
      <c r="HN122" s="64"/>
      <c r="HO122" s="64"/>
      <c r="HP122" s="64"/>
      <c r="HQ122" s="64"/>
      <c r="HR122" s="64"/>
      <c r="HS122" s="64"/>
      <c r="HT122" s="64"/>
      <c r="HU122" s="64"/>
      <c r="HV122" s="64"/>
      <c r="HW122" s="64"/>
      <c r="HX122" s="64"/>
      <c r="HY122" s="64"/>
      <c r="HZ122" s="64"/>
      <c r="IA122" s="64"/>
      <c r="IB122" s="64"/>
      <c r="IC122" s="64"/>
      <c r="ID122" s="64"/>
      <c r="IE122" s="64"/>
      <c r="IF122" s="64"/>
      <c r="IG122" s="64"/>
      <c r="IH122" s="64"/>
      <c r="II122" s="64"/>
      <c r="IJ122" s="64"/>
      <c r="IK122" s="64"/>
      <c r="IL122" s="64"/>
      <c r="IM122" s="64"/>
      <c r="IN122" s="64"/>
      <c r="IO122" s="64"/>
      <c r="IP122" s="64"/>
      <c r="IQ122" s="64"/>
      <c r="IR122" s="64"/>
      <c r="IS122" s="64"/>
      <c r="IT122" s="64"/>
      <c r="IU122" s="64"/>
      <c r="IV122" s="64"/>
      <c r="IW122" s="64"/>
      <c r="IX122" s="64"/>
      <c r="IY122" s="64"/>
      <c r="IZ122" s="64"/>
      <c r="JA122" s="64"/>
      <c r="JB122" s="64"/>
      <c r="JC122" s="64"/>
      <c r="JD122" s="64"/>
      <c r="JE122" s="64"/>
      <c r="JF122" s="64"/>
      <c r="JG122" s="64"/>
      <c r="JH122" s="64"/>
      <c r="JI122" s="64"/>
      <c r="JJ122" s="64"/>
      <c r="JK122" s="64"/>
      <c r="JL122" s="64"/>
      <c r="JM122" s="64"/>
      <c r="JN122" s="64"/>
      <c r="JO122" s="64"/>
      <c r="JP122" s="64"/>
      <c r="JQ122" s="64"/>
      <c r="JR122" s="64"/>
      <c r="JS122" s="64"/>
      <c r="JT122" s="64"/>
      <c r="JU122" s="64"/>
      <c r="JV122" s="64"/>
      <c r="JW122" s="64"/>
      <c r="JX122" s="64"/>
      <c r="JY122" s="64"/>
      <c r="JZ122" s="64"/>
      <c r="KA122" s="64"/>
      <c r="KB122" s="64"/>
      <c r="KC122" s="64"/>
    </row>
    <row r="123" spans="1:289" hidden="1">
      <c r="A123" s="228" t="s">
        <v>257</v>
      </c>
      <c r="B123" s="295" cm="1">
        <f t="array" ref="B123">IFERROR(INDEX(Sensors_OpuBC_cpXFP!$G$2:$G$1013,MATCH($A123,Sensors_OpuBC_cpXFP!$A$2:$A$1013,0),0),"")</f>
        <v>0</v>
      </c>
      <c r="C123" s="296" t="str" cm="1">
        <f t="array" ref="C123">IFERROR(INDEX(Sensors_OpuBC_cpXFP!$H$2:$H$1013,MATCH($A123,Sensors_OpuBC_cpXFP!$A$2:$A$1013,0),0),"")</f>
        <v>AK6</v>
      </c>
      <c r="D123" s="229" t="s">
        <v>763</v>
      </c>
      <c r="E123" s="308" t="str" cm="1">
        <f t="array" ref="E123">IFERROR(INDEX(Ligands_names_and_links!$B$3:$B$111,MATCH($D123,Ligands_names_and_links!$A$3:$A$111,0),0)," ")</f>
        <v>S_ketamine</v>
      </c>
      <c r="F123" s="137">
        <v>0</v>
      </c>
      <c r="H123" s="137">
        <v>0</v>
      </c>
      <c r="J123" s="64">
        <v>0</v>
      </c>
      <c r="K123" s="64">
        <v>0</v>
      </c>
      <c r="L123" s="64">
        <v>0</v>
      </c>
      <c r="M123" s="64">
        <v>0</v>
      </c>
      <c r="N123" s="182">
        <v>0</v>
      </c>
      <c r="O123" s="64">
        <v>0</v>
      </c>
      <c r="Q123" s="64">
        <v>0</v>
      </c>
      <c r="R123" s="244">
        <v>5</v>
      </c>
      <c r="S123" s="64">
        <v>0</v>
      </c>
      <c r="T123" s="64">
        <v>0</v>
      </c>
      <c r="U123" s="233">
        <v>31</v>
      </c>
      <c r="V123" s="64">
        <v>0</v>
      </c>
      <c r="W123" s="64">
        <v>0</v>
      </c>
      <c r="X123" s="64">
        <v>0</v>
      </c>
      <c r="Y123" s="64">
        <v>0</v>
      </c>
      <c r="Z123" s="64">
        <v>0</v>
      </c>
      <c r="AA123" s="304">
        <f t="shared" si="5"/>
        <v>0.16129032258064516</v>
      </c>
      <c r="AB123" s="64">
        <v>0</v>
      </c>
      <c r="AC123" s="182">
        <v>0</v>
      </c>
      <c r="AD123" s="64">
        <v>0</v>
      </c>
      <c r="AE123" s="64">
        <v>0</v>
      </c>
      <c r="AF123" s="64">
        <v>0</v>
      </c>
      <c r="AG123" s="64">
        <v>0</v>
      </c>
      <c r="AH123" s="64">
        <v>0</v>
      </c>
      <c r="AI123" s="64">
        <v>0</v>
      </c>
      <c r="AJ123" s="233">
        <v>0</v>
      </c>
      <c r="AK123" s="233">
        <v>0</v>
      </c>
      <c r="AL123" s="64">
        <v>0</v>
      </c>
      <c r="AM123" s="182">
        <v>0</v>
      </c>
      <c r="AN123" s="64">
        <v>0</v>
      </c>
      <c r="AO123" s="64">
        <v>0</v>
      </c>
      <c r="AP123" s="64">
        <v>0</v>
      </c>
      <c r="AQ123" s="64">
        <v>0</v>
      </c>
      <c r="AR123" s="64">
        <v>0</v>
      </c>
      <c r="AS123" s="64">
        <v>0</v>
      </c>
      <c r="AT123" s="64">
        <v>0</v>
      </c>
      <c r="AU123" s="182">
        <v>0</v>
      </c>
    </row>
    <row r="124" spans="1:289" hidden="1">
      <c r="A124" s="228" t="s">
        <v>259</v>
      </c>
      <c r="B124" s="295" cm="1">
        <f t="array" ref="B124">IFERROR(INDEX(Sensors_OpuBC_cpXFP!$G$2:$G$1013,MATCH($A124,Sensors_OpuBC_cpXFP!$A$2:$A$1013,0),0),"")</f>
        <v>0</v>
      </c>
      <c r="C124" s="296" t="str" cm="1">
        <f t="array" ref="C124">IFERROR(INDEX(Sensors_OpuBC_cpXFP!$H$2:$H$1013,MATCH($A124,Sensors_OpuBC_cpXFP!$A$2:$A$1013,0),0),"")</f>
        <v>AK7</v>
      </c>
      <c r="D124" s="229" t="s">
        <v>763</v>
      </c>
      <c r="E124" s="308" t="str" cm="1">
        <f t="array" ref="E124">IFERROR(INDEX(Ligands_names_and_links!$B$3:$B$111,MATCH($D124,Ligands_names_and_links!$A$3:$A$111,0),0)," ")</f>
        <v>S_ketamine</v>
      </c>
      <c r="F124" s="137">
        <v>0</v>
      </c>
      <c r="H124" s="137">
        <v>0</v>
      </c>
      <c r="J124" s="64">
        <v>0</v>
      </c>
      <c r="K124" s="64">
        <v>0</v>
      </c>
      <c r="L124" s="64">
        <v>0</v>
      </c>
      <c r="M124" s="64">
        <v>0</v>
      </c>
      <c r="N124" s="182">
        <v>0</v>
      </c>
      <c r="O124" s="64">
        <v>0</v>
      </c>
      <c r="Q124" s="64">
        <v>0</v>
      </c>
      <c r="R124" s="244">
        <v>4.7</v>
      </c>
      <c r="S124" s="64">
        <v>0</v>
      </c>
      <c r="T124" s="64">
        <v>0</v>
      </c>
      <c r="U124" s="233">
        <v>10</v>
      </c>
      <c r="V124" s="64">
        <v>0</v>
      </c>
      <c r="W124" s="64">
        <v>0</v>
      </c>
      <c r="X124" s="64">
        <v>0</v>
      </c>
      <c r="Y124" s="64">
        <v>0</v>
      </c>
      <c r="Z124" s="64">
        <v>0</v>
      </c>
      <c r="AA124" s="304">
        <f t="shared" si="5"/>
        <v>0.47000000000000003</v>
      </c>
      <c r="AB124" s="64">
        <v>0</v>
      </c>
      <c r="AC124" s="182">
        <v>0</v>
      </c>
      <c r="AD124" s="64">
        <v>0</v>
      </c>
      <c r="AE124" s="64">
        <v>0</v>
      </c>
      <c r="AF124" s="64">
        <v>0</v>
      </c>
      <c r="AG124" s="64">
        <v>0</v>
      </c>
      <c r="AH124" s="64">
        <v>0</v>
      </c>
      <c r="AI124" s="64">
        <v>0</v>
      </c>
      <c r="AJ124" s="233">
        <v>0</v>
      </c>
      <c r="AK124" s="233">
        <v>0</v>
      </c>
      <c r="AL124" s="64">
        <v>0</v>
      </c>
      <c r="AM124" s="182">
        <v>0</v>
      </c>
      <c r="AN124" s="64">
        <v>0</v>
      </c>
      <c r="AO124" s="64">
        <v>0</v>
      </c>
      <c r="AP124" s="64">
        <v>0</v>
      </c>
      <c r="AQ124" s="64">
        <v>0</v>
      </c>
      <c r="AR124" s="64">
        <v>0</v>
      </c>
      <c r="AS124" s="64">
        <v>0</v>
      </c>
      <c r="AT124" s="64">
        <v>0</v>
      </c>
      <c r="AU124" s="182">
        <v>0</v>
      </c>
    </row>
    <row r="125" spans="1:289" hidden="1">
      <c r="A125" s="228" t="s">
        <v>263</v>
      </c>
      <c r="B125" s="295" cm="1">
        <f t="array" ref="B125">IFERROR(INDEX(Sensors_OpuBC_cpXFP!$G$2:$G$1013,MATCH($A125,Sensors_OpuBC_cpXFP!$A$2:$A$1013,0),0),"")</f>
        <v>0</v>
      </c>
      <c r="C125" s="296" t="str" cm="1">
        <f t="array" ref="C125">IFERROR(INDEX(Sensors_OpuBC_cpXFP!$H$2:$H$1013,MATCH($A125,Sensors_OpuBC_cpXFP!$A$2:$A$1013,0),0),"")</f>
        <v>AK9</v>
      </c>
      <c r="D125" s="229" t="s">
        <v>763</v>
      </c>
      <c r="E125" s="308" t="str" cm="1">
        <f t="array" ref="E125">IFERROR(INDEX(Ligands_names_and_links!$B$3:$B$111,MATCH($D125,Ligands_names_and_links!$A$3:$A$111,0),0)," ")</f>
        <v>S_ketamine</v>
      </c>
      <c r="F125" s="137">
        <v>0</v>
      </c>
      <c r="H125" s="137">
        <v>0</v>
      </c>
      <c r="J125" s="64">
        <v>0</v>
      </c>
      <c r="K125" s="64">
        <v>0</v>
      </c>
      <c r="L125" s="64">
        <v>0</v>
      </c>
      <c r="M125" s="64">
        <v>0</v>
      </c>
      <c r="N125" s="182">
        <v>0</v>
      </c>
      <c r="O125" s="64">
        <v>0</v>
      </c>
      <c r="Q125" s="64">
        <v>0</v>
      </c>
      <c r="R125" s="244">
        <v>4</v>
      </c>
      <c r="S125" s="64">
        <v>0</v>
      </c>
      <c r="T125" s="64">
        <v>0</v>
      </c>
      <c r="U125" s="233">
        <v>7</v>
      </c>
      <c r="V125" s="64">
        <v>0</v>
      </c>
      <c r="W125" s="64">
        <v>0</v>
      </c>
      <c r="X125" s="64">
        <v>0</v>
      </c>
      <c r="Y125" s="64">
        <v>0</v>
      </c>
      <c r="Z125" s="64">
        <v>0</v>
      </c>
      <c r="AA125" s="304">
        <f t="shared" si="5"/>
        <v>0.5714285714285714</v>
      </c>
      <c r="AB125" s="64">
        <v>0</v>
      </c>
      <c r="AC125" s="182">
        <v>0</v>
      </c>
      <c r="AD125" s="64">
        <v>0</v>
      </c>
      <c r="AE125" s="64">
        <v>0</v>
      </c>
      <c r="AF125" s="64">
        <v>0</v>
      </c>
      <c r="AG125" s="64">
        <v>0</v>
      </c>
      <c r="AH125" s="64">
        <v>0</v>
      </c>
      <c r="AI125" s="64">
        <v>0</v>
      </c>
      <c r="AJ125" s="233" t="s">
        <v>893</v>
      </c>
      <c r="AK125" s="233" t="s">
        <v>893</v>
      </c>
      <c r="AL125" s="64">
        <v>0</v>
      </c>
      <c r="AM125" s="182">
        <v>0</v>
      </c>
      <c r="AN125" s="64">
        <v>0</v>
      </c>
      <c r="AO125" s="64">
        <v>0</v>
      </c>
      <c r="AP125" s="64">
        <v>0</v>
      </c>
      <c r="AQ125" s="64">
        <v>0</v>
      </c>
      <c r="AR125" s="64">
        <v>0</v>
      </c>
      <c r="AS125" s="64">
        <v>0</v>
      </c>
      <c r="AT125" s="64">
        <v>0</v>
      </c>
      <c r="AU125" s="182">
        <v>0</v>
      </c>
    </row>
    <row r="126" spans="1:289" hidden="1">
      <c r="A126" s="234" t="s">
        <v>332</v>
      </c>
      <c r="B126" s="297" cm="1">
        <f t="array" ref="B126">IFERROR(INDEX(Sensors_OpuBC_cpXFP!$G$2:$G$1013,MATCH($A126,Sensors_OpuBC_cpXFP!$A$2:$A$1013,0),0),"")</f>
        <v>0</v>
      </c>
      <c r="C126" s="298" t="str" cm="1">
        <f t="array" ref="C126">IFERROR(INDEX(Sensors_OpuBC_cpXFP!$H$2:$H$1013,MATCH($A126,Sensors_OpuBC_cpXFP!$A$2:$A$1013,0),0),"")</f>
        <v>AK11</v>
      </c>
      <c r="D126" s="235" t="s">
        <v>763</v>
      </c>
      <c r="E126" s="309" t="str" cm="1">
        <f t="array" ref="E126">IFERROR(INDEX(Ligands_names_and_links!$B$3:$B$111,MATCH($D126,Ligands_names_and_links!$A$3:$A$111,0),0)," ")</f>
        <v>S_ketamine</v>
      </c>
      <c r="F126" s="236">
        <v>0</v>
      </c>
      <c r="G126" s="236"/>
      <c r="H126" s="236">
        <v>0</v>
      </c>
      <c r="I126" s="237"/>
      <c r="J126" s="238">
        <v>0</v>
      </c>
      <c r="K126" s="238">
        <v>0</v>
      </c>
      <c r="L126" s="238">
        <v>0</v>
      </c>
      <c r="M126" s="238">
        <v>0</v>
      </c>
      <c r="N126" s="239">
        <v>0</v>
      </c>
      <c r="O126" s="238">
        <v>0</v>
      </c>
      <c r="P126" s="236"/>
      <c r="Q126" s="238">
        <v>0</v>
      </c>
      <c r="R126" s="245">
        <v>3</v>
      </c>
      <c r="S126" s="238">
        <v>0</v>
      </c>
      <c r="T126" s="238">
        <v>0</v>
      </c>
      <c r="U126" s="243">
        <v>0.34200000000000003</v>
      </c>
      <c r="V126" s="238">
        <v>0</v>
      </c>
      <c r="W126" s="238">
        <v>0</v>
      </c>
      <c r="X126" s="238">
        <v>0</v>
      </c>
      <c r="Y126" s="238">
        <v>0</v>
      </c>
      <c r="Z126" s="238">
        <v>0</v>
      </c>
      <c r="AA126" s="305">
        <f t="shared" si="5"/>
        <v>8.7719298245614024</v>
      </c>
      <c r="AB126" s="238">
        <v>0</v>
      </c>
      <c r="AC126" s="239">
        <v>0</v>
      </c>
      <c r="AD126" s="238">
        <v>0</v>
      </c>
      <c r="AE126" s="238">
        <v>0</v>
      </c>
      <c r="AF126" s="238">
        <v>0</v>
      </c>
      <c r="AG126" s="238">
        <v>0</v>
      </c>
      <c r="AH126" s="238">
        <v>0</v>
      </c>
      <c r="AI126" s="238">
        <v>0</v>
      </c>
      <c r="AJ126" s="243" t="s">
        <v>893</v>
      </c>
      <c r="AK126" s="243" t="s">
        <v>893</v>
      </c>
      <c r="AL126" s="238">
        <v>0</v>
      </c>
      <c r="AM126" s="239">
        <v>0</v>
      </c>
      <c r="AN126" s="238">
        <v>0</v>
      </c>
      <c r="AO126" s="238">
        <v>0</v>
      </c>
      <c r="AP126" s="238">
        <v>0</v>
      </c>
      <c r="AQ126" s="238">
        <v>0</v>
      </c>
      <c r="AR126" s="238">
        <v>0</v>
      </c>
      <c r="AS126" s="238">
        <v>0</v>
      </c>
      <c r="AT126" s="238">
        <v>0</v>
      </c>
      <c r="AU126" s="239">
        <v>0</v>
      </c>
    </row>
    <row r="127" spans="1:289" hidden="1">
      <c r="A127" s="228" t="s">
        <v>333</v>
      </c>
      <c r="B127" s="295" t="str" cm="1">
        <f t="array" ref="B127">IFERROR(INDEX(Sensors_OpuBC_cpXFP!$G$2:$G$1013,MATCH($A127,Sensors_OpuBC_cpXFP!$A$2:$A$1013,0),0),"")</f>
        <v>AK12 = iSKetSnFR3</v>
      </c>
      <c r="C127" s="296" cm="1">
        <f t="array" ref="C127">IFERROR(INDEX(Sensors_OpuBC_cpXFP!$H$2:$H$1013,MATCH($A127,Sensors_OpuBC_cpXFP!$A$2:$A$1013,0),0),"")</f>
        <v>0</v>
      </c>
      <c r="D127" s="229" t="s">
        <v>763</v>
      </c>
      <c r="E127" s="308" t="str" cm="1">
        <f t="array" ref="E127">IFERROR(INDEX(Ligands_names_and_links!$B$3:$B$111,MATCH($D127,Ligands_names_and_links!$A$3:$A$111,0),0)," ")</f>
        <v>S_ketamine</v>
      </c>
      <c r="F127" s="137">
        <v>0</v>
      </c>
      <c r="H127" s="137">
        <v>0</v>
      </c>
      <c r="J127" s="64">
        <v>0</v>
      </c>
      <c r="K127" s="64">
        <v>0</v>
      </c>
      <c r="L127" s="64">
        <v>0</v>
      </c>
      <c r="M127" s="64">
        <v>0</v>
      </c>
      <c r="N127" s="182">
        <v>0</v>
      </c>
      <c r="O127" s="64">
        <v>0</v>
      </c>
      <c r="Q127" s="64">
        <v>0</v>
      </c>
      <c r="R127" s="244">
        <v>3.2</v>
      </c>
      <c r="S127" s="64">
        <v>0</v>
      </c>
      <c r="T127" s="64">
        <v>0</v>
      </c>
      <c r="U127" s="233">
        <v>0.16400000000000001</v>
      </c>
      <c r="V127" s="64">
        <v>0</v>
      </c>
      <c r="W127" s="64">
        <v>0</v>
      </c>
      <c r="X127" s="64">
        <v>0</v>
      </c>
      <c r="Y127" s="64">
        <v>0</v>
      </c>
      <c r="Z127" s="64">
        <v>0</v>
      </c>
      <c r="AA127" s="304">
        <f t="shared" si="5"/>
        <v>19.512195121951219</v>
      </c>
      <c r="AB127" s="64">
        <v>0</v>
      </c>
      <c r="AC127" s="182">
        <v>0</v>
      </c>
      <c r="AD127" s="64">
        <v>0</v>
      </c>
      <c r="AE127" s="64">
        <v>0</v>
      </c>
      <c r="AF127" s="64">
        <v>0</v>
      </c>
      <c r="AG127" s="64">
        <v>0</v>
      </c>
      <c r="AH127" s="64">
        <v>0</v>
      </c>
      <c r="AI127" s="64">
        <v>0</v>
      </c>
      <c r="AJ127" s="233" t="s">
        <v>893</v>
      </c>
      <c r="AK127" s="233" t="s">
        <v>893</v>
      </c>
      <c r="AL127" s="64">
        <v>0</v>
      </c>
      <c r="AM127" s="182">
        <v>0</v>
      </c>
      <c r="AN127" s="64">
        <v>0</v>
      </c>
      <c r="AO127" s="64">
        <v>0</v>
      </c>
      <c r="AP127" s="64">
        <v>0</v>
      </c>
      <c r="AQ127" s="64">
        <v>0</v>
      </c>
      <c r="AR127" s="64">
        <v>0</v>
      </c>
      <c r="AS127" s="64">
        <v>0</v>
      </c>
      <c r="AT127" s="64">
        <v>0</v>
      </c>
      <c r="AU127" s="182">
        <v>0</v>
      </c>
    </row>
    <row r="128" spans="1:289" hidden="1">
      <c r="A128" s="228"/>
      <c r="B128" s="295" t="str" cm="1">
        <f t="array" ref="B128">IFERROR(INDEX(Sensors_OpuBC_cpXFP!$G$2:$G$1013,MATCH($A128,Sensors_OpuBC_cpXFP!$A$2:$A$1013,0),0),"")</f>
        <v/>
      </c>
      <c r="C128" s="296" t="str" cm="1">
        <f t="array" ref="C128">IFERROR(INDEX(Sensors_OpuBC_cpXFP!$H$2:$H$1013,MATCH($A128,Sensors_OpuBC_cpXFP!$A$2:$A$1013,0),0),"")</f>
        <v/>
      </c>
      <c r="D128" s="229" t="s">
        <v>763</v>
      </c>
      <c r="E128" s="308" t="str" cm="1">
        <f t="array" ref="E128">IFERROR(INDEX(Ligands_names_and_links!$B$3:$B$111,MATCH($D128,Ligands_names_and_links!$A$3:$A$111,0),0)," ")</f>
        <v>S_ketamine</v>
      </c>
      <c r="R128" s="244"/>
      <c r="U128" s="233"/>
      <c r="AA128" s="233"/>
      <c r="AJ128" s="233"/>
      <c r="AK128" s="233"/>
    </row>
    <row r="129" spans="1:289" hidden="1">
      <c r="A129" s="228"/>
      <c r="B129" s="295" t="str" cm="1">
        <f t="array" ref="B129">IFERROR(INDEX(Sensors_OpuBC_cpXFP!$G$2:$G$1013,MATCH($A129,Sensors_OpuBC_cpXFP!$A$2:$A$1013,0),0),"")</f>
        <v/>
      </c>
      <c r="C129" s="296" t="str" cm="1">
        <f t="array" ref="C129">IFERROR(INDEX(Sensors_OpuBC_cpXFP!$H$2:$H$1013,MATCH($A129,Sensors_OpuBC_cpXFP!$A$2:$A$1013,0),0),"")</f>
        <v/>
      </c>
      <c r="D129" s="229" t="s">
        <v>763</v>
      </c>
      <c r="E129" s="308" t="str" cm="1">
        <f t="array" ref="E129">IFERROR(INDEX(Ligands_names_and_links!$B$3:$B$111,MATCH($D129,Ligands_names_and_links!$A$3:$A$111,0),0)," ")</f>
        <v>S_ketamine</v>
      </c>
      <c r="R129" s="244"/>
      <c r="U129" s="233"/>
      <c r="AA129" s="233"/>
      <c r="AJ129" s="233"/>
      <c r="AK129" s="233"/>
    </row>
    <row r="130" spans="1:289" hidden="1">
      <c r="A130" s="228"/>
      <c r="B130" s="295" t="str" cm="1">
        <f t="array" ref="B130">IFERROR(INDEX(Sensors_OpuBC_cpXFP!$G$2:$G$1013,MATCH($A130,Sensors_OpuBC_cpXFP!$A$2:$A$1013,0),0),"")</f>
        <v/>
      </c>
      <c r="C130" s="296" t="str" cm="1">
        <f t="array" ref="C130">IFERROR(INDEX(Sensors_OpuBC_cpXFP!$H$2:$H$1013,MATCH($A130,Sensors_OpuBC_cpXFP!$A$2:$A$1013,0),0),"")</f>
        <v/>
      </c>
      <c r="D130" s="229" t="s">
        <v>763</v>
      </c>
      <c r="E130" s="308" t="str" cm="1">
        <f t="array" ref="E130">IFERROR(INDEX(Ligands_names_and_links!$B$3:$B$111,MATCH($D130,Ligands_names_and_links!$A$3:$A$111,0),0)," ")</f>
        <v>S_ketamine</v>
      </c>
      <c r="R130" s="244"/>
      <c r="U130" s="233"/>
      <c r="AA130" s="233"/>
      <c r="AJ130" s="233"/>
      <c r="AK130" s="233"/>
    </row>
    <row r="131" spans="1:289" hidden="1">
      <c r="A131" s="228"/>
      <c r="B131" s="295" t="str" cm="1">
        <f t="array" ref="B131">IFERROR(INDEX(Sensors_OpuBC_cpXFP!$G$2:$G$1013,MATCH($A131,Sensors_OpuBC_cpXFP!$A$2:$A$1013,0),0),"")</f>
        <v/>
      </c>
      <c r="C131" s="296" t="str" cm="1">
        <f t="array" ref="C131">IFERROR(INDEX(Sensors_OpuBC_cpXFP!$H$2:$H$1013,MATCH($A131,Sensors_OpuBC_cpXFP!$A$2:$A$1013,0),0),"")</f>
        <v/>
      </c>
      <c r="D131" s="229" t="s">
        <v>763</v>
      </c>
      <c r="E131" s="308" t="str" cm="1">
        <f t="array" ref="E131">IFERROR(INDEX(Ligands_names_and_links!$B$3:$B$111,MATCH($D131,Ligands_names_and_links!$A$3:$A$111,0),0)," ")</f>
        <v>S_ketamine</v>
      </c>
      <c r="R131" s="244"/>
      <c r="U131" s="233"/>
      <c r="AA131" s="233"/>
      <c r="AJ131" s="233"/>
      <c r="AK131" s="233"/>
    </row>
    <row r="132" spans="1:289" hidden="1">
      <c r="A132" s="228"/>
      <c r="B132" s="295" t="str" cm="1">
        <f t="array" ref="B132">IFERROR(INDEX(Sensors_OpuBC_cpXFP!$G$2:$G$1013,MATCH($A132,Sensors_OpuBC_cpXFP!$A$2:$A$1013,0),0),"")</f>
        <v/>
      </c>
      <c r="C132" s="296" t="str" cm="1">
        <f t="array" ref="C132">IFERROR(INDEX(Sensors_OpuBC_cpXFP!$H$2:$H$1013,MATCH($A132,Sensors_OpuBC_cpXFP!$A$2:$A$1013,0),0),"")</f>
        <v/>
      </c>
      <c r="D132" s="229" t="s">
        <v>763</v>
      </c>
      <c r="E132" s="308" t="str" cm="1">
        <f t="array" ref="E132">IFERROR(INDEX(Ligands_names_and_links!$B$3:$B$111,MATCH($D132,Ligands_names_and_links!$A$3:$A$111,0),0)," ")</f>
        <v>S_ketamine</v>
      </c>
      <c r="R132" s="244"/>
      <c r="U132" s="233"/>
      <c r="AA132" s="233"/>
      <c r="AJ132" s="233"/>
      <c r="AK132" s="233"/>
    </row>
    <row r="133" spans="1:289" hidden="1">
      <c r="A133" s="228" t="s">
        <v>245</v>
      </c>
      <c r="B133" s="295" t="str" cm="1">
        <f t="array" ref="B133">IFERROR(INDEX(Sensors_OpuBC_cpXFP!$G$2:$G$1013,MATCH($A133,Sensors_OpuBC_cpXFP!$A$2:$A$1013,0),0),"")</f>
        <v>AK2 = SKetSnFR1</v>
      </c>
      <c r="C133" s="296" cm="1">
        <f t="array" ref="C133">IFERROR(INDEX(Sensors_OpuBC_cpXFP!$H$2:$H$1013,MATCH($A133,Sensors_OpuBC_cpXFP!$A$2:$A$1013,0),0),"")</f>
        <v>0</v>
      </c>
      <c r="D133" s="229" t="s">
        <v>763</v>
      </c>
      <c r="E133" s="308" t="str" cm="1">
        <f t="array" ref="E133">IFERROR(INDEX(Ligands_names_and_links!$B$3:$B$111,MATCH($D133,Ligands_names_and_links!$A$3:$A$111,0),0)," ")</f>
        <v>S_ketamine</v>
      </c>
      <c r="F133" s="137">
        <v>0</v>
      </c>
      <c r="H133" s="137">
        <v>0</v>
      </c>
      <c r="J133" s="64">
        <v>0</v>
      </c>
      <c r="K133" s="64">
        <v>0</v>
      </c>
      <c r="L133" s="64">
        <v>0</v>
      </c>
      <c r="M133" s="64">
        <v>0</v>
      </c>
      <c r="N133" s="182">
        <v>0</v>
      </c>
      <c r="O133" s="64">
        <v>0</v>
      </c>
      <c r="Q133" s="64">
        <v>0</v>
      </c>
      <c r="R133" s="244">
        <v>3.39</v>
      </c>
      <c r="S133" s="64">
        <v>0</v>
      </c>
      <c r="T133" s="64">
        <v>0</v>
      </c>
      <c r="U133" s="233">
        <v>10.7</v>
      </c>
      <c r="V133" s="64">
        <v>0</v>
      </c>
      <c r="W133" s="64">
        <v>0</v>
      </c>
      <c r="X133" s="64">
        <v>0</v>
      </c>
      <c r="Y133" s="64">
        <v>0</v>
      </c>
      <c r="Z133" s="64">
        <v>0</v>
      </c>
      <c r="AA133" s="304">
        <f t="shared" ref="AA133:AA147" si="6">IFERROR(R133/U133," ")</f>
        <v>0.31682242990654208</v>
      </c>
      <c r="AB133" s="64">
        <v>0</v>
      </c>
      <c r="AC133" s="182">
        <v>0</v>
      </c>
      <c r="AD133" s="64">
        <v>0</v>
      </c>
      <c r="AE133" s="64">
        <v>0</v>
      </c>
      <c r="AF133" s="64">
        <v>0</v>
      </c>
      <c r="AG133" s="64">
        <v>0</v>
      </c>
      <c r="AH133" s="64">
        <v>0</v>
      </c>
      <c r="AI133" s="64">
        <v>0</v>
      </c>
      <c r="AJ133" s="233">
        <v>0</v>
      </c>
      <c r="AK133" s="233">
        <v>0</v>
      </c>
      <c r="AL133" s="64">
        <v>0</v>
      </c>
      <c r="AM133" s="182">
        <v>0</v>
      </c>
      <c r="AN133" s="64">
        <v>0</v>
      </c>
      <c r="AO133" s="64">
        <v>0</v>
      </c>
      <c r="AP133" s="64">
        <v>0</v>
      </c>
      <c r="AQ133" s="64">
        <v>0</v>
      </c>
      <c r="AR133" s="64">
        <v>0</v>
      </c>
      <c r="AS133" s="64">
        <v>0</v>
      </c>
      <c r="AT133" s="64">
        <v>0</v>
      </c>
      <c r="AU133" s="182">
        <v>0</v>
      </c>
    </row>
    <row r="134" spans="1:289" hidden="1">
      <c r="A134" s="228" t="s">
        <v>247</v>
      </c>
      <c r="B134" s="295" cm="1">
        <f t="array" ref="B134">IFERROR(INDEX(Sensors_OpuBC_cpXFP!$G$2:$G$1013,MATCH($A134,Sensors_OpuBC_cpXFP!$A$2:$A$1013,0),0),"")</f>
        <v>0</v>
      </c>
      <c r="C134" s="296" t="str" cm="1">
        <f t="array" ref="C134">IFERROR(INDEX(Sensors_OpuBC_cpXFP!$H$2:$H$1013,MATCH($A134,Sensors_OpuBC_cpXFP!$A$2:$A$1013,0),0),"")</f>
        <v>AK3</v>
      </c>
      <c r="D134" s="229" t="s">
        <v>763</v>
      </c>
      <c r="E134" s="308" t="str" cm="1">
        <f t="array" ref="E134">IFERROR(INDEX(Ligands_names_and_links!$B$3:$B$111,MATCH($D134,Ligands_names_and_links!$A$3:$A$111,0),0)," ")</f>
        <v>S_ketamine</v>
      </c>
      <c r="F134" s="137">
        <v>0</v>
      </c>
      <c r="H134" s="137">
        <v>0</v>
      </c>
      <c r="J134" s="64">
        <v>0</v>
      </c>
      <c r="K134" s="64">
        <v>0</v>
      </c>
      <c r="L134" s="64">
        <v>0</v>
      </c>
      <c r="M134" s="64">
        <v>0</v>
      </c>
      <c r="N134" s="182">
        <v>0</v>
      </c>
      <c r="O134" s="64">
        <v>0</v>
      </c>
      <c r="Q134" s="64">
        <v>0</v>
      </c>
      <c r="R134" s="244">
        <v>3.5</v>
      </c>
      <c r="S134" s="64">
        <v>0</v>
      </c>
      <c r="T134" s="64">
        <v>0</v>
      </c>
      <c r="U134" s="233">
        <v>7.8</v>
      </c>
      <c r="V134" s="64">
        <v>0</v>
      </c>
      <c r="W134" s="64">
        <v>0</v>
      </c>
      <c r="X134" s="64">
        <v>0</v>
      </c>
      <c r="Y134" s="64">
        <v>0</v>
      </c>
      <c r="Z134" s="64">
        <v>0</v>
      </c>
      <c r="AA134" s="304">
        <f t="shared" si="6"/>
        <v>0.44871794871794873</v>
      </c>
      <c r="AB134" s="64">
        <v>0</v>
      </c>
      <c r="AC134" s="182">
        <v>0</v>
      </c>
      <c r="AD134" s="64">
        <v>0</v>
      </c>
      <c r="AE134" s="64">
        <v>0</v>
      </c>
      <c r="AF134" s="64">
        <v>0</v>
      </c>
      <c r="AG134" s="64">
        <v>0</v>
      </c>
      <c r="AH134" s="64">
        <v>0</v>
      </c>
      <c r="AI134" s="64">
        <v>0</v>
      </c>
      <c r="AJ134" s="233">
        <v>0</v>
      </c>
      <c r="AK134" s="233">
        <v>0</v>
      </c>
      <c r="AL134" s="64">
        <v>0</v>
      </c>
      <c r="AM134" s="182">
        <v>0</v>
      </c>
      <c r="AN134" s="64">
        <v>0</v>
      </c>
      <c r="AO134" s="64">
        <v>0</v>
      </c>
      <c r="AP134" s="64">
        <v>0</v>
      </c>
      <c r="AQ134" s="64">
        <v>0</v>
      </c>
      <c r="AR134" s="64">
        <v>0</v>
      </c>
      <c r="AS134" s="64">
        <v>0</v>
      </c>
      <c r="AT134" s="64">
        <v>0</v>
      </c>
      <c r="AU134" s="182">
        <v>0</v>
      </c>
    </row>
    <row r="135" spans="1:289" hidden="1">
      <c r="A135" s="228" t="s">
        <v>249</v>
      </c>
      <c r="B135" s="295" cm="1">
        <f t="array" ref="B135">IFERROR(INDEX(Sensors_OpuBC_cpXFP!$G$2:$G$1013,MATCH($A135,Sensors_OpuBC_cpXFP!$A$2:$A$1013,0),0),"")</f>
        <v>0</v>
      </c>
      <c r="C135" s="296" t="str" cm="1">
        <f t="array" ref="C135">IFERROR(INDEX(Sensors_OpuBC_cpXFP!$H$2:$H$1013,MATCH($A135,Sensors_OpuBC_cpXFP!$A$2:$A$1013,0),0),"")</f>
        <v>AK4</v>
      </c>
      <c r="D135" s="229" t="s">
        <v>763</v>
      </c>
      <c r="E135" s="308" t="str" cm="1">
        <f t="array" ref="E135">IFERROR(INDEX(Ligands_names_and_links!$B$3:$B$111,MATCH($D135,Ligands_names_and_links!$A$3:$A$111,0),0)," ")</f>
        <v>S_ketamine</v>
      </c>
      <c r="F135" s="137">
        <v>0</v>
      </c>
      <c r="H135" s="137">
        <v>0</v>
      </c>
      <c r="J135" s="64">
        <v>0</v>
      </c>
      <c r="K135" s="64">
        <v>0</v>
      </c>
      <c r="L135" s="64">
        <v>0</v>
      </c>
      <c r="M135" s="64">
        <v>0</v>
      </c>
      <c r="N135" s="182">
        <v>0</v>
      </c>
      <c r="O135" s="64">
        <v>0</v>
      </c>
      <c r="Q135" s="64">
        <v>0</v>
      </c>
      <c r="R135" s="244">
        <v>4</v>
      </c>
      <c r="S135" s="64">
        <v>0</v>
      </c>
      <c r="T135" s="64">
        <v>0</v>
      </c>
      <c r="U135" s="233">
        <v>12.1</v>
      </c>
      <c r="V135" s="64">
        <v>0</v>
      </c>
      <c r="W135" s="64">
        <v>0</v>
      </c>
      <c r="X135" s="64">
        <v>0</v>
      </c>
      <c r="Y135" s="64">
        <v>0</v>
      </c>
      <c r="Z135" s="64">
        <v>0</v>
      </c>
      <c r="AA135" s="304">
        <f t="shared" si="6"/>
        <v>0.33057851239669422</v>
      </c>
      <c r="AB135" s="64">
        <v>0</v>
      </c>
      <c r="AC135" s="182">
        <v>0</v>
      </c>
      <c r="AD135" s="64">
        <v>0</v>
      </c>
      <c r="AE135" s="64">
        <v>0</v>
      </c>
      <c r="AF135" s="64">
        <v>0</v>
      </c>
      <c r="AG135" s="64">
        <v>0</v>
      </c>
      <c r="AH135" s="64">
        <v>0</v>
      </c>
      <c r="AI135" s="64">
        <v>0</v>
      </c>
      <c r="AJ135" s="233">
        <v>0</v>
      </c>
      <c r="AK135" s="233">
        <v>0</v>
      </c>
      <c r="AL135" s="64">
        <v>0</v>
      </c>
      <c r="AM135" s="182">
        <v>0</v>
      </c>
      <c r="AN135" s="64">
        <v>0</v>
      </c>
      <c r="AO135" s="64">
        <v>0</v>
      </c>
      <c r="AP135" s="64">
        <v>0</v>
      </c>
      <c r="AQ135" s="64">
        <v>0</v>
      </c>
      <c r="AR135" s="64">
        <v>0</v>
      </c>
      <c r="AS135" s="64">
        <v>0</v>
      </c>
      <c r="AT135" s="64">
        <v>0</v>
      </c>
      <c r="AU135" s="182">
        <v>0</v>
      </c>
    </row>
    <row r="136" spans="1:289" hidden="1">
      <c r="A136" s="228" t="s">
        <v>261</v>
      </c>
      <c r="B136" s="295" t="str" cm="1">
        <f t="array" ref="B136">IFERROR(INDEX(Sensors_OpuBC_cpXFP!$G$2:$G$1013,MATCH($A136,Sensors_OpuBC_cpXFP!$A$2:$A$1013,0),0),"")</f>
        <v>AK8 = SKetSnFR2</v>
      </c>
      <c r="C136" s="296" cm="1">
        <f t="array" ref="C136">IFERROR(INDEX(Sensors_OpuBC_cpXFP!$H$2:$H$1013,MATCH($A136,Sensors_OpuBC_cpXFP!$A$2:$A$1013,0),0),"")</f>
        <v>0</v>
      </c>
      <c r="D136" s="229" t="s">
        <v>763</v>
      </c>
      <c r="E136" s="308" t="str" cm="1">
        <f t="array" ref="E136">IFERROR(INDEX(Ligands_names_and_links!$B$3:$B$111,MATCH($D136,Ligands_names_and_links!$A$3:$A$111,0),0)," ")</f>
        <v>S_ketamine</v>
      </c>
      <c r="F136" s="137">
        <v>0</v>
      </c>
      <c r="H136" s="137">
        <v>0</v>
      </c>
      <c r="J136" s="64">
        <v>0</v>
      </c>
      <c r="K136" s="64">
        <v>0</v>
      </c>
      <c r="L136" s="64">
        <v>0</v>
      </c>
      <c r="M136" s="64">
        <v>0</v>
      </c>
      <c r="N136" s="182">
        <v>0</v>
      </c>
      <c r="O136" s="64">
        <v>0</v>
      </c>
      <c r="Q136" s="64">
        <v>0</v>
      </c>
      <c r="R136" s="244">
        <v>2.8</v>
      </c>
      <c r="S136" s="64">
        <v>0</v>
      </c>
      <c r="T136" s="64">
        <v>0</v>
      </c>
      <c r="U136" s="233">
        <v>1.5</v>
      </c>
      <c r="V136" s="64">
        <v>0</v>
      </c>
      <c r="W136" s="64">
        <v>0</v>
      </c>
      <c r="X136" s="64">
        <v>0</v>
      </c>
      <c r="Y136" s="64">
        <v>0</v>
      </c>
      <c r="Z136" s="64">
        <v>0</v>
      </c>
      <c r="AA136" s="304">
        <f t="shared" si="6"/>
        <v>1.8666666666666665</v>
      </c>
      <c r="AB136" s="64">
        <v>0</v>
      </c>
      <c r="AC136" s="182">
        <v>0</v>
      </c>
      <c r="AD136" s="64">
        <v>0</v>
      </c>
      <c r="AE136" s="64">
        <v>0</v>
      </c>
      <c r="AF136" s="64">
        <v>0</v>
      </c>
      <c r="AG136" s="64">
        <v>0</v>
      </c>
      <c r="AH136" s="64">
        <v>0</v>
      </c>
      <c r="AI136" s="64">
        <v>0</v>
      </c>
      <c r="AJ136" s="233">
        <v>0</v>
      </c>
      <c r="AK136" s="233">
        <v>0</v>
      </c>
      <c r="AL136" s="64">
        <v>0</v>
      </c>
      <c r="AM136" s="182">
        <v>0</v>
      </c>
      <c r="AN136" s="64">
        <v>0</v>
      </c>
      <c r="AO136" s="64">
        <v>0</v>
      </c>
      <c r="AP136" s="64">
        <v>0</v>
      </c>
      <c r="AQ136" s="64">
        <v>0</v>
      </c>
      <c r="AR136" s="64">
        <v>0</v>
      </c>
      <c r="AS136" s="64">
        <v>0</v>
      </c>
      <c r="AT136" s="64">
        <v>0</v>
      </c>
      <c r="AU136" s="182">
        <v>0</v>
      </c>
    </row>
    <row r="137" spans="1:289">
      <c r="A137" s="228" t="s">
        <v>265</v>
      </c>
      <c r="B137" s="295" cm="1">
        <f t="array" ref="B137">IFERROR(INDEX(Sensors_OpuBC_cpXFP!$G$2:$G$1013,MATCH($A137,Sensors_OpuBC_cpXFP!$A$2:$A$1013,0),0),"")</f>
        <v>0</v>
      </c>
      <c r="C137" s="296" t="str" cm="1">
        <f t="array" ref="C137">IFERROR(INDEX(Sensors_OpuBC_cpXFP!$H$2:$H$1013,MATCH($A137,Sensors_OpuBC_cpXFP!$A$2:$A$1013,0),0),"")</f>
        <v>RK1</v>
      </c>
      <c r="D137" s="229" t="s">
        <v>765</v>
      </c>
      <c r="E137" s="308" t="str" cm="1">
        <f t="array" ref="E137">IFERROR(INDEX(Ligands_names_and_links!$B$3:$B$111,MATCH($D137,Ligands_names_and_links!$A$3:$A$111,0),0)," ")</f>
        <v>R_ketamine</v>
      </c>
      <c r="F137" s="137">
        <v>0</v>
      </c>
      <c r="H137" s="137">
        <v>0</v>
      </c>
      <c r="J137" s="64">
        <v>0</v>
      </c>
      <c r="K137" s="64">
        <v>0</v>
      </c>
      <c r="L137" s="64">
        <v>0</v>
      </c>
      <c r="M137" s="64">
        <v>0</v>
      </c>
      <c r="N137" s="182">
        <v>0</v>
      </c>
      <c r="O137" s="64">
        <v>0</v>
      </c>
      <c r="Q137" s="64">
        <v>0</v>
      </c>
      <c r="R137" s="244">
        <v>3.7</v>
      </c>
      <c r="S137" s="64">
        <v>0</v>
      </c>
      <c r="T137" s="64">
        <v>0</v>
      </c>
      <c r="U137" s="233">
        <v>81.5</v>
      </c>
      <c r="V137" s="64">
        <v>0</v>
      </c>
      <c r="W137" s="64">
        <v>0</v>
      </c>
      <c r="X137" s="64">
        <v>0</v>
      </c>
      <c r="Y137" s="64">
        <v>0</v>
      </c>
      <c r="Z137" s="64">
        <v>0</v>
      </c>
      <c r="AA137" s="304">
        <f t="shared" si="6"/>
        <v>4.5398773006134971E-2</v>
      </c>
      <c r="AB137" s="64">
        <v>0</v>
      </c>
      <c r="AC137" s="182">
        <v>0</v>
      </c>
      <c r="AD137" s="64">
        <v>0</v>
      </c>
      <c r="AE137" s="64">
        <v>0</v>
      </c>
      <c r="AF137" s="64">
        <v>0</v>
      </c>
      <c r="AG137" s="64">
        <v>0</v>
      </c>
      <c r="AH137" s="64">
        <v>0</v>
      </c>
      <c r="AI137" s="64">
        <v>0</v>
      </c>
      <c r="AJ137" s="233">
        <v>0</v>
      </c>
      <c r="AK137" s="233">
        <v>0</v>
      </c>
      <c r="AL137" s="64">
        <v>0</v>
      </c>
      <c r="AM137" s="182">
        <v>0</v>
      </c>
      <c r="AN137" s="64">
        <v>0</v>
      </c>
      <c r="AO137" s="64">
        <v>0</v>
      </c>
      <c r="AP137" s="64">
        <v>0</v>
      </c>
      <c r="AQ137" s="64">
        <v>0</v>
      </c>
      <c r="AR137" s="64">
        <v>0</v>
      </c>
      <c r="AS137" s="64">
        <v>0</v>
      </c>
      <c r="AT137" s="64">
        <v>0</v>
      </c>
      <c r="AU137" s="182">
        <v>0</v>
      </c>
    </row>
    <row r="138" spans="1:289">
      <c r="A138" s="228" t="s">
        <v>267</v>
      </c>
      <c r="B138" s="295" cm="1">
        <f t="array" ref="B138">IFERROR(INDEX(Sensors_OpuBC_cpXFP!$G$2:$G$1013,MATCH($A138,Sensors_OpuBC_cpXFP!$A$2:$A$1013,0),0),"")</f>
        <v>0</v>
      </c>
      <c r="C138" s="296" t="str" cm="1">
        <f t="array" ref="C138">IFERROR(INDEX(Sensors_OpuBC_cpXFP!$H$2:$H$1013,MATCH($A138,Sensors_OpuBC_cpXFP!$A$2:$A$1013,0),0),"")</f>
        <v>RK2</v>
      </c>
      <c r="D138" s="229" t="s">
        <v>765</v>
      </c>
      <c r="E138" s="308" t="str" cm="1">
        <f t="array" ref="E138">IFERROR(INDEX(Ligands_names_and_links!$B$3:$B$111,MATCH($D138,Ligands_names_and_links!$A$3:$A$111,0),0)," ")</f>
        <v>R_ketamine</v>
      </c>
      <c r="F138" s="137">
        <v>0</v>
      </c>
      <c r="H138" s="137">
        <v>0</v>
      </c>
      <c r="J138" s="64">
        <v>0</v>
      </c>
      <c r="K138" s="64">
        <v>0</v>
      </c>
      <c r="L138" s="64">
        <v>0</v>
      </c>
      <c r="M138" s="64">
        <v>0</v>
      </c>
      <c r="N138" s="182">
        <v>0</v>
      </c>
      <c r="O138" s="64">
        <v>0</v>
      </c>
      <c r="Q138" s="64">
        <v>0</v>
      </c>
      <c r="R138" s="244">
        <v>2.5</v>
      </c>
      <c r="S138" s="64">
        <v>0</v>
      </c>
      <c r="T138" s="64">
        <v>0</v>
      </c>
      <c r="U138" s="233">
        <v>16.7</v>
      </c>
      <c r="V138" s="64">
        <v>0</v>
      </c>
      <c r="W138" s="64">
        <v>0</v>
      </c>
      <c r="X138" s="64">
        <v>0</v>
      </c>
      <c r="Y138" s="64">
        <v>0</v>
      </c>
      <c r="Z138" s="64">
        <v>0</v>
      </c>
      <c r="AA138" s="304">
        <f t="shared" si="6"/>
        <v>0.14970059880239522</v>
      </c>
      <c r="AB138" s="64">
        <v>0</v>
      </c>
      <c r="AC138" s="182">
        <v>0</v>
      </c>
      <c r="AD138" s="64">
        <v>0</v>
      </c>
      <c r="AE138" s="64">
        <v>0</v>
      </c>
      <c r="AF138" s="64">
        <v>0</v>
      </c>
      <c r="AG138" s="64">
        <v>0</v>
      </c>
      <c r="AH138" s="64">
        <v>0</v>
      </c>
      <c r="AI138" s="64">
        <v>0</v>
      </c>
      <c r="AJ138" s="233">
        <v>0</v>
      </c>
      <c r="AK138" s="233">
        <v>0</v>
      </c>
      <c r="AL138" s="64">
        <v>0</v>
      </c>
      <c r="AM138" s="182">
        <v>0</v>
      </c>
      <c r="AN138" s="64">
        <v>0</v>
      </c>
      <c r="AO138" s="64">
        <v>0</v>
      </c>
      <c r="AP138" s="64">
        <v>0</v>
      </c>
      <c r="AQ138" s="64">
        <v>0</v>
      </c>
      <c r="AR138" s="64">
        <v>0</v>
      </c>
      <c r="AS138" s="64">
        <v>0</v>
      </c>
      <c r="AT138" s="64">
        <v>0</v>
      </c>
      <c r="AU138" s="182">
        <v>0</v>
      </c>
    </row>
    <row r="139" spans="1:289" s="238" customFormat="1">
      <c r="A139" s="228" t="s">
        <v>332</v>
      </c>
      <c r="B139" s="295" cm="1">
        <f t="array" ref="B139">IFERROR(INDEX(Sensors_OpuBC_cpXFP!$G$2:$G$1013,MATCH($A139,Sensors_OpuBC_cpXFP!$A$2:$A$1013,0),0),"")</f>
        <v>0</v>
      </c>
      <c r="C139" s="296" t="str" cm="1">
        <f t="array" ref="C139">IFERROR(INDEX(Sensors_OpuBC_cpXFP!$H$2:$H$1013,MATCH($A139,Sensors_OpuBC_cpXFP!$A$2:$A$1013,0),0),"")</f>
        <v>AK11</v>
      </c>
      <c r="D139" s="229" t="s">
        <v>765</v>
      </c>
      <c r="E139" s="308" t="str" cm="1">
        <f t="array" ref="E139">IFERROR(INDEX(Ligands_names_and_links!$B$3:$B$111,MATCH($D139,Ligands_names_and_links!$A$3:$A$111,0),0)," ")</f>
        <v>R_ketamine</v>
      </c>
      <c r="F139" s="137">
        <v>0</v>
      </c>
      <c r="G139" s="137"/>
      <c r="H139" s="137">
        <v>0</v>
      </c>
      <c r="I139" s="142"/>
      <c r="J139" s="64">
        <v>0</v>
      </c>
      <c r="K139" s="64">
        <v>0</v>
      </c>
      <c r="L139" s="64">
        <v>0</v>
      </c>
      <c r="M139" s="64">
        <v>0</v>
      </c>
      <c r="N139" s="182">
        <v>0</v>
      </c>
      <c r="O139" s="64">
        <v>0</v>
      </c>
      <c r="P139" s="137"/>
      <c r="Q139" s="64">
        <v>0</v>
      </c>
      <c r="R139" s="244" t="s">
        <v>900</v>
      </c>
      <c r="S139" s="64">
        <v>0</v>
      </c>
      <c r="T139" s="64">
        <v>0</v>
      </c>
      <c r="U139" s="233">
        <v>0</v>
      </c>
      <c r="V139" s="64">
        <v>0</v>
      </c>
      <c r="W139" s="64">
        <v>0</v>
      </c>
      <c r="X139" s="64">
        <v>0</v>
      </c>
      <c r="Y139" s="64">
        <v>0</v>
      </c>
      <c r="Z139" s="64">
        <v>0</v>
      </c>
      <c r="AA139" s="304" t="str">
        <f t="shared" si="6"/>
        <v xml:space="preserve"> </v>
      </c>
      <c r="AB139" s="64">
        <v>0</v>
      </c>
      <c r="AC139" s="182">
        <v>0</v>
      </c>
      <c r="AD139" s="64">
        <v>0</v>
      </c>
      <c r="AE139" s="64">
        <v>0</v>
      </c>
      <c r="AF139" s="64">
        <v>0</v>
      </c>
      <c r="AG139" s="64">
        <v>0</v>
      </c>
      <c r="AH139" s="64">
        <v>0</v>
      </c>
      <c r="AI139" s="64">
        <v>0</v>
      </c>
      <c r="AJ139" s="233">
        <v>0</v>
      </c>
      <c r="AK139" s="233">
        <v>0</v>
      </c>
      <c r="AL139" s="64">
        <v>0</v>
      </c>
      <c r="AM139" s="182">
        <v>0</v>
      </c>
      <c r="AN139" s="64">
        <v>0</v>
      </c>
      <c r="AO139" s="64">
        <v>0</v>
      </c>
      <c r="AP139" s="64">
        <v>0</v>
      </c>
      <c r="AQ139" s="64">
        <v>0</v>
      </c>
      <c r="AR139" s="64">
        <v>0</v>
      </c>
      <c r="AS139" s="64">
        <v>0</v>
      </c>
      <c r="AT139" s="64">
        <v>0</v>
      </c>
      <c r="AU139" s="182">
        <v>0</v>
      </c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64"/>
      <c r="BP139" s="64"/>
      <c r="BQ139" s="64"/>
      <c r="BR139" s="64"/>
      <c r="BS139" s="64"/>
      <c r="BT139" s="64"/>
      <c r="BU139" s="64"/>
      <c r="BV139" s="64"/>
      <c r="BW139" s="64"/>
      <c r="BX139" s="64"/>
      <c r="BY139" s="64"/>
      <c r="BZ139" s="64"/>
      <c r="CA139" s="64"/>
      <c r="CB139" s="64"/>
      <c r="CC139" s="64"/>
      <c r="CD139" s="64"/>
      <c r="CE139" s="64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  <c r="EE139" s="64"/>
      <c r="EF139" s="64"/>
      <c r="EG139" s="64"/>
      <c r="EH139" s="64"/>
      <c r="EI139" s="64"/>
      <c r="EJ139" s="64"/>
      <c r="EK139" s="64"/>
      <c r="EL139" s="64"/>
      <c r="EM139" s="64"/>
      <c r="EN139" s="64"/>
      <c r="EO139" s="64"/>
      <c r="EP139" s="64"/>
      <c r="EQ139" s="64"/>
      <c r="ER139" s="64"/>
      <c r="ES139" s="64"/>
      <c r="ET139" s="64"/>
      <c r="EU139" s="64"/>
      <c r="EV139" s="64"/>
      <c r="EW139" s="64"/>
      <c r="EX139" s="64"/>
      <c r="EY139" s="64"/>
      <c r="EZ139" s="64"/>
      <c r="FA139" s="64"/>
      <c r="FB139" s="64"/>
      <c r="FC139" s="64"/>
      <c r="FD139" s="64"/>
      <c r="FE139" s="64"/>
      <c r="FF139" s="64"/>
      <c r="FG139" s="64"/>
      <c r="FH139" s="64"/>
      <c r="FI139" s="64"/>
      <c r="FJ139" s="64"/>
      <c r="FK139" s="64"/>
      <c r="FL139" s="64"/>
      <c r="FM139" s="64"/>
      <c r="FN139" s="64"/>
      <c r="FO139" s="64"/>
      <c r="FP139" s="64"/>
      <c r="FQ139" s="64"/>
      <c r="FR139" s="64"/>
      <c r="FS139" s="64"/>
      <c r="FT139" s="64"/>
      <c r="FU139" s="64"/>
      <c r="FV139" s="64"/>
      <c r="FW139" s="64"/>
      <c r="FX139" s="64"/>
      <c r="FY139" s="64"/>
      <c r="FZ139" s="64"/>
      <c r="GA139" s="64"/>
      <c r="GB139" s="64"/>
      <c r="GC139" s="64"/>
      <c r="GD139" s="64"/>
      <c r="GE139" s="64"/>
      <c r="GF139" s="64"/>
      <c r="GG139" s="64"/>
      <c r="GH139" s="64"/>
      <c r="GI139" s="64"/>
      <c r="GJ139" s="64"/>
      <c r="GK139" s="64"/>
      <c r="GL139" s="64"/>
      <c r="GM139" s="64"/>
      <c r="GN139" s="64"/>
      <c r="GO139" s="64"/>
      <c r="GP139" s="64"/>
      <c r="GQ139" s="64"/>
      <c r="GR139" s="64"/>
      <c r="GS139" s="64"/>
      <c r="GT139" s="64"/>
      <c r="GU139" s="64"/>
      <c r="GV139" s="64"/>
      <c r="GW139" s="64"/>
      <c r="GX139" s="64"/>
      <c r="GY139" s="64"/>
      <c r="GZ139" s="64"/>
      <c r="HA139" s="64"/>
      <c r="HB139" s="64"/>
      <c r="HC139" s="64"/>
      <c r="HD139" s="64"/>
      <c r="HE139" s="64"/>
      <c r="HF139" s="64"/>
      <c r="HG139" s="64"/>
      <c r="HH139" s="64"/>
      <c r="HI139" s="64"/>
      <c r="HJ139" s="64"/>
      <c r="HK139" s="64"/>
      <c r="HL139" s="64"/>
      <c r="HM139" s="64"/>
      <c r="HN139" s="64"/>
      <c r="HO139" s="64"/>
      <c r="HP139" s="64"/>
      <c r="HQ139" s="64"/>
      <c r="HR139" s="64"/>
      <c r="HS139" s="64"/>
      <c r="HT139" s="64"/>
      <c r="HU139" s="64"/>
      <c r="HV139" s="64"/>
      <c r="HW139" s="64"/>
      <c r="HX139" s="64"/>
      <c r="HY139" s="64"/>
      <c r="HZ139" s="64"/>
      <c r="IA139" s="64"/>
      <c r="IB139" s="64"/>
      <c r="IC139" s="64"/>
      <c r="ID139" s="64"/>
      <c r="IE139" s="64"/>
      <c r="IF139" s="64"/>
      <c r="IG139" s="64"/>
      <c r="IH139" s="64"/>
      <c r="II139" s="64"/>
      <c r="IJ139" s="64"/>
      <c r="IK139" s="64"/>
      <c r="IL139" s="64"/>
      <c r="IM139" s="64"/>
      <c r="IN139" s="64"/>
      <c r="IO139" s="64"/>
      <c r="IP139" s="64"/>
      <c r="IQ139" s="64"/>
      <c r="IR139" s="64"/>
      <c r="IS139" s="64"/>
      <c r="IT139" s="64"/>
      <c r="IU139" s="64"/>
      <c r="IV139" s="64"/>
      <c r="IW139" s="64"/>
      <c r="IX139" s="64"/>
      <c r="IY139" s="64"/>
      <c r="IZ139" s="64"/>
      <c r="JA139" s="64"/>
      <c r="JB139" s="64"/>
      <c r="JC139" s="64"/>
      <c r="JD139" s="64"/>
      <c r="JE139" s="64"/>
      <c r="JF139" s="64"/>
      <c r="JG139" s="64"/>
      <c r="JH139" s="64"/>
      <c r="JI139" s="64"/>
      <c r="JJ139" s="64"/>
      <c r="JK139" s="64"/>
      <c r="JL139" s="64"/>
      <c r="JM139" s="64"/>
      <c r="JN139" s="64"/>
      <c r="JO139" s="64"/>
      <c r="JP139" s="64"/>
      <c r="JQ139" s="64"/>
      <c r="JR139" s="64"/>
      <c r="JS139" s="64"/>
      <c r="JT139" s="64"/>
      <c r="JU139" s="64"/>
      <c r="JV139" s="64"/>
      <c r="JW139" s="64"/>
      <c r="JX139" s="64"/>
      <c r="JY139" s="64"/>
      <c r="JZ139" s="64"/>
      <c r="KA139" s="64"/>
      <c r="KB139" s="64"/>
      <c r="KC139" s="64"/>
    </row>
    <row r="140" spans="1:289">
      <c r="A140" s="228" t="s">
        <v>333</v>
      </c>
      <c r="B140" s="295" t="str" cm="1">
        <f t="array" ref="B140">IFERROR(INDEX(Sensors_OpuBC_cpXFP!$G$2:$G$1013,MATCH($A140,Sensors_OpuBC_cpXFP!$A$2:$A$1013,0),0),"")</f>
        <v>AK12 = iSKetSnFR3</v>
      </c>
      <c r="C140" s="296" cm="1">
        <f t="array" ref="C140">IFERROR(INDEX(Sensors_OpuBC_cpXFP!$H$2:$H$1013,MATCH($A140,Sensors_OpuBC_cpXFP!$A$2:$A$1013,0),0),"")</f>
        <v>0</v>
      </c>
      <c r="D140" s="229" t="s">
        <v>765</v>
      </c>
      <c r="E140" s="308" t="str" cm="1">
        <f t="array" ref="E140">IFERROR(INDEX(Ligands_names_and_links!$B$3:$B$111,MATCH($D140,Ligands_names_and_links!$A$3:$A$111,0),0)," ")</f>
        <v>R_ketamine</v>
      </c>
      <c r="F140" s="137">
        <v>0</v>
      </c>
      <c r="H140" s="137">
        <v>0</v>
      </c>
      <c r="J140" s="64">
        <v>0</v>
      </c>
      <c r="K140" s="64">
        <v>0</v>
      </c>
      <c r="L140" s="64">
        <v>0</v>
      </c>
      <c r="M140" s="64">
        <v>0</v>
      </c>
      <c r="N140" s="182">
        <v>0</v>
      </c>
      <c r="O140" s="64">
        <v>0</v>
      </c>
      <c r="Q140" s="64">
        <v>0</v>
      </c>
      <c r="R140" s="244" t="s">
        <v>900</v>
      </c>
      <c r="S140" s="64">
        <v>0</v>
      </c>
      <c r="T140" s="64">
        <v>0</v>
      </c>
      <c r="U140" s="233">
        <v>0</v>
      </c>
      <c r="V140" s="64">
        <v>0</v>
      </c>
      <c r="W140" s="64">
        <v>0</v>
      </c>
      <c r="X140" s="64">
        <v>0</v>
      </c>
      <c r="Y140" s="64">
        <v>0</v>
      </c>
      <c r="Z140" s="64">
        <v>0</v>
      </c>
      <c r="AA140" s="304" t="str">
        <f t="shared" si="6"/>
        <v xml:space="preserve"> </v>
      </c>
      <c r="AB140" s="64">
        <v>0</v>
      </c>
      <c r="AC140" s="182">
        <v>0</v>
      </c>
      <c r="AD140" s="64">
        <v>0</v>
      </c>
      <c r="AE140" s="64">
        <v>0</v>
      </c>
      <c r="AF140" s="64">
        <v>0</v>
      </c>
      <c r="AG140" s="64">
        <v>0</v>
      </c>
      <c r="AH140" s="64">
        <v>0</v>
      </c>
      <c r="AI140" s="64">
        <v>0</v>
      </c>
      <c r="AJ140" s="233">
        <v>0</v>
      </c>
      <c r="AK140" s="233">
        <v>0</v>
      </c>
      <c r="AL140" s="64">
        <v>0</v>
      </c>
      <c r="AM140" s="182">
        <v>0</v>
      </c>
      <c r="AN140" s="64">
        <v>0</v>
      </c>
      <c r="AO140" s="64">
        <v>0</v>
      </c>
      <c r="AP140" s="64">
        <v>0</v>
      </c>
      <c r="AQ140" s="64">
        <v>0</v>
      </c>
      <c r="AR140" s="64">
        <v>0</v>
      </c>
      <c r="AS140" s="64">
        <v>0</v>
      </c>
      <c r="AT140" s="64">
        <v>0</v>
      </c>
      <c r="AU140" s="182">
        <v>0</v>
      </c>
    </row>
    <row r="141" spans="1:289">
      <c r="A141" s="228" t="s">
        <v>528</v>
      </c>
      <c r="B141" s="295" t="str" cm="1">
        <f t="array" ref="B141">IFERROR(INDEX(Sensors_OpuBC_cpXFP!$G$2:$G$1013,MATCH($A141,Sensors_OpuBC_cpXFP!$A$2:$A$1013,0),0),"")</f>
        <v>RK7 = iRKetSnFR2</v>
      </c>
      <c r="C141" s="296" cm="1">
        <f t="array" ref="C141">IFERROR(INDEX(Sensors_OpuBC_cpXFP!$H$2:$H$1013,MATCH($A141,Sensors_OpuBC_cpXFP!$A$2:$A$1013,0),0),"")</f>
        <v>0</v>
      </c>
      <c r="D141" s="229" t="s">
        <v>765</v>
      </c>
      <c r="E141" s="308" t="str" cm="1">
        <f t="array" ref="E141">IFERROR(INDEX(Ligands_names_and_links!$B$3:$B$111,MATCH($D141,Ligands_names_and_links!$A$3:$A$111,0),0)," ")</f>
        <v>R_ketamine</v>
      </c>
      <c r="R141" s="244">
        <v>4.0999999999999996</v>
      </c>
      <c r="U141" s="233">
        <v>0.13100000000000001</v>
      </c>
      <c r="AA141" s="304">
        <f t="shared" si="6"/>
        <v>31.297709923664119</v>
      </c>
      <c r="AJ141" s="233"/>
      <c r="AK141" s="233"/>
    </row>
    <row r="142" spans="1:289">
      <c r="A142" s="228" t="s">
        <v>388</v>
      </c>
      <c r="B142" s="295" cm="1">
        <f t="array" ref="B142">IFERROR(INDEX(Sensors_OpuBC_cpXFP!$G$2:$G$1013,MATCH($A142,Sensors_OpuBC_cpXFP!$A$2:$A$1013,0),0),"")</f>
        <v>0</v>
      </c>
      <c r="C142" s="296" t="str" cm="1">
        <f t="array" ref="C142">IFERROR(INDEX(Sensors_OpuBC_cpXFP!$H$2:$H$1013,MATCH($A142,Sensors_OpuBC_cpXFP!$A$2:$A$1013,0),0),"")</f>
        <v>RK4</v>
      </c>
      <c r="D142" s="229" t="s">
        <v>765</v>
      </c>
      <c r="E142" s="308" t="str" cm="1">
        <f t="array" ref="E142">IFERROR(INDEX(Ligands_names_and_links!$B$3:$B$111,MATCH($D142,Ligands_names_and_links!$A$3:$A$111,0),0)," ")</f>
        <v>R_ketamine</v>
      </c>
      <c r="R142" s="244">
        <v>2.4</v>
      </c>
      <c r="U142" s="233">
        <v>0.159</v>
      </c>
      <c r="AA142" s="304">
        <f t="shared" si="6"/>
        <v>15.094339622641508</v>
      </c>
      <c r="AJ142" s="233"/>
      <c r="AK142" s="233"/>
    </row>
    <row r="143" spans="1:289">
      <c r="A143" s="228" t="s">
        <v>525</v>
      </c>
      <c r="B143" s="295" cm="1">
        <f t="array" ref="B143">IFERROR(INDEX(Sensors_OpuBC_cpXFP!$G$2:$G$1013,MATCH($A143,Sensors_OpuBC_cpXFP!$A$2:$A$1013,0),0),"")</f>
        <v>0</v>
      </c>
      <c r="C143" s="296" t="str" cm="1">
        <f t="array" ref="C143">IFERROR(INDEX(Sensors_OpuBC_cpXFP!$H$2:$H$1013,MATCH($A143,Sensors_OpuBC_cpXFP!$A$2:$A$1013,0),0),"")</f>
        <v>RK6</v>
      </c>
      <c r="D143" s="229" t="s">
        <v>765</v>
      </c>
      <c r="E143" s="308" t="str" cm="1">
        <f t="array" ref="E143">IFERROR(INDEX(Ligands_names_and_links!$B$3:$B$111,MATCH($D143,Ligands_names_and_links!$A$3:$A$111,0),0)," ")</f>
        <v>R_ketamine</v>
      </c>
      <c r="R143" s="244">
        <v>6.6</v>
      </c>
      <c r="U143" s="233">
        <v>0.78600000000000003</v>
      </c>
      <c r="AA143" s="304">
        <f t="shared" si="6"/>
        <v>8.3969465648854946</v>
      </c>
      <c r="AJ143" s="233"/>
      <c r="AK143" s="233"/>
    </row>
    <row r="144" spans="1:289">
      <c r="A144" s="228" t="s">
        <v>1252</v>
      </c>
      <c r="B144" s="295" cm="1">
        <f t="array" ref="B144">IFERROR(INDEX(Sensors_OpuBC_cpXFP!$G$2:$G$1013,MATCH($A144,Sensors_OpuBC_cpXFP!$A$2:$A$1013,0),0),"")</f>
        <v>0</v>
      </c>
      <c r="C144" s="296" t="str" cm="1">
        <f t="array" ref="C144">IFERROR(INDEX(Sensors_OpuBC_cpXFP!$H$2:$H$1013,MATCH($A144,Sensors_OpuBC_cpXFP!$A$2:$A$1013,0),0),"")</f>
        <v>RK2.1</v>
      </c>
      <c r="D144" s="229" t="s">
        <v>765</v>
      </c>
      <c r="E144" s="308" t="str" cm="1">
        <f t="array" ref="E144">IFERROR(INDEX(Ligands_names_and_links!$B$3:$B$111,MATCH($D144,Ligands_names_and_links!$A$3:$A$111,0),0)," ")</f>
        <v>R_ketamine</v>
      </c>
      <c r="R144" s="244">
        <v>2.2999999999999998</v>
      </c>
      <c r="U144" s="233">
        <v>10.7</v>
      </c>
      <c r="AA144" s="304">
        <f t="shared" si="6"/>
        <v>0.21495327102803738</v>
      </c>
      <c r="AJ144" s="233"/>
      <c r="AK144" s="233"/>
    </row>
    <row r="145" spans="1:289">
      <c r="A145" s="228" t="s">
        <v>1253</v>
      </c>
      <c r="B145" s="295" cm="1">
        <f t="array" ref="B145">IFERROR(INDEX(Sensors_OpuBC_cpXFP!$G$2:$G$1013,MATCH($A145,Sensors_OpuBC_cpXFP!$A$2:$A$1013,0),0),"")</f>
        <v>0</v>
      </c>
      <c r="C145" s="296" t="str" cm="1">
        <f t="array" ref="C145">IFERROR(INDEX(Sensors_OpuBC_cpXFP!$H$2:$H$1013,MATCH($A145,Sensors_OpuBC_cpXFP!$A$2:$A$1013,0),0),"")</f>
        <v>RK2.2</v>
      </c>
      <c r="D145" s="229" t="s">
        <v>765</v>
      </c>
      <c r="E145" s="308" t="str" cm="1">
        <f t="array" ref="E145">IFERROR(INDEX(Ligands_names_and_links!$B$3:$B$111,MATCH($D145,Ligands_names_and_links!$A$3:$A$111,0),0)," ")</f>
        <v>R_ketamine</v>
      </c>
      <c r="R145" s="244">
        <v>3.4</v>
      </c>
      <c r="U145" s="233">
        <v>7.9</v>
      </c>
      <c r="AA145" s="304">
        <f t="shared" si="6"/>
        <v>0.430379746835443</v>
      </c>
      <c r="AJ145" s="233"/>
      <c r="AK145" s="233"/>
    </row>
    <row r="146" spans="1:289">
      <c r="A146" s="228"/>
      <c r="B146" s="295" t="str" cm="1">
        <f t="array" ref="B146">IFERROR(INDEX(Sensors_OpuBC_cpXFP!$G$2:$G$1013,MATCH($A146,Sensors_OpuBC_cpXFP!$A$2:$A$1013,0),0),"")</f>
        <v/>
      </c>
      <c r="C146" s="296"/>
      <c r="D146" s="229" t="s">
        <v>765</v>
      </c>
      <c r="E146" s="308" t="str" cm="1">
        <f t="array" ref="E146">IFERROR(INDEX(Ligands_names_and_links!$B$3:$B$111,MATCH($D146,Ligands_names_and_links!$A$3:$A$111,0),0)," ")</f>
        <v>R_ketamine</v>
      </c>
      <c r="R146" s="244"/>
      <c r="U146" s="233"/>
      <c r="AA146" s="304"/>
      <c r="AJ146" s="233"/>
      <c r="AK146" s="233"/>
    </row>
    <row r="147" spans="1:289">
      <c r="A147" s="228"/>
      <c r="B147" s="295" t="str" cm="1">
        <f t="array" ref="B147">IFERROR(INDEX(Sensors_OpuBC_cpXFP!$G$2:$G$1013,MATCH($A147,Sensors_OpuBC_cpXFP!$A$2:$A$1013,0),0),"")</f>
        <v/>
      </c>
      <c r="C147" s="296" t="str" cm="1">
        <f t="array" ref="C147">IFERROR(INDEX(Sensors_OpuBC_cpXFP!$H$2:$H$1013,MATCH($A147,Sensors_OpuBC_cpXFP!$A$2:$A$1013,0),0),"")</f>
        <v/>
      </c>
      <c r="D147" s="229" t="s">
        <v>765</v>
      </c>
      <c r="E147" s="308" t="str" cm="1">
        <f t="array" ref="E147">IFERROR(INDEX(Ligands_names_and_links!$B$3:$B$111,MATCH($D147,Ligands_names_and_links!$A$3:$A$111,0),0)," ")</f>
        <v>R_ketamine</v>
      </c>
      <c r="R147" s="244"/>
      <c r="U147" s="233"/>
      <c r="AA147" s="304" t="str">
        <f t="shared" si="6"/>
        <v xml:space="preserve"> </v>
      </c>
      <c r="AJ147" s="233"/>
      <c r="AK147" s="233"/>
    </row>
    <row r="148" spans="1:289">
      <c r="A148" s="228"/>
      <c r="B148" s="295" t="str" cm="1">
        <f t="array" ref="B148">IFERROR(INDEX(Sensors_OpuBC_cpXFP!$G$2:$G$1013,MATCH($A148,Sensors_OpuBC_cpXFP!$A$2:$A$1013,0),0),"")</f>
        <v/>
      </c>
      <c r="C148" s="296" t="str" cm="1">
        <f t="array" ref="C148">IFERROR(INDEX(Sensors_OpuBC_cpXFP!$H$2:$H$1013,MATCH($A148,Sensors_OpuBC_cpXFP!$A$2:$A$1013,0),0),"")</f>
        <v/>
      </c>
      <c r="D148" s="229" t="s">
        <v>765</v>
      </c>
      <c r="E148" s="308" t="str" cm="1">
        <f t="array" ref="E148">IFERROR(INDEX(Ligands_names_and_links!$B$3:$B$111,MATCH($D148,Ligands_names_and_links!$A$3:$A$111,0),0)," ")</f>
        <v>R_ketamine</v>
      </c>
      <c r="R148" s="244"/>
      <c r="U148" s="233"/>
      <c r="AA148" s="233"/>
      <c r="AJ148" s="233"/>
      <c r="AK148" s="233"/>
    </row>
    <row r="149" spans="1:289">
      <c r="A149" s="228"/>
      <c r="B149" s="295" t="str" cm="1">
        <f t="array" ref="B149">IFERROR(INDEX(Sensors_OpuBC_cpXFP!$G$2:$G$1013,MATCH($A149,Sensors_OpuBC_cpXFP!$A$2:$A$1013,0),0),"")</f>
        <v/>
      </c>
      <c r="C149" s="296" t="str" cm="1">
        <f t="array" ref="C149">IFERROR(INDEX(Sensors_OpuBC_cpXFP!$H$2:$H$1013,MATCH($A149,Sensors_OpuBC_cpXFP!$A$2:$A$1013,0),0),"")</f>
        <v/>
      </c>
      <c r="D149" s="229" t="s">
        <v>765</v>
      </c>
      <c r="E149" s="308" t="str" cm="1">
        <f t="array" ref="E149">IFERROR(INDEX(Ligands_names_and_links!$B$3:$B$111,MATCH($D149,Ligands_names_and_links!$A$3:$A$111,0),0)," ")</f>
        <v>R_ketamine</v>
      </c>
      <c r="R149" s="244"/>
      <c r="U149" s="233"/>
      <c r="AA149" s="233"/>
      <c r="AJ149" s="233"/>
      <c r="AK149" s="233"/>
    </row>
    <row r="150" spans="1:289">
      <c r="A150" s="234"/>
      <c r="B150" s="297" t="str" cm="1">
        <f t="array" ref="B150">IFERROR(INDEX(Sensors_OpuBC_cpXFP!$G$2:$G$1013,MATCH($A150,Sensors_OpuBC_cpXFP!$A$2:$A$1013,0),0),"")</f>
        <v/>
      </c>
      <c r="C150" s="298" t="str" cm="1">
        <f t="array" ref="C150">IFERROR(INDEX(Sensors_OpuBC_cpXFP!$H$2:$H$1013,MATCH($A150,Sensors_OpuBC_cpXFP!$A$2:$A$1013,0),0),"")</f>
        <v/>
      </c>
      <c r="D150" s="235" t="s">
        <v>765</v>
      </c>
      <c r="E150" s="309" t="str" cm="1">
        <f t="array" ref="E150">IFERROR(INDEX(Ligands_names_and_links!$B$3:$B$111,MATCH($D150,Ligands_names_and_links!$A$3:$A$111,0),0)," ")</f>
        <v>R_ketamine</v>
      </c>
      <c r="F150" s="236"/>
      <c r="G150" s="236"/>
      <c r="H150" s="236"/>
      <c r="I150" s="237"/>
      <c r="J150" s="238"/>
      <c r="K150" s="238"/>
      <c r="L150" s="238"/>
      <c r="M150" s="238"/>
      <c r="N150" s="239"/>
      <c r="O150" s="238"/>
      <c r="P150" s="236"/>
      <c r="Q150" s="238"/>
      <c r="R150" s="245"/>
      <c r="S150" s="238"/>
      <c r="T150" s="238"/>
      <c r="U150" s="243"/>
      <c r="V150" s="238"/>
      <c r="W150" s="238"/>
      <c r="X150" s="238"/>
      <c r="Y150" s="238"/>
      <c r="Z150" s="238"/>
      <c r="AA150" s="243"/>
      <c r="AB150" s="238"/>
      <c r="AC150" s="239"/>
      <c r="AD150" s="238"/>
      <c r="AE150" s="238"/>
      <c r="AF150" s="238"/>
      <c r="AG150" s="238"/>
      <c r="AH150" s="238"/>
      <c r="AI150" s="238"/>
      <c r="AJ150" s="243"/>
      <c r="AK150" s="243"/>
      <c r="AL150" s="238"/>
      <c r="AM150" s="239"/>
      <c r="AN150" s="238"/>
      <c r="AO150" s="238"/>
      <c r="AP150" s="238"/>
      <c r="AQ150" s="238"/>
      <c r="AR150" s="238"/>
      <c r="AS150" s="238"/>
      <c r="AT150" s="238"/>
      <c r="AU150" s="239"/>
    </row>
    <row r="151" spans="1:289">
      <c r="A151" s="228" t="s">
        <v>245</v>
      </c>
      <c r="B151" s="295" t="str" cm="1">
        <f t="array" ref="B151">IFERROR(INDEX(Sensors_OpuBC_cpXFP!$G$2:$G$1013,MATCH($A151,Sensors_OpuBC_cpXFP!$A$2:$A$1013,0),0),"")</f>
        <v>AK2 = SKetSnFR1</v>
      </c>
      <c r="C151" s="296" cm="1">
        <f t="array" ref="C151">IFERROR(INDEX(Sensors_OpuBC_cpXFP!$H$2:$H$1013,MATCH($A151,Sensors_OpuBC_cpXFP!$A$2:$A$1013,0),0),"")</f>
        <v>0</v>
      </c>
      <c r="D151" s="229" t="s">
        <v>765</v>
      </c>
      <c r="E151" s="308" t="str" cm="1">
        <f t="array" ref="E151">IFERROR(INDEX(Ligands_names_and_links!$B$3:$B$111,MATCH($D151,Ligands_names_and_links!$A$3:$A$111,0),0)," ")</f>
        <v>R_ketamine</v>
      </c>
      <c r="F151" s="137">
        <v>0</v>
      </c>
      <c r="H151" s="137">
        <v>0</v>
      </c>
      <c r="J151" s="64">
        <v>0</v>
      </c>
      <c r="K151" s="64">
        <v>0</v>
      </c>
      <c r="L151" s="64">
        <v>0</v>
      </c>
      <c r="M151" s="64">
        <v>0</v>
      </c>
      <c r="N151" s="182">
        <v>0</v>
      </c>
      <c r="O151" s="64">
        <v>0</v>
      </c>
      <c r="Q151" s="64">
        <v>0</v>
      </c>
      <c r="R151" s="244">
        <v>1</v>
      </c>
      <c r="S151" s="64">
        <v>0</v>
      </c>
      <c r="T151" s="64">
        <v>0</v>
      </c>
      <c r="U151" s="233">
        <v>200</v>
      </c>
      <c r="V151" s="64">
        <v>0</v>
      </c>
      <c r="W151" s="64">
        <v>0</v>
      </c>
      <c r="X151" s="64">
        <v>0</v>
      </c>
      <c r="Y151" s="64">
        <v>0</v>
      </c>
      <c r="Z151" s="64">
        <v>0</v>
      </c>
      <c r="AA151" s="304">
        <f t="shared" ref="AA151:AA163" si="7">IFERROR(R151/U151," ")</f>
        <v>5.0000000000000001E-3</v>
      </c>
      <c r="AB151" s="64">
        <v>0</v>
      </c>
      <c r="AC151" s="182">
        <v>0</v>
      </c>
      <c r="AD151" s="64">
        <v>0</v>
      </c>
      <c r="AE151" s="64">
        <v>0</v>
      </c>
      <c r="AF151" s="64">
        <v>0</v>
      </c>
      <c r="AG151" s="64">
        <v>0</v>
      </c>
      <c r="AH151" s="64">
        <v>0</v>
      </c>
      <c r="AI151" s="64">
        <v>0</v>
      </c>
      <c r="AJ151" s="233">
        <v>0</v>
      </c>
      <c r="AK151" s="233">
        <v>0</v>
      </c>
      <c r="AL151" s="64">
        <v>0</v>
      </c>
      <c r="AM151" s="182">
        <v>0</v>
      </c>
      <c r="AN151" s="64">
        <v>0</v>
      </c>
      <c r="AO151" s="64">
        <v>0</v>
      </c>
      <c r="AP151" s="64">
        <v>0</v>
      </c>
      <c r="AQ151" s="64">
        <v>0</v>
      </c>
      <c r="AR151" s="64">
        <v>0</v>
      </c>
      <c r="AS151" s="64">
        <v>0</v>
      </c>
      <c r="AT151" s="64">
        <v>0</v>
      </c>
      <c r="AU151" s="182">
        <v>0</v>
      </c>
    </row>
    <row r="152" spans="1:289">
      <c r="A152" s="228" t="s">
        <v>261</v>
      </c>
      <c r="B152" s="295" t="str" cm="1">
        <f t="array" ref="B152">IFERROR(INDEX(Sensors_OpuBC_cpXFP!$G$2:$G$1013,MATCH($A152,Sensors_OpuBC_cpXFP!$A$2:$A$1013,0),0),"")</f>
        <v>AK8 = SKetSnFR2</v>
      </c>
      <c r="C152" s="296" cm="1">
        <f t="array" ref="C152">IFERROR(INDEX(Sensors_OpuBC_cpXFP!$H$2:$H$1013,MATCH($A152,Sensors_OpuBC_cpXFP!$A$2:$A$1013,0),0),"")</f>
        <v>0</v>
      </c>
      <c r="D152" s="229" t="s">
        <v>765</v>
      </c>
      <c r="E152" s="308" t="str" cm="1">
        <f t="array" ref="E152">IFERROR(INDEX(Ligands_names_and_links!$B$3:$B$111,MATCH($D152,Ligands_names_and_links!$A$3:$A$111,0),0)," ")</f>
        <v>R_ketamine</v>
      </c>
      <c r="F152" s="137">
        <v>0</v>
      </c>
      <c r="H152" s="137">
        <v>0</v>
      </c>
      <c r="J152" s="64">
        <v>0</v>
      </c>
      <c r="K152" s="64">
        <v>0</v>
      </c>
      <c r="L152" s="64">
        <v>0</v>
      </c>
      <c r="M152" s="64">
        <v>0</v>
      </c>
      <c r="N152" s="182">
        <v>0</v>
      </c>
      <c r="O152" s="64">
        <v>0</v>
      </c>
      <c r="Q152" s="64">
        <v>0</v>
      </c>
      <c r="R152" s="244">
        <v>1</v>
      </c>
      <c r="S152" s="64">
        <v>0</v>
      </c>
      <c r="T152" s="64">
        <v>0</v>
      </c>
      <c r="U152" s="233">
        <v>250</v>
      </c>
      <c r="V152" s="64">
        <v>0</v>
      </c>
      <c r="W152" s="64">
        <v>0</v>
      </c>
      <c r="X152" s="64">
        <v>0</v>
      </c>
      <c r="Y152" s="64">
        <v>0</v>
      </c>
      <c r="Z152" s="64">
        <v>0</v>
      </c>
      <c r="AA152" s="304">
        <f t="shared" si="7"/>
        <v>4.0000000000000001E-3</v>
      </c>
      <c r="AB152" s="64">
        <v>0</v>
      </c>
      <c r="AC152" s="182">
        <v>0</v>
      </c>
      <c r="AD152" s="64">
        <v>0</v>
      </c>
      <c r="AE152" s="64">
        <v>0</v>
      </c>
      <c r="AF152" s="64">
        <v>0</v>
      </c>
      <c r="AG152" s="64">
        <v>0</v>
      </c>
      <c r="AH152" s="64">
        <v>0</v>
      </c>
      <c r="AI152" s="64">
        <v>0</v>
      </c>
      <c r="AJ152" s="233">
        <v>0</v>
      </c>
      <c r="AK152" s="233">
        <v>0</v>
      </c>
      <c r="AL152" s="64">
        <v>0</v>
      </c>
      <c r="AM152" s="182">
        <v>0</v>
      </c>
      <c r="AN152" s="64">
        <v>0</v>
      </c>
      <c r="AO152" s="64">
        <v>0</v>
      </c>
      <c r="AP152" s="64">
        <v>0</v>
      </c>
      <c r="AQ152" s="64">
        <v>0</v>
      </c>
      <c r="AR152" s="64">
        <v>0</v>
      </c>
      <c r="AS152" s="64">
        <v>0</v>
      </c>
      <c r="AT152" s="64">
        <v>0</v>
      </c>
      <c r="AU152" s="182">
        <v>0</v>
      </c>
    </row>
    <row r="153" spans="1:289" hidden="1">
      <c r="A153" s="228" t="s">
        <v>578</v>
      </c>
      <c r="B153" s="295" cm="1">
        <f t="array" ref="B153">IFERROR(INDEX(Sensors_OpuBC_cpXFP!$G$2:$G$1013,MATCH($A153,Sensors_OpuBC_cpXFP!$A$2:$A$1013,0),0),"")</f>
        <v>0</v>
      </c>
      <c r="C153" s="296" t="str" cm="1">
        <f t="array" ref="C153">IFERROR(INDEX(Sensors_OpuBC_cpXFP!$H$2:$H$1013,MATCH($A153,Sensors_OpuBC_cpXFP!$A$2:$A$1013,0),0),"")</f>
        <v>R-HNK1</v>
      </c>
      <c r="D153" s="229" t="s">
        <v>766</v>
      </c>
      <c r="E153" s="308" t="str" cm="1">
        <f t="array" ref="E153">IFERROR(INDEX(Ligands_names_and_links!$B$3:$B$111,MATCH($D153,Ligands_names_and_links!$A$3:$A$111,0),0)," ")</f>
        <v>2R_6R_HNK</v>
      </c>
      <c r="F153" s="137">
        <v>0</v>
      </c>
      <c r="H153" s="137">
        <v>0</v>
      </c>
      <c r="J153" s="64">
        <v>0</v>
      </c>
      <c r="K153" s="64">
        <v>0</v>
      </c>
      <c r="L153" s="64">
        <v>0</v>
      </c>
      <c r="M153" s="64">
        <v>0</v>
      </c>
      <c r="N153" s="182">
        <v>0</v>
      </c>
      <c r="O153" s="64">
        <v>0</v>
      </c>
      <c r="P153" s="137" t="s">
        <v>894</v>
      </c>
      <c r="Q153" s="64">
        <v>0</v>
      </c>
      <c r="R153" s="244">
        <v>1.9</v>
      </c>
      <c r="S153" s="64">
        <v>0</v>
      </c>
      <c r="T153" s="64">
        <v>0</v>
      </c>
      <c r="U153" s="233">
        <v>319</v>
      </c>
      <c r="V153" s="64">
        <v>0</v>
      </c>
      <c r="W153" s="64">
        <v>0</v>
      </c>
      <c r="X153" s="64">
        <v>0</v>
      </c>
      <c r="Y153" s="64">
        <v>0</v>
      </c>
      <c r="Z153" s="64">
        <v>0</v>
      </c>
      <c r="AA153" s="304">
        <f t="shared" si="7"/>
        <v>5.9561128526645765E-3</v>
      </c>
      <c r="AB153" s="64">
        <v>0</v>
      </c>
      <c r="AC153" s="182">
        <v>0</v>
      </c>
      <c r="AD153" s="64">
        <v>0</v>
      </c>
      <c r="AE153" s="64">
        <v>0</v>
      </c>
      <c r="AF153" s="64">
        <v>0</v>
      </c>
      <c r="AG153" s="64">
        <v>0</v>
      </c>
      <c r="AH153" s="64">
        <v>0</v>
      </c>
      <c r="AI153" s="64">
        <v>0</v>
      </c>
      <c r="AJ153" s="233">
        <v>0</v>
      </c>
      <c r="AK153" s="233">
        <v>0</v>
      </c>
      <c r="AL153" s="64">
        <v>0</v>
      </c>
      <c r="AM153" s="182">
        <v>0</v>
      </c>
      <c r="AN153" s="64">
        <v>0</v>
      </c>
      <c r="AO153" s="64">
        <v>0</v>
      </c>
      <c r="AP153" s="64">
        <v>0</v>
      </c>
      <c r="AQ153" s="64">
        <v>0</v>
      </c>
      <c r="AR153" s="64">
        <v>0</v>
      </c>
      <c r="AS153" s="64">
        <v>0</v>
      </c>
      <c r="AT153" s="64">
        <v>0</v>
      </c>
      <c r="AU153" s="182">
        <v>0</v>
      </c>
    </row>
    <row r="154" spans="1:289" hidden="1">
      <c r="A154" s="228" t="s">
        <v>580</v>
      </c>
      <c r="B154" s="295" cm="1">
        <f t="array" ref="B154">IFERROR(INDEX(Sensors_OpuBC_cpXFP!$G$2:$G$1013,MATCH($A154,Sensors_OpuBC_cpXFP!$A$2:$A$1013,0),0),"")</f>
        <v>0</v>
      </c>
      <c r="C154" s="296" t="str" cm="1">
        <f t="array" ref="C154">IFERROR(INDEX(Sensors_OpuBC_cpXFP!$H$2:$H$1013,MATCH($A154,Sensors_OpuBC_cpXFP!$A$2:$A$1013,0),0),"")</f>
        <v>R-HNK1.1</v>
      </c>
      <c r="D154" s="229" t="s">
        <v>766</v>
      </c>
      <c r="E154" s="308" t="str" cm="1">
        <f t="array" ref="E154">IFERROR(INDEX(Ligands_names_and_links!$B$3:$B$111,MATCH($D154,Ligands_names_and_links!$A$3:$A$111,0),0)," ")</f>
        <v>2R_6R_HNK</v>
      </c>
      <c r="F154" s="137">
        <v>0</v>
      </c>
      <c r="H154" s="137">
        <v>0</v>
      </c>
      <c r="J154" s="64">
        <v>0</v>
      </c>
      <c r="K154" s="64">
        <v>0</v>
      </c>
      <c r="L154" s="64">
        <v>0</v>
      </c>
      <c r="M154" s="64">
        <v>0</v>
      </c>
      <c r="N154" s="182">
        <v>0</v>
      </c>
      <c r="O154" s="64">
        <v>0</v>
      </c>
      <c r="P154" s="137" t="s">
        <v>894</v>
      </c>
      <c r="Q154" s="64">
        <v>0</v>
      </c>
      <c r="R154" s="244">
        <v>1.9</v>
      </c>
      <c r="S154" s="64">
        <v>0</v>
      </c>
      <c r="T154" s="64">
        <v>0</v>
      </c>
      <c r="U154" s="233">
        <v>125</v>
      </c>
      <c r="V154" s="64">
        <v>0</v>
      </c>
      <c r="W154" s="64">
        <v>0</v>
      </c>
      <c r="X154" s="64">
        <v>0</v>
      </c>
      <c r="Y154" s="64">
        <v>0</v>
      </c>
      <c r="Z154" s="64">
        <v>0</v>
      </c>
      <c r="AA154" s="304">
        <f t="shared" si="7"/>
        <v>1.52E-2</v>
      </c>
      <c r="AB154" s="64">
        <v>0</v>
      </c>
      <c r="AC154" s="182">
        <v>0</v>
      </c>
      <c r="AD154" s="64">
        <v>0</v>
      </c>
      <c r="AE154" s="64">
        <v>0</v>
      </c>
      <c r="AF154" s="64">
        <v>0</v>
      </c>
      <c r="AG154" s="64">
        <v>0</v>
      </c>
      <c r="AH154" s="64">
        <v>0</v>
      </c>
      <c r="AI154" s="64">
        <v>0</v>
      </c>
      <c r="AJ154" s="233">
        <v>0</v>
      </c>
      <c r="AK154" s="233">
        <v>0</v>
      </c>
      <c r="AL154" s="64">
        <v>0</v>
      </c>
      <c r="AM154" s="182">
        <v>0</v>
      </c>
      <c r="AN154" s="64">
        <v>0</v>
      </c>
      <c r="AO154" s="64">
        <v>0</v>
      </c>
      <c r="AP154" s="64">
        <v>0</v>
      </c>
      <c r="AQ154" s="64">
        <v>0</v>
      </c>
      <c r="AR154" s="64">
        <v>0</v>
      </c>
      <c r="AS154" s="64">
        <v>0</v>
      </c>
      <c r="AT154" s="64">
        <v>0</v>
      </c>
      <c r="AU154" s="182">
        <v>0</v>
      </c>
    </row>
    <row r="155" spans="1:289" hidden="1">
      <c r="A155" s="228" t="s">
        <v>582</v>
      </c>
      <c r="B155" s="295" cm="1">
        <f t="array" ref="B155">IFERROR(INDEX(Sensors_OpuBC_cpXFP!$G$2:$G$1013,MATCH($A155,Sensors_OpuBC_cpXFP!$A$2:$A$1013,0),0),"")</f>
        <v>0</v>
      </c>
      <c r="C155" s="296" t="str" cm="1">
        <f t="array" ref="C155">IFERROR(INDEX(Sensors_OpuBC_cpXFP!$H$2:$H$1013,MATCH($A155,Sensors_OpuBC_cpXFP!$A$2:$A$1013,0),0),"")</f>
        <v>R-HNK1.2</v>
      </c>
      <c r="D155" s="229" t="s">
        <v>766</v>
      </c>
      <c r="E155" s="308" t="str" cm="1">
        <f t="array" ref="E155">IFERROR(INDEX(Ligands_names_and_links!$B$3:$B$111,MATCH($D155,Ligands_names_and_links!$A$3:$A$111,0),0)," ")</f>
        <v>2R_6R_HNK</v>
      </c>
      <c r="F155" s="137">
        <v>0</v>
      </c>
      <c r="H155" s="137">
        <v>0</v>
      </c>
      <c r="J155" s="64">
        <v>0</v>
      </c>
      <c r="K155" s="64">
        <v>0</v>
      </c>
      <c r="L155" s="64">
        <v>0</v>
      </c>
      <c r="M155" s="64">
        <v>0</v>
      </c>
      <c r="N155" s="182">
        <v>0</v>
      </c>
      <c r="O155" s="64">
        <v>0</v>
      </c>
      <c r="P155" s="137" t="s">
        <v>894</v>
      </c>
      <c r="Q155" s="64">
        <v>0</v>
      </c>
      <c r="R155" s="244">
        <v>2</v>
      </c>
      <c r="S155" s="64">
        <v>0</v>
      </c>
      <c r="T155" s="64">
        <v>0</v>
      </c>
      <c r="U155" s="233">
        <v>96.5</v>
      </c>
      <c r="V155" s="64">
        <v>0</v>
      </c>
      <c r="W155" s="64">
        <v>0</v>
      </c>
      <c r="X155" s="64">
        <v>0</v>
      </c>
      <c r="Y155" s="64">
        <v>0</v>
      </c>
      <c r="Z155" s="64">
        <v>0</v>
      </c>
      <c r="AA155" s="304">
        <f t="shared" si="7"/>
        <v>2.072538860103627E-2</v>
      </c>
      <c r="AB155" s="64">
        <v>0</v>
      </c>
      <c r="AC155" s="182">
        <v>0</v>
      </c>
      <c r="AD155" s="64">
        <v>0</v>
      </c>
      <c r="AE155" s="64">
        <v>0</v>
      </c>
      <c r="AF155" s="64">
        <v>0</v>
      </c>
      <c r="AG155" s="64">
        <v>0</v>
      </c>
      <c r="AH155" s="64">
        <v>0</v>
      </c>
      <c r="AI155" s="64">
        <v>0</v>
      </c>
      <c r="AJ155" s="233">
        <v>0</v>
      </c>
      <c r="AK155" s="233">
        <v>0</v>
      </c>
      <c r="AL155" s="64">
        <v>0</v>
      </c>
      <c r="AM155" s="182">
        <v>0</v>
      </c>
      <c r="AN155" s="64">
        <v>0</v>
      </c>
      <c r="AO155" s="64">
        <v>0</v>
      </c>
      <c r="AP155" s="64">
        <v>0</v>
      </c>
      <c r="AQ155" s="64">
        <v>0</v>
      </c>
      <c r="AR155" s="64">
        <v>0</v>
      </c>
      <c r="AS155" s="64">
        <v>0</v>
      </c>
      <c r="AT155" s="64">
        <v>0</v>
      </c>
      <c r="AU155" s="182">
        <v>0</v>
      </c>
    </row>
    <row r="156" spans="1:289" s="238" customFormat="1" hidden="1">
      <c r="A156" s="228" t="s">
        <v>584</v>
      </c>
      <c r="B156" s="295" cm="1">
        <f t="array" ref="B156">IFERROR(INDEX(Sensors_OpuBC_cpXFP!$G$2:$G$1013,MATCH($A156,Sensors_OpuBC_cpXFP!$A$2:$A$1013,0),0),"")</f>
        <v>0</v>
      </c>
      <c r="C156" s="296" t="str" cm="1">
        <f t="array" ref="C156">IFERROR(INDEX(Sensors_OpuBC_cpXFP!$H$2:$H$1013,MATCH($A156,Sensors_OpuBC_cpXFP!$A$2:$A$1013,0),0),"")</f>
        <v>R-HNK2</v>
      </c>
      <c r="D156" s="229" t="s">
        <v>766</v>
      </c>
      <c r="E156" s="308" t="str" cm="1">
        <f t="array" ref="E156">IFERROR(INDEX(Ligands_names_and_links!$B$3:$B$111,MATCH($D156,Ligands_names_and_links!$A$3:$A$111,0),0)," ")</f>
        <v>2R_6R_HNK</v>
      </c>
      <c r="F156" s="137">
        <v>0</v>
      </c>
      <c r="G156" s="137"/>
      <c r="H156" s="137">
        <v>0</v>
      </c>
      <c r="I156" s="142"/>
      <c r="J156" s="64">
        <v>0</v>
      </c>
      <c r="K156" s="64">
        <v>0</v>
      </c>
      <c r="L156" s="64">
        <v>0</v>
      </c>
      <c r="M156" s="64">
        <v>0</v>
      </c>
      <c r="N156" s="182">
        <v>0</v>
      </c>
      <c r="O156" s="64">
        <v>0</v>
      </c>
      <c r="P156" s="137" t="s">
        <v>894</v>
      </c>
      <c r="Q156" s="64">
        <v>0</v>
      </c>
      <c r="R156" s="244">
        <v>2.8</v>
      </c>
      <c r="S156" s="64">
        <v>0</v>
      </c>
      <c r="T156" s="64">
        <v>0</v>
      </c>
      <c r="U156" s="233">
        <v>64.900000000000006</v>
      </c>
      <c r="V156" s="64">
        <v>0</v>
      </c>
      <c r="W156" s="64">
        <v>0</v>
      </c>
      <c r="X156" s="64">
        <v>0</v>
      </c>
      <c r="Y156" s="64">
        <v>0</v>
      </c>
      <c r="Z156" s="64">
        <v>0</v>
      </c>
      <c r="AA156" s="304">
        <f t="shared" si="7"/>
        <v>4.3143297380585512E-2</v>
      </c>
      <c r="AB156" s="64">
        <v>0</v>
      </c>
      <c r="AC156" s="182">
        <v>0</v>
      </c>
      <c r="AD156" s="64">
        <v>0</v>
      </c>
      <c r="AE156" s="64">
        <v>0</v>
      </c>
      <c r="AF156" s="64">
        <v>0</v>
      </c>
      <c r="AG156" s="64">
        <v>0</v>
      </c>
      <c r="AH156" s="64">
        <v>0</v>
      </c>
      <c r="AI156" s="64">
        <v>0</v>
      </c>
      <c r="AJ156" s="233">
        <v>0</v>
      </c>
      <c r="AK156" s="233">
        <v>0</v>
      </c>
      <c r="AL156" s="64">
        <v>0</v>
      </c>
      <c r="AM156" s="182">
        <v>0</v>
      </c>
      <c r="AN156" s="64">
        <v>0</v>
      </c>
      <c r="AO156" s="64">
        <v>0</v>
      </c>
      <c r="AP156" s="64">
        <v>0</v>
      </c>
      <c r="AQ156" s="64">
        <v>0</v>
      </c>
      <c r="AR156" s="64">
        <v>0</v>
      </c>
      <c r="AS156" s="64">
        <v>0</v>
      </c>
      <c r="AT156" s="64">
        <v>0</v>
      </c>
      <c r="AU156" s="182">
        <v>0</v>
      </c>
      <c r="AV156" s="64"/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4"/>
      <c r="BJ156" s="64"/>
      <c r="BK156" s="64"/>
      <c r="BL156" s="64"/>
      <c r="BM156" s="64"/>
      <c r="BN156" s="64"/>
      <c r="BO156" s="64"/>
      <c r="BP156" s="64"/>
      <c r="BQ156" s="64"/>
      <c r="BR156" s="64"/>
      <c r="BS156" s="64"/>
      <c r="BT156" s="64"/>
      <c r="BU156" s="64"/>
      <c r="BV156" s="64"/>
      <c r="BW156" s="64"/>
      <c r="BX156" s="64"/>
      <c r="BY156" s="64"/>
      <c r="BZ156" s="64"/>
      <c r="CA156" s="64"/>
      <c r="CB156" s="64"/>
      <c r="CC156" s="64"/>
      <c r="CD156" s="64"/>
      <c r="CE156" s="64"/>
      <c r="CF156" s="64"/>
      <c r="CG156" s="64"/>
      <c r="CH156" s="64"/>
      <c r="CI156" s="64"/>
      <c r="CJ156" s="64"/>
      <c r="CK156" s="64"/>
      <c r="CL156" s="64"/>
      <c r="CM156" s="64"/>
      <c r="CN156" s="64"/>
      <c r="CO156" s="64"/>
      <c r="CP156" s="64"/>
      <c r="CQ156" s="64"/>
      <c r="CR156" s="64"/>
      <c r="CS156" s="64"/>
      <c r="CT156" s="64"/>
      <c r="CU156" s="64"/>
      <c r="CV156" s="64"/>
      <c r="CW156" s="64"/>
      <c r="CX156" s="64"/>
      <c r="CY156" s="64"/>
      <c r="CZ156" s="64"/>
      <c r="DA156" s="64"/>
      <c r="DB156" s="64"/>
      <c r="DC156" s="64"/>
      <c r="DD156" s="64"/>
      <c r="DE156" s="64"/>
      <c r="DF156" s="64"/>
      <c r="DG156" s="64"/>
      <c r="DH156" s="64"/>
      <c r="DI156" s="64"/>
      <c r="DJ156" s="64"/>
      <c r="DK156" s="64"/>
      <c r="DL156" s="64"/>
      <c r="DM156" s="64"/>
      <c r="DN156" s="64"/>
      <c r="DO156" s="64"/>
      <c r="DP156" s="64"/>
      <c r="DQ156" s="64"/>
      <c r="DR156" s="64"/>
      <c r="DS156" s="64"/>
      <c r="DT156" s="64"/>
      <c r="DU156" s="64"/>
      <c r="DV156" s="64"/>
      <c r="DW156" s="64"/>
      <c r="DX156" s="64"/>
      <c r="DY156" s="64"/>
      <c r="DZ156" s="64"/>
      <c r="EA156" s="64"/>
      <c r="EB156" s="64"/>
      <c r="EC156" s="64"/>
      <c r="ED156" s="64"/>
      <c r="EE156" s="64"/>
      <c r="EF156" s="64"/>
      <c r="EG156" s="64"/>
      <c r="EH156" s="64"/>
      <c r="EI156" s="64"/>
      <c r="EJ156" s="64"/>
      <c r="EK156" s="64"/>
      <c r="EL156" s="64"/>
      <c r="EM156" s="64"/>
      <c r="EN156" s="64"/>
      <c r="EO156" s="64"/>
      <c r="EP156" s="64"/>
      <c r="EQ156" s="64"/>
      <c r="ER156" s="64"/>
      <c r="ES156" s="64"/>
      <c r="ET156" s="64"/>
      <c r="EU156" s="64"/>
      <c r="EV156" s="64"/>
      <c r="EW156" s="64"/>
      <c r="EX156" s="64"/>
      <c r="EY156" s="64"/>
      <c r="EZ156" s="64"/>
      <c r="FA156" s="64"/>
      <c r="FB156" s="64"/>
      <c r="FC156" s="64"/>
      <c r="FD156" s="64"/>
      <c r="FE156" s="64"/>
      <c r="FF156" s="64"/>
      <c r="FG156" s="64"/>
      <c r="FH156" s="64"/>
      <c r="FI156" s="64"/>
      <c r="FJ156" s="64"/>
      <c r="FK156" s="64"/>
      <c r="FL156" s="64"/>
      <c r="FM156" s="64"/>
      <c r="FN156" s="64"/>
      <c r="FO156" s="64"/>
      <c r="FP156" s="64"/>
      <c r="FQ156" s="64"/>
      <c r="FR156" s="64"/>
      <c r="FS156" s="64"/>
      <c r="FT156" s="64"/>
      <c r="FU156" s="64"/>
      <c r="FV156" s="64"/>
      <c r="FW156" s="64"/>
      <c r="FX156" s="64"/>
      <c r="FY156" s="64"/>
      <c r="FZ156" s="64"/>
      <c r="GA156" s="64"/>
      <c r="GB156" s="64"/>
      <c r="GC156" s="64"/>
      <c r="GD156" s="64"/>
      <c r="GE156" s="64"/>
      <c r="GF156" s="64"/>
      <c r="GG156" s="64"/>
      <c r="GH156" s="64"/>
      <c r="GI156" s="64"/>
      <c r="GJ156" s="64"/>
      <c r="GK156" s="64"/>
      <c r="GL156" s="64"/>
      <c r="GM156" s="64"/>
      <c r="GN156" s="64"/>
      <c r="GO156" s="64"/>
      <c r="GP156" s="64"/>
      <c r="GQ156" s="64"/>
      <c r="GR156" s="64"/>
      <c r="GS156" s="64"/>
      <c r="GT156" s="64"/>
      <c r="GU156" s="64"/>
      <c r="GV156" s="64"/>
      <c r="GW156" s="64"/>
      <c r="GX156" s="64"/>
      <c r="GY156" s="64"/>
      <c r="GZ156" s="64"/>
      <c r="HA156" s="64"/>
      <c r="HB156" s="64"/>
      <c r="HC156" s="64"/>
      <c r="HD156" s="64"/>
      <c r="HE156" s="64"/>
      <c r="HF156" s="64"/>
      <c r="HG156" s="64"/>
      <c r="HH156" s="64"/>
      <c r="HI156" s="64"/>
      <c r="HJ156" s="64"/>
      <c r="HK156" s="64"/>
      <c r="HL156" s="64"/>
      <c r="HM156" s="64"/>
      <c r="HN156" s="64"/>
      <c r="HO156" s="64"/>
      <c r="HP156" s="64"/>
      <c r="HQ156" s="64"/>
      <c r="HR156" s="64"/>
      <c r="HS156" s="64"/>
      <c r="HT156" s="64"/>
      <c r="HU156" s="64"/>
      <c r="HV156" s="64"/>
      <c r="HW156" s="64"/>
      <c r="HX156" s="64"/>
      <c r="HY156" s="64"/>
      <c r="HZ156" s="64"/>
      <c r="IA156" s="64"/>
      <c r="IB156" s="64"/>
      <c r="IC156" s="64"/>
      <c r="ID156" s="64"/>
      <c r="IE156" s="64"/>
      <c r="IF156" s="64"/>
      <c r="IG156" s="64"/>
      <c r="IH156" s="64"/>
      <c r="II156" s="64"/>
      <c r="IJ156" s="64"/>
      <c r="IK156" s="64"/>
      <c r="IL156" s="64"/>
      <c r="IM156" s="64"/>
      <c r="IN156" s="64"/>
      <c r="IO156" s="64"/>
      <c r="IP156" s="64"/>
      <c r="IQ156" s="64"/>
      <c r="IR156" s="64"/>
      <c r="IS156" s="64"/>
      <c r="IT156" s="64"/>
      <c r="IU156" s="64"/>
      <c r="IV156" s="64"/>
      <c r="IW156" s="64"/>
      <c r="IX156" s="64"/>
      <c r="IY156" s="64"/>
      <c r="IZ156" s="64"/>
      <c r="JA156" s="64"/>
      <c r="JB156" s="64"/>
      <c r="JC156" s="64"/>
      <c r="JD156" s="64"/>
      <c r="JE156" s="64"/>
      <c r="JF156" s="64"/>
      <c r="JG156" s="64"/>
      <c r="JH156" s="64"/>
      <c r="JI156" s="64"/>
      <c r="JJ156" s="64"/>
      <c r="JK156" s="64"/>
      <c r="JL156" s="64"/>
      <c r="JM156" s="64"/>
      <c r="JN156" s="64"/>
      <c r="JO156" s="64"/>
      <c r="JP156" s="64"/>
      <c r="JQ156" s="64"/>
      <c r="JR156" s="64"/>
      <c r="JS156" s="64"/>
      <c r="JT156" s="64"/>
      <c r="JU156" s="64"/>
      <c r="JV156" s="64"/>
      <c r="JW156" s="64"/>
      <c r="JX156" s="64"/>
      <c r="JY156" s="64"/>
      <c r="JZ156" s="64"/>
      <c r="KA156" s="64"/>
      <c r="KB156" s="64"/>
      <c r="KC156" s="64"/>
    </row>
    <row r="157" spans="1:289" hidden="1">
      <c r="A157" s="228" t="s">
        <v>587</v>
      </c>
      <c r="B157" s="295" cm="1">
        <f t="array" ref="B157">IFERROR(INDEX(Sensors_OpuBC_cpXFP!$G$2:$G$1013,MATCH($A157,Sensors_OpuBC_cpXFP!$A$2:$A$1013,0),0),"")</f>
        <v>0</v>
      </c>
      <c r="C157" s="296" t="str" cm="1">
        <f t="array" ref="C157">IFERROR(INDEX(Sensors_OpuBC_cpXFP!$H$2:$H$1013,MATCH($A157,Sensors_OpuBC_cpXFP!$A$2:$A$1013,0),0),"")</f>
        <v>R-HNK3</v>
      </c>
      <c r="D157" s="229" t="s">
        <v>766</v>
      </c>
      <c r="E157" s="308" t="str" cm="1">
        <f t="array" ref="E157">IFERROR(INDEX(Ligands_names_and_links!$B$3:$B$111,MATCH($D157,Ligands_names_and_links!$A$3:$A$111,0),0)," ")</f>
        <v>2R_6R_HNK</v>
      </c>
      <c r="F157" s="137">
        <v>0</v>
      </c>
      <c r="H157" s="137">
        <v>0</v>
      </c>
      <c r="J157" s="64">
        <v>0</v>
      </c>
      <c r="K157" s="64">
        <v>0</v>
      </c>
      <c r="L157" s="64">
        <v>0</v>
      </c>
      <c r="M157" s="64">
        <v>0</v>
      </c>
      <c r="N157" s="182">
        <v>0</v>
      </c>
      <c r="O157" s="64">
        <v>0</v>
      </c>
      <c r="P157" s="137" t="s">
        <v>894</v>
      </c>
      <c r="Q157" s="64">
        <v>0</v>
      </c>
      <c r="R157" s="244">
        <v>2.2000000000000002</v>
      </c>
      <c r="S157" s="64">
        <v>0</v>
      </c>
      <c r="T157" s="64">
        <v>0</v>
      </c>
      <c r="U157" s="233">
        <v>20.7</v>
      </c>
      <c r="V157" s="64">
        <v>0</v>
      </c>
      <c r="W157" s="64">
        <v>0</v>
      </c>
      <c r="X157" s="64">
        <v>0</v>
      </c>
      <c r="Y157" s="64">
        <v>0</v>
      </c>
      <c r="Z157" s="64">
        <v>0</v>
      </c>
      <c r="AA157" s="304">
        <f t="shared" si="7"/>
        <v>0.10628019323671499</v>
      </c>
      <c r="AB157" s="64">
        <v>0</v>
      </c>
      <c r="AC157" s="182">
        <v>0</v>
      </c>
      <c r="AD157" s="64">
        <v>0</v>
      </c>
      <c r="AE157" s="64">
        <v>0</v>
      </c>
      <c r="AF157" s="64">
        <v>0</v>
      </c>
      <c r="AG157" s="64">
        <v>0</v>
      </c>
      <c r="AH157" s="64">
        <v>0</v>
      </c>
      <c r="AI157" s="64">
        <v>0</v>
      </c>
      <c r="AJ157" s="233">
        <v>0</v>
      </c>
      <c r="AK157" s="233">
        <v>0</v>
      </c>
      <c r="AL157" s="64">
        <v>0</v>
      </c>
      <c r="AM157" s="182">
        <v>0</v>
      </c>
      <c r="AN157" s="64">
        <v>0</v>
      </c>
      <c r="AO157" s="64">
        <v>0</v>
      </c>
      <c r="AP157" s="64">
        <v>0</v>
      </c>
      <c r="AQ157" s="64">
        <v>0</v>
      </c>
      <c r="AR157" s="64">
        <v>0</v>
      </c>
      <c r="AS157" s="64">
        <v>0</v>
      </c>
      <c r="AT157" s="64">
        <v>0</v>
      </c>
      <c r="AU157" s="182">
        <v>0</v>
      </c>
    </row>
    <row r="158" spans="1:289" hidden="1">
      <c r="A158" s="228" t="s">
        <v>590</v>
      </c>
      <c r="B158" s="295" cm="1">
        <f t="array" ref="B158">IFERROR(INDEX(Sensors_OpuBC_cpXFP!$G$2:$G$1013,MATCH($A158,Sensors_OpuBC_cpXFP!$A$2:$A$1013,0),0),"")</f>
        <v>0</v>
      </c>
      <c r="C158" s="296" t="str" cm="1">
        <f t="array" ref="C158">IFERROR(INDEX(Sensors_OpuBC_cpXFP!$H$2:$H$1013,MATCH($A158,Sensors_OpuBC_cpXFP!$A$2:$A$1013,0),0),"")</f>
        <v>R-HNK4</v>
      </c>
      <c r="D158" s="229" t="s">
        <v>766</v>
      </c>
      <c r="E158" s="308" t="str" cm="1">
        <f t="array" ref="E158">IFERROR(INDEX(Ligands_names_and_links!$B$3:$B$111,MATCH($D158,Ligands_names_and_links!$A$3:$A$111,0),0)," ")</f>
        <v>2R_6R_HNK</v>
      </c>
      <c r="F158" s="137">
        <v>0</v>
      </c>
      <c r="H158" s="137">
        <v>0</v>
      </c>
      <c r="J158" s="64">
        <v>0</v>
      </c>
      <c r="K158" s="64">
        <v>0</v>
      </c>
      <c r="L158" s="64">
        <v>0</v>
      </c>
      <c r="M158" s="64">
        <v>0</v>
      </c>
      <c r="N158" s="182">
        <v>0</v>
      </c>
      <c r="O158" s="64">
        <v>0</v>
      </c>
      <c r="P158" s="137" t="s">
        <v>894</v>
      </c>
      <c r="Q158" s="64">
        <v>0</v>
      </c>
      <c r="R158" s="244">
        <v>4.5</v>
      </c>
      <c r="S158" s="64">
        <v>0</v>
      </c>
      <c r="T158" s="64">
        <v>0</v>
      </c>
      <c r="U158" s="233">
        <v>33.200000000000003</v>
      </c>
      <c r="V158" s="64">
        <v>0</v>
      </c>
      <c r="W158" s="64">
        <v>0</v>
      </c>
      <c r="X158" s="64">
        <v>0</v>
      </c>
      <c r="Y158" s="64">
        <v>0</v>
      </c>
      <c r="Z158" s="64">
        <v>0</v>
      </c>
      <c r="AA158" s="304">
        <f t="shared" si="7"/>
        <v>0.13554216867469879</v>
      </c>
      <c r="AB158" s="64">
        <v>0</v>
      </c>
      <c r="AC158" s="182">
        <v>0</v>
      </c>
      <c r="AD158" s="64">
        <v>0</v>
      </c>
      <c r="AE158" s="64">
        <v>0</v>
      </c>
      <c r="AF158" s="64">
        <v>0</v>
      </c>
      <c r="AG158" s="64">
        <v>0</v>
      </c>
      <c r="AH158" s="64">
        <v>0</v>
      </c>
      <c r="AI158" s="64">
        <v>0</v>
      </c>
      <c r="AJ158" s="233">
        <v>0</v>
      </c>
      <c r="AK158" s="233">
        <v>0</v>
      </c>
      <c r="AL158" s="64">
        <v>0</v>
      </c>
      <c r="AM158" s="182">
        <v>0</v>
      </c>
      <c r="AN158" s="64">
        <v>0</v>
      </c>
      <c r="AO158" s="64">
        <v>0</v>
      </c>
      <c r="AP158" s="64">
        <v>0</v>
      </c>
      <c r="AQ158" s="64">
        <v>0</v>
      </c>
      <c r="AR158" s="64">
        <v>0</v>
      </c>
      <c r="AS158" s="64">
        <v>0</v>
      </c>
      <c r="AT158" s="64">
        <v>0</v>
      </c>
      <c r="AU158" s="182">
        <v>0</v>
      </c>
    </row>
    <row r="159" spans="1:289" hidden="1">
      <c r="A159" s="228" t="s">
        <v>591</v>
      </c>
      <c r="B159" s="295" cm="1">
        <f t="array" ref="B159">IFERROR(INDEX(Sensors_OpuBC_cpXFP!$G$2:$G$1013,MATCH($A159,Sensors_OpuBC_cpXFP!$A$2:$A$1013,0),0),"")</f>
        <v>0</v>
      </c>
      <c r="C159" s="296" t="str" cm="1">
        <f t="array" ref="C159">IFERROR(INDEX(Sensors_OpuBC_cpXFP!$H$2:$H$1013,MATCH($A159,Sensors_OpuBC_cpXFP!$A$2:$A$1013,0),0),"")</f>
        <v>R-HNK5</v>
      </c>
      <c r="D159" s="229" t="s">
        <v>766</v>
      </c>
      <c r="E159" s="308" t="str" cm="1">
        <f t="array" ref="E159">IFERROR(INDEX(Ligands_names_and_links!$B$3:$B$111,MATCH($D159,Ligands_names_and_links!$A$3:$A$111,0),0)," ")</f>
        <v>2R_6R_HNK</v>
      </c>
      <c r="F159" s="137">
        <v>0</v>
      </c>
      <c r="H159" s="137">
        <v>0</v>
      </c>
      <c r="J159" s="64">
        <v>0</v>
      </c>
      <c r="K159" s="64">
        <v>0</v>
      </c>
      <c r="L159" s="64">
        <v>0</v>
      </c>
      <c r="M159" s="64">
        <v>0</v>
      </c>
      <c r="N159" s="182">
        <v>0</v>
      </c>
      <c r="O159" s="64">
        <v>0</v>
      </c>
      <c r="P159" s="137" t="s">
        <v>894</v>
      </c>
      <c r="Q159" s="64">
        <v>0</v>
      </c>
      <c r="R159" s="244">
        <v>6.9</v>
      </c>
      <c r="S159" s="64">
        <v>0</v>
      </c>
      <c r="T159" s="64">
        <v>0</v>
      </c>
      <c r="U159" s="233">
        <v>26.3</v>
      </c>
      <c r="V159" s="64">
        <v>0</v>
      </c>
      <c r="W159" s="64">
        <v>0</v>
      </c>
      <c r="X159" s="64">
        <v>0</v>
      </c>
      <c r="Y159" s="64">
        <v>0</v>
      </c>
      <c r="Z159" s="64">
        <v>0</v>
      </c>
      <c r="AA159" s="304">
        <f t="shared" si="7"/>
        <v>0.26235741444866922</v>
      </c>
      <c r="AB159" s="64">
        <v>0</v>
      </c>
      <c r="AC159" s="182">
        <v>0</v>
      </c>
      <c r="AD159" s="64">
        <v>0</v>
      </c>
      <c r="AE159" s="64">
        <v>0</v>
      </c>
      <c r="AF159" s="64">
        <v>0</v>
      </c>
      <c r="AG159" s="64">
        <v>0</v>
      </c>
      <c r="AH159" s="64">
        <v>0</v>
      </c>
      <c r="AI159" s="64">
        <v>0</v>
      </c>
      <c r="AJ159" s="233">
        <v>0</v>
      </c>
      <c r="AK159" s="233">
        <v>0</v>
      </c>
      <c r="AL159" s="64">
        <v>0</v>
      </c>
      <c r="AM159" s="182">
        <v>0</v>
      </c>
      <c r="AN159" s="64">
        <v>0</v>
      </c>
      <c r="AO159" s="64">
        <v>0</v>
      </c>
      <c r="AP159" s="64">
        <v>0</v>
      </c>
      <c r="AQ159" s="64">
        <v>0</v>
      </c>
      <c r="AR159" s="64">
        <v>0</v>
      </c>
      <c r="AS159" s="64">
        <v>0</v>
      </c>
      <c r="AT159" s="64">
        <v>0</v>
      </c>
      <c r="AU159" s="182">
        <v>0</v>
      </c>
    </row>
    <row r="160" spans="1:289" hidden="1">
      <c r="A160" s="228" t="s">
        <v>593</v>
      </c>
      <c r="B160" s="295" cm="1">
        <f t="array" ref="B160">IFERROR(INDEX(Sensors_OpuBC_cpXFP!$G$2:$G$1013,MATCH($A160,Sensors_OpuBC_cpXFP!$A$2:$A$1013,0),0),"")</f>
        <v>0</v>
      </c>
      <c r="C160" s="296" t="str" cm="1">
        <f t="array" ref="C160">IFERROR(INDEX(Sensors_OpuBC_cpXFP!$H$2:$H$1013,MATCH($A160,Sensors_OpuBC_cpXFP!$A$2:$A$1013,0),0),"")</f>
        <v>R-HNK6</v>
      </c>
      <c r="D160" s="229" t="s">
        <v>766</v>
      </c>
      <c r="E160" s="308" t="str" cm="1">
        <f t="array" ref="E160">IFERROR(INDEX(Ligands_names_and_links!$B$3:$B$111,MATCH($D160,Ligands_names_and_links!$A$3:$A$111,0),0)," ")</f>
        <v>2R_6R_HNK</v>
      </c>
      <c r="F160" s="137">
        <v>0</v>
      </c>
      <c r="H160" s="137">
        <v>0</v>
      </c>
      <c r="J160" s="64">
        <v>0</v>
      </c>
      <c r="K160" s="64">
        <v>0</v>
      </c>
      <c r="L160" s="64">
        <v>0</v>
      </c>
      <c r="M160" s="64">
        <v>0</v>
      </c>
      <c r="N160" s="182">
        <v>0</v>
      </c>
      <c r="O160" s="64">
        <v>0</v>
      </c>
      <c r="P160" s="137" t="s">
        <v>894</v>
      </c>
      <c r="Q160" s="64">
        <v>0</v>
      </c>
      <c r="R160" s="244">
        <v>6</v>
      </c>
      <c r="S160" s="64">
        <v>0</v>
      </c>
      <c r="T160" s="64">
        <v>0</v>
      </c>
      <c r="U160" s="233">
        <v>13.8</v>
      </c>
      <c r="V160" s="64">
        <v>0</v>
      </c>
      <c r="W160" s="64">
        <v>0</v>
      </c>
      <c r="X160" s="64">
        <v>0</v>
      </c>
      <c r="Y160" s="64">
        <v>0</v>
      </c>
      <c r="Z160" s="64">
        <v>0</v>
      </c>
      <c r="AA160" s="304">
        <f t="shared" si="7"/>
        <v>0.43478260869565216</v>
      </c>
      <c r="AB160" s="64">
        <v>0</v>
      </c>
      <c r="AC160" s="182">
        <v>0</v>
      </c>
      <c r="AD160" s="64">
        <v>0</v>
      </c>
      <c r="AE160" s="64">
        <v>0</v>
      </c>
      <c r="AF160" s="64">
        <v>0</v>
      </c>
      <c r="AG160" s="64">
        <v>0</v>
      </c>
      <c r="AH160" s="64">
        <v>0</v>
      </c>
      <c r="AI160" s="64">
        <v>0</v>
      </c>
      <c r="AJ160" s="233">
        <v>0</v>
      </c>
      <c r="AK160" s="233">
        <v>0</v>
      </c>
      <c r="AL160" s="64">
        <v>0</v>
      </c>
      <c r="AM160" s="182">
        <v>0</v>
      </c>
      <c r="AN160" s="64">
        <v>0</v>
      </c>
      <c r="AO160" s="64">
        <v>0</v>
      </c>
      <c r="AP160" s="64">
        <v>0</v>
      </c>
      <c r="AQ160" s="64">
        <v>0</v>
      </c>
      <c r="AR160" s="64">
        <v>0</v>
      </c>
      <c r="AS160" s="64">
        <v>0</v>
      </c>
      <c r="AT160" s="64">
        <v>0</v>
      </c>
      <c r="AU160" s="182">
        <v>0</v>
      </c>
    </row>
    <row r="161" spans="1:289" hidden="1">
      <c r="A161" s="228" t="s">
        <v>595</v>
      </c>
      <c r="B161" s="295" cm="1">
        <f t="array" ref="B161">IFERROR(INDEX(Sensors_OpuBC_cpXFP!$G$2:$G$1013,MATCH($A161,Sensors_OpuBC_cpXFP!$A$2:$A$1013,0),0),"")</f>
        <v>0</v>
      </c>
      <c r="C161" s="296" t="str" cm="1">
        <f t="array" ref="C161">IFERROR(INDEX(Sensors_OpuBC_cpXFP!$H$2:$H$1013,MATCH($A161,Sensors_OpuBC_cpXFP!$A$2:$A$1013,0),0),"")</f>
        <v>R-HNK7</v>
      </c>
      <c r="D161" s="229" t="s">
        <v>766</v>
      </c>
      <c r="E161" s="308" t="str" cm="1">
        <f t="array" ref="E161">IFERROR(INDEX(Ligands_names_and_links!$B$3:$B$111,MATCH($D161,Ligands_names_and_links!$A$3:$A$111,0),0)," ")</f>
        <v>2R_6R_HNK</v>
      </c>
      <c r="F161" s="137">
        <v>0</v>
      </c>
      <c r="H161" s="137">
        <v>0</v>
      </c>
      <c r="J161" s="64">
        <v>0</v>
      </c>
      <c r="K161" s="64">
        <v>0</v>
      </c>
      <c r="L161" s="64">
        <v>0</v>
      </c>
      <c r="M161" s="64">
        <v>0</v>
      </c>
      <c r="N161" s="182">
        <v>0</v>
      </c>
      <c r="O161" s="64">
        <v>0</v>
      </c>
      <c r="P161" s="137" t="s">
        <v>894</v>
      </c>
      <c r="Q161" s="64">
        <v>0</v>
      </c>
      <c r="R161" s="244">
        <v>5</v>
      </c>
      <c r="S161" s="64">
        <v>0</v>
      </c>
      <c r="T161" s="64">
        <v>0</v>
      </c>
      <c r="U161" s="233">
        <v>2</v>
      </c>
      <c r="V161" s="64">
        <v>0</v>
      </c>
      <c r="W161" s="64">
        <v>0</v>
      </c>
      <c r="X161" s="64">
        <v>0</v>
      </c>
      <c r="Y161" s="64">
        <v>0</v>
      </c>
      <c r="Z161" s="64">
        <v>0</v>
      </c>
      <c r="AA161" s="304">
        <f t="shared" si="7"/>
        <v>2.5</v>
      </c>
      <c r="AB161" s="64">
        <v>0</v>
      </c>
      <c r="AC161" s="182">
        <v>0</v>
      </c>
      <c r="AD161" s="64">
        <v>0</v>
      </c>
      <c r="AE161" s="64">
        <v>0</v>
      </c>
      <c r="AF161" s="64">
        <v>0</v>
      </c>
      <c r="AG161" s="64">
        <v>0</v>
      </c>
      <c r="AH161" s="64">
        <v>0</v>
      </c>
      <c r="AI161" s="64">
        <v>0</v>
      </c>
      <c r="AJ161" s="233">
        <v>0</v>
      </c>
      <c r="AK161" s="233">
        <v>0</v>
      </c>
      <c r="AL161" s="64">
        <v>0</v>
      </c>
      <c r="AM161" s="182">
        <v>0</v>
      </c>
      <c r="AN161" s="64">
        <v>0</v>
      </c>
      <c r="AO161" s="64">
        <v>0</v>
      </c>
      <c r="AP161" s="64">
        <v>0</v>
      </c>
      <c r="AQ161" s="64">
        <v>0</v>
      </c>
      <c r="AR161" s="64">
        <v>0</v>
      </c>
      <c r="AS161" s="64">
        <v>0</v>
      </c>
      <c r="AT161" s="64">
        <v>0</v>
      </c>
      <c r="AU161" s="182">
        <v>0</v>
      </c>
    </row>
    <row r="162" spans="1:289" hidden="1">
      <c r="A162" s="234" t="s">
        <v>596</v>
      </c>
      <c r="B162" s="297" cm="1">
        <f t="array" ref="B162">IFERROR(INDEX(Sensors_OpuBC_cpXFP!$G$2:$G$1013,MATCH($A162,Sensors_OpuBC_cpXFP!$A$2:$A$1013,0),0),"")</f>
        <v>0</v>
      </c>
      <c r="C162" s="298" t="str" cm="1">
        <f t="array" ref="C162">IFERROR(INDEX(Sensors_OpuBC_cpXFP!$H$2:$H$1013,MATCH($A162,Sensors_OpuBC_cpXFP!$A$2:$A$1013,0),0),"")</f>
        <v>R-HNK8</v>
      </c>
      <c r="D162" s="235" t="s">
        <v>766</v>
      </c>
      <c r="E162" s="309" t="str" cm="1">
        <f t="array" ref="E162">IFERROR(INDEX(Ligands_names_and_links!$B$3:$B$111,MATCH($D162,Ligands_names_and_links!$A$3:$A$111,0),0)," ")</f>
        <v>2R_6R_HNK</v>
      </c>
      <c r="F162" s="236">
        <v>0</v>
      </c>
      <c r="G162" s="236"/>
      <c r="H162" s="236">
        <v>0</v>
      </c>
      <c r="I162" s="237"/>
      <c r="J162" s="238">
        <v>0</v>
      </c>
      <c r="K162" s="238">
        <v>0</v>
      </c>
      <c r="L162" s="238">
        <v>0</v>
      </c>
      <c r="M162" s="238">
        <v>0</v>
      </c>
      <c r="N162" s="239">
        <v>0</v>
      </c>
      <c r="O162" s="238">
        <v>0</v>
      </c>
      <c r="P162" s="236" t="s">
        <v>894</v>
      </c>
      <c r="Q162" s="238">
        <v>0</v>
      </c>
      <c r="R162" s="245">
        <v>4.2</v>
      </c>
      <c r="S162" s="238">
        <v>0</v>
      </c>
      <c r="T162" s="238">
        <v>0</v>
      </c>
      <c r="U162" s="243">
        <v>1.4</v>
      </c>
      <c r="V162" s="238">
        <v>0</v>
      </c>
      <c r="W162" s="238">
        <v>0</v>
      </c>
      <c r="X162" s="238">
        <v>0</v>
      </c>
      <c r="Y162" s="238">
        <v>0</v>
      </c>
      <c r="Z162" s="238">
        <v>0</v>
      </c>
      <c r="AA162" s="305">
        <f t="shared" si="7"/>
        <v>3.0000000000000004</v>
      </c>
      <c r="AB162" s="238">
        <v>0</v>
      </c>
      <c r="AC162" s="239">
        <v>0</v>
      </c>
      <c r="AD162" s="238">
        <v>0</v>
      </c>
      <c r="AE162" s="238">
        <v>0</v>
      </c>
      <c r="AF162" s="238">
        <v>0</v>
      </c>
      <c r="AG162" s="238">
        <v>0</v>
      </c>
      <c r="AH162" s="238">
        <v>0</v>
      </c>
      <c r="AI162" s="238">
        <v>0</v>
      </c>
      <c r="AJ162" s="243">
        <v>0</v>
      </c>
      <c r="AK162" s="243">
        <v>0</v>
      </c>
      <c r="AL162" s="238">
        <v>0</v>
      </c>
      <c r="AM162" s="239">
        <v>0</v>
      </c>
      <c r="AN162" s="238">
        <v>0</v>
      </c>
      <c r="AO162" s="238">
        <v>0</v>
      </c>
      <c r="AP162" s="238">
        <v>0</v>
      </c>
      <c r="AQ162" s="238">
        <v>0</v>
      </c>
      <c r="AR162" s="238">
        <v>0</v>
      </c>
      <c r="AS162" s="238">
        <v>0</v>
      </c>
      <c r="AT162" s="238">
        <v>0</v>
      </c>
      <c r="AU162" s="239">
        <v>0</v>
      </c>
    </row>
    <row r="163" spans="1:289" hidden="1">
      <c r="A163" s="228" t="s">
        <v>597</v>
      </c>
      <c r="B163" s="295" cm="1">
        <f t="array" ref="B163">IFERROR(INDEX(Sensors_OpuBC_cpXFP!$G$2:$G$1013,MATCH($A163,Sensors_OpuBC_cpXFP!$A$2:$A$1013,0),0),"")</f>
        <v>0</v>
      </c>
      <c r="C163" s="296" t="str" cm="1">
        <f t="array" ref="C163">IFERROR(INDEX(Sensors_OpuBC_cpXFP!$H$2:$H$1013,MATCH($A163,Sensors_OpuBC_cpXFP!$A$2:$A$1013,0),0),"")</f>
        <v>R-HNK9</v>
      </c>
      <c r="D163" s="229" t="s">
        <v>766</v>
      </c>
      <c r="E163" s="308" t="str" cm="1">
        <f t="array" ref="E163">IFERROR(INDEX(Ligands_names_and_links!$B$3:$B$111,MATCH($D163,Ligands_names_and_links!$A$3:$A$111,0),0)," ")</f>
        <v>2R_6R_HNK</v>
      </c>
      <c r="F163" s="137">
        <v>0</v>
      </c>
      <c r="H163" s="137">
        <v>0</v>
      </c>
      <c r="J163" s="64">
        <v>0</v>
      </c>
      <c r="K163" s="64">
        <v>0</v>
      </c>
      <c r="L163" s="64">
        <v>0</v>
      </c>
      <c r="M163" s="64">
        <v>0</v>
      </c>
      <c r="N163" s="182">
        <v>0</v>
      </c>
      <c r="O163" s="64">
        <v>0</v>
      </c>
      <c r="P163" s="137" t="s">
        <v>894</v>
      </c>
      <c r="Q163" s="64">
        <v>0</v>
      </c>
      <c r="R163" s="244">
        <v>6.1</v>
      </c>
      <c r="S163" s="64">
        <v>0</v>
      </c>
      <c r="T163" s="64">
        <v>0</v>
      </c>
      <c r="U163" s="233">
        <v>1.2</v>
      </c>
      <c r="V163" s="64">
        <v>0</v>
      </c>
      <c r="W163" s="64">
        <v>0</v>
      </c>
      <c r="X163" s="64">
        <v>0</v>
      </c>
      <c r="Y163" s="64">
        <v>0</v>
      </c>
      <c r="Z163" s="64">
        <v>0</v>
      </c>
      <c r="AA163" s="304">
        <f t="shared" si="7"/>
        <v>5.083333333333333</v>
      </c>
      <c r="AB163" s="64">
        <v>0</v>
      </c>
      <c r="AC163" s="182">
        <v>0</v>
      </c>
      <c r="AD163" s="64">
        <v>0</v>
      </c>
      <c r="AE163" s="64">
        <v>0</v>
      </c>
      <c r="AF163" s="64">
        <v>0</v>
      </c>
      <c r="AG163" s="64">
        <v>0</v>
      </c>
      <c r="AH163" s="64">
        <v>0</v>
      </c>
      <c r="AI163" s="64">
        <v>0</v>
      </c>
      <c r="AJ163" s="233" t="s">
        <v>893</v>
      </c>
      <c r="AK163" s="233" t="s">
        <v>893</v>
      </c>
      <c r="AL163" s="64">
        <v>0</v>
      </c>
      <c r="AM163" s="182">
        <v>0</v>
      </c>
      <c r="AN163" s="64">
        <v>0</v>
      </c>
      <c r="AO163" s="64">
        <v>0</v>
      </c>
      <c r="AP163" s="64">
        <v>0</v>
      </c>
      <c r="AQ163" s="64">
        <v>0</v>
      </c>
      <c r="AR163" s="64">
        <v>0</v>
      </c>
      <c r="AS163" s="64">
        <v>0</v>
      </c>
      <c r="AT163" s="64">
        <v>0</v>
      </c>
      <c r="AU163" s="182">
        <v>0</v>
      </c>
    </row>
    <row r="164" spans="1:289" hidden="1">
      <c r="A164" s="228"/>
      <c r="B164" s="295" t="str" cm="1">
        <f t="array" ref="B164">IFERROR(INDEX(Sensors_OpuBC_cpXFP!$G$2:$G$1013,MATCH($A164,Sensors_OpuBC_cpXFP!$A$2:$A$1013,0),0),"")</f>
        <v/>
      </c>
      <c r="C164" s="296" t="str" cm="1">
        <f t="array" ref="C164">IFERROR(INDEX(Sensors_OpuBC_cpXFP!$H$2:$H$1013,MATCH($A164,Sensors_OpuBC_cpXFP!$A$2:$A$1013,0),0),"")</f>
        <v/>
      </c>
      <c r="D164" s="229" t="s">
        <v>766</v>
      </c>
      <c r="E164" s="308" t="str" cm="1">
        <f t="array" ref="E164">IFERROR(INDEX(Ligands_names_and_links!$B$3:$B$111,MATCH($D164,Ligands_names_and_links!$A$3:$A$111,0),0)," ")</f>
        <v>2R_6R_HNK</v>
      </c>
      <c r="R164" s="244"/>
      <c r="U164" s="233"/>
      <c r="AA164" s="233"/>
      <c r="AJ164" s="233"/>
      <c r="AK164" s="233"/>
    </row>
    <row r="165" spans="1:289" hidden="1">
      <c r="A165" s="228"/>
      <c r="B165" s="295" t="str" cm="1">
        <f t="array" ref="B165">IFERROR(INDEX(Sensors_OpuBC_cpXFP!$G$2:$G$1013,MATCH($A165,Sensors_OpuBC_cpXFP!$A$2:$A$1013,0),0),"")</f>
        <v/>
      </c>
      <c r="C165" s="296" t="str" cm="1">
        <f t="array" ref="C165">IFERROR(INDEX(Sensors_OpuBC_cpXFP!$H$2:$H$1013,MATCH($A165,Sensors_OpuBC_cpXFP!$A$2:$A$1013,0),0),"")</f>
        <v/>
      </c>
      <c r="D165" s="229" t="s">
        <v>766</v>
      </c>
      <c r="E165" s="308" t="str" cm="1">
        <f t="array" ref="E165">IFERROR(INDEX(Ligands_names_and_links!$B$3:$B$111,MATCH($D165,Ligands_names_and_links!$A$3:$A$111,0),0)," ")</f>
        <v>2R_6R_HNK</v>
      </c>
      <c r="R165" s="244"/>
      <c r="U165" s="233"/>
      <c r="AA165" s="233"/>
      <c r="AJ165" s="233"/>
      <c r="AK165" s="233"/>
    </row>
    <row r="166" spans="1:289" hidden="1">
      <c r="A166" s="228"/>
      <c r="B166" s="295" t="str" cm="1">
        <f t="array" ref="B166">IFERROR(INDEX(Sensors_OpuBC_cpXFP!$G$2:$G$1013,MATCH($A166,Sensors_OpuBC_cpXFP!$A$2:$A$1013,0),0),"")</f>
        <v/>
      </c>
      <c r="C166" s="296" t="str" cm="1">
        <f t="array" ref="C166">IFERROR(INDEX(Sensors_OpuBC_cpXFP!$H$2:$H$1013,MATCH($A166,Sensors_OpuBC_cpXFP!$A$2:$A$1013,0),0),"")</f>
        <v/>
      </c>
      <c r="D166" s="229" t="s">
        <v>766</v>
      </c>
      <c r="E166" s="308" t="str" cm="1">
        <f t="array" ref="E166">IFERROR(INDEX(Ligands_names_and_links!$B$3:$B$111,MATCH($D166,Ligands_names_and_links!$A$3:$A$111,0),0)," ")</f>
        <v>2R_6R_HNK</v>
      </c>
      <c r="R166" s="244"/>
      <c r="U166" s="233"/>
      <c r="AA166" s="233"/>
      <c r="AJ166" s="233"/>
      <c r="AK166" s="233"/>
    </row>
    <row r="167" spans="1:289" hidden="1">
      <c r="A167" s="228"/>
      <c r="B167" s="295" t="str" cm="1">
        <f t="array" ref="B167">IFERROR(INDEX(Sensors_OpuBC_cpXFP!$G$2:$G$1013,MATCH($A167,Sensors_OpuBC_cpXFP!$A$2:$A$1013,0),0),"")</f>
        <v/>
      </c>
      <c r="C167" s="296" t="str" cm="1">
        <f t="array" ref="C167">IFERROR(INDEX(Sensors_OpuBC_cpXFP!$H$2:$H$1013,MATCH($A167,Sensors_OpuBC_cpXFP!$A$2:$A$1013,0),0),"")</f>
        <v/>
      </c>
      <c r="D167" s="229" t="s">
        <v>766</v>
      </c>
      <c r="E167" s="308" t="str" cm="1">
        <f t="array" ref="E167">IFERROR(INDEX(Ligands_names_and_links!$B$3:$B$111,MATCH($D167,Ligands_names_and_links!$A$3:$A$111,0),0)," ")</f>
        <v>2R_6R_HNK</v>
      </c>
      <c r="R167" s="244"/>
      <c r="U167" s="233"/>
      <c r="AA167" s="233"/>
      <c r="AJ167" s="233"/>
      <c r="AK167" s="233"/>
    </row>
    <row r="168" spans="1:289" hidden="1">
      <c r="A168" s="228"/>
      <c r="B168" s="295" t="str" cm="1">
        <f t="array" ref="B168">IFERROR(INDEX(Sensors_OpuBC_cpXFP!$G$2:$G$1013,MATCH($A168,Sensors_OpuBC_cpXFP!$A$2:$A$1013,0),0),"")</f>
        <v/>
      </c>
      <c r="C168" s="296" t="str" cm="1">
        <f t="array" ref="C168">IFERROR(INDEX(Sensors_OpuBC_cpXFP!$H$2:$H$1013,MATCH($A168,Sensors_OpuBC_cpXFP!$A$2:$A$1013,0),0),"")</f>
        <v/>
      </c>
      <c r="D168" s="229" t="s">
        <v>766</v>
      </c>
      <c r="E168" s="308" t="str" cm="1">
        <f t="array" ref="E168">IFERROR(INDEX(Ligands_names_and_links!$B$3:$B$111,MATCH($D168,Ligands_names_and_links!$A$3:$A$111,0),0)," ")</f>
        <v>2R_6R_HNK</v>
      </c>
      <c r="R168" s="244"/>
      <c r="U168" s="233"/>
      <c r="AA168" s="233"/>
      <c r="AJ168" s="233"/>
      <c r="AK168" s="233"/>
    </row>
    <row r="169" spans="1:289" hidden="1">
      <c r="A169" s="228" t="s">
        <v>135</v>
      </c>
      <c r="B169" s="295" t="str" cm="1">
        <f t="array" ref="B169">IFERROR(INDEX(Sensors_OpuBC_cpXFP!$G$2:$G$1013,MATCH($A169,Sensors_OpuBC_cpXFP!$A$2:$A$1013,0),0),"")</f>
        <v>iFluoexetineSnFR</v>
      </c>
      <c r="C169" s="296" cm="1">
        <f t="array" ref="C169">IFERROR(INDEX(Sensors_OpuBC_cpXFP!$H$2:$H$1013,MATCH($A169,Sensors_OpuBC_cpXFP!$A$2:$A$1013,0),0),"")</f>
        <v>0</v>
      </c>
      <c r="D169" s="229" t="s">
        <v>768</v>
      </c>
      <c r="E169" s="308" t="str" cm="1">
        <f t="array" ref="E169">IFERROR(INDEX(Ligands_names_and_links!$B$3:$B$111,MATCH($D169,Ligands_names_and_links!$A$3:$A$111,0),0)," ")</f>
        <v>Fluoxetine</v>
      </c>
      <c r="F169" s="137">
        <v>0</v>
      </c>
      <c r="H169" s="137">
        <v>0</v>
      </c>
      <c r="J169" s="64">
        <v>0</v>
      </c>
      <c r="K169" s="64">
        <v>0</v>
      </c>
      <c r="L169" s="64">
        <v>0</v>
      </c>
      <c r="M169" s="64">
        <v>0</v>
      </c>
      <c r="N169" s="182">
        <v>0</v>
      </c>
      <c r="O169" s="64">
        <v>0</v>
      </c>
      <c r="P169" s="137" t="s">
        <v>892</v>
      </c>
      <c r="Q169" s="64">
        <v>0</v>
      </c>
      <c r="R169" s="244">
        <v>7</v>
      </c>
      <c r="S169" s="64">
        <v>0</v>
      </c>
      <c r="T169" s="64">
        <v>0</v>
      </c>
      <c r="U169" s="233">
        <v>5.9</v>
      </c>
      <c r="V169" s="64">
        <v>0</v>
      </c>
      <c r="W169" s="64">
        <v>0</v>
      </c>
      <c r="X169" s="64">
        <v>0</v>
      </c>
      <c r="Y169" s="64">
        <v>0</v>
      </c>
      <c r="Z169" s="64">
        <v>0</v>
      </c>
      <c r="AA169" s="304">
        <f t="shared" ref="AA169:AA174" si="8">IFERROR(R169/U169," ")</f>
        <v>1.1864406779661016</v>
      </c>
      <c r="AB169" s="64">
        <v>0</v>
      </c>
      <c r="AC169" s="182">
        <v>0</v>
      </c>
      <c r="AD169" s="64">
        <v>0</v>
      </c>
      <c r="AE169" s="64">
        <v>0</v>
      </c>
      <c r="AF169" s="64">
        <v>0</v>
      </c>
      <c r="AG169" s="64">
        <v>0</v>
      </c>
      <c r="AH169" s="64">
        <v>0</v>
      </c>
      <c r="AI169" s="64">
        <v>0</v>
      </c>
      <c r="AJ169" s="233">
        <v>0</v>
      </c>
      <c r="AK169" s="233">
        <v>0</v>
      </c>
      <c r="AL169" s="64">
        <v>0</v>
      </c>
      <c r="AM169" s="182">
        <v>0</v>
      </c>
      <c r="AN169" s="64">
        <v>0</v>
      </c>
      <c r="AO169" s="64">
        <v>0</v>
      </c>
      <c r="AP169" s="64">
        <v>0</v>
      </c>
      <c r="AQ169" s="64">
        <v>0</v>
      </c>
      <c r="AR169" s="64">
        <v>0</v>
      </c>
      <c r="AS169" s="64">
        <v>0</v>
      </c>
      <c r="AT169" s="64">
        <v>0</v>
      </c>
      <c r="AU169" s="182">
        <v>0</v>
      </c>
    </row>
    <row r="170" spans="1:289" hidden="1">
      <c r="A170" s="228" t="s">
        <v>145</v>
      </c>
      <c r="B170" s="295" cm="1">
        <f t="array" ref="B170">IFERROR(INDEX(Sensors_OpuBC_cpXFP!$G$2:$G$1013,MATCH($A170,Sensors_OpuBC_cpXFP!$A$2:$A$1013,0),0),"")</f>
        <v>0</v>
      </c>
      <c r="C170" s="296" cm="1">
        <f t="array" ref="C170">IFERROR(INDEX(Sensors_OpuBC_cpXFP!$H$2:$H$1013,MATCH($A170,Sensors_OpuBC_cpXFP!$A$2:$A$1013,0),0),"")</f>
        <v>0</v>
      </c>
      <c r="D170" s="229" t="s">
        <v>768</v>
      </c>
      <c r="E170" s="308" t="str" cm="1">
        <f t="array" ref="E170">IFERROR(INDEX(Ligands_names_and_links!$B$3:$B$111,MATCH($D170,Ligands_names_and_links!$A$3:$A$111,0),0)," ")</f>
        <v>Fluoxetine</v>
      </c>
      <c r="F170" s="137">
        <v>0</v>
      </c>
      <c r="H170" s="137">
        <v>0</v>
      </c>
      <c r="J170" s="64">
        <v>0</v>
      </c>
      <c r="K170" s="64">
        <v>0</v>
      </c>
      <c r="L170" s="64">
        <v>0</v>
      </c>
      <c r="M170" s="64">
        <v>0</v>
      </c>
      <c r="N170" s="182">
        <v>0</v>
      </c>
      <c r="O170" s="64">
        <v>0</v>
      </c>
      <c r="P170" s="137" t="s">
        <v>894</v>
      </c>
      <c r="Q170" s="64">
        <v>0</v>
      </c>
      <c r="R170" s="244">
        <v>1</v>
      </c>
      <c r="S170" s="64">
        <v>0</v>
      </c>
      <c r="T170" s="64">
        <v>0</v>
      </c>
      <c r="U170" s="233">
        <v>40</v>
      </c>
      <c r="V170" s="64">
        <v>0</v>
      </c>
      <c r="W170" s="64">
        <v>0</v>
      </c>
      <c r="X170" s="64">
        <v>0</v>
      </c>
      <c r="Y170" s="64">
        <v>0</v>
      </c>
      <c r="Z170" s="64">
        <v>0</v>
      </c>
      <c r="AA170" s="304">
        <f t="shared" si="8"/>
        <v>2.5000000000000001E-2</v>
      </c>
      <c r="AB170" s="64">
        <v>0</v>
      </c>
      <c r="AC170" s="182">
        <v>0</v>
      </c>
      <c r="AD170" s="64">
        <v>0</v>
      </c>
      <c r="AE170" s="64">
        <v>0</v>
      </c>
      <c r="AF170" s="64">
        <v>0</v>
      </c>
      <c r="AG170" s="64">
        <v>0</v>
      </c>
      <c r="AH170" s="64">
        <v>0</v>
      </c>
      <c r="AI170" s="64">
        <v>0</v>
      </c>
      <c r="AJ170" s="233">
        <v>0</v>
      </c>
      <c r="AK170" s="233">
        <v>0</v>
      </c>
      <c r="AL170" s="64">
        <v>0</v>
      </c>
      <c r="AM170" s="182">
        <v>0</v>
      </c>
      <c r="AN170" s="64">
        <v>0</v>
      </c>
      <c r="AO170" s="64">
        <v>0</v>
      </c>
      <c r="AP170" s="64">
        <v>0</v>
      </c>
      <c r="AQ170" s="64">
        <v>0</v>
      </c>
      <c r="AR170" s="64">
        <v>0</v>
      </c>
      <c r="AS170" s="64">
        <v>0</v>
      </c>
      <c r="AT170" s="64">
        <v>0</v>
      </c>
      <c r="AU170" s="182">
        <v>0</v>
      </c>
    </row>
    <row r="171" spans="1:289" hidden="1">
      <c r="A171" s="228" t="s">
        <v>148</v>
      </c>
      <c r="B171" s="295" cm="1">
        <f t="array" ref="B171">IFERROR(INDEX(Sensors_OpuBC_cpXFP!$G$2:$G$1013,MATCH($A171,Sensors_OpuBC_cpXFP!$A$2:$A$1013,0),0),"")</f>
        <v>0</v>
      </c>
      <c r="C171" s="296" cm="1">
        <f t="array" ref="C171">IFERROR(INDEX(Sensors_OpuBC_cpXFP!$H$2:$H$1013,MATCH($A171,Sensors_OpuBC_cpXFP!$A$2:$A$1013,0),0),"")</f>
        <v>0</v>
      </c>
      <c r="D171" s="229" t="s">
        <v>768</v>
      </c>
      <c r="E171" s="308" t="str" cm="1">
        <f t="array" ref="E171">IFERROR(INDEX(Ligands_names_and_links!$B$3:$B$111,MATCH($D171,Ligands_names_and_links!$A$3:$A$111,0),0)," ")</f>
        <v>Fluoxetine</v>
      </c>
      <c r="F171" s="137">
        <v>0</v>
      </c>
      <c r="H171" s="137">
        <v>0</v>
      </c>
      <c r="J171" s="64">
        <v>0</v>
      </c>
      <c r="K171" s="64">
        <v>0</v>
      </c>
      <c r="L171" s="64">
        <v>0</v>
      </c>
      <c r="M171" s="64">
        <v>0</v>
      </c>
      <c r="N171" s="182">
        <v>0</v>
      </c>
      <c r="O171" s="64">
        <v>0</v>
      </c>
      <c r="P171" s="137" t="s">
        <v>894</v>
      </c>
      <c r="Q171" s="64">
        <v>0</v>
      </c>
      <c r="R171" s="244">
        <v>4.5</v>
      </c>
      <c r="S171" s="64">
        <v>0</v>
      </c>
      <c r="T171" s="64">
        <v>0</v>
      </c>
      <c r="U171" s="233">
        <v>78</v>
      </c>
      <c r="V171" s="64">
        <v>0</v>
      </c>
      <c r="W171" s="64">
        <v>0</v>
      </c>
      <c r="X171" s="64">
        <v>0</v>
      </c>
      <c r="Y171" s="64">
        <v>0</v>
      </c>
      <c r="Z171" s="64">
        <v>0</v>
      </c>
      <c r="AA171" s="304">
        <f t="shared" si="8"/>
        <v>5.7692307692307696E-2</v>
      </c>
      <c r="AB171" s="64">
        <v>0</v>
      </c>
      <c r="AC171" s="182">
        <v>0</v>
      </c>
      <c r="AD171" s="64">
        <v>0</v>
      </c>
      <c r="AE171" s="64">
        <v>0</v>
      </c>
      <c r="AF171" s="64">
        <v>0</v>
      </c>
      <c r="AG171" s="64">
        <v>0</v>
      </c>
      <c r="AH171" s="64">
        <v>0</v>
      </c>
      <c r="AI171" s="64">
        <v>0</v>
      </c>
      <c r="AJ171" s="233">
        <v>0</v>
      </c>
      <c r="AK171" s="233">
        <v>0</v>
      </c>
      <c r="AL171" s="64">
        <v>0</v>
      </c>
      <c r="AM171" s="182">
        <v>0</v>
      </c>
      <c r="AN171" s="64">
        <v>0</v>
      </c>
      <c r="AO171" s="64">
        <v>0</v>
      </c>
      <c r="AP171" s="64">
        <v>0</v>
      </c>
      <c r="AQ171" s="64">
        <v>0</v>
      </c>
      <c r="AR171" s="64">
        <v>0</v>
      </c>
      <c r="AS171" s="64">
        <v>0</v>
      </c>
      <c r="AT171" s="64">
        <v>0</v>
      </c>
      <c r="AU171" s="182">
        <v>0</v>
      </c>
    </row>
    <row r="172" spans="1:289" hidden="1">
      <c r="A172" s="228" t="s">
        <v>151</v>
      </c>
      <c r="B172" s="295" cm="1">
        <f t="array" ref="B172">IFERROR(INDEX(Sensors_OpuBC_cpXFP!$G$2:$G$1013,MATCH($A172,Sensors_OpuBC_cpXFP!$A$2:$A$1013,0),0),"")</f>
        <v>0</v>
      </c>
      <c r="C172" s="296" cm="1">
        <f t="array" ref="C172">IFERROR(INDEX(Sensors_OpuBC_cpXFP!$H$2:$H$1013,MATCH($A172,Sensors_OpuBC_cpXFP!$A$2:$A$1013,0),0),"")</f>
        <v>0</v>
      </c>
      <c r="D172" s="229" t="s">
        <v>768</v>
      </c>
      <c r="E172" s="308" t="str" cm="1">
        <f t="array" ref="E172">IFERROR(INDEX(Ligands_names_and_links!$B$3:$B$111,MATCH($D172,Ligands_names_and_links!$A$3:$A$111,0),0)," ")</f>
        <v>Fluoxetine</v>
      </c>
      <c r="F172" s="137">
        <v>0</v>
      </c>
      <c r="H172" s="137">
        <v>0</v>
      </c>
      <c r="J172" s="64">
        <v>0</v>
      </c>
      <c r="K172" s="64">
        <v>0</v>
      </c>
      <c r="L172" s="64">
        <v>0</v>
      </c>
      <c r="M172" s="64">
        <v>0</v>
      </c>
      <c r="N172" s="182">
        <v>0</v>
      </c>
      <c r="O172" s="64">
        <v>0</v>
      </c>
      <c r="Q172" s="64">
        <v>0</v>
      </c>
      <c r="R172" s="244">
        <v>3.5</v>
      </c>
      <c r="S172" s="64">
        <v>0</v>
      </c>
      <c r="T172" s="64">
        <v>0</v>
      </c>
      <c r="U172" s="233">
        <v>29</v>
      </c>
      <c r="V172" s="64">
        <v>0</v>
      </c>
      <c r="W172" s="64">
        <v>0</v>
      </c>
      <c r="X172" s="64">
        <v>0</v>
      </c>
      <c r="Y172" s="64">
        <v>0</v>
      </c>
      <c r="Z172" s="64">
        <v>0</v>
      </c>
      <c r="AA172" s="304">
        <f t="shared" si="8"/>
        <v>0.1206896551724138</v>
      </c>
      <c r="AB172" s="64">
        <v>0</v>
      </c>
      <c r="AC172" s="182">
        <v>0</v>
      </c>
      <c r="AD172" s="64">
        <v>0</v>
      </c>
      <c r="AE172" s="64">
        <v>0</v>
      </c>
      <c r="AF172" s="64">
        <v>0</v>
      </c>
      <c r="AG172" s="64">
        <v>0</v>
      </c>
      <c r="AH172" s="64">
        <v>0</v>
      </c>
      <c r="AI172" s="64">
        <v>0</v>
      </c>
      <c r="AJ172" s="233">
        <v>0</v>
      </c>
      <c r="AK172" s="233">
        <v>0</v>
      </c>
      <c r="AL172" s="64">
        <v>0</v>
      </c>
      <c r="AM172" s="182">
        <v>0</v>
      </c>
      <c r="AN172" s="64">
        <v>0</v>
      </c>
      <c r="AO172" s="64">
        <v>0</v>
      </c>
      <c r="AP172" s="64">
        <v>0</v>
      </c>
      <c r="AQ172" s="64">
        <v>0</v>
      </c>
      <c r="AR172" s="64">
        <v>0</v>
      </c>
      <c r="AS172" s="64">
        <v>0</v>
      </c>
      <c r="AT172" s="64">
        <v>0</v>
      </c>
      <c r="AU172" s="182">
        <v>0</v>
      </c>
    </row>
    <row r="173" spans="1:289" s="238" customFormat="1" hidden="1">
      <c r="A173" s="228" t="s">
        <v>153</v>
      </c>
      <c r="B173" s="295" cm="1">
        <f t="array" ref="B173">IFERROR(INDEX(Sensors_OpuBC_cpXFP!$G$2:$G$1013,MATCH($A173,Sensors_OpuBC_cpXFP!$A$2:$A$1013,0),0),"")</f>
        <v>0</v>
      </c>
      <c r="C173" s="296" cm="1">
        <f t="array" ref="C173">IFERROR(INDEX(Sensors_OpuBC_cpXFP!$H$2:$H$1013,MATCH($A173,Sensors_OpuBC_cpXFP!$A$2:$A$1013,0),0),"")</f>
        <v>0</v>
      </c>
      <c r="D173" s="229" t="s">
        <v>768</v>
      </c>
      <c r="E173" s="308" t="str" cm="1">
        <f t="array" ref="E173">IFERROR(INDEX(Ligands_names_and_links!$B$3:$B$111,MATCH($D173,Ligands_names_and_links!$A$3:$A$111,0),0)," ")</f>
        <v>Fluoxetine</v>
      </c>
      <c r="F173" s="137">
        <v>0</v>
      </c>
      <c r="G173" s="137"/>
      <c r="H173" s="137">
        <v>0</v>
      </c>
      <c r="I173" s="142"/>
      <c r="J173" s="64">
        <v>0</v>
      </c>
      <c r="K173" s="64">
        <v>0</v>
      </c>
      <c r="L173" s="64">
        <v>0</v>
      </c>
      <c r="M173" s="64">
        <v>0</v>
      </c>
      <c r="N173" s="182">
        <v>0</v>
      </c>
      <c r="O173" s="64">
        <v>0</v>
      </c>
      <c r="P173" s="137" t="s">
        <v>894</v>
      </c>
      <c r="Q173" s="64">
        <v>0</v>
      </c>
      <c r="R173" s="244">
        <v>3</v>
      </c>
      <c r="S173" s="64">
        <v>0</v>
      </c>
      <c r="T173" s="64">
        <v>0</v>
      </c>
      <c r="U173" s="233">
        <v>59</v>
      </c>
      <c r="V173" s="64">
        <v>0</v>
      </c>
      <c r="W173" s="64">
        <v>0</v>
      </c>
      <c r="X173" s="64">
        <v>0</v>
      </c>
      <c r="Y173" s="64">
        <v>0</v>
      </c>
      <c r="Z173" s="64">
        <v>0</v>
      </c>
      <c r="AA173" s="304">
        <f t="shared" si="8"/>
        <v>5.0847457627118647E-2</v>
      </c>
      <c r="AB173" s="64">
        <v>0</v>
      </c>
      <c r="AC173" s="182">
        <v>0</v>
      </c>
      <c r="AD173" s="64">
        <v>0</v>
      </c>
      <c r="AE173" s="64">
        <v>0</v>
      </c>
      <c r="AF173" s="64">
        <v>0</v>
      </c>
      <c r="AG173" s="64">
        <v>0</v>
      </c>
      <c r="AH173" s="64">
        <v>0</v>
      </c>
      <c r="AI173" s="64">
        <v>0</v>
      </c>
      <c r="AJ173" s="233">
        <v>0</v>
      </c>
      <c r="AK173" s="233">
        <v>0</v>
      </c>
      <c r="AL173" s="64">
        <v>0</v>
      </c>
      <c r="AM173" s="182">
        <v>0</v>
      </c>
      <c r="AN173" s="64">
        <v>0</v>
      </c>
      <c r="AO173" s="64">
        <v>0</v>
      </c>
      <c r="AP173" s="64">
        <v>0</v>
      </c>
      <c r="AQ173" s="64">
        <v>0</v>
      </c>
      <c r="AR173" s="64">
        <v>0</v>
      </c>
      <c r="AS173" s="64">
        <v>0</v>
      </c>
      <c r="AT173" s="64">
        <v>0</v>
      </c>
      <c r="AU173" s="182">
        <v>0</v>
      </c>
      <c r="AV173" s="64"/>
      <c r="AW173" s="64"/>
      <c r="AX173" s="64"/>
      <c r="AY173" s="64"/>
      <c r="AZ173" s="64"/>
      <c r="BA173" s="64"/>
      <c r="BB173" s="64"/>
      <c r="BC173" s="64"/>
      <c r="BD173" s="64"/>
      <c r="BE173" s="64"/>
      <c r="BF173" s="64"/>
      <c r="BG173" s="64"/>
      <c r="BH173" s="64"/>
      <c r="BI173" s="64"/>
      <c r="BJ173" s="64"/>
      <c r="BK173" s="64"/>
      <c r="BL173" s="64"/>
      <c r="BM173" s="64"/>
      <c r="BN173" s="64"/>
      <c r="BO173" s="64"/>
      <c r="BP173" s="64"/>
      <c r="BQ173" s="64"/>
      <c r="BR173" s="64"/>
      <c r="BS173" s="64"/>
      <c r="BT173" s="64"/>
      <c r="BU173" s="64"/>
      <c r="BV173" s="64"/>
      <c r="BW173" s="64"/>
      <c r="BX173" s="64"/>
      <c r="BY173" s="64"/>
      <c r="BZ173" s="64"/>
      <c r="CA173" s="64"/>
      <c r="CB173" s="64"/>
      <c r="CC173" s="64"/>
      <c r="CD173" s="64"/>
      <c r="CE173" s="64"/>
      <c r="CF173" s="64"/>
      <c r="CG173" s="64"/>
      <c r="CH173" s="64"/>
      <c r="CI173" s="64"/>
      <c r="CJ173" s="64"/>
      <c r="CK173" s="64"/>
      <c r="CL173" s="64"/>
      <c r="CM173" s="64"/>
      <c r="CN173" s="64"/>
      <c r="CO173" s="64"/>
      <c r="CP173" s="64"/>
      <c r="CQ173" s="64"/>
      <c r="CR173" s="64"/>
      <c r="CS173" s="64"/>
      <c r="CT173" s="64"/>
      <c r="CU173" s="64"/>
      <c r="CV173" s="64"/>
      <c r="CW173" s="64"/>
      <c r="CX173" s="64"/>
      <c r="CY173" s="64"/>
      <c r="CZ173" s="64"/>
      <c r="DA173" s="64"/>
      <c r="DB173" s="64"/>
      <c r="DC173" s="64"/>
      <c r="DD173" s="64"/>
      <c r="DE173" s="64"/>
      <c r="DF173" s="64"/>
      <c r="DG173" s="64"/>
      <c r="DH173" s="64"/>
      <c r="DI173" s="64"/>
      <c r="DJ173" s="64"/>
      <c r="DK173" s="64"/>
      <c r="DL173" s="64"/>
      <c r="DM173" s="64"/>
      <c r="DN173" s="64"/>
      <c r="DO173" s="64"/>
      <c r="DP173" s="64"/>
      <c r="DQ173" s="64"/>
      <c r="DR173" s="64"/>
      <c r="DS173" s="64"/>
      <c r="DT173" s="64"/>
      <c r="DU173" s="64"/>
      <c r="DV173" s="64"/>
      <c r="DW173" s="64"/>
      <c r="DX173" s="64"/>
      <c r="DY173" s="64"/>
      <c r="DZ173" s="64"/>
      <c r="EA173" s="64"/>
      <c r="EB173" s="64"/>
      <c r="EC173" s="64"/>
      <c r="ED173" s="64"/>
      <c r="EE173" s="64"/>
      <c r="EF173" s="64"/>
      <c r="EG173" s="64"/>
      <c r="EH173" s="64"/>
      <c r="EI173" s="64"/>
      <c r="EJ173" s="64"/>
      <c r="EK173" s="64"/>
      <c r="EL173" s="64"/>
      <c r="EM173" s="64"/>
      <c r="EN173" s="64"/>
      <c r="EO173" s="64"/>
      <c r="EP173" s="64"/>
      <c r="EQ173" s="64"/>
      <c r="ER173" s="64"/>
      <c r="ES173" s="64"/>
      <c r="ET173" s="64"/>
      <c r="EU173" s="64"/>
      <c r="EV173" s="64"/>
      <c r="EW173" s="64"/>
      <c r="EX173" s="64"/>
      <c r="EY173" s="64"/>
      <c r="EZ173" s="64"/>
      <c r="FA173" s="64"/>
      <c r="FB173" s="64"/>
      <c r="FC173" s="64"/>
      <c r="FD173" s="64"/>
      <c r="FE173" s="64"/>
      <c r="FF173" s="64"/>
      <c r="FG173" s="64"/>
      <c r="FH173" s="64"/>
      <c r="FI173" s="64"/>
      <c r="FJ173" s="64"/>
      <c r="FK173" s="64"/>
      <c r="FL173" s="64"/>
      <c r="FM173" s="64"/>
      <c r="FN173" s="64"/>
      <c r="FO173" s="64"/>
      <c r="FP173" s="64"/>
      <c r="FQ173" s="64"/>
      <c r="FR173" s="64"/>
      <c r="FS173" s="64"/>
      <c r="FT173" s="64"/>
      <c r="FU173" s="64"/>
      <c r="FV173" s="64"/>
      <c r="FW173" s="64"/>
      <c r="FX173" s="64"/>
      <c r="FY173" s="64"/>
      <c r="FZ173" s="64"/>
      <c r="GA173" s="64"/>
      <c r="GB173" s="64"/>
      <c r="GC173" s="64"/>
      <c r="GD173" s="64"/>
      <c r="GE173" s="64"/>
      <c r="GF173" s="64"/>
      <c r="GG173" s="64"/>
      <c r="GH173" s="64"/>
      <c r="GI173" s="64"/>
      <c r="GJ173" s="64"/>
      <c r="GK173" s="64"/>
      <c r="GL173" s="64"/>
      <c r="GM173" s="64"/>
      <c r="GN173" s="64"/>
      <c r="GO173" s="64"/>
      <c r="GP173" s="64"/>
      <c r="GQ173" s="64"/>
      <c r="GR173" s="64"/>
      <c r="GS173" s="64"/>
      <c r="GT173" s="64"/>
      <c r="GU173" s="64"/>
      <c r="GV173" s="64"/>
      <c r="GW173" s="64"/>
      <c r="GX173" s="64"/>
      <c r="GY173" s="64"/>
      <c r="GZ173" s="64"/>
      <c r="HA173" s="64"/>
      <c r="HB173" s="64"/>
      <c r="HC173" s="64"/>
      <c r="HD173" s="64"/>
      <c r="HE173" s="64"/>
      <c r="HF173" s="64"/>
      <c r="HG173" s="64"/>
      <c r="HH173" s="64"/>
      <c r="HI173" s="64"/>
      <c r="HJ173" s="64"/>
      <c r="HK173" s="64"/>
      <c r="HL173" s="64"/>
      <c r="HM173" s="64"/>
      <c r="HN173" s="64"/>
      <c r="HO173" s="64"/>
      <c r="HP173" s="64"/>
      <c r="HQ173" s="64"/>
      <c r="HR173" s="64"/>
      <c r="HS173" s="64"/>
      <c r="HT173" s="64"/>
      <c r="HU173" s="64"/>
      <c r="HV173" s="64"/>
      <c r="HW173" s="64"/>
      <c r="HX173" s="64"/>
      <c r="HY173" s="64"/>
      <c r="HZ173" s="64"/>
      <c r="IA173" s="64"/>
      <c r="IB173" s="64"/>
      <c r="IC173" s="64"/>
      <c r="ID173" s="64"/>
      <c r="IE173" s="64"/>
      <c r="IF173" s="64"/>
      <c r="IG173" s="64"/>
      <c r="IH173" s="64"/>
      <c r="II173" s="64"/>
      <c r="IJ173" s="64"/>
      <c r="IK173" s="64"/>
      <c r="IL173" s="64"/>
      <c r="IM173" s="64"/>
      <c r="IN173" s="64"/>
      <c r="IO173" s="64"/>
      <c r="IP173" s="64"/>
      <c r="IQ173" s="64"/>
      <c r="IR173" s="64"/>
      <c r="IS173" s="64"/>
      <c r="IT173" s="64"/>
      <c r="IU173" s="64"/>
      <c r="IV173" s="64"/>
      <c r="IW173" s="64"/>
      <c r="IX173" s="64"/>
      <c r="IY173" s="64"/>
      <c r="IZ173" s="64"/>
      <c r="JA173" s="64"/>
      <c r="JB173" s="64"/>
      <c r="JC173" s="64"/>
      <c r="JD173" s="64"/>
      <c r="JE173" s="64"/>
      <c r="JF173" s="64"/>
      <c r="JG173" s="64"/>
      <c r="JH173" s="64"/>
      <c r="JI173" s="64"/>
      <c r="JJ173" s="64"/>
      <c r="JK173" s="64"/>
      <c r="JL173" s="64"/>
      <c r="JM173" s="64"/>
      <c r="JN173" s="64"/>
      <c r="JO173" s="64"/>
      <c r="JP173" s="64"/>
      <c r="JQ173" s="64"/>
      <c r="JR173" s="64"/>
      <c r="JS173" s="64"/>
      <c r="JT173" s="64"/>
      <c r="JU173" s="64"/>
      <c r="JV173" s="64"/>
      <c r="JW173" s="64"/>
      <c r="JX173" s="64"/>
      <c r="JY173" s="64"/>
      <c r="JZ173" s="64"/>
      <c r="KA173" s="64"/>
      <c r="KB173" s="64"/>
      <c r="KC173" s="64"/>
    </row>
    <row r="174" spans="1:289" hidden="1">
      <c r="A174" s="228" t="s">
        <v>155</v>
      </c>
      <c r="B174" s="295" cm="1">
        <f t="array" ref="B174">IFERROR(INDEX(Sensors_OpuBC_cpXFP!$G$2:$G$1013,MATCH($A174,Sensors_OpuBC_cpXFP!$A$2:$A$1013,0),0),"")</f>
        <v>0</v>
      </c>
      <c r="C174" s="296" cm="1">
        <f t="array" ref="C174">IFERROR(INDEX(Sensors_OpuBC_cpXFP!$H$2:$H$1013,MATCH($A174,Sensors_OpuBC_cpXFP!$A$2:$A$1013,0),0),"")</f>
        <v>0</v>
      </c>
      <c r="D174" s="229" t="s">
        <v>768</v>
      </c>
      <c r="E174" s="308" t="str" cm="1">
        <f t="array" ref="E174">IFERROR(INDEX(Ligands_names_and_links!$B$3:$B$111,MATCH($D174,Ligands_names_and_links!$A$3:$A$111,0),0)," ")</f>
        <v>Fluoxetine</v>
      </c>
      <c r="F174" s="137">
        <v>0</v>
      </c>
      <c r="H174" s="137">
        <v>0</v>
      </c>
      <c r="J174" s="64">
        <v>0</v>
      </c>
      <c r="K174" s="64">
        <v>0</v>
      </c>
      <c r="L174" s="64">
        <v>0</v>
      </c>
      <c r="M174" s="64">
        <v>0</v>
      </c>
      <c r="N174" s="182">
        <v>0</v>
      </c>
      <c r="O174" s="64">
        <v>0</v>
      </c>
      <c r="P174" s="137" t="s">
        <v>894</v>
      </c>
      <c r="Q174" s="64">
        <v>0</v>
      </c>
      <c r="R174" s="244">
        <v>3.5</v>
      </c>
      <c r="S174" s="64">
        <v>0</v>
      </c>
      <c r="T174" s="64">
        <v>0</v>
      </c>
      <c r="U174" s="233">
        <v>37</v>
      </c>
      <c r="V174" s="64">
        <v>0</v>
      </c>
      <c r="W174" s="64">
        <v>0</v>
      </c>
      <c r="X174" s="64">
        <v>0</v>
      </c>
      <c r="Y174" s="64">
        <v>0</v>
      </c>
      <c r="Z174" s="64">
        <v>0</v>
      </c>
      <c r="AA174" s="304">
        <f t="shared" si="8"/>
        <v>9.45945945945946E-2</v>
      </c>
      <c r="AB174" s="64">
        <v>0</v>
      </c>
      <c r="AC174" s="182">
        <v>0</v>
      </c>
      <c r="AD174" s="64">
        <v>0</v>
      </c>
      <c r="AE174" s="64">
        <v>0</v>
      </c>
      <c r="AF174" s="64">
        <v>0</v>
      </c>
      <c r="AG174" s="64">
        <v>0</v>
      </c>
      <c r="AH174" s="64">
        <v>0</v>
      </c>
      <c r="AI174" s="64">
        <v>0</v>
      </c>
      <c r="AJ174" s="233">
        <v>0</v>
      </c>
      <c r="AK174" s="233">
        <v>0</v>
      </c>
      <c r="AL174" s="64">
        <v>0</v>
      </c>
      <c r="AM174" s="182">
        <v>0</v>
      </c>
      <c r="AN174" s="64">
        <v>0</v>
      </c>
      <c r="AO174" s="64">
        <v>0</v>
      </c>
      <c r="AP174" s="64">
        <v>0</v>
      </c>
      <c r="AQ174" s="64">
        <v>0</v>
      </c>
      <c r="AR174" s="64">
        <v>0</v>
      </c>
      <c r="AS174" s="64">
        <v>0</v>
      </c>
      <c r="AT174" s="64">
        <v>0</v>
      </c>
      <c r="AU174" s="182">
        <v>0</v>
      </c>
    </row>
    <row r="175" spans="1:289" hidden="1">
      <c r="A175" s="228" t="s">
        <v>158</v>
      </c>
      <c r="B175" s="295" cm="1">
        <f t="array" ref="B175">IFERROR(INDEX(Sensors_OpuBC_cpXFP!$G$2:$G$1013,MATCH($A175,Sensors_OpuBC_cpXFP!$A$2:$A$1013,0),0),"")</f>
        <v>0</v>
      </c>
      <c r="C175" s="296" cm="1">
        <f t="array" ref="C175">IFERROR(INDEX(Sensors_OpuBC_cpXFP!$H$2:$H$1013,MATCH($A175,Sensors_OpuBC_cpXFP!$A$2:$A$1013,0),0),"")</f>
        <v>0</v>
      </c>
      <c r="D175" s="229" t="s">
        <v>768</v>
      </c>
      <c r="E175" s="308" t="str" cm="1">
        <f t="array" ref="E175">IFERROR(INDEX(Ligands_names_and_links!$B$3:$B$111,MATCH($D175,Ligands_names_and_links!$A$3:$A$111,0),0)," ")</f>
        <v>Fluoxetine</v>
      </c>
      <c r="F175" s="137">
        <v>0</v>
      </c>
      <c r="H175" s="137">
        <v>0</v>
      </c>
      <c r="J175" s="64">
        <v>0</v>
      </c>
      <c r="K175" s="64">
        <v>0</v>
      </c>
      <c r="L175" s="64">
        <v>0</v>
      </c>
      <c r="M175" s="64">
        <v>0</v>
      </c>
      <c r="N175" s="182">
        <v>0</v>
      </c>
      <c r="O175" s="64">
        <v>0</v>
      </c>
      <c r="Q175" s="64">
        <v>0</v>
      </c>
      <c r="R175" s="244">
        <v>7</v>
      </c>
      <c r="S175" s="64">
        <v>0</v>
      </c>
      <c r="T175" s="64">
        <v>0</v>
      </c>
      <c r="U175" s="233">
        <v>5.9</v>
      </c>
      <c r="V175" s="64">
        <v>0</v>
      </c>
      <c r="W175" s="64">
        <v>0</v>
      </c>
      <c r="X175" s="64">
        <v>0</v>
      </c>
      <c r="Y175" s="64">
        <v>0</v>
      </c>
      <c r="Z175" s="64">
        <v>0</v>
      </c>
      <c r="AA175" s="233">
        <v>0.01</v>
      </c>
      <c r="AC175" s="182">
        <v>0</v>
      </c>
      <c r="AD175" s="64">
        <v>0</v>
      </c>
      <c r="AE175" s="64">
        <v>0</v>
      </c>
      <c r="AF175" s="64">
        <v>0</v>
      </c>
      <c r="AG175" s="64">
        <v>0</v>
      </c>
      <c r="AH175" s="64">
        <v>0</v>
      </c>
      <c r="AI175" s="64">
        <v>0</v>
      </c>
      <c r="AJ175" s="233">
        <v>0</v>
      </c>
      <c r="AK175" s="233">
        <v>0</v>
      </c>
      <c r="AL175" s="64">
        <v>0</v>
      </c>
      <c r="AM175" s="182">
        <v>0</v>
      </c>
      <c r="AN175" s="64">
        <v>0</v>
      </c>
      <c r="AO175" s="64">
        <v>0</v>
      </c>
      <c r="AP175" s="64">
        <v>0</v>
      </c>
      <c r="AQ175" s="64">
        <v>0</v>
      </c>
      <c r="AR175" s="64">
        <v>0</v>
      </c>
      <c r="AS175" s="64">
        <v>0</v>
      </c>
      <c r="AT175" s="64">
        <v>0</v>
      </c>
      <c r="AU175" s="182">
        <v>0</v>
      </c>
    </row>
    <row r="176" spans="1:289" hidden="1">
      <c r="A176" s="228"/>
      <c r="B176" s="295" t="str" cm="1">
        <f t="array" ref="B176">IFERROR(INDEX(Sensors_OpuBC_cpXFP!$G$2:$G$1013,MATCH($A176,Sensors_OpuBC_cpXFP!$A$2:$A$1013,0),0),"")</f>
        <v/>
      </c>
      <c r="C176" s="296" t="str" cm="1">
        <f t="array" ref="C176">IFERROR(INDEX(Sensors_OpuBC_cpXFP!$H$2:$H$1013,MATCH($A176,Sensors_OpuBC_cpXFP!$A$2:$A$1013,0),0),"")</f>
        <v/>
      </c>
      <c r="D176" s="229" t="s">
        <v>768</v>
      </c>
      <c r="E176" s="308" t="str" cm="1">
        <f t="array" ref="E176">IFERROR(INDEX(Ligands_names_and_links!$B$3:$B$111,MATCH($D176,Ligands_names_and_links!$A$3:$A$111,0),0)," ")</f>
        <v>Fluoxetine</v>
      </c>
      <c r="R176" s="244"/>
      <c r="U176" s="233"/>
      <c r="AA176" s="233"/>
      <c r="AJ176" s="233"/>
      <c r="AK176" s="233"/>
    </row>
    <row r="177" spans="1:289" hidden="1">
      <c r="A177" s="228"/>
      <c r="B177" s="295" t="str" cm="1">
        <f t="array" ref="B177">IFERROR(INDEX(Sensors_OpuBC_cpXFP!$G$2:$G$1013,MATCH($A177,Sensors_OpuBC_cpXFP!$A$2:$A$1013,0),0),"")</f>
        <v/>
      </c>
      <c r="C177" s="296" t="str" cm="1">
        <f t="array" ref="C177">IFERROR(INDEX(Sensors_OpuBC_cpXFP!$H$2:$H$1013,MATCH($A177,Sensors_OpuBC_cpXFP!$A$2:$A$1013,0),0),"")</f>
        <v/>
      </c>
      <c r="D177" s="229" t="s">
        <v>768</v>
      </c>
      <c r="E177" s="308" t="str" cm="1">
        <f t="array" ref="E177">IFERROR(INDEX(Ligands_names_and_links!$B$3:$B$111,MATCH($D177,Ligands_names_and_links!$A$3:$A$111,0),0)," ")</f>
        <v>Fluoxetine</v>
      </c>
      <c r="R177" s="244"/>
      <c r="U177" s="233"/>
      <c r="AA177" s="233"/>
      <c r="AJ177" s="233"/>
      <c r="AK177" s="233"/>
    </row>
    <row r="178" spans="1:289" hidden="1">
      <c r="A178" s="228"/>
      <c r="B178" s="295" t="str" cm="1">
        <f t="array" ref="B178">IFERROR(INDEX(Sensors_OpuBC_cpXFP!$G$2:$G$1013,MATCH($A178,Sensors_OpuBC_cpXFP!$A$2:$A$1013,0),0),"")</f>
        <v/>
      </c>
      <c r="C178" s="296" t="str" cm="1">
        <f t="array" ref="C178">IFERROR(INDEX(Sensors_OpuBC_cpXFP!$H$2:$H$1013,MATCH($A178,Sensors_OpuBC_cpXFP!$A$2:$A$1013,0),0),"")</f>
        <v/>
      </c>
      <c r="D178" s="229" t="s">
        <v>768</v>
      </c>
      <c r="E178" s="308" t="str" cm="1">
        <f t="array" ref="E178">IFERROR(INDEX(Ligands_names_and_links!$B$3:$B$111,MATCH($D178,Ligands_names_and_links!$A$3:$A$111,0),0)," ")</f>
        <v>Fluoxetine</v>
      </c>
      <c r="R178" s="244"/>
      <c r="U178" s="233"/>
      <c r="AA178" s="233"/>
      <c r="AJ178" s="233"/>
      <c r="AK178" s="233"/>
    </row>
    <row r="179" spans="1:289" hidden="1">
      <c r="A179" s="234" t="s">
        <v>311</v>
      </c>
      <c r="B179" s="297" cm="1">
        <f t="array" ref="B179">IFERROR(INDEX(Sensors_OpuBC_cpXFP!$G$2:$G$1013,MATCH($A179,Sensors_OpuBC_cpXFP!$A$2:$A$1013,0),0),"")</f>
        <v>0</v>
      </c>
      <c r="C179" s="298" t="str" cm="1">
        <f t="array" ref="C179">IFERROR(INDEX(Sensors_OpuBC_cpXFP!$H$2:$H$1013,MATCH($A179,Sensors_OpuBC_cpXFP!$A$2:$A$1013,0),0),"")</f>
        <v>HB1</v>
      </c>
      <c r="D179" s="235" t="s">
        <v>769</v>
      </c>
      <c r="E179" s="309" t="str" cm="1">
        <f t="array" ref="E179">IFERROR(INDEX(Ligands_names_and_links!$B$3:$B$111,MATCH($D179,Ligands_names_and_links!$A$3:$A$111,0),0)," ")</f>
        <v>Radafaxine</v>
      </c>
      <c r="F179" s="236">
        <v>0</v>
      </c>
      <c r="G179" s="236"/>
      <c r="H179" s="236">
        <v>0</v>
      </c>
      <c r="I179" s="237"/>
      <c r="J179" s="238">
        <v>0</v>
      </c>
      <c r="K179" s="238">
        <v>0</v>
      </c>
      <c r="L179" s="238">
        <v>0</v>
      </c>
      <c r="M179" s="238">
        <v>0</v>
      </c>
      <c r="N179" s="239">
        <v>0</v>
      </c>
      <c r="O179" s="238">
        <v>0</v>
      </c>
      <c r="P179" s="236"/>
      <c r="Q179" s="238">
        <v>0</v>
      </c>
      <c r="R179" s="245">
        <v>1.65</v>
      </c>
      <c r="S179" s="238">
        <v>0</v>
      </c>
      <c r="T179" s="238">
        <v>0</v>
      </c>
      <c r="U179" s="243">
        <v>250</v>
      </c>
      <c r="V179" s="238">
        <v>0</v>
      </c>
      <c r="W179" s="238">
        <v>0</v>
      </c>
      <c r="X179" s="238">
        <v>0</v>
      </c>
      <c r="Y179" s="238">
        <v>0</v>
      </c>
      <c r="Z179" s="238">
        <v>0</v>
      </c>
      <c r="AA179" s="305">
        <f t="shared" ref="AA179:AA186" si="9">IFERROR(R179/U179," ")</f>
        <v>6.6E-3</v>
      </c>
      <c r="AB179" s="238">
        <v>0</v>
      </c>
      <c r="AC179" s="239">
        <v>0</v>
      </c>
      <c r="AD179" s="238">
        <v>0</v>
      </c>
      <c r="AE179" s="238">
        <v>0</v>
      </c>
      <c r="AF179" s="238">
        <v>0</v>
      </c>
      <c r="AG179" s="238">
        <v>0</v>
      </c>
      <c r="AH179" s="238">
        <v>0</v>
      </c>
      <c r="AI179" s="238">
        <v>0</v>
      </c>
      <c r="AJ179" s="243">
        <v>0</v>
      </c>
      <c r="AK179" s="243">
        <v>0</v>
      </c>
      <c r="AL179" s="238">
        <v>0</v>
      </c>
      <c r="AM179" s="239">
        <v>0</v>
      </c>
      <c r="AN179" s="238">
        <v>0</v>
      </c>
      <c r="AO179" s="238">
        <v>0</v>
      </c>
      <c r="AP179" s="238">
        <v>0</v>
      </c>
      <c r="AQ179" s="238">
        <v>0</v>
      </c>
      <c r="AR179" s="238">
        <v>0</v>
      </c>
      <c r="AS179" s="238">
        <v>0</v>
      </c>
      <c r="AT179" s="238">
        <v>0</v>
      </c>
      <c r="AU179" s="239">
        <v>0</v>
      </c>
    </row>
    <row r="180" spans="1:289" hidden="1">
      <c r="A180" s="228" t="s">
        <v>315</v>
      </c>
      <c r="B180" s="295" cm="1">
        <f t="array" ref="B180">IFERROR(INDEX(Sensors_OpuBC_cpXFP!$G$2:$G$1013,MATCH($A180,Sensors_OpuBC_cpXFP!$A$2:$A$1013,0),0),"")</f>
        <v>0</v>
      </c>
      <c r="C180" s="296" t="str" cm="1">
        <f t="array" ref="C180">IFERROR(INDEX(Sensors_OpuBC_cpXFP!$H$2:$H$1013,MATCH($A180,Sensors_OpuBC_cpXFP!$A$2:$A$1013,0),0),"")</f>
        <v>HB2</v>
      </c>
      <c r="D180" s="229" t="s">
        <v>769</v>
      </c>
      <c r="E180" s="308" t="str" cm="1">
        <f t="array" ref="E180">IFERROR(INDEX(Ligands_names_and_links!$B$3:$B$111,MATCH($D180,Ligands_names_and_links!$A$3:$A$111,0),0)," ")</f>
        <v>Radafaxine</v>
      </c>
      <c r="F180" s="137">
        <v>0</v>
      </c>
      <c r="H180" s="137">
        <v>0</v>
      </c>
      <c r="J180" s="64">
        <v>0</v>
      </c>
      <c r="K180" s="64">
        <v>0</v>
      </c>
      <c r="L180" s="64">
        <v>0</v>
      </c>
      <c r="M180" s="64">
        <v>0</v>
      </c>
      <c r="N180" s="182">
        <v>0</v>
      </c>
      <c r="O180" s="64">
        <v>0</v>
      </c>
      <c r="Q180" s="64">
        <v>0</v>
      </c>
      <c r="R180" s="244">
        <v>2.25</v>
      </c>
      <c r="S180" s="64">
        <v>0</v>
      </c>
      <c r="T180" s="64">
        <v>0</v>
      </c>
      <c r="U180" s="233">
        <v>52.86</v>
      </c>
      <c r="V180" s="64">
        <v>0</v>
      </c>
      <c r="W180" s="64">
        <v>0</v>
      </c>
      <c r="X180" s="64">
        <v>0</v>
      </c>
      <c r="Y180" s="64">
        <v>0</v>
      </c>
      <c r="Z180" s="64">
        <v>0</v>
      </c>
      <c r="AA180" s="304">
        <f t="shared" si="9"/>
        <v>4.2565266742338251E-2</v>
      </c>
      <c r="AB180" s="64">
        <v>0</v>
      </c>
      <c r="AC180" s="182">
        <v>0</v>
      </c>
      <c r="AD180" s="64">
        <v>0</v>
      </c>
      <c r="AE180" s="64">
        <v>0</v>
      </c>
      <c r="AF180" s="64">
        <v>0</v>
      </c>
      <c r="AG180" s="64">
        <v>0</v>
      </c>
      <c r="AH180" s="64">
        <v>0</v>
      </c>
      <c r="AI180" s="64">
        <v>0</v>
      </c>
      <c r="AJ180" s="233">
        <v>0</v>
      </c>
      <c r="AK180" s="233">
        <v>0</v>
      </c>
      <c r="AL180" s="64">
        <v>0</v>
      </c>
      <c r="AM180" s="182">
        <v>0</v>
      </c>
      <c r="AN180" s="64">
        <v>0</v>
      </c>
      <c r="AO180" s="64">
        <v>0</v>
      </c>
      <c r="AP180" s="64">
        <v>0</v>
      </c>
      <c r="AQ180" s="64">
        <v>0</v>
      </c>
      <c r="AR180" s="64">
        <v>0</v>
      </c>
      <c r="AS180" s="64">
        <v>0</v>
      </c>
      <c r="AT180" s="64">
        <v>0</v>
      </c>
      <c r="AU180" s="182">
        <v>0</v>
      </c>
    </row>
    <row r="181" spans="1:289" hidden="1">
      <c r="A181" s="228" t="s">
        <v>316</v>
      </c>
      <c r="B181" s="295" cm="1">
        <f t="array" ref="B181">IFERROR(INDEX(Sensors_OpuBC_cpXFP!$G$2:$G$1013,MATCH($A181,Sensors_OpuBC_cpXFP!$A$2:$A$1013,0),0),"")</f>
        <v>0</v>
      </c>
      <c r="C181" s="296" t="str" cm="1">
        <f t="array" ref="C181">IFERROR(INDEX(Sensors_OpuBC_cpXFP!$H$2:$H$1013,MATCH($A181,Sensors_OpuBC_cpXFP!$A$2:$A$1013,0),0),"")</f>
        <v>HB3</v>
      </c>
      <c r="D181" s="229" t="s">
        <v>769</v>
      </c>
      <c r="E181" s="308" t="str" cm="1">
        <f t="array" ref="E181">IFERROR(INDEX(Ligands_names_and_links!$B$3:$B$111,MATCH($D181,Ligands_names_and_links!$A$3:$A$111,0),0)," ")</f>
        <v>Radafaxine</v>
      </c>
      <c r="F181" s="137">
        <v>0</v>
      </c>
      <c r="H181" s="137">
        <v>0</v>
      </c>
      <c r="J181" s="64">
        <v>0</v>
      </c>
      <c r="K181" s="64">
        <v>0</v>
      </c>
      <c r="L181" s="64">
        <v>0</v>
      </c>
      <c r="M181" s="64">
        <v>0</v>
      </c>
      <c r="N181" s="182">
        <v>0</v>
      </c>
      <c r="O181" s="64">
        <v>0</v>
      </c>
      <c r="Q181" s="64">
        <v>0</v>
      </c>
      <c r="R181" s="244">
        <v>2.35</v>
      </c>
      <c r="S181" s="64">
        <v>0</v>
      </c>
      <c r="T181" s="64">
        <v>0</v>
      </c>
      <c r="U181" s="233">
        <v>13.4</v>
      </c>
      <c r="V181" s="64">
        <v>0</v>
      </c>
      <c r="W181" s="64">
        <v>0</v>
      </c>
      <c r="X181" s="64">
        <v>0</v>
      </c>
      <c r="Y181" s="64">
        <v>0</v>
      </c>
      <c r="Z181" s="64">
        <v>0</v>
      </c>
      <c r="AA181" s="304">
        <f t="shared" si="9"/>
        <v>0.17537313432835822</v>
      </c>
      <c r="AB181" s="64">
        <v>0</v>
      </c>
      <c r="AC181" s="182">
        <v>0</v>
      </c>
      <c r="AD181" s="64">
        <v>0</v>
      </c>
      <c r="AE181" s="64">
        <v>0</v>
      </c>
      <c r="AF181" s="64">
        <v>0</v>
      </c>
      <c r="AG181" s="64">
        <v>0</v>
      </c>
      <c r="AH181" s="64">
        <v>0</v>
      </c>
      <c r="AI181" s="64">
        <v>0</v>
      </c>
      <c r="AJ181" s="233">
        <v>0</v>
      </c>
      <c r="AK181" s="233">
        <v>0</v>
      </c>
      <c r="AL181" s="64">
        <v>0</v>
      </c>
      <c r="AM181" s="182">
        <v>0</v>
      </c>
      <c r="AN181" s="64">
        <v>0</v>
      </c>
      <c r="AO181" s="64">
        <v>0</v>
      </c>
      <c r="AP181" s="64">
        <v>0</v>
      </c>
      <c r="AQ181" s="64">
        <v>0</v>
      </c>
      <c r="AR181" s="64">
        <v>0</v>
      </c>
      <c r="AS181" s="64">
        <v>0</v>
      </c>
      <c r="AT181" s="64">
        <v>0</v>
      </c>
      <c r="AU181" s="182">
        <v>0</v>
      </c>
    </row>
    <row r="182" spans="1:289" hidden="1">
      <c r="A182" s="228" t="s">
        <v>319</v>
      </c>
      <c r="B182" s="295" cm="1">
        <f t="array" ref="B182">IFERROR(INDEX(Sensors_OpuBC_cpXFP!$G$2:$G$1013,MATCH($A182,Sensors_OpuBC_cpXFP!$A$2:$A$1013,0),0),"")</f>
        <v>0</v>
      </c>
      <c r="C182" s="296" t="str" cm="1">
        <f t="array" ref="C182">IFERROR(INDEX(Sensors_OpuBC_cpXFP!$H$2:$H$1013,MATCH($A182,Sensors_OpuBC_cpXFP!$A$2:$A$1013,0),0),"")</f>
        <v>HB4</v>
      </c>
      <c r="D182" s="229" t="s">
        <v>769</v>
      </c>
      <c r="E182" s="308" t="str" cm="1">
        <f t="array" ref="E182">IFERROR(INDEX(Ligands_names_and_links!$B$3:$B$111,MATCH($D182,Ligands_names_and_links!$A$3:$A$111,0),0)," ")</f>
        <v>Radafaxine</v>
      </c>
      <c r="F182" s="137">
        <v>0</v>
      </c>
      <c r="H182" s="137">
        <v>0</v>
      </c>
      <c r="J182" s="64">
        <v>0</v>
      </c>
      <c r="K182" s="64">
        <v>0</v>
      </c>
      <c r="L182" s="64">
        <v>0</v>
      </c>
      <c r="M182" s="64">
        <v>0</v>
      </c>
      <c r="N182" s="182">
        <v>0</v>
      </c>
      <c r="O182" s="64">
        <v>0</v>
      </c>
      <c r="Q182" s="64">
        <v>0</v>
      </c>
      <c r="R182" s="244">
        <v>4</v>
      </c>
      <c r="S182" s="64">
        <v>0</v>
      </c>
      <c r="T182" s="64">
        <v>0</v>
      </c>
      <c r="U182" s="233">
        <v>14.2</v>
      </c>
      <c r="V182" s="64">
        <v>0</v>
      </c>
      <c r="W182" s="64">
        <v>0</v>
      </c>
      <c r="X182" s="64">
        <v>0</v>
      </c>
      <c r="Y182" s="64">
        <v>0</v>
      </c>
      <c r="Z182" s="64">
        <v>0</v>
      </c>
      <c r="AA182" s="304">
        <f t="shared" si="9"/>
        <v>0.28169014084507044</v>
      </c>
      <c r="AB182" s="64">
        <v>0</v>
      </c>
      <c r="AC182" s="182">
        <v>0</v>
      </c>
      <c r="AD182" s="64">
        <v>0</v>
      </c>
      <c r="AE182" s="64">
        <v>0</v>
      </c>
      <c r="AF182" s="64">
        <v>0</v>
      </c>
      <c r="AG182" s="64">
        <v>0</v>
      </c>
      <c r="AH182" s="64">
        <v>0</v>
      </c>
      <c r="AI182" s="64">
        <v>0</v>
      </c>
      <c r="AJ182" s="233">
        <v>0</v>
      </c>
      <c r="AK182" s="233">
        <v>0</v>
      </c>
      <c r="AL182" s="64">
        <v>0</v>
      </c>
      <c r="AM182" s="182">
        <v>0</v>
      </c>
      <c r="AN182" s="64">
        <v>0</v>
      </c>
      <c r="AO182" s="64">
        <v>0</v>
      </c>
      <c r="AP182" s="64">
        <v>0</v>
      </c>
      <c r="AQ182" s="64">
        <v>0</v>
      </c>
      <c r="AR182" s="64">
        <v>0</v>
      </c>
      <c r="AS182" s="64">
        <v>0</v>
      </c>
      <c r="AT182" s="64">
        <v>0</v>
      </c>
      <c r="AU182" s="182">
        <v>0</v>
      </c>
    </row>
    <row r="183" spans="1:289" hidden="1">
      <c r="A183" s="228" t="s">
        <v>323</v>
      </c>
      <c r="B183" s="295" cm="1">
        <f t="array" ref="B183">IFERROR(INDEX(Sensors_OpuBC_cpXFP!$G$2:$G$1013,MATCH($A183,Sensors_OpuBC_cpXFP!$A$2:$A$1013,0),0),"")</f>
        <v>0</v>
      </c>
      <c r="C183" s="296" t="str" cm="1">
        <f t="array" ref="C183">IFERROR(INDEX(Sensors_OpuBC_cpXFP!$H$2:$H$1013,MATCH($A183,Sensors_OpuBC_cpXFP!$A$2:$A$1013,0),0),"")</f>
        <v>HB5</v>
      </c>
      <c r="D183" s="229" t="s">
        <v>769</v>
      </c>
      <c r="E183" s="308" t="str" cm="1">
        <f t="array" ref="E183">IFERROR(INDEX(Ligands_names_and_links!$B$3:$B$111,MATCH($D183,Ligands_names_and_links!$A$3:$A$111,0),0)," ")</f>
        <v>Radafaxine</v>
      </c>
      <c r="F183" s="137">
        <v>0</v>
      </c>
      <c r="H183" s="137">
        <v>0</v>
      </c>
      <c r="J183" s="64">
        <v>0</v>
      </c>
      <c r="K183" s="64">
        <v>0</v>
      </c>
      <c r="L183" s="64">
        <v>0</v>
      </c>
      <c r="M183" s="64">
        <v>0</v>
      </c>
      <c r="N183" s="182">
        <v>0</v>
      </c>
      <c r="O183" s="64">
        <v>0</v>
      </c>
      <c r="Q183" s="64">
        <v>0</v>
      </c>
      <c r="R183" s="244">
        <v>5.5</v>
      </c>
      <c r="S183" s="64">
        <v>0</v>
      </c>
      <c r="T183" s="64">
        <v>0</v>
      </c>
      <c r="U183" s="233">
        <v>13.4</v>
      </c>
      <c r="V183" s="64">
        <v>0</v>
      </c>
      <c r="W183" s="64">
        <v>0</v>
      </c>
      <c r="X183" s="64">
        <v>0</v>
      </c>
      <c r="Y183" s="64">
        <v>0</v>
      </c>
      <c r="Z183" s="64">
        <v>0</v>
      </c>
      <c r="AA183" s="304">
        <f t="shared" si="9"/>
        <v>0.41044776119402981</v>
      </c>
      <c r="AB183" s="64">
        <v>0</v>
      </c>
      <c r="AC183" s="182">
        <v>0</v>
      </c>
      <c r="AD183" s="64">
        <v>0</v>
      </c>
      <c r="AE183" s="64">
        <v>0</v>
      </c>
      <c r="AF183" s="64">
        <v>0</v>
      </c>
      <c r="AG183" s="64">
        <v>0</v>
      </c>
      <c r="AH183" s="64">
        <v>0</v>
      </c>
      <c r="AI183" s="64">
        <v>0</v>
      </c>
      <c r="AJ183" s="233">
        <v>0</v>
      </c>
      <c r="AK183" s="233">
        <v>0</v>
      </c>
      <c r="AL183" s="64">
        <v>0</v>
      </c>
      <c r="AM183" s="182">
        <v>0</v>
      </c>
      <c r="AN183" s="64">
        <v>0</v>
      </c>
      <c r="AO183" s="64">
        <v>0</v>
      </c>
      <c r="AP183" s="64">
        <v>0</v>
      </c>
      <c r="AQ183" s="64">
        <v>0</v>
      </c>
      <c r="AR183" s="64">
        <v>0</v>
      </c>
      <c r="AS183" s="64">
        <v>0</v>
      </c>
      <c r="AT183" s="64">
        <v>0</v>
      </c>
      <c r="AU183" s="182">
        <v>0</v>
      </c>
    </row>
    <row r="184" spans="1:289" hidden="1">
      <c r="A184" s="228" t="s">
        <v>325</v>
      </c>
      <c r="B184" s="295" cm="1">
        <f t="array" ref="B184">IFERROR(INDEX(Sensors_OpuBC_cpXFP!$G$2:$G$1013,MATCH($A184,Sensors_OpuBC_cpXFP!$A$2:$A$1013,0),0),"")</f>
        <v>0</v>
      </c>
      <c r="C184" s="296" t="str" cm="1">
        <f t="array" ref="C184">IFERROR(INDEX(Sensors_OpuBC_cpXFP!$H$2:$H$1013,MATCH($A184,Sensors_OpuBC_cpXFP!$A$2:$A$1013,0),0),"")</f>
        <v>HB6</v>
      </c>
      <c r="D184" s="229" t="s">
        <v>769</v>
      </c>
      <c r="E184" s="308" t="str" cm="1">
        <f t="array" ref="E184">IFERROR(INDEX(Ligands_names_and_links!$B$3:$B$111,MATCH($D184,Ligands_names_and_links!$A$3:$A$111,0),0)," ")</f>
        <v>Radafaxine</v>
      </c>
      <c r="F184" s="137">
        <v>0</v>
      </c>
      <c r="H184" s="137">
        <v>0</v>
      </c>
      <c r="J184" s="64">
        <v>0</v>
      </c>
      <c r="K184" s="64">
        <v>0</v>
      </c>
      <c r="L184" s="64">
        <v>0</v>
      </c>
      <c r="M184" s="64">
        <v>0</v>
      </c>
      <c r="N184" s="182">
        <v>0</v>
      </c>
      <c r="O184" s="64">
        <v>0</v>
      </c>
      <c r="Q184" s="64">
        <v>0</v>
      </c>
      <c r="R184" s="244">
        <v>5.5</v>
      </c>
      <c r="S184" s="64">
        <v>0</v>
      </c>
      <c r="T184" s="64">
        <v>0</v>
      </c>
      <c r="U184" s="233">
        <v>9.9</v>
      </c>
      <c r="V184" s="64">
        <v>0</v>
      </c>
      <c r="W184" s="64">
        <v>0</v>
      </c>
      <c r="X184" s="64">
        <v>0</v>
      </c>
      <c r="Y184" s="64">
        <v>0</v>
      </c>
      <c r="Z184" s="64">
        <v>0</v>
      </c>
      <c r="AA184" s="304">
        <f t="shared" si="9"/>
        <v>0.55555555555555558</v>
      </c>
      <c r="AB184" s="64">
        <v>0</v>
      </c>
      <c r="AC184" s="182">
        <v>0</v>
      </c>
      <c r="AD184" s="64">
        <v>0</v>
      </c>
      <c r="AE184" s="64">
        <v>0</v>
      </c>
      <c r="AF184" s="64">
        <v>0</v>
      </c>
      <c r="AG184" s="64">
        <v>0</v>
      </c>
      <c r="AH184" s="64">
        <v>0</v>
      </c>
      <c r="AI184" s="64">
        <v>0</v>
      </c>
      <c r="AJ184" s="233">
        <v>0</v>
      </c>
      <c r="AK184" s="233">
        <v>0</v>
      </c>
      <c r="AL184" s="64">
        <v>0</v>
      </c>
      <c r="AM184" s="182">
        <v>0</v>
      </c>
      <c r="AN184" s="64">
        <v>0</v>
      </c>
      <c r="AO184" s="64">
        <v>0</v>
      </c>
      <c r="AP184" s="64">
        <v>0</v>
      </c>
      <c r="AQ184" s="64">
        <v>0</v>
      </c>
      <c r="AR184" s="64">
        <v>0</v>
      </c>
      <c r="AS184" s="64">
        <v>0</v>
      </c>
      <c r="AT184" s="64">
        <v>0</v>
      </c>
      <c r="AU184" s="182">
        <v>0</v>
      </c>
    </row>
    <row r="185" spans="1:289" hidden="1">
      <c r="A185" s="228" t="s">
        <v>327</v>
      </c>
      <c r="B185" s="295" cm="1">
        <f t="array" ref="B185">IFERROR(INDEX(Sensors_OpuBC_cpXFP!$G$2:$G$1013,MATCH($A185,Sensors_OpuBC_cpXFP!$A$2:$A$1013,0),0),"")</f>
        <v>0</v>
      </c>
      <c r="C185" s="296" t="str" cm="1">
        <f t="array" ref="C185">IFERROR(INDEX(Sensors_OpuBC_cpXFP!$H$2:$H$1013,MATCH($A185,Sensors_OpuBC_cpXFP!$A$2:$A$1013,0),0),"")</f>
        <v>HB7</v>
      </c>
      <c r="D185" s="229" t="s">
        <v>769</v>
      </c>
      <c r="E185" s="308" t="str" cm="1">
        <f t="array" ref="E185">IFERROR(INDEX(Ligands_names_and_links!$B$3:$B$111,MATCH($D185,Ligands_names_and_links!$A$3:$A$111,0),0)," ")</f>
        <v>Radafaxine</v>
      </c>
      <c r="F185" s="137">
        <v>0</v>
      </c>
      <c r="H185" s="137">
        <v>0</v>
      </c>
      <c r="J185" s="64">
        <v>0</v>
      </c>
      <c r="K185" s="64">
        <v>0</v>
      </c>
      <c r="L185" s="64">
        <v>0</v>
      </c>
      <c r="M185" s="64">
        <v>0</v>
      </c>
      <c r="N185" s="182">
        <v>0</v>
      </c>
      <c r="O185" s="64">
        <v>0</v>
      </c>
      <c r="Q185" s="64">
        <v>0</v>
      </c>
      <c r="R185" s="244">
        <v>4.0999999999999996</v>
      </c>
      <c r="S185" s="64">
        <v>0</v>
      </c>
      <c r="T185" s="64">
        <v>0</v>
      </c>
      <c r="U185" s="233">
        <v>5.5</v>
      </c>
      <c r="V185" s="64">
        <v>0</v>
      </c>
      <c r="W185" s="64">
        <v>0</v>
      </c>
      <c r="X185" s="64">
        <v>0</v>
      </c>
      <c r="Y185" s="64">
        <v>0</v>
      </c>
      <c r="Z185" s="64">
        <v>0</v>
      </c>
      <c r="AA185" s="304">
        <f t="shared" si="9"/>
        <v>0.74545454545454537</v>
      </c>
      <c r="AB185" s="64">
        <v>0</v>
      </c>
      <c r="AC185" s="182">
        <v>0</v>
      </c>
      <c r="AD185" s="64">
        <v>0</v>
      </c>
      <c r="AE185" s="64">
        <v>0</v>
      </c>
      <c r="AF185" s="64">
        <v>0</v>
      </c>
      <c r="AG185" s="64">
        <v>0</v>
      </c>
      <c r="AH185" s="64">
        <v>0</v>
      </c>
      <c r="AI185" s="64">
        <v>0</v>
      </c>
      <c r="AJ185" s="233">
        <v>0</v>
      </c>
      <c r="AK185" s="233">
        <v>0</v>
      </c>
      <c r="AL185" s="64">
        <v>0</v>
      </c>
      <c r="AM185" s="182">
        <v>0</v>
      </c>
      <c r="AN185" s="64">
        <v>0</v>
      </c>
      <c r="AO185" s="64">
        <v>0</v>
      </c>
      <c r="AP185" s="64">
        <v>0</v>
      </c>
      <c r="AQ185" s="64">
        <v>0</v>
      </c>
      <c r="AR185" s="64">
        <v>0</v>
      </c>
      <c r="AS185" s="64">
        <v>0</v>
      </c>
      <c r="AT185" s="64">
        <v>0</v>
      </c>
      <c r="AU185" s="182">
        <v>0</v>
      </c>
    </row>
    <row r="186" spans="1:289" s="238" customFormat="1" hidden="1">
      <c r="A186" s="228" t="s">
        <v>330</v>
      </c>
      <c r="B186" s="295" cm="1">
        <f t="array" ref="B186">IFERROR(INDEX(Sensors_OpuBC_cpXFP!$G$2:$G$1013,MATCH($A186,Sensors_OpuBC_cpXFP!$A$2:$A$1013,0),0),"")</f>
        <v>0</v>
      </c>
      <c r="C186" s="296" t="str" cm="1">
        <f t="array" ref="C186">IFERROR(INDEX(Sensors_OpuBC_cpXFP!$H$2:$H$1013,MATCH($A186,Sensors_OpuBC_cpXFP!$A$2:$A$1013,0),0),"")</f>
        <v>HB8</v>
      </c>
      <c r="D186" s="229" t="s">
        <v>769</v>
      </c>
      <c r="E186" s="308" t="str" cm="1">
        <f t="array" ref="E186">IFERROR(INDEX(Ligands_names_and_links!$B$3:$B$111,MATCH($D186,Ligands_names_and_links!$A$3:$A$111,0),0)," ")</f>
        <v>Radafaxine</v>
      </c>
      <c r="F186" s="137">
        <v>0</v>
      </c>
      <c r="G186" s="137"/>
      <c r="H186" s="137">
        <v>0</v>
      </c>
      <c r="I186" s="142"/>
      <c r="J186" s="64">
        <v>0</v>
      </c>
      <c r="K186" s="64">
        <v>0</v>
      </c>
      <c r="L186" s="64">
        <v>0</v>
      </c>
      <c r="M186" s="64">
        <v>0</v>
      </c>
      <c r="N186" s="182">
        <v>0</v>
      </c>
      <c r="O186" s="64">
        <v>0</v>
      </c>
      <c r="P186" s="137"/>
      <c r="Q186" s="64">
        <v>0</v>
      </c>
      <c r="R186" s="244">
        <v>5.2</v>
      </c>
      <c r="S186" s="64">
        <v>0</v>
      </c>
      <c r="T186" s="64">
        <v>0</v>
      </c>
      <c r="U186" s="233">
        <v>3.9</v>
      </c>
      <c r="V186" s="64">
        <v>0</v>
      </c>
      <c r="W186" s="64">
        <v>0</v>
      </c>
      <c r="X186" s="64">
        <v>0</v>
      </c>
      <c r="Y186" s="64">
        <v>0</v>
      </c>
      <c r="Z186" s="64">
        <v>0</v>
      </c>
      <c r="AA186" s="304">
        <f t="shared" si="9"/>
        <v>1.3333333333333335</v>
      </c>
      <c r="AB186" s="64">
        <v>0</v>
      </c>
      <c r="AC186" s="182">
        <v>0</v>
      </c>
      <c r="AD186" s="64">
        <v>0</v>
      </c>
      <c r="AE186" s="64">
        <v>0</v>
      </c>
      <c r="AF186" s="64">
        <v>0</v>
      </c>
      <c r="AG186" s="64">
        <v>0</v>
      </c>
      <c r="AH186" s="64">
        <v>0</v>
      </c>
      <c r="AI186" s="64">
        <v>0</v>
      </c>
      <c r="AJ186" s="233">
        <v>0</v>
      </c>
      <c r="AK186" s="233">
        <v>0</v>
      </c>
      <c r="AL186" s="64">
        <v>0</v>
      </c>
      <c r="AM186" s="182">
        <v>0</v>
      </c>
      <c r="AN186" s="64">
        <v>0</v>
      </c>
      <c r="AO186" s="64">
        <v>0</v>
      </c>
      <c r="AP186" s="64">
        <v>0</v>
      </c>
      <c r="AQ186" s="64">
        <v>0</v>
      </c>
      <c r="AR186" s="64">
        <v>0</v>
      </c>
      <c r="AS186" s="64">
        <v>0</v>
      </c>
      <c r="AT186" s="64">
        <v>0</v>
      </c>
      <c r="AU186" s="182">
        <v>0</v>
      </c>
      <c r="AV186" s="64"/>
      <c r="AW186" s="64"/>
      <c r="AX186" s="64"/>
      <c r="AY186" s="64"/>
      <c r="AZ186" s="64"/>
      <c r="BA186" s="64"/>
      <c r="BB186" s="64"/>
      <c r="BC186" s="64"/>
      <c r="BD186" s="64"/>
      <c r="BE186" s="64"/>
      <c r="BF186" s="64"/>
      <c r="BG186" s="64"/>
      <c r="BH186" s="64"/>
      <c r="BI186" s="64"/>
      <c r="BJ186" s="64"/>
      <c r="BK186" s="64"/>
      <c r="BL186" s="64"/>
      <c r="BM186" s="64"/>
      <c r="BN186" s="64"/>
      <c r="BO186" s="64"/>
      <c r="BP186" s="64"/>
      <c r="BQ186" s="64"/>
      <c r="BR186" s="64"/>
      <c r="BS186" s="64"/>
      <c r="BT186" s="64"/>
      <c r="BU186" s="64"/>
      <c r="BV186" s="64"/>
      <c r="BW186" s="64"/>
      <c r="BX186" s="64"/>
      <c r="BY186" s="64"/>
      <c r="BZ186" s="64"/>
      <c r="CA186" s="64"/>
      <c r="CB186" s="64"/>
      <c r="CC186" s="64"/>
      <c r="CD186" s="64"/>
      <c r="CE186" s="64"/>
      <c r="CF186" s="64"/>
      <c r="CG186" s="64"/>
      <c r="CH186" s="64"/>
      <c r="CI186" s="64"/>
      <c r="CJ186" s="64"/>
      <c r="CK186" s="64"/>
      <c r="CL186" s="64"/>
      <c r="CM186" s="64"/>
      <c r="CN186" s="64"/>
      <c r="CO186" s="64"/>
      <c r="CP186" s="64"/>
      <c r="CQ186" s="64"/>
      <c r="CR186" s="64"/>
      <c r="CS186" s="64"/>
      <c r="CT186" s="64"/>
      <c r="CU186" s="64"/>
      <c r="CV186" s="64"/>
      <c r="CW186" s="64"/>
      <c r="CX186" s="64"/>
      <c r="CY186" s="64"/>
      <c r="CZ186" s="64"/>
      <c r="DA186" s="64"/>
      <c r="DB186" s="64"/>
      <c r="DC186" s="64"/>
      <c r="DD186" s="64"/>
      <c r="DE186" s="64"/>
      <c r="DF186" s="64"/>
      <c r="DG186" s="64"/>
      <c r="DH186" s="64"/>
      <c r="DI186" s="64"/>
      <c r="DJ186" s="64"/>
      <c r="DK186" s="64"/>
      <c r="DL186" s="64"/>
      <c r="DM186" s="64"/>
      <c r="DN186" s="64"/>
      <c r="DO186" s="64"/>
      <c r="DP186" s="64"/>
      <c r="DQ186" s="64"/>
      <c r="DR186" s="64"/>
      <c r="DS186" s="64"/>
      <c r="DT186" s="64"/>
      <c r="DU186" s="64"/>
      <c r="DV186" s="64"/>
      <c r="DW186" s="64"/>
      <c r="DX186" s="64"/>
      <c r="DY186" s="64"/>
      <c r="DZ186" s="64"/>
      <c r="EA186" s="64"/>
      <c r="EB186" s="64"/>
      <c r="EC186" s="64"/>
      <c r="ED186" s="64"/>
      <c r="EE186" s="64"/>
      <c r="EF186" s="64"/>
      <c r="EG186" s="64"/>
      <c r="EH186" s="64"/>
      <c r="EI186" s="64"/>
      <c r="EJ186" s="64"/>
      <c r="EK186" s="64"/>
      <c r="EL186" s="64"/>
      <c r="EM186" s="64"/>
      <c r="EN186" s="64"/>
      <c r="EO186" s="64"/>
      <c r="EP186" s="64"/>
      <c r="EQ186" s="64"/>
      <c r="ER186" s="64"/>
      <c r="ES186" s="64"/>
      <c r="ET186" s="64"/>
      <c r="EU186" s="64"/>
      <c r="EV186" s="64"/>
      <c r="EW186" s="64"/>
      <c r="EX186" s="64"/>
      <c r="EY186" s="64"/>
      <c r="EZ186" s="64"/>
      <c r="FA186" s="64"/>
      <c r="FB186" s="64"/>
      <c r="FC186" s="64"/>
      <c r="FD186" s="64"/>
      <c r="FE186" s="64"/>
      <c r="FF186" s="64"/>
      <c r="FG186" s="64"/>
      <c r="FH186" s="64"/>
      <c r="FI186" s="64"/>
      <c r="FJ186" s="64"/>
      <c r="FK186" s="64"/>
      <c r="FL186" s="64"/>
      <c r="FM186" s="64"/>
      <c r="FN186" s="64"/>
      <c r="FO186" s="64"/>
      <c r="FP186" s="64"/>
      <c r="FQ186" s="64"/>
      <c r="FR186" s="64"/>
      <c r="FS186" s="64"/>
      <c r="FT186" s="64"/>
      <c r="FU186" s="64"/>
      <c r="FV186" s="64"/>
      <c r="FW186" s="64"/>
      <c r="FX186" s="64"/>
      <c r="FY186" s="64"/>
      <c r="FZ186" s="64"/>
      <c r="GA186" s="64"/>
      <c r="GB186" s="64"/>
      <c r="GC186" s="64"/>
      <c r="GD186" s="64"/>
      <c r="GE186" s="64"/>
      <c r="GF186" s="64"/>
      <c r="GG186" s="64"/>
      <c r="GH186" s="64"/>
      <c r="GI186" s="64"/>
      <c r="GJ186" s="64"/>
      <c r="GK186" s="64"/>
      <c r="GL186" s="64"/>
      <c r="GM186" s="64"/>
      <c r="GN186" s="64"/>
      <c r="GO186" s="64"/>
      <c r="GP186" s="64"/>
      <c r="GQ186" s="64"/>
      <c r="GR186" s="64"/>
      <c r="GS186" s="64"/>
      <c r="GT186" s="64"/>
      <c r="GU186" s="64"/>
      <c r="GV186" s="64"/>
      <c r="GW186" s="64"/>
      <c r="GX186" s="64"/>
      <c r="GY186" s="64"/>
      <c r="GZ186" s="64"/>
      <c r="HA186" s="64"/>
      <c r="HB186" s="64"/>
      <c r="HC186" s="64"/>
      <c r="HD186" s="64"/>
      <c r="HE186" s="64"/>
      <c r="HF186" s="64"/>
      <c r="HG186" s="64"/>
      <c r="HH186" s="64"/>
      <c r="HI186" s="64"/>
      <c r="HJ186" s="64"/>
      <c r="HK186" s="64"/>
      <c r="HL186" s="64"/>
      <c r="HM186" s="64"/>
      <c r="HN186" s="64"/>
      <c r="HO186" s="64"/>
      <c r="HP186" s="64"/>
      <c r="HQ186" s="64"/>
      <c r="HR186" s="64"/>
      <c r="HS186" s="64"/>
      <c r="HT186" s="64"/>
      <c r="HU186" s="64"/>
      <c r="HV186" s="64"/>
      <c r="HW186" s="64"/>
      <c r="HX186" s="64"/>
      <c r="HY186" s="64"/>
      <c r="HZ186" s="64"/>
      <c r="IA186" s="64"/>
      <c r="IB186" s="64"/>
      <c r="IC186" s="64"/>
      <c r="ID186" s="64"/>
      <c r="IE186" s="64"/>
      <c r="IF186" s="64"/>
      <c r="IG186" s="64"/>
      <c r="IH186" s="64"/>
      <c r="II186" s="64"/>
      <c r="IJ186" s="64"/>
      <c r="IK186" s="64"/>
      <c r="IL186" s="64"/>
      <c r="IM186" s="64"/>
      <c r="IN186" s="64"/>
      <c r="IO186" s="64"/>
      <c r="IP186" s="64"/>
      <c r="IQ186" s="64"/>
      <c r="IR186" s="64"/>
      <c r="IS186" s="64"/>
      <c r="IT186" s="64"/>
      <c r="IU186" s="64"/>
      <c r="IV186" s="64"/>
      <c r="IW186" s="64"/>
      <c r="IX186" s="64"/>
      <c r="IY186" s="64"/>
      <c r="IZ186" s="64"/>
      <c r="JA186" s="64"/>
      <c r="JB186" s="64"/>
      <c r="JC186" s="64"/>
      <c r="JD186" s="64"/>
      <c r="JE186" s="64"/>
      <c r="JF186" s="64"/>
      <c r="JG186" s="64"/>
      <c r="JH186" s="64"/>
      <c r="JI186" s="64"/>
      <c r="JJ186" s="64"/>
      <c r="JK186" s="64"/>
      <c r="JL186" s="64"/>
      <c r="JM186" s="64"/>
      <c r="JN186" s="64"/>
      <c r="JO186" s="64"/>
      <c r="JP186" s="64"/>
      <c r="JQ186" s="64"/>
      <c r="JR186" s="64"/>
      <c r="JS186" s="64"/>
      <c r="JT186" s="64"/>
      <c r="JU186" s="64"/>
      <c r="JV186" s="64"/>
      <c r="JW186" s="64"/>
      <c r="JX186" s="64"/>
      <c r="JY186" s="64"/>
      <c r="JZ186" s="64"/>
      <c r="KA186" s="64"/>
      <c r="KB186" s="64"/>
      <c r="KC186" s="64"/>
    </row>
    <row r="187" spans="1:289" hidden="1">
      <c r="A187" s="228"/>
      <c r="B187" s="295" t="str" cm="1">
        <f t="array" ref="B187">IFERROR(INDEX(Sensors_OpuBC_cpXFP!$G$2:$G$1013,MATCH($A187,Sensors_OpuBC_cpXFP!$A$2:$A$1013,0),0),"")</f>
        <v/>
      </c>
      <c r="C187" s="296" t="str" cm="1">
        <f t="array" ref="C187">IFERROR(INDEX(Sensors_OpuBC_cpXFP!$H$2:$H$1013,MATCH($A187,Sensors_OpuBC_cpXFP!$A$2:$A$1013,0),0),"")</f>
        <v/>
      </c>
      <c r="D187" s="229" t="s">
        <v>769</v>
      </c>
      <c r="E187" s="308" t="str" cm="1">
        <f t="array" ref="E187">IFERROR(INDEX(Ligands_names_and_links!$B$3:$B$111,MATCH($D187,Ligands_names_and_links!$A$3:$A$111,0),0)," ")</f>
        <v>Radafaxine</v>
      </c>
      <c r="R187" s="244"/>
      <c r="U187" s="233"/>
      <c r="AA187" s="233"/>
      <c r="AJ187" s="233"/>
      <c r="AK187" s="233"/>
    </row>
    <row r="188" spans="1:289" hidden="1">
      <c r="A188" s="228"/>
      <c r="B188" s="295" t="str" cm="1">
        <f t="array" ref="B188">IFERROR(INDEX(Sensors_OpuBC_cpXFP!$G$2:$G$1013,MATCH($A188,Sensors_OpuBC_cpXFP!$A$2:$A$1013,0),0),"")</f>
        <v/>
      </c>
      <c r="C188" s="296" t="str" cm="1">
        <f t="array" ref="C188">IFERROR(INDEX(Sensors_OpuBC_cpXFP!$H$2:$H$1013,MATCH($A188,Sensors_OpuBC_cpXFP!$A$2:$A$1013,0),0),"")</f>
        <v/>
      </c>
      <c r="D188" s="229" t="s">
        <v>769</v>
      </c>
      <c r="E188" s="308" t="str" cm="1">
        <f t="array" ref="E188">IFERROR(INDEX(Ligands_names_and_links!$B$3:$B$111,MATCH($D188,Ligands_names_and_links!$A$3:$A$111,0),0)," ")</f>
        <v>Radafaxine</v>
      </c>
      <c r="R188" s="244"/>
      <c r="U188" s="233"/>
      <c r="AA188" s="233"/>
      <c r="AJ188" s="233"/>
      <c r="AK188" s="233"/>
    </row>
    <row r="189" spans="1:289" hidden="1">
      <c r="A189" s="228"/>
      <c r="B189" s="295" t="str" cm="1">
        <f t="array" ref="B189">IFERROR(INDEX(Sensors_OpuBC_cpXFP!$G$2:$G$1013,MATCH($A189,Sensors_OpuBC_cpXFP!$A$2:$A$1013,0),0),"")</f>
        <v/>
      </c>
      <c r="C189" s="296" t="str" cm="1">
        <f t="array" ref="C189">IFERROR(INDEX(Sensors_OpuBC_cpXFP!$H$2:$H$1013,MATCH($A189,Sensors_OpuBC_cpXFP!$A$2:$A$1013,0),0),"")</f>
        <v/>
      </c>
      <c r="D189" s="229" t="s">
        <v>769</v>
      </c>
      <c r="E189" s="308" t="str" cm="1">
        <f t="array" ref="E189">IFERROR(INDEX(Ligands_names_and_links!$B$3:$B$111,MATCH($D189,Ligands_names_and_links!$A$3:$A$111,0),0)," ")</f>
        <v>Radafaxine</v>
      </c>
      <c r="R189" s="244"/>
      <c r="U189" s="233"/>
      <c r="AA189" s="233"/>
      <c r="AJ189" s="233"/>
      <c r="AK189" s="233"/>
    </row>
    <row r="190" spans="1:289" hidden="1">
      <c r="A190" s="234"/>
      <c r="B190" s="297" t="str" cm="1">
        <f t="array" ref="B190">IFERROR(INDEX(Sensors_OpuBC_cpXFP!$G$2:$G$1013,MATCH($A190,Sensors_OpuBC_cpXFP!$A$2:$A$1013,0),0),"")</f>
        <v/>
      </c>
      <c r="C190" s="298" t="str" cm="1">
        <f t="array" ref="C190">IFERROR(INDEX(Sensors_OpuBC_cpXFP!$H$2:$H$1013,MATCH($A190,Sensors_OpuBC_cpXFP!$A$2:$A$1013,0),0),"")</f>
        <v/>
      </c>
      <c r="D190" s="235" t="s">
        <v>769</v>
      </c>
      <c r="E190" s="309" t="str" cm="1">
        <f t="array" ref="E190">IFERROR(INDEX(Ligands_names_and_links!$B$3:$B$111,MATCH($D190,Ligands_names_and_links!$A$3:$A$111,0),0)," ")</f>
        <v>Radafaxine</v>
      </c>
      <c r="F190" s="236"/>
      <c r="G190" s="236"/>
      <c r="H190" s="236"/>
      <c r="I190" s="237"/>
      <c r="J190" s="238"/>
      <c r="K190" s="238"/>
      <c r="L190" s="238"/>
      <c r="M190" s="238"/>
      <c r="N190" s="239"/>
      <c r="O190" s="238"/>
      <c r="P190" s="236"/>
      <c r="Q190" s="238"/>
      <c r="R190" s="245"/>
      <c r="S190" s="238"/>
      <c r="T190" s="238"/>
      <c r="U190" s="243"/>
      <c r="V190" s="238"/>
      <c r="W190" s="238"/>
      <c r="X190" s="238"/>
      <c r="Y190" s="238"/>
      <c r="Z190" s="238"/>
      <c r="AA190" s="243"/>
      <c r="AB190" s="238"/>
      <c r="AC190" s="239"/>
      <c r="AD190" s="238"/>
      <c r="AE190" s="238"/>
      <c r="AF190" s="238"/>
      <c r="AG190" s="238"/>
      <c r="AH190" s="238"/>
      <c r="AI190" s="238"/>
      <c r="AJ190" s="243"/>
      <c r="AK190" s="243"/>
      <c r="AL190" s="238"/>
      <c r="AM190" s="239"/>
      <c r="AN190" s="238"/>
      <c r="AO190" s="238"/>
      <c r="AP190" s="238"/>
      <c r="AQ190" s="238"/>
      <c r="AR190" s="238"/>
      <c r="AS190" s="238"/>
      <c r="AT190" s="238"/>
      <c r="AU190" s="239"/>
    </row>
    <row r="191" spans="1:289" hidden="1">
      <c r="A191" s="228"/>
      <c r="B191" s="295" t="str" cm="1">
        <f t="array" ref="B191">IFERROR(INDEX(Sensors_OpuBC_cpXFP!$G$2:$G$1013,MATCH($A191,Sensors_OpuBC_cpXFP!$A$2:$A$1013,0),0),"")</f>
        <v/>
      </c>
      <c r="C191" s="296" t="str" cm="1">
        <f t="array" ref="C191">IFERROR(INDEX(Sensors_OpuBC_cpXFP!$H$2:$H$1013,MATCH($A191,Sensors_OpuBC_cpXFP!$A$2:$A$1013,0),0),"")</f>
        <v/>
      </c>
      <c r="D191" s="229" t="s">
        <v>769</v>
      </c>
      <c r="E191" s="308" t="str" cm="1">
        <f t="array" ref="E191">IFERROR(INDEX(Ligands_names_and_links!$B$3:$B$111,MATCH($D191,Ligands_names_and_links!$A$3:$A$111,0),0)," ")</f>
        <v>Radafaxine</v>
      </c>
      <c r="R191" s="244"/>
      <c r="U191" s="233"/>
      <c r="AA191" s="233"/>
      <c r="AJ191" s="233"/>
      <c r="AK191" s="233"/>
    </row>
    <row r="192" spans="1:289" hidden="1">
      <c r="A192" s="228" t="s">
        <v>271</v>
      </c>
      <c r="B192" s="295" cm="1">
        <f t="array" ref="B192">IFERROR(INDEX(Sensors_OpuBC_cpXFP!$G$2:$G$1013,MATCH($A192,Sensors_OpuBC_cpXFP!$A$2:$A$1013,0),0),"")</f>
        <v>0</v>
      </c>
      <c r="C192" s="296" t="str" cm="1">
        <f t="array" ref="C192">IFERROR(INDEX(Sensors_OpuBC_cpXFP!$H$2:$H$1013,MATCH($A192,Sensors_OpuBC_cpXFP!$A$2:$A$1013,0),0),"")</f>
        <v>Scop1</v>
      </c>
      <c r="D192" s="229" t="s">
        <v>770</v>
      </c>
      <c r="E192" s="308" t="str" cm="1">
        <f t="array" ref="E192">IFERROR(INDEX(Ligands_names_and_links!$B$3:$B$111,MATCH($D192,Ligands_names_and_links!$A$3:$A$111,0),0)," ")</f>
        <v>Scopolamine</v>
      </c>
      <c r="F192" s="137">
        <v>0</v>
      </c>
      <c r="H192" s="137">
        <v>0</v>
      </c>
      <c r="J192" s="64">
        <v>0</v>
      </c>
      <c r="K192" s="64">
        <v>0</v>
      </c>
      <c r="L192" s="64">
        <v>0</v>
      </c>
      <c r="M192" s="64">
        <v>0</v>
      </c>
      <c r="N192" s="182">
        <v>0</v>
      </c>
      <c r="O192" s="64">
        <v>0</v>
      </c>
      <c r="P192" s="137" t="s">
        <v>894</v>
      </c>
      <c r="Q192" s="64">
        <v>0</v>
      </c>
      <c r="R192" s="244">
        <v>2.8</v>
      </c>
      <c r="S192" s="64">
        <v>0</v>
      </c>
      <c r="T192" s="64">
        <v>0</v>
      </c>
      <c r="U192" s="233">
        <v>21</v>
      </c>
      <c r="V192" s="64">
        <v>0</v>
      </c>
      <c r="W192" s="64">
        <v>0</v>
      </c>
      <c r="X192" s="64">
        <v>0</v>
      </c>
      <c r="Y192" s="64">
        <v>0</v>
      </c>
      <c r="Z192" s="64">
        <v>0</v>
      </c>
      <c r="AA192" s="304">
        <f t="shared" ref="AA192:AA197" si="10">IFERROR(R192/U192," ")</f>
        <v>0.13333333333333333</v>
      </c>
      <c r="AB192" s="64">
        <v>0</v>
      </c>
      <c r="AC192" s="182">
        <v>0</v>
      </c>
      <c r="AD192" s="64">
        <v>0</v>
      </c>
      <c r="AE192" s="64">
        <v>0</v>
      </c>
      <c r="AF192" s="64">
        <v>0</v>
      </c>
      <c r="AG192" s="64">
        <v>0</v>
      </c>
      <c r="AH192" s="64">
        <v>0</v>
      </c>
      <c r="AI192" s="64">
        <v>0</v>
      </c>
      <c r="AJ192" s="233">
        <v>0</v>
      </c>
      <c r="AK192" s="233">
        <v>0</v>
      </c>
      <c r="AL192" s="64">
        <v>0</v>
      </c>
      <c r="AM192" s="182">
        <v>0</v>
      </c>
      <c r="AN192" s="64">
        <v>0</v>
      </c>
      <c r="AO192" s="64">
        <v>0</v>
      </c>
      <c r="AP192" s="64">
        <v>0</v>
      </c>
      <c r="AQ192" s="64">
        <v>0</v>
      </c>
      <c r="AR192" s="64">
        <v>0</v>
      </c>
      <c r="AS192" s="64">
        <v>0</v>
      </c>
      <c r="AT192" s="64">
        <v>0</v>
      </c>
      <c r="AU192" s="182">
        <v>0</v>
      </c>
    </row>
    <row r="193" spans="1:289" hidden="1">
      <c r="A193" s="228" t="s">
        <v>273</v>
      </c>
      <c r="B193" s="295" cm="1">
        <f t="array" ref="B193">IFERROR(INDEX(Sensors_OpuBC_cpXFP!$G$2:$G$1013,MATCH($A193,Sensors_OpuBC_cpXFP!$A$2:$A$1013,0),0),"")</f>
        <v>0</v>
      </c>
      <c r="C193" s="296" t="str" cm="1">
        <f t="array" ref="C193">IFERROR(INDEX(Sensors_OpuBC_cpXFP!$H$2:$H$1013,MATCH($A193,Sensors_OpuBC_cpXFP!$A$2:$A$1013,0),0),"")</f>
        <v>Scop2</v>
      </c>
      <c r="D193" s="229" t="s">
        <v>770</v>
      </c>
      <c r="E193" s="308" t="str" cm="1">
        <f t="array" ref="E193">IFERROR(INDEX(Ligands_names_and_links!$B$3:$B$111,MATCH($D193,Ligands_names_and_links!$A$3:$A$111,0),0)," ")</f>
        <v>Scopolamine</v>
      </c>
      <c r="F193" s="137">
        <v>0</v>
      </c>
      <c r="H193" s="137">
        <v>0</v>
      </c>
      <c r="J193" s="64">
        <v>0</v>
      </c>
      <c r="K193" s="64">
        <v>0</v>
      </c>
      <c r="L193" s="64">
        <v>0</v>
      </c>
      <c r="M193" s="64">
        <v>0</v>
      </c>
      <c r="N193" s="182">
        <v>0</v>
      </c>
      <c r="O193" s="64">
        <v>0</v>
      </c>
      <c r="P193" s="137" t="s">
        <v>894</v>
      </c>
      <c r="Q193" s="64">
        <v>0</v>
      </c>
      <c r="R193" s="244">
        <v>3.3</v>
      </c>
      <c r="S193" s="64">
        <v>0</v>
      </c>
      <c r="T193" s="64">
        <v>0</v>
      </c>
      <c r="U193" s="233">
        <v>7.3</v>
      </c>
      <c r="V193" s="64">
        <v>0</v>
      </c>
      <c r="W193" s="64">
        <v>0</v>
      </c>
      <c r="X193" s="64">
        <v>0</v>
      </c>
      <c r="Y193" s="64">
        <v>0</v>
      </c>
      <c r="Z193" s="64">
        <v>0</v>
      </c>
      <c r="AA193" s="304">
        <f t="shared" si="10"/>
        <v>0.45205479452054792</v>
      </c>
      <c r="AB193" s="64">
        <v>0</v>
      </c>
      <c r="AC193" s="182">
        <v>0</v>
      </c>
      <c r="AD193" s="64">
        <v>0</v>
      </c>
      <c r="AE193" s="64">
        <v>0</v>
      </c>
      <c r="AF193" s="64">
        <v>0</v>
      </c>
      <c r="AG193" s="64">
        <v>0</v>
      </c>
      <c r="AH193" s="64">
        <v>0</v>
      </c>
      <c r="AI193" s="64">
        <v>0</v>
      </c>
      <c r="AJ193" s="233">
        <v>0</v>
      </c>
      <c r="AK193" s="233">
        <v>0</v>
      </c>
      <c r="AL193" s="64">
        <v>0</v>
      </c>
      <c r="AM193" s="182">
        <v>0</v>
      </c>
      <c r="AN193" s="64">
        <v>0</v>
      </c>
      <c r="AO193" s="64">
        <v>0</v>
      </c>
      <c r="AP193" s="64">
        <v>0</v>
      </c>
      <c r="AQ193" s="64">
        <v>0</v>
      </c>
      <c r="AR193" s="64">
        <v>0</v>
      </c>
      <c r="AS193" s="64">
        <v>0</v>
      </c>
      <c r="AT193" s="64">
        <v>0</v>
      </c>
      <c r="AU193" s="182">
        <v>0</v>
      </c>
    </row>
    <row r="194" spans="1:289" hidden="1">
      <c r="A194" s="228" t="s">
        <v>275</v>
      </c>
      <c r="B194" s="295" cm="1">
        <f t="array" ref="B194">IFERROR(INDEX(Sensors_OpuBC_cpXFP!$G$2:$G$1013,MATCH($A194,Sensors_OpuBC_cpXFP!$A$2:$A$1013,0),0),"")</f>
        <v>0</v>
      </c>
      <c r="C194" s="296" t="str" cm="1">
        <f t="array" ref="C194">IFERROR(INDEX(Sensors_OpuBC_cpXFP!$H$2:$H$1013,MATCH($A194,Sensors_OpuBC_cpXFP!$A$2:$A$1013,0),0),"")</f>
        <v>Scop3</v>
      </c>
      <c r="D194" s="229" t="s">
        <v>770</v>
      </c>
      <c r="E194" s="308" t="str" cm="1">
        <f t="array" ref="E194">IFERROR(INDEX(Ligands_names_and_links!$B$3:$B$111,MATCH($D194,Ligands_names_and_links!$A$3:$A$111,0),0)," ")</f>
        <v>Scopolamine</v>
      </c>
      <c r="F194" s="137">
        <v>0</v>
      </c>
      <c r="H194" s="137">
        <v>0</v>
      </c>
      <c r="J194" s="64">
        <v>0</v>
      </c>
      <c r="K194" s="64">
        <v>0</v>
      </c>
      <c r="L194" s="64">
        <v>0</v>
      </c>
      <c r="M194" s="64">
        <v>0</v>
      </c>
      <c r="N194" s="182">
        <v>0</v>
      </c>
      <c r="O194" s="64">
        <v>0</v>
      </c>
      <c r="P194" s="137" t="s">
        <v>894</v>
      </c>
      <c r="Q194" s="64">
        <v>0</v>
      </c>
      <c r="R194" s="244">
        <v>4.8</v>
      </c>
      <c r="S194" s="64">
        <v>0</v>
      </c>
      <c r="T194" s="64">
        <v>0</v>
      </c>
      <c r="U194" s="233">
        <v>6.7</v>
      </c>
      <c r="V194" s="64">
        <v>0</v>
      </c>
      <c r="W194" s="64">
        <v>0</v>
      </c>
      <c r="X194" s="64">
        <v>0</v>
      </c>
      <c r="Y194" s="64">
        <v>0</v>
      </c>
      <c r="Z194" s="64">
        <v>0</v>
      </c>
      <c r="AA194" s="304">
        <f t="shared" si="10"/>
        <v>0.71641791044776115</v>
      </c>
      <c r="AB194" s="64">
        <v>0</v>
      </c>
      <c r="AC194" s="182">
        <v>0</v>
      </c>
      <c r="AD194" s="64">
        <v>0</v>
      </c>
      <c r="AE194" s="64">
        <v>0</v>
      </c>
      <c r="AF194" s="64">
        <v>0</v>
      </c>
      <c r="AG194" s="64">
        <v>0</v>
      </c>
      <c r="AH194" s="64">
        <v>0</v>
      </c>
      <c r="AI194" s="64">
        <v>0</v>
      </c>
      <c r="AJ194" s="233">
        <v>0</v>
      </c>
      <c r="AK194" s="233">
        <v>0</v>
      </c>
      <c r="AL194" s="64">
        <v>0</v>
      </c>
      <c r="AM194" s="182">
        <v>0</v>
      </c>
      <c r="AN194" s="64">
        <v>0</v>
      </c>
      <c r="AO194" s="64">
        <v>0</v>
      </c>
      <c r="AP194" s="64">
        <v>0</v>
      </c>
      <c r="AQ194" s="64">
        <v>0</v>
      </c>
      <c r="AR194" s="64">
        <v>0</v>
      </c>
      <c r="AS194" s="64">
        <v>0</v>
      </c>
      <c r="AT194" s="64">
        <v>0</v>
      </c>
      <c r="AU194" s="182">
        <v>0</v>
      </c>
    </row>
    <row r="195" spans="1:289" hidden="1">
      <c r="A195" s="228" t="s">
        <v>279</v>
      </c>
      <c r="B195" s="295" cm="1">
        <f t="array" ref="B195">IFERROR(INDEX(Sensors_OpuBC_cpXFP!$G$2:$G$1013,MATCH($A195,Sensors_OpuBC_cpXFP!$A$2:$A$1013,0),0),"")</f>
        <v>0</v>
      </c>
      <c r="C195" s="296" t="str" cm="1">
        <f t="array" ref="C195">IFERROR(INDEX(Sensors_OpuBC_cpXFP!$H$2:$H$1013,MATCH($A195,Sensors_OpuBC_cpXFP!$A$2:$A$1013,0),0),"")</f>
        <v>Scop5</v>
      </c>
      <c r="D195" s="229" t="s">
        <v>770</v>
      </c>
      <c r="E195" s="308" t="str" cm="1">
        <f t="array" ref="E195">IFERROR(INDEX(Ligands_names_and_links!$B$3:$B$111,MATCH($D195,Ligands_names_and_links!$A$3:$A$111,0),0)," ")</f>
        <v>Scopolamine</v>
      </c>
      <c r="F195" s="137">
        <v>0</v>
      </c>
      <c r="H195" s="137">
        <v>0</v>
      </c>
      <c r="J195" s="64">
        <v>0</v>
      </c>
      <c r="K195" s="64">
        <v>0</v>
      </c>
      <c r="L195" s="64">
        <v>0</v>
      </c>
      <c r="M195" s="64">
        <v>0</v>
      </c>
      <c r="N195" s="182">
        <v>0</v>
      </c>
      <c r="O195" s="64">
        <v>0</v>
      </c>
      <c r="P195" s="137" t="s">
        <v>894</v>
      </c>
      <c r="Q195" s="64">
        <v>0</v>
      </c>
      <c r="R195" s="244">
        <v>3</v>
      </c>
      <c r="S195" s="64">
        <v>0</v>
      </c>
      <c r="T195" s="64">
        <v>0</v>
      </c>
      <c r="U195" s="233">
        <v>0.113</v>
      </c>
      <c r="V195" s="64">
        <v>0</v>
      </c>
      <c r="W195" s="64">
        <v>0</v>
      </c>
      <c r="X195" s="64">
        <v>0</v>
      </c>
      <c r="Y195" s="64">
        <v>0</v>
      </c>
      <c r="Z195" s="64">
        <v>0</v>
      </c>
      <c r="AA195" s="304">
        <f t="shared" si="10"/>
        <v>26.548672566371682</v>
      </c>
      <c r="AB195" s="64">
        <v>0</v>
      </c>
      <c r="AC195" s="182">
        <v>0</v>
      </c>
      <c r="AD195" s="64">
        <v>0</v>
      </c>
      <c r="AE195" s="64">
        <v>0</v>
      </c>
      <c r="AF195" s="64">
        <v>0</v>
      </c>
      <c r="AG195" s="64">
        <v>0</v>
      </c>
      <c r="AH195" s="64">
        <v>0</v>
      </c>
      <c r="AI195" s="64">
        <v>0</v>
      </c>
      <c r="AJ195" s="233">
        <v>0</v>
      </c>
      <c r="AK195" s="233">
        <v>0</v>
      </c>
      <c r="AL195" s="64">
        <v>0</v>
      </c>
      <c r="AM195" s="182">
        <v>0</v>
      </c>
      <c r="AN195" s="64">
        <v>0</v>
      </c>
      <c r="AO195" s="64">
        <v>0</v>
      </c>
      <c r="AP195" s="64">
        <v>0</v>
      </c>
      <c r="AQ195" s="64">
        <v>0</v>
      </c>
      <c r="AR195" s="64">
        <v>0</v>
      </c>
      <c r="AS195" s="64">
        <v>0</v>
      </c>
      <c r="AT195" s="64">
        <v>0</v>
      </c>
      <c r="AU195" s="182">
        <v>0</v>
      </c>
    </row>
    <row r="196" spans="1:289" hidden="1">
      <c r="A196" s="228" t="s">
        <v>281</v>
      </c>
      <c r="B196" s="295" cm="1">
        <f t="array" ref="B196">IFERROR(INDEX(Sensors_OpuBC_cpXFP!$G$2:$G$1013,MATCH($A196,Sensors_OpuBC_cpXFP!$A$2:$A$1013,0),0),"")</f>
        <v>0</v>
      </c>
      <c r="C196" s="296" t="str" cm="1">
        <f t="array" ref="C196">IFERROR(INDEX(Sensors_OpuBC_cpXFP!$H$2:$H$1013,MATCH($A196,Sensors_OpuBC_cpXFP!$A$2:$A$1013,0),0),"")</f>
        <v>Scop6</v>
      </c>
      <c r="D196" s="229" t="s">
        <v>770</v>
      </c>
      <c r="E196" s="308" t="str" cm="1">
        <f t="array" ref="E196">IFERROR(INDEX(Ligands_names_and_links!$B$3:$B$111,MATCH($D196,Ligands_names_and_links!$A$3:$A$111,0),0)," ")</f>
        <v>Scopolamine</v>
      </c>
      <c r="F196" s="137">
        <v>0</v>
      </c>
      <c r="H196" s="137">
        <v>0</v>
      </c>
      <c r="J196" s="64">
        <v>0</v>
      </c>
      <c r="K196" s="64">
        <v>0</v>
      </c>
      <c r="L196" s="64">
        <v>0</v>
      </c>
      <c r="M196" s="64">
        <v>0</v>
      </c>
      <c r="N196" s="182">
        <v>0</v>
      </c>
      <c r="O196" s="64">
        <v>0</v>
      </c>
      <c r="P196" s="137" t="s">
        <v>894</v>
      </c>
      <c r="Q196" s="64">
        <v>0</v>
      </c>
      <c r="R196" s="244">
        <v>6.4</v>
      </c>
      <c r="S196" s="64">
        <v>0</v>
      </c>
      <c r="T196" s="64">
        <v>0</v>
      </c>
      <c r="U196" s="233">
        <v>0.33</v>
      </c>
      <c r="V196" s="64">
        <v>0</v>
      </c>
      <c r="W196" s="64">
        <v>0</v>
      </c>
      <c r="X196" s="64">
        <v>0</v>
      </c>
      <c r="Y196" s="64">
        <v>0</v>
      </c>
      <c r="Z196" s="64">
        <v>0</v>
      </c>
      <c r="AA196" s="304">
        <f t="shared" si="10"/>
        <v>19.393939393939394</v>
      </c>
      <c r="AB196" s="64">
        <v>0</v>
      </c>
      <c r="AC196" s="182">
        <v>0</v>
      </c>
      <c r="AD196" s="64">
        <v>0</v>
      </c>
      <c r="AE196" s="64">
        <v>0</v>
      </c>
      <c r="AF196" s="64">
        <v>0</v>
      </c>
      <c r="AG196" s="64">
        <v>0</v>
      </c>
      <c r="AH196" s="64">
        <v>0</v>
      </c>
      <c r="AI196" s="64">
        <v>0</v>
      </c>
      <c r="AJ196" s="233">
        <v>0</v>
      </c>
      <c r="AK196" s="233">
        <v>0</v>
      </c>
      <c r="AL196" s="64">
        <v>0</v>
      </c>
      <c r="AM196" s="182">
        <v>0</v>
      </c>
      <c r="AN196" s="64">
        <v>0</v>
      </c>
      <c r="AO196" s="64">
        <v>0</v>
      </c>
      <c r="AP196" s="64">
        <v>0</v>
      </c>
      <c r="AQ196" s="64">
        <v>0</v>
      </c>
      <c r="AR196" s="64">
        <v>0</v>
      </c>
      <c r="AS196" s="64">
        <v>0</v>
      </c>
      <c r="AT196" s="64">
        <v>0</v>
      </c>
      <c r="AU196" s="182">
        <v>0</v>
      </c>
    </row>
    <row r="197" spans="1:289" hidden="1">
      <c r="A197" s="228" t="s">
        <v>520</v>
      </c>
      <c r="B197" s="295" t="str" cm="1">
        <f t="array" ref="B197">IFERROR(INDEX(Sensors_OpuBC_cpXFP!$G$2:$G$1013,MATCH($A197,Sensors_OpuBC_cpXFP!$A$2:$A$1013,0),0),"")</f>
        <v>iScopSnFR1.0</v>
      </c>
      <c r="C197" s="296" t="str" cm="1">
        <f t="array" ref="C197">IFERROR(INDEX(Sensors_OpuBC_cpXFP!$H$2:$H$1013,MATCH($A197,Sensors_OpuBC_cpXFP!$A$2:$A$1013,0),0),"")</f>
        <v>Scop9</v>
      </c>
      <c r="D197" s="229" t="s">
        <v>770</v>
      </c>
      <c r="E197" s="308" t="str" cm="1">
        <f t="array" ref="E197">IFERROR(INDEX(Ligands_names_and_links!$B$3:$B$111,MATCH($D197,Ligands_names_and_links!$A$3:$A$111,0),0)," ")</f>
        <v>Scopolamine</v>
      </c>
      <c r="P197" s="137" t="s">
        <v>892</v>
      </c>
      <c r="R197" s="244">
        <v>2.82</v>
      </c>
      <c r="U197" s="233">
        <v>0.498</v>
      </c>
      <c r="AA197" s="304">
        <f t="shared" si="10"/>
        <v>5.6626506024096379</v>
      </c>
      <c r="AJ197" s="233"/>
      <c r="AK197" s="233"/>
    </row>
    <row r="198" spans="1:289" s="238" customFormat="1" hidden="1">
      <c r="A198" s="228"/>
      <c r="B198" s="295" t="str" cm="1">
        <f t="array" ref="B198">IFERROR(INDEX(Sensors_OpuBC_cpXFP!$G$2:$G$1013,MATCH($A198,Sensors_OpuBC_cpXFP!$A$2:$A$1013,0),0),"")</f>
        <v/>
      </c>
      <c r="C198" s="296" t="str" cm="1">
        <f t="array" ref="C198">IFERROR(INDEX(Sensors_OpuBC_cpXFP!$H$2:$H$1013,MATCH($A198,Sensors_OpuBC_cpXFP!$A$2:$A$1013,0),0),"")</f>
        <v/>
      </c>
      <c r="D198" s="229" t="s">
        <v>770</v>
      </c>
      <c r="E198" s="308" t="str" cm="1">
        <f t="array" ref="E198">IFERROR(INDEX(Ligands_names_and_links!$B$3:$B$111,MATCH($D198,Ligands_names_and_links!$A$3:$A$111,0),0)," ")</f>
        <v>Scopolamine</v>
      </c>
      <c r="F198" s="137"/>
      <c r="G198" s="137"/>
      <c r="H198" s="137"/>
      <c r="I198" s="142"/>
      <c r="J198" s="64"/>
      <c r="K198" s="64"/>
      <c r="L198" s="64"/>
      <c r="M198" s="64"/>
      <c r="N198" s="182"/>
      <c r="O198" s="64"/>
      <c r="P198" s="137"/>
      <c r="Q198" s="64"/>
      <c r="R198" s="244"/>
      <c r="S198" s="64"/>
      <c r="T198" s="64"/>
      <c r="U198" s="233"/>
      <c r="V198" s="64"/>
      <c r="W198" s="64"/>
      <c r="X198" s="64"/>
      <c r="Y198" s="64"/>
      <c r="Z198" s="64"/>
      <c r="AA198" s="233"/>
      <c r="AB198" s="64"/>
      <c r="AC198" s="182"/>
      <c r="AD198" s="64"/>
      <c r="AE198" s="64"/>
      <c r="AF198" s="64"/>
      <c r="AG198" s="64"/>
      <c r="AH198" s="64"/>
      <c r="AI198" s="64"/>
      <c r="AJ198" s="233"/>
      <c r="AK198" s="233"/>
      <c r="AL198" s="64"/>
      <c r="AM198" s="182"/>
      <c r="AN198" s="64"/>
      <c r="AO198" s="64"/>
      <c r="AP198" s="64"/>
      <c r="AQ198" s="64"/>
      <c r="AR198" s="64"/>
      <c r="AS198" s="64"/>
      <c r="AT198" s="64"/>
      <c r="AU198" s="182"/>
      <c r="AV198" s="64"/>
      <c r="AW198" s="64"/>
      <c r="AX198" s="64"/>
      <c r="AY198" s="64"/>
      <c r="AZ198" s="64"/>
      <c r="BA198" s="64"/>
      <c r="BB198" s="64"/>
      <c r="BC198" s="64"/>
      <c r="BD198" s="64"/>
      <c r="BE198" s="64"/>
      <c r="BF198" s="64"/>
      <c r="BG198" s="64"/>
      <c r="BH198" s="64"/>
      <c r="BI198" s="64"/>
      <c r="BJ198" s="64"/>
      <c r="BK198" s="64"/>
      <c r="BL198" s="64"/>
      <c r="BM198" s="64"/>
      <c r="BN198" s="64"/>
      <c r="BO198" s="64"/>
      <c r="BP198" s="64"/>
      <c r="BQ198" s="64"/>
      <c r="BR198" s="64"/>
      <c r="BS198" s="64"/>
      <c r="BT198" s="64"/>
      <c r="BU198" s="64"/>
      <c r="BV198" s="64"/>
      <c r="BW198" s="64"/>
      <c r="BX198" s="64"/>
      <c r="BY198" s="64"/>
      <c r="BZ198" s="64"/>
      <c r="CA198" s="64"/>
      <c r="CB198" s="64"/>
      <c r="CC198" s="64"/>
      <c r="CD198" s="64"/>
      <c r="CE198" s="64"/>
      <c r="CF198" s="64"/>
      <c r="CG198" s="64"/>
      <c r="CH198" s="64"/>
      <c r="CI198" s="64"/>
      <c r="CJ198" s="64"/>
      <c r="CK198" s="64"/>
      <c r="CL198" s="64"/>
      <c r="CM198" s="64"/>
      <c r="CN198" s="64"/>
      <c r="CO198" s="64"/>
      <c r="CP198" s="64"/>
      <c r="CQ198" s="64"/>
      <c r="CR198" s="64"/>
      <c r="CS198" s="64"/>
      <c r="CT198" s="64"/>
      <c r="CU198" s="64"/>
      <c r="CV198" s="64"/>
      <c r="CW198" s="64"/>
      <c r="CX198" s="64"/>
      <c r="CY198" s="64"/>
      <c r="CZ198" s="64"/>
      <c r="DA198" s="64"/>
      <c r="DB198" s="64"/>
      <c r="DC198" s="64"/>
      <c r="DD198" s="64"/>
      <c r="DE198" s="64"/>
      <c r="DF198" s="64"/>
      <c r="DG198" s="64"/>
      <c r="DH198" s="64"/>
      <c r="DI198" s="64"/>
      <c r="DJ198" s="64"/>
      <c r="DK198" s="64"/>
      <c r="DL198" s="64"/>
      <c r="DM198" s="64"/>
      <c r="DN198" s="64"/>
      <c r="DO198" s="64"/>
      <c r="DP198" s="64"/>
      <c r="DQ198" s="64"/>
      <c r="DR198" s="64"/>
      <c r="DS198" s="64"/>
      <c r="DT198" s="64"/>
      <c r="DU198" s="64"/>
      <c r="DV198" s="64"/>
      <c r="DW198" s="64"/>
      <c r="DX198" s="64"/>
      <c r="DY198" s="64"/>
      <c r="DZ198" s="64"/>
      <c r="EA198" s="64"/>
      <c r="EB198" s="64"/>
      <c r="EC198" s="64"/>
      <c r="ED198" s="64"/>
      <c r="EE198" s="64"/>
      <c r="EF198" s="64"/>
      <c r="EG198" s="64"/>
      <c r="EH198" s="64"/>
      <c r="EI198" s="64"/>
      <c r="EJ198" s="64"/>
      <c r="EK198" s="64"/>
      <c r="EL198" s="64"/>
      <c r="EM198" s="64"/>
      <c r="EN198" s="64"/>
      <c r="EO198" s="64"/>
      <c r="EP198" s="64"/>
      <c r="EQ198" s="64"/>
      <c r="ER198" s="64"/>
      <c r="ES198" s="64"/>
      <c r="ET198" s="64"/>
      <c r="EU198" s="64"/>
      <c r="EV198" s="64"/>
      <c r="EW198" s="64"/>
      <c r="EX198" s="64"/>
      <c r="EY198" s="64"/>
      <c r="EZ198" s="64"/>
      <c r="FA198" s="64"/>
      <c r="FB198" s="64"/>
      <c r="FC198" s="64"/>
      <c r="FD198" s="64"/>
      <c r="FE198" s="64"/>
      <c r="FF198" s="64"/>
      <c r="FG198" s="64"/>
      <c r="FH198" s="64"/>
      <c r="FI198" s="64"/>
      <c r="FJ198" s="64"/>
      <c r="FK198" s="64"/>
      <c r="FL198" s="64"/>
      <c r="FM198" s="64"/>
      <c r="FN198" s="64"/>
      <c r="FO198" s="64"/>
      <c r="FP198" s="64"/>
      <c r="FQ198" s="64"/>
      <c r="FR198" s="64"/>
      <c r="FS198" s="64"/>
      <c r="FT198" s="64"/>
      <c r="FU198" s="64"/>
      <c r="FV198" s="64"/>
      <c r="FW198" s="64"/>
      <c r="FX198" s="64"/>
      <c r="FY198" s="64"/>
      <c r="FZ198" s="64"/>
      <c r="GA198" s="64"/>
      <c r="GB198" s="64"/>
      <c r="GC198" s="64"/>
      <c r="GD198" s="64"/>
      <c r="GE198" s="64"/>
      <c r="GF198" s="64"/>
      <c r="GG198" s="64"/>
      <c r="GH198" s="64"/>
      <c r="GI198" s="64"/>
      <c r="GJ198" s="64"/>
      <c r="GK198" s="64"/>
      <c r="GL198" s="64"/>
      <c r="GM198" s="64"/>
      <c r="GN198" s="64"/>
      <c r="GO198" s="64"/>
      <c r="GP198" s="64"/>
      <c r="GQ198" s="64"/>
      <c r="GR198" s="64"/>
      <c r="GS198" s="64"/>
      <c r="GT198" s="64"/>
      <c r="GU198" s="64"/>
      <c r="GV198" s="64"/>
      <c r="GW198" s="64"/>
      <c r="GX198" s="64"/>
      <c r="GY198" s="64"/>
      <c r="GZ198" s="64"/>
      <c r="HA198" s="64"/>
      <c r="HB198" s="64"/>
      <c r="HC198" s="64"/>
      <c r="HD198" s="64"/>
      <c r="HE198" s="64"/>
      <c r="HF198" s="64"/>
      <c r="HG198" s="64"/>
      <c r="HH198" s="64"/>
      <c r="HI198" s="64"/>
      <c r="HJ198" s="64"/>
      <c r="HK198" s="64"/>
      <c r="HL198" s="64"/>
      <c r="HM198" s="64"/>
      <c r="HN198" s="64"/>
      <c r="HO198" s="64"/>
      <c r="HP198" s="64"/>
      <c r="HQ198" s="64"/>
      <c r="HR198" s="64"/>
      <c r="HS198" s="64"/>
      <c r="HT198" s="64"/>
      <c r="HU198" s="64"/>
      <c r="HV198" s="64"/>
      <c r="HW198" s="64"/>
      <c r="HX198" s="64"/>
      <c r="HY198" s="64"/>
      <c r="HZ198" s="64"/>
      <c r="IA198" s="64"/>
      <c r="IB198" s="64"/>
      <c r="IC198" s="64"/>
      <c r="ID198" s="64"/>
      <c r="IE198" s="64"/>
      <c r="IF198" s="64"/>
      <c r="IG198" s="64"/>
      <c r="IH198" s="64"/>
      <c r="II198" s="64"/>
      <c r="IJ198" s="64"/>
      <c r="IK198" s="64"/>
      <c r="IL198" s="64"/>
      <c r="IM198" s="64"/>
      <c r="IN198" s="64"/>
      <c r="IO198" s="64"/>
      <c r="IP198" s="64"/>
      <c r="IQ198" s="64"/>
      <c r="IR198" s="64"/>
      <c r="IS198" s="64"/>
      <c r="IT198" s="64"/>
      <c r="IU198" s="64"/>
      <c r="IV198" s="64"/>
      <c r="IW198" s="64"/>
      <c r="IX198" s="64"/>
      <c r="IY198" s="64"/>
      <c r="IZ198" s="64"/>
      <c r="JA198" s="64"/>
      <c r="JB198" s="64"/>
      <c r="JC198" s="64"/>
      <c r="JD198" s="64"/>
      <c r="JE198" s="64"/>
      <c r="JF198" s="64"/>
      <c r="JG198" s="64"/>
      <c r="JH198" s="64"/>
      <c r="JI198" s="64"/>
      <c r="JJ198" s="64"/>
      <c r="JK198" s="64"/>
      <c r="JL198" s="64"/>
      <c r="JM198" s="64"/>
      <c r="JN198" s="64"/>
      <c r="JO198" s="64"/>
      <c r="JP198" s="64"/>
      <c r="JQ198" s="64"/>
      <c r="JR198" s="64"/>
      <c r="JS198" s="64"/>
      <c r="JT198" s="64"/>
      <c r="JU198" s="64"/>
      <c r="JV198" s="64"/>
      <c r="JW198" s="64"/>
      <c r="JX198" s="64"/>
      <c r="JY198" s="64"/>
      <c r="JZ198" s="64"/>
      <c r="KA198" s="64"/>
      <c r="KB198" s="64"/>
      <c r="KC198" s="64"/>
    </row>
    <row r="199" spans="1:289" hidden="1">
      <c r="A199" s="228"/>
      <c r="B199" s="295" t="str" cm="1">
        <f t="array" ref="B199">IFERROR(INDEX(Sensors_OpuBC_cpXFP!$G$2:$G$1013,MATCH($A199,Sensors_OpuBC_cpXFP!$A$2:$A$1013,0),0),"")</f>
        <v/>
      </c>
      <c r="C199" s="296" t="str" cm="1">
        <f t="array" ref="C199">IFERROR(INDEX(Sensors_OpuBC_cpXFP!$H$2:$H$1013,MATCH($A199,Sensors_OpuBC_cpXFP!$A$2:$A$1013,0),0),"")</f>
        <v/>
      </c>
      <c r="D199" s="229" t="s">
        <v>770</v>
      </c>
      <c r="E199" s="308" t="str" cm="1">
        <f t="array" ref="E199">IFERROR(INDEX(Ligands_names_and_links!$B$3:$B$111,MATCH($D199,Ligands_names_and_links!$A$3:$A$111,0),0)," ")</f>
        <v>Scopolamine</v>
      </c>
      <c r="R199" s="244"/>
      <c r="U199" s="233"/>
      <c r="AA199" s="233"/>
      <c r="AJ199" s="233"/>
      <c r="AK199" s="233"/>
    </row>
    <row r="200" spans="1:289" hidden="1">
      <c r="A200" s="228"/>
      <c r="B200" s="295" t="str" cm="1">
        <f t="array" ref="B200">IFERROR(INDEX(Sensors_OpuBC_cpXFP!$G$2:$G$1013,MATCH($A200,Sensors_OpuBC_cpXFP!$A$2:$A$1013,0),0),"")</f>
        <v/>
      </c>
      <c r="C200" s="296" t="str" cm="1">
        <f t="array" ref="C200">IFERROR(INDEX(Sensors_OpuBC_cpXFP!$H$2:$H$1013,MATCH($A200,Sensors_OpuBC_cpXFP!$A$2:$A$1013,0),0),"")</f>
        <v/>
      </c>
      <c r="D200" s="229" t="s">
        <v>770</v>
      </c>
      <c r="E200" s="308" t="str" cm="1">
        <f t="array" ref="E200">IFERROR(INDEX(Ligands_names_and_links!$B$3:$B$111,MATCH($D200,Ligands_names_and_links!$A$3:$A$111,0),0)," ")</f>
        <v>Scopolamine</v>
      </c>
      <c r="R200" s="244"/>
      <c r="U200" s="233"/>
      <c r="AA200" s="233"/>
      <c r="AJ200" s="233"/>
      <c r="AK200" s="233"/>
    </row>
    <row r="201" spans="1:289" hidden="1">
      <c r="A201" s="228"/>
      <c r="B201" s="295" t="str" cm="1">
        <f t="array" ref="B201">IFERROR(INDEX(Sensors_OpuBC_cpXFP!$G$2:$G$1013,MATCH($A201,Sensors_OpuBC_cpXFP!$A$2:$A$1013,0),0),"")</f>
        <v/>
      </c>
      <c r="C201" s="296" t="str" cm="1">
        <f t="array" ref="C201">IFERROR(INDEX(Sensors_OpuBC_cpXFP!$H$2:$H$1013,MATCH($A201,Sensors_OpuBC_cpXFP!$A$2:$A$1013,0),0),"")</f>
        <v/>
      </c>
      <c r="D201" s="229" t="s">
        <v>770</v>
      </c>
      <c r="E201" s="308" t="str" cm="1">
        <f t="array" ref="E201">IFERROR(INDEX(Ligands_names_and_links!$B$3:$B$111,MATCH($D201,Ligands_names_and_links!$A$3:$A$111,0),0)," ")</f>
        <v>Scopolamine</v>
      </c>
      <c r="R201" s="244"/>
      <c r="U201" s="233"/>
      <c r="AA201" s="233"/>
      <c r="AJ201" s="233"/>
      <c r="AK201" s="233"/>
    </row>
    <row r="202" spans="1:289" hidden="1">
      <c r="A202" s="228" t="s">
        <v>277</v>
      </c>
      <c r="B202" s="295" cm="1">
        <f t="array" ref="B202">IFERROR(INDEX(Sensors_OpuBC_cpXFP!$G$2:$G$1013,MATCH($A202,Sensors_OpuBC_cpXFP!$A$2:$A$1013,0),0),"")</f>
        <v>0</v>
      </c>
      <c r="C202" s="296" t="str" cm="1">
        <f t="array" ref="C202">IFERROR(INDEX(Sensors_OpuBC_cpXFP!$H$2:$H$1013,MATCH($A202,Sensors_OpuBC_cpXFP!$A$2:$A$1013,0),0),"")</f>
        <v>Scop4</v>
      </c>
      <c r="D202" s="229" t="s">
        <v>770</v>
      </c>
      <c r="E202" s="308" t="str" cm="1">
        <f t="array" ref="E202">IFERROR(INDEX(Ligands_names_and_links!$B$3:$B$111,MATCH($D202,Ligands_names_and_links!$A$3:$A$111,0),0)," ")</f>
        <v>Scopolamine</v>
      </c>
      <c r="F202" s="137">
        <v>0</v>
      </c>
      <c r="H202" s="137">
        <v>0</v>
      </c>
      <c r="J202" s="64">
        <v>0</v>
      </c>
      <c r="K202" s="64">
        <v>0</v>
      </c>
      <c r="L202" s="64">
        <v>0</v>
      </c>
      <c r="M202" s="64">
        <v>0</v>
      </c>
      <c r="N202" s="182">
        <v>0</v>
      </c>
      <c r="O202" s="64">
        <v>0</v>
      </c>
      <c r="P202" s="137" t="s">
        <v>894</v>
      </c>
      <c r="Q202" s="64">
        <v>0</v>
      </c>
      <c r="R202" s="244">
        <v>2.8</v>
      </c>
      <c r="S202" s="64">
        <v>0</v>
      </c>
      <c r="T202" s="64">
        <v>0</v>
      </c>
      <c r="U202" s="233">
        <v>2.5</v>
      </c>
      <c r="V202" s="64">
        <v>0</v>
      </c>
      <c r="W202" s="64">
        <v>0</v>
      </c>
      <c r="X202" s="64">
        <v>0</v>
      </c>
      <c r="Y202" s="64">
        <v>0</v>
      </c>
      <c r="Z202" s="64">
        <v>0</v>
      </c>
      <c r="AA202" s="304">
        <f>IFERROR(R202/U202," ")</f>
        <v>1.1199999999999999</v>
      </c>
      <c r="AB202" s="64">
        <v>0</v>
      </c>
      <c r="AC202" s="182">
        <v>0</v>
      </c>
      <c r="AD202" s="64">
        <v>0</v>
      </c>
      <c r="AE202" s="64">
        <v>0</v>
      </c>
      <c r="AF202" s="64">
        <v>0</v>
      </c>
      <c r="AG202" s="64">
        <v>0</v>
      </c>
      <c r="AH202" s="64">
        <v>0</v>
      </c>
      <c r="AI202" s="64">
        <v>0</v>
      </c>
      <c r="AJ202" s="233">
        <v>0</v>
      </c>
      <c r="AK202" s="233">
        <v>0</v>
      </c>
      <c r="AL202" s="64">
        <v>0</v>
      </c>
      <c r="AM202" s="182">
        <v>0</v>
      </c>
      <c r="AN202" s="64">
        <v>0</v>
      </c>
      <c r="AO202" s="64">
        <v>0</v>
      </c>
      <c r="AP202" s="64">
        <v>0</v>
      </c>
      <c r="AQ202" s="64">
        <v>0</v>
      </c>
      <c r="AR202" s="64">
        <v>0</v>
      </c>
      <c r="AS202" s="64">
        <v>0</v>
      </c>
      <c r="AT202" s="64">
        <v>0</v>
      </c>
      <c r="AU202" s="182">
        <v>0</v>
      </c>
    </row>
    <row r="203" spans="1:289" hidden="1">
      <c r="A203" s="228" t="s">
        <v>139</v>
      </c>
      <c r="B203" s="295" cm="1">
        <f t="array" ref="B203">IFERROR(INDEX(Sensors_OpuBC_cpXFP!$G$2:$G$1013,MATCH($A203,Sensors_OpuBC_cpXFP!$A$2:$A$1013,0),0),"")</f>
        <v>0</v>
      </c>
      <c r="C203" s="296" cm="1">
        <f t="array" ref="C203">IFERROR(INDEX(Sensors_OpuBC_cpXFP!$H$2:$H$1013,MATCH($A203,Sensors_OpuBC_cpXFP!$A$2:$A$1013,0),0),"")</f>
        <v>0</v>
      </c>
      <c r="D203" s="229" t="s">
        <v>771</v>
      </c>
      <c r="E203" s="308" t="str" cm="1">
        <f t="array" ref="E203">IFERROR(INDEX(Ligands_names_and_links!$B$3:$B$111,MATCH($D203,Ligands_names_and_links!$A$3:$A$111,0),0)," ")</f>
        <v>R_S_methadone</v>
      </c>
      <c r="F203" s="137">
        <v>0</v>
      </c>
      <c r="H203" s="137">
        <v>0</v>
      </c>
      <c r="J203" s="64">
        <v>0</v>
      </c>
      <c r="K203" s="64">
        <v>0</v>
      </c>
      <c r="L203" s="64">
        <v>0</v>
      </c>
      <c r="M203" s="64">
        <v>0</v>
      </c>
      <c r="N203" s="182">
        <v>0</v>
      </c>
      <c r="O203" s="64">
        <v>0</v>
      </c>
      <c r="P203" s="137" t="s">
        <v>892</v>
      </c>
      <c r="Q203" s="64">
        <v>0</v>
      </c>
      <c r="R203" s="244">
        <v>12.5</v>
      </c>
      <c r="S203" s="64">
        <v>0</v>
      </c>
      <c r="T203" s="64">
        <v>0</v>
      </c>
      <c r="U203" s="233">
        <v>24.5</v>
      </c>
      <c r="V203" s="64">
        <v>0</v>
      </c>
      <c r="W203" s="64">
        <v>0</v>
      </c>
      <c r="X203" s="64">
        <v>0</v>
      </c>
      <c r="Y203" s="64">
        <v>0</v>
      </c>
      <c r="Z203" s="64">
        <v>0</v>
      </c>
      <c r="AA203" s="304">
        <f>IFERROR(R203/U203," ")</f>
        <v>0.51020408163265307</v>
      </c>
      <c r="AB203" s="64">
        <v>0</v>
      </c>
      <c r="AC203" s="182">
        <v>0</v>
      </c>
      <c r="AD203" s="64">
        <v>0</v>
      </c>
      <c r="AE203" s="64">
        <v>0</v>
      </c>
      <c r="AF203" s="64">
        <v>0</v>
      </c>
      <c r="AG203" s="64">
        <v>0</v>
      </c>
      <c r="AH203" s="64">
        <v>0</v>
      </c>
      <c r="AI203" s="64">
        <v>0</v>
      </c>
      <c r="AJ203" s="233">
        <v>0</v>
      </c>
      <c r="AK203" s="233">
        <v>0</v>
      </c>
      <c r="AL203" s="64">
        <v>0</v>
      </c>
      <c r="AM203" s="182">
        <v>0</v>
      </c>
      <c r="AN203" s="64">
        <v>0</v>
      </c>
      <c r="AO203" s="64">
        <v>0</v>
      </c>
      <c r="AP203" s="64">
        <v>0</v>
      </c>
      <c r="AQ203" s="64">
        <v>0</v>
      </c>
      <c r="AR203" s="64">
        <v>0</v>
      </c>
      <c r="AS203" s="64">
        <v>0</v>
      </c>
      <c r="AT203" s="64">
        <v>0</v>
      </c>
      <c r="AU203" s="182">
        <v>0</v>
      </c>
    </row>
    <row r="204" spans="1:289" hidden="1">
      <c r="A204" s="234" t="s">
        <v>400</v>
      </c>
      <c r="B204" s="297" cm="1">
        <f t="array" ref="B204">IFERROR(INDEX(Sensors_OpuBC_cpXFP!$G$2:$G$1013,MATCH($A204,Sensors_OpuBC_cpXFP!$A$2:$A$1013,0),0),"")</f>
        <v>0</v>
      </c>
      <c r="C204" s="298" cm="1">
        <f t="array" ref="C204">IFERROR(INDEX(Sensors_OpuBC_cpXFP!$H$2:$H$1013,MATCH($A204,Sensors_OpuBC_cpXFP!$A$2:$A$1013,0),0),"")</f>
        <v>0</v>
      </c>
      <c r="D204" s="235" t="s">
        <v>771</v>
      </c>
      <c r="E204" s="309" t="str" cm="1">
        <f t="array" ref="E204">IFERROR(INDEX(Ligands_names_and_links!$B$3:$B$111,MATCH($D204,Ligands_names_and_links!$A$3:$A$111,0),0)," ")</f>
        <v>R_S_methadone</v>
      </c>
      <c r="F204" s="236">
        <v>0</v>
      </c>
      <c r="G204" s="236"/>
      <c r="H204" s="236">
        <v>0</v>
      </c>
      <c r="I204" s="237"/>
      <c r="J204" s="238">
        <v>0</v>
      </c>
      <c r="K204" s="238">
        <v>0</v>
      </c>
      <c r="L204" s="238">
        <v>0</v>
      </c>
      <c r="M204" s="238">
        <v>0</v>
      </c>
      <c r="N204" s="239">
        <v>0</v>
      </c>
      <c r="O204" s="238">
        <v>0</v>
      </c>
      <c r="P204" s="236" t="s">
        <v>894</v>
      </c>
      <c r="Q204" s="238">
        <v>0</v>
      </c>
      <c r="R204" s="245">
        <v>10.199999999999999</v>
      </c>
      <c r="S204" s="238">
        <v>0</v>
      </c>
      <c r="T204" s="238">
        <v>0</v>
      </c>
      <c r="U204" s="243">
        <v>5.69</v>
      </c>
      <c r="V204" s="238">
        <v>0</v>
      </c>
      <c r="W204" s="238">
        <v>0</v>
      </c>
      <c r="X204" s="238">
        <v>0</v>
      </c>
      <c r="Y204" s="238">
        <v>0</v>
      </c>
      <c r="Z204" s="238">
        <v>0</v>
      </c>
      <c r="AA204" s="305">
        <f>IFERROR(R204/U204," ")</f>
        <v>1.7926186291739892</v>
      </c>
      <c r="AB204" s="238">
        <v>0</v>
      </c>
      <c r="AC204" s="239">
        <v>0</v>
      </c>
      <c r="AD204" s="238">
        <v>0</v>
      </c>
      <c r="AE204" s="238">
        <v>0</v>
      </c>
      <c r="AF204" s="238">
        <v>0</v>
      </c>
      <c r="AG204" s="238">
        <v>0</v>
      </c>
      <c r="AH204" s="238">
        <v>0</v>
      </c>
      <c r="AI204" s="238">
        <v>0</v>
      </c>
      <c r="AJ204" s="243">
        <v>0</v>
      </c>
      <c r="AK204" s="243">
        <v>0</v>
      </c>
      <c r="AL204" s="238">
        <v>0</v>
      </c>
      <c r="AM204" s="239">
        <v>0</v>
      </c>
      <c r="AN204" s="238">
        <v>0</v>
      </c>
      <c r="AO204" s="238">
        <v>0</v>
      </c>
      <c r="AP204" s="238">
        <v>0</v>
      </c>
      <c r="AQ204" s="238">
        <v>0</v>
      </c>
      <c r="AR204" s="238">
        <v>0</v>
      </c>
      <c r="AS204" s="238">
        <v>0</v>
      </c>
      <c r="AT204" s="238">
        <v>0</v>
      </c>
      <c r="AU204" s="239">
        <v>0</v>
      </c>
    </row>
    <row r="205" spans="1:289" hidden="1">
      <c r="A205" s="228" t="s">
        <v>402</v>
      </c>
      <c r="B205" s="295" cm="1">
        <f t="array" ref="B205">IFERROR(INDEX(Sensors_OpuBC_cpXFP!$G$2:$G$1013,MATCH($A205,Sensors_OpuBC_cpXFP!$A$2:$A$1013,0),0),"")</f>
        <v>0</v>
      </c>
      <c r="C205" s="296" cm="1">
        <f t="array" ref="C205">IFERROR(INDEX(Sensors_OpuBC_cpXFP!$H$2:$H$1013,MATCH($A205,Sensors_OpuBC_cpXFP!$A$2:$A$1013,0),0),"")</f>
        <v>0</v>
      </c>
      <c r="D205" s="229" t="s">
        <v>771</v>
      </c>
      <c r="E205" s="308" t="str" cm="1">
        <f t="array" ref="E205">IFERROR(INDEX(Ligands_names_and_links!$B$3:$B$111,MATCH($D205,Ligands_names_and_links!$A$3:$A$111,0),0)," ")</f>
        <v>R_S_methadone</v>
      </c>
      <c r="F205" s="137">
        <v>0</v>
      </c>
      <c r="H205" s="137">
        <v>0</v>
      </c>
      <c r="J205" s="64">
        <v>0</v>
      </c>
      <c r="K205" s="64">
        <v>0</v>
      </c>
      <c r="L205" s="64">
        <v>0</v>
      </c>
      <c r="M205" s="64">
        <v>0</v>
      </c>
      <c r="N205" s="182">
        <v>0</v>
      </c>
      <c r="O205" s="64">
        <v>0</v>
      </c>
      <c r="P205" s="137" t="s">
        <v>894</v>
      </c>
      <c r="Q205" s="64">
        <v>0</v>
      </c>
      <c r="R205" s="244">
        <v>2.65</v>
      </c>
      <c r="S205" s="64">
        <v>0</v>
      </c>
      <c r="T205" s="64">
        <v>0</v>
      </c>
      <c r="U205" s="233">
        <v>163</v>
      </c>
      <c r="V205" s="64">
        <v>0</v>
      </c>
      <c r="W205" s="64">
        <v>0</v>
      </c>
      <c r="X205" s="64">
        <v>0</v>
      </c>
      <c r="Y205" s="64">
        <v>0</v>
      </c>
      <c r="Z205" s="64">
        <v>0</v>
      </c>
      <c r="AA205" s="304">
        <f>IFERROR(R205/U205," ")</f>
        <v>1.6257668711656442E-2</v>
      </c>
      <c r="AB205" s="64">
        <v>0</v>
      </c>
      <c r="AC205" s="182">
        <v>0</v>
      </c>
      <c r="AD205" s="64">
        <v>0</v>
      </c>
      <c r="AE205" s="64">
        <v>0</v>
      </c>
      <c r="AF205" s="64">
        <v>0</v>
      </c>
      <c r="AG205" s="64">
        <v>0</v>
      </c>
      <c r="AH205" s="64">
        <v>0</v>
      </c>
      <c r="AI205" s="64">
        <v>0</v>
      </c>
      <c r="AJ205" s="233">
        <v>0</v>
      </c>
      <c r="AK205" s="233">
        <v>0</v>
      </c>
      <c r="AL205" s="64">
        <v>0</v>
      </c>
      <c r="AM205" s="182">
        <v>0</v>
      </c>
      <c r="AN205" s="64">
        <v>0</v>
      </c>
      <c r="AO205" s="64">
        <v>0</v>
      </c>
      <c r="AP205" s="64">
        <v>0</v>
      </c>
      <c r="AQ205" s="64">
        <v>0</v>
      </c>
      <c r="AR205" s="64">
        <v>0</v>
      </c>
      <c r="AS205" s="64">
        <v>0</v>
      </c>
      <c r="AT205" s="64">
        <v>0</v>
      </c>
      <c r="AU205" s="182">
        <v>0</v>
      </c>
    </row>
    <row r="206" spans="1:289" hidden="1">
      <c r="A206" s="228"/>
      <c r="B206" s="295" t="str" cm="1">
        <f t="array" ref="B206">IFERROR(INDEX(Sensors_OpuBC_cpXFP!$G$2:$G$1013,MATCH($A206,Sensors_OpuBC_cpXFP!$A$2:$A$1013,0),0),"")</f>
        <v/>
      </c>
      <c r="C206" s="296" t="str" cm="1">
        <f t="array" ref="C206">IFERROR(INDEX(Sensors_OpuBC_cpXFP!$H$2:$H$1013,MATCH($A206,Sensors_OpuBC_cpXFP!$A$2:$A$1013,0),0),"")</f>
        <v/>
      </c>
      <c r="D206" s="229" t="s">
        <v>771</v>
      </c>
      <c r="E206" s="308" t="str" cm="1">
        <f t="array" ref="E206">IFERROR(INDEX(Ligands_names_and_links!$B$3:$B$111,MATCH($D206,Ligands_names_and_links!$A$3:$A$111,0),0)," ")</f>
        <v>R_S_methadone</v>
      </c>
      <c r="R206" s="244"/>
      <c r="U206" s="233"/>
      <c r="AA206" s="233"/>
      <c r="AJ206" s="233"/>
      <c r="AK206" s="233"/>
    </row>
    <row r="207" spans="1:289" hidden="1">
      <c r="A207" s="228"/>
      <c r="B207" s="295" t="str" cm="1">
        <f t="array" ref="B207">IFERROR(INDEX(Sensors_OpuBC_cpXFP!$G$2:$G$1013,MATCH($A207,Sensors_OpuBC_cpXFP!$A$2:$A$1013,0),0),"")</f>
        <v/>
      </c>
      <c r="C207" s="296" t="str" cm="1">
        <f t="array" ref="C207">IFERROR(INDEX(Sensors_OpuBC_cpXFP!$H$2:$H$1013,MATCH($A207,Sensors_OpuBC_cpXFP!$A$2:$A$1013,0),0),"")</f>
        <v/>
      </c>
      <c r="D207" s="229" t="s">
        <v>771</v>
      </c>
      <c r="E207" s="308" t="str" cm="1">
        <f t="array" ref="E207">IFERROR(INDEX(Ligands_names_and_links!$B$3:$B$111,MATCH($D207,Ligands_names_and_links!$A$3:$A$111,0),0)," ")</f>
        <v>R_S_methadone</v>
      </c>
      <c r="R207" s="244"/>
      <c r="U207" s="233"/>
      <c r="AA207" s="233"/>
      <c r="AJ207" s="233"/>
      <c r="AK207" s="233"/>
    </row>
    <row r="208" spans="1:289" hidden="1">
      <c r="A208" s="228"/>
      <c r="B208" s="295" t="str" cm="1">
        <f t="array" ref="B208">IFERROR(INDEX(Sensors_OpuBC_cpXFP!$G$2:$G$1013,MATCH($A208,Sensors_OpuBC_cpXFP!$A$2:$A$1013,0),0),"")</f>
        <v/>
      </c>
      <c r="C208" s="296" t="str" cm="1">
        <f t="array" ref="C208">IFERROR(INDEX(Sensors_OpuBC_cpXFP!$H$2:$H$1013,MATCH($A208,Sensors_OpuBC_cpXFP!$A$2:$A$1013,0),0),"")</f>
        <v/>
      </c>
      <c r="D208" s="229" t="s">
        <v>771</v>
      </c>
      <c r="E208" s="308" t="str" cm="1">
        <f t="array" ref="E208">IFERROR(INDEX(Ligands_names_and_links!$B$3:$B$111,MATCH($D208,Ligands_names_and_links!$A$3:$A$111,0),0)," ")</f>
        <v>R_S_methadone</v>
      </c>
      <c r="R208" s="244"/>
      <c r="U208" s="233"/>
      <c r="AA208" s="233"/>
      <c r="AJ208" s="233"/>
      <c r="AK208" s="233"/>
    </row>
    <row r="209" spans="1:289" hidden="1">
      <c r="A209" s="228"/>
      <c r="B209" s="295" t="str" cm="1">
        <f t="array" ref="B209">IFERROR(INDEX(Sensors_OpuBC_cpXFP!$G$2:$G$1013,MATCH($A209,Sensors_OpuBC_cpXFP!$A$2:$A$1013,0),0),"")</f>
        <v/>
      </c>
      <c r="C209" s="296" t="str" cm="1">
        <f t="array" ref="C209">IFERROR(INDEX(Sensors_OpuBC_cpXFP!$H$2:$H$1013,MATCH($A209,Sensors_OpuBC_cpXFP!$A$2:$A$1013,0),0),"")</f>
        <v/>
      </c>
      <c r="D209" s="229" t="s">
        <v>771</v>
      </c>
      <c r="E209" s="308" t="str" cm="1">
        <f t="array" ref="E209">IFERROR(INDEX(Ligands_names_and_links!$B$3:$B$111,MATCH($D209,Ligands_names_and_links!$A$3:$A$111,0),0)," ")</f>
        <v>R_S_methadone</v>
      </c>
      <c r="R209" s="244"/>
      <c r="U209" s="233"/>
      <c r="AA209" s="233"/>
      <c r="AJ209" s="233"/>
      <c r="AK209" s="233"/>
    </row>
    <row r="210" spans="1:289" s="238" customFormat="1" hidden="1">
      <c r="A210" s="228"/>
      <c r="B210" s="295" t="str" cm="1">
        <f t="array" ref="B210">IFERROR(INDEX(Sensors_OpuBC_cpXFP!$G$2:$G$1013,MATCH($A210,Sensors_OpuBC_cpXFP!$A$2:$A$1013,0),0),"")</f>
        <v/>
      </c>
      <c r="C210" s="296" t="str" cm="1">
        <f t="array" ref="C210">IFERROR(INDEX(Sensors_OpuBC_cpXFP!$H$2:$H$1013,MATCH($A210,Sensors_OpuBC_cpXFP!$A$2:$A$1013,0),0),"")</f>
        <v/>
      </c>
      <c r="D210" s="229" t="s">
        <v>771</v>
      </c>
      <c r="E210" s="308" t="str" cm="1">
        <f t="array" ref="E210">IFERROR(INDEX(Ligands_names_and_links!$B$3:$B$111,MATCH($D210,Ligands_names_and_links!$A$3:$A$111,0),0)," ")</f>
        <v>R_S_methadone</v>
      </c>
      <c r="F210" s="137"/>
      <c r="G210" s="137"/>
      <c r="H210" s="137"/>
      <c r="I210" s="142"/>
      <c r="J210" s="64"/>
      <c r="K210" s="64"/>
      <c r="L210" s="64"/>
      <c r="M210" s="64"/>
      <c r="N210" s="182"/>
      <c r="O210" s="64"/>
      <c r="P210" s="137"/>
      <c r="Q210" s="64"/>
      <c r="R210" s="244"/>
      <c r="S210" s="64"/>
      <c r="T210" s="64"/>
      <c r="U210" s="233"/>
      <c r="V210" s="64"/>
      <c r="W210" s="64"/>
      <c r="X210" s="64"/>
      <c r="Y210" s="64"/>
      <c r="Z210" s="64"/>
      <c r="AA210" s="233"/>
      <c r="AB210" s="64"/>
      <c r="AC210" s="182"/>
      <c r="AD210" s="64"/>
      <c r="AE210" s="64"/>
      <c r="AF210" s="64"/>
      <c r="AG210" s="64"/>
      <c r="AH210" s="64"/>
      <c r="AI210" s="64"/>
      <c r="AJ210" s="233"/>
      <c r="AK210" s="233"/>
      <c r="AL210" s="64"/>
      <c r="AM210" s="182"/>
      <c r="AN210" s="64"/>
      <c r="AO210" s="64"/>
      <c r="AP210" s="64"/>
      <c r="AQ210" s="64"/>
      <c r="AR210" s="64"/>
      <c r="AS210" s="64"/>
      <c r="AT210" s="64"/>
      <c r="AU210" s="182"/>
      <c r="AV210" s="64"/>
      <c r="AW210" s="64"/>
      <c r="AX210" s="64"/>
      <c r="AY210" s="64"/>
      <c r="AZ210" s="64"/>
      <c r="BA210" s="64"/>
      <c r="BB210" s="64"/>
      <c r="BC210" s="64"/>
      <c r="BD210" s="64"/>
      <c r="BE210" s="64"/>
      <c r="BF210" s="64"/>
      <c r="BG210" s="64"/>
      <c r="BH210" s="64"/>
      <c r="BI210" s="64"/>
      <c r="BJ210" s="64"/>
      <c r="BK210" s="64"/>
      <c r="BL210" s="64"/>
      <c r="BM210" s="64"/>
      <c r="BN210" s="64"/>
      <c r="BO210" s="64"/>
      <c r="BP210" s="64"/>
      <c r="BQ210" s="64"/>
      <c r="BR210" s="64"/>
      <c r="BS210" s="64"/>
      <c r="BT210" s="64"/>
      <c r="BU210" s="64"/>
      <c r="BV210" s="64"/>
      <c r="BW210" s="64"/>
      <c r="BX210" s="64"/>
      <c r="BY210" s="64"/>
      <c r="BZ210" s="64"/>
      <c r="CA210" s="64"/>
      <c r="CB210" s="64"/>
      <c r="CC210" s="64"/>
      <c r="CD210" s="64"/>
      <c r="CE210" s="64"/>
      <c r="CF210" s="64"/>
      <c r="CG210" s="64"/>
      <c r="CH210" s="64"/>
      <c r="CI210" s="64"/>
      <c r="CJ210" s="64"/>
      <c r="CK210" s="64"/>
      <c r="CL210" s="64"/>
      <c r="CM210" s="64"/>
      <c r="CN210" s="64"/>
      <c r="CO210" s="64"/>
      <c r="CP210" s="64"/>
      <c r="CQ210" s="64"/>
      <c r="CR210" s="64"/>
      <c r="CS210" s="64"/>
      <c r="CT210" s="64"/>
      <c r="CU210" s="64"/>
      <c r="CV210" s="64"/>
      <c r="CW210" s="64"/>
      <c r="CX210" s="64"/>
      <c r="CY210" s="64"/>
      <c r="CZ210" s="64"/>
      <c r="DA210" s="64"/>
      <c r="DB210" s="64"/>
      <c r="DC210" s="64"/>
      <c r="DD210" s="64"/>
      <c r="DE210" s="64"/>
      <c r="DF210" s="64"/>
      <c r="DG210" s="64"/>
      <c r="DH210" s="64"/>
      <c r="DI210" s="64"/>
      <c r="DJ210" s="64"/>
      <c r="DK210" s="64"/>
      <c r="DL210" s="64"/>
      <c r="DM210" s="64"/>
      <c r="DN210" s="64"/>
      <c r="DO210" s="64"/>
      <c r="DP210" s="64"/>
      <c r="DQ210" s="64"/>
      <c r="DR210" s="64"/>
      <c r="DS210" s="64"/>
      <c r="DT210" s="64"/>
      <c r="DU210" s="64"/>
      <c r="DV210" s="64"/>
      <c r="DW210" s="64"/>
      <c r="DX210" s="64"/>
      <c r="DY210" s="64"/>
      <c r="DZ210" s="64"/>
      <c r="EA210" s="64"/>
      <c r="EB210" s="64"/>
      <c r="EC210" s="64"/>
      <c r="ED210" s="64"/>
      <c r="EE210" s="64"/>
      <c r="EF210" s="64"/>
      <c r="EG210" s="64"/>
      <c r="EH210" s="64"/>
      <c r="EI210" s="64"/>
      <c r="EJ210" s="64"/>
      <c r="EK210" s="64"/>
      <c r="EL210" s="64"/>
      <c r="EM210" s="64"/>
      <c r="EN210" s="64"/>
      <c r="EO210" s="64"/>
      <c r="EP210" s="64"/>
      <c r="EQ210" s="64"/>
      <c r="ER210" s="64"/>
      <c r="ES210" s="64"/>
      <c r="ET210" s="64"/>
      <c r="EU210" s="64"/>
      <c r="EV210" s="64"/>
      <c r="EW210" s="64"/>
      <c r="EX210" s="64"/>
      <c r="EY210" s="64"/>
      <c r="EZ210" s="64"/>
      <c r="FA210" s="64"/>
      <c r="FB210" s="64"/>
      <c r="FC210" s="64"/>
      <c r="FD210" s="64"/>
      <c r="FE210" s="64"/>
      <c r="FF210" s="64"/>
      <c r="FG210" s="64"/>
      <c r="FH210" s="64"/>
      <c r="FI210" s="64"/>
      <c r="FJ210" s="64"/>
      <c r="FK210" s="64"/>
      <c r="FL210" s="64"/>
      <c r="FM210" s="64"/>
      <c r="FN210" s="64"/>
      <c r="FO210" s="64"/>
      <c r="FP210" s="64"/>
      <c r="FQ210" s="64"/>
      <c r="FR210" s="64"/>
      <c r="FS210" s="64"/>
      <c r="FT210" s="64"/>
      <c r="FU210" s="64"/>
      <c r="FV210" s="64"/>
      <c r="FW210" s="64"/>
      <c r="FX210" s="64"/>
      <c r="FY210" s="64"/>
      <c r="FZ210" s="64"/>
      <c r="GA210" s="64"/>
      <c r="GB210" s="64"/>
      <c r="GC210" s="64"/>
      <c r="GD210" s="64"/>
      <c r="GE210" s="64"/>
      <c r="GF210" s="64"/>
      <c r="GG210" s="64"/>
      <c r="GH210" s="64"/>
      <c r="GI210" s="64"/>
      <c r="GJ210" s="64"/>
      <c r="GK210" s="64"/>
      <c r="GL210" s="64"/>
      <c r="GM210" s="64"/>
      <c r="GN210" s="64"/>
      <c r="GO210" s="64"/>
      <c r="GP210" s="64"/>
      <c r="GQ210" s="64"/>
      <c r="GR210" s="64"/>
      <c r="GS210" s="64"/>
      <c r="GT210" s="64"/>
      <c r="GU210" s="64"/>
      <c r="GV210" s="64"/>
      <c r="GW210" s="64"/>
      <c r="GX210" s="64"/>
      <c r="GY210" s="64"/>
      <c r="GZ210" s="64"/>
      <c r="HA210" s="64"/>
      <c r="HB210" s="64"/>
      <c r="HC210" s="64"/>
      <c r="HD210" s="64"/>
      <c r="HE210" s="64"/>
      <c r="HF210" s="64"/>
      <c r="HG210" s="64"/>
      <c r="HH210" s="64"/>
      <c r="HI210" s="64"/>
      <c r="HJ210" s="64"/>
      <c r="HK210" s="64"/>
      <c r="HL210" s="64"/>
      <c r="HM210" s="64"/>
      <c r="HN210" s="64"/>
      <c r="HO210" s="64"/>
      <c r="HP210" s="64"/>
      <c r="HQ210" s="64"/>
      <c r="HR210" s="64"/>
      <c r="HS210" s="64"/>
      <c r="HT210" s="64"/>
      <c r="HU210" s="64"/>
      <c r="HV210" s="64"/>
      <c r="HW210" s="64"/>
      <c r="HX210" s="64"/>
      <c r="HY210" s="64"/>
      <c r="HZ210" s="64"/>
      <c r="IA210" s="64"/>
      <c r="IB210" s="64"/>
      <c r="IC210" s="64"/>
      <c r="ID210" s="64"/>
      <c r="IE210" s="64"/>
      <c r="IF210" s="64"/>
      <c r="IG210" s="64"/>
      <c r="IH210" s="64"/>
      <c r="II210" s="64"/>
      <c r="IJ210" s="64"/>
      <c r="IK210" s="64"/>
      <c r="IL210" s="64"/>
      <c r="IM210" s="64"/>
      <c r="IN210" s="64"/>
      <c r="IO210" s="64"/>
      <c r="IP210" s="64"/>
      <c r="IQ210" s="64"/>
      <c r="IR210" s="64"/>
      <c r="IS210" s="64"/>
      <c r="IT210" s="64"/>
      <c r="IU210" s="64"/>
      <c r="IV210" s="64"/>
      <c r="IW210" s="64"/>
      <c r="IX210" s="64"/>
      <c r="IY210" s="64"/>
      <c r="IZ210" s="64"/>
      <c r="JA210" s="64"/>
      <c r="JB210" s="64"/>
      <c r="JC210" s="64"/>
      <c r="JD210" s="64"/>
      <c r="JE210" s="64"/>
      <c r="JF210" s="64"/>
      <c r="JG210" s="64"/>
      <c r="JH210" s="64"/>
      <c r="JI210" s="64"/>
      <c r="JJ210" s="64"/>
      <c r="JK210" s="64"/>
      <c r="JL210" s="64"/>
      <c r="JM210" s="64"/>
      <c r="JN210" s="64"/>
      <c r="JO210" s="64"/>
      <c r="JP210" s="64"/>
      <c r="JQ210" s="64"/>
      <c r="JR210" s="64"/>
      <c r="JS210" s="64"/>
      <c r="JT210" s="64"/>
      <c r="JU210" s="64"/>
      <c r="JV210" s="64"/>
      <c r="JW210" s="64"/>
      <c r="JX210" s="64"/>
      <c r="JY210" s="64"/>
      <c r="JZ210" s="64"/>
      <c r="KA210" s="64"/>
      <c r="KB210" s="64"/>
      <c r="KC210" s="64"/>
    </row>
    <row r="211" spans="1:289" hidden="1">
      <c r="A211" s="228" t="s">
        <v>352</v>
      </c>
      <c r="B211" s="295" cm="1">
        <f t="array" ref="B211">IFERROR(INDEX(Sensors_OpuBC_cpXFP!$G$2:$G$1013,MATCH($A211,Sensors_OpuBC_cpXFP!$A$2:$A$1013,0),0),"")</f>
        <v>0</v>
      </c>
      <c r="C211" s="296" cm="1">
        <f t="array" ref="C211">IFERROR(INDEX(Sensors_OpuBC_cpXFP!$H$2:$H$1013,MATCH($A211,Sensors_OpuBC_cpXFP!$A$2:$A$1013,0),0),"")</f>
        <v>0</v>
      </c>
      <c r="D211" s="229" t="s">
        <v>773</v>
      </c>
      <c r="E211" s="308" t="str" cm="1">
        <f t="array" ref="E211">IFERROR(INDEX(Ligands_names_and_links!$B$3:$B$111,MATCH($D211,Ligands_names_and_links!$A$3:$A$111,0),0)," ")</f>
        <v>Tapentadol</v>
      </c>
      <c r="F211" s="137">
        <v>0</v>
      </c>
      <c r="H211" s="137">
        <v>0</v>
      </c>
      <c r="J211" s="64">
        <v>0</v>
      </c>
      <c r="K211" s="64">
        <v>0</v>
      </c>
      <c r="L211" s="64">
        <v>0</v>
      </c>
      <c r="M211" s="64">
        <v>0</v>
      </c>
      <c r="N211" s="182">
        <v>0</v>
      </c>
      <c r="O211" s="64">
        <v>0</v>
      </c>
      <c r="P211" s="137" t="s">
        <v>892</v>
      </c>
      <c r="Q211" s="64">
        <v>0</v>
      </c>
      <c r="R211" s="244">
        <v>12.2</v>
      </c>
      <c r="S211" s="64">
        <v>0</v>
      </c>
      <c r="T211" s="64">
        <v>0</v>
      </c>
      <c r="U211" s="233">
        <v>3</v>
      </c>
      <c r="V211" s="64">
        <v>0</v>
      </c>
      <c r="W211" s="64">
        <v>0</v>
      </c>
      <c r="X211" s="64">
        <v>0</v>
      </c>
      <c r="Y211" s="64">
        <v>0</v>
      </c>
      <c r="Z211" s="64">
        <v>0</v>
      </c>
      <c r="AA211" s="304">
        <f t="shared" ref="AA211:AA216" si="11">IFERROR(R211/U211," ")</f>
        <v>4.0666666666666664</v>
      </c>
      <c r="AB211" s="64">
        <v>0</v>
      </c>
      <c r="AC211" s="182">
        <v>0</v>
      </c>
      <c r="AD211" s="64">
        <v>0</v>
      </c>
      <c r="AE211" s="64">
        <v>0</v>
      </c>
      <c r="AF211" s="64">
        <v>0</v>
      </c>
      <c r="AG211" s="64">
        <v>0</v>
      </c>
      <c r="AH211" s="64">
        <v>0</v>
      </c>
      <c r="AI211" s="64">
        <v>0</v>
      </c>
      <c r="AJ211" s="233">
        <v>0</v>
      </c>
      <c r="AK211" s="233">
        <v>0</v>
      </c>
      <c r="AL211" s="64">
        <v>0</v>
      </c>
      <c r="AM211" s="182">
        <v>0</v>
      </c>
      <c r="AN211" s="64">
        <v>0</v>
      </c>
      <c r="AO211" s="64">
        <v>0</v>
      </c>
      <c r="AP211" s="64">
        <v>0</v>
      </c>
      <c r="AQ211" s="64">
        <v>0</v>
      </c>
      <c r="AR211" s="64">
        <v>0</v>
      </c>
      <c r="AS211" s="64">
        <v>0</v>
      </c>
      <c r="AT211" s="64">
        <v>0</v>
      </c>
      <c r="AU211" s="182">
        <v>0</v>
      </c>
    </row>
    <row r="212" spans="1:289" hidden="1">
      <c r="A212" s="228" t="s">
        <v>354</v>
      </c>
      <c r="B212" s="295" cm="1">
        <f t="array" ref="B212">IFERROR(INDEX(Sensors_OpuBC_cpXFP!$G$2:$G$1013,MATCH($A212,Sensors_OpuBC_cpXFP!$A$2:$A$1013,0),0),"")</f>
        <v>0</v>
      </c>
      <c r="C212" s="296" cm="1">
        <f t="array" ref="C212">IFERROR(INDEX(Sensors_OpuBC_cpXFP!$H$2:$H$1013,MATCH($A212,Sensors_OpuBC_cpXFP!$A$2:$A$1013,0),0),"")</f>
        <v>0</v>
      </c>
      <c r="D212" s="229" t="s">
        <v>773</v>
      </c>
      <c r="E212" s="308" t="str" cm="1">
        <f t="array" ref="E212">IFERROR(INDEX(Ligands_names_and_links!$B$3:$B$111,MATCH($D212,Ligands_names_and_links!$A$3:$A$111,0),0)," ")</f>
        <v>Tapentadol</v>
      </c>
      <c r="F212" s="137">
        <v>0</v>
      </c>
      <c r="H212" s="137">
        <v>0</v>
      </c>
      <c r="J212" s="64">
        <v>0</v>
      </c>
      <c r="K212" s="64">
        <v>0</v>
      </c>
      <c r="L212" s="64">
        <v>0</v>
      </c>
      <c r="M212" s="64">
        <v>0</v>
      </c>
      <c r="N212" s="182">
        <v>0</v>
      </c>
      <c r="O212" s="64">
        <v>0</v>
      </c>
      <c r="P212" s="137" t="s">
        <v>892</v>
      </c>
      <c r="Q212" s="64">
        <v>0</v>
      </c>
      <c r="R212" s="244">
        <v>3.5</v>
      </c>
      <c r="S212" s="64">
        <v>0</v>
      </c>
      <c r="T212" s="64">
        <v>0</v>
      </c>
      <c r="U212" s="233">
        <v>6.1</v>
      </c>
      <c r="V212" s="64">
        <v>0</v>
      </c>
      <c r="W212" s="64">
        <v>0</v>
      </c>
      <c r="X212" s="64">
        <v>0</v>
      </c>
      <c r="Y212" s="64">
        <v>0</v>
      </c>
      <c r="Z212" s="64">
        <v>0</v>
      </c>
      <c r="AA212" s="304">
        <f t="shared" si="11"/>
        <v>0.57377049180327877</v>
      </c>
      <c r="AB212" s="64">
        <v>0</v>
      </c>
      <c r="AC212" s="182">
        <v>0</v>
      </c>
      <c r="AD212" s="64">
        <v>0</v>
      </c>
      <c r="AE212" s="64">
        <v>0</v>
      </c>
      <c r="AF212" s="64">
        <v>0</v>
      </c>
      <c r="AG212" s="64">
        <v>0</v>
      </c>
      <c r="AH212" s="64">
        <v>0</v>
      </c>
      <c r="AI212" s="64">
        <v>0</v>
      </c>
      <c r="AJ212" s="233">
        <v>0</v>
      </c>
      <c r="AK212" s="233">
        <v>0</v>
      </c>
      <c r="AL212" s="64">
        <v>0</v>
      </c>
      <c r="AM212" s="182">
        <v>0</v>
      </c>
      <c r="AN212" s="64">
        <v>0</v>
      </c>
      <c r="AO212" s="64">
        <v>0</v>
      </c>
      <c r="AP212" s="64">
        <v>0</v>
      </c>
      <c r="AQ212" s="64">
        <v>0</v>
      </c>
      <c r="AR212" s="64">
        <v>0</v>
      </c>
      <c r="AS212" s="64">
        <v>0</v>
      </c>
      <c r="AT212" s="64">
        <v>0</v>
      </c>
      <c r="AU212" s="182">
        <v>0</v>
      </c>
    </row>
    <row r="213" spans="1:289" hidden="1">
      <c r="A213" s="228" t="s">
        <v>356</v>
      </c>
      <c r="B213" s="295" cm="1">
        <f t="array" ref="B213">IFERROR(INDEX(Sensors_OpuBC_cpXFP!$G$2:$G$1013,MATCH($A213,Sensors_OpuBC_cpXFP!$A$2:$A$1013,0),0),"")</f>
        <v>0</v>
      </c>
      <c r="C213" s="296" cm="1">
        <f t="array" ref="C213">IFERROR(INDEX(Sensors_OpuBC_cpXFP!$H$2:$H$1013,MATCH($A213,Sensors_OpuBC_cpXFP!$A$2:$A$1013,0),0),"")</f>
        <v>0</v>
      </c>
      <c r="D213" s="229" t="s">
        <v>773</v>
      </c>
      <c r="E213" s="308" t="str" cm="1">
        <f t="array" ref="E213">IFERROR(INDEX(Ligands_names_and_links!$B$3:$B$111,MATCH($D213,Ligands_names_and_links!$A$3:$A$111,0),0)," ")</f>
        <v>Tapentadol</v>
      </c>
      <c r="F213" s="137">
        <v>0</v>
      </c>
      <c r="H213" s="137">
        <v>0</v>
      </c>
      <c r="J213" s="64">
        <v>0</v>
      </c>
      <c r="K213" s="64">
        <v>0</v>
      </c>
      <c r="L213" s="64">
        <v>0</v>
      </c>
      <c r="M213" s="64">
        <v>0</v>
      </c>
      <c r="N213" s="182">
        <v>0</v>
      </c>
      <c r="O213" s="64">
        <v>0</v>
      </c>
      <c r="P213" s="137" t="s">
        <v>892</v>
      </c>
      <c r="Q213" s="64">
        <v>0</v>
      </c>
      <c r="R213" s="244">
        <v>16.600000000000001</v>
      </c>
      <c r="S213" s="64">
        <v>0</v>
      </c>
      <c r="T213" s="64">
        <v>0</v>
      </c>
      <c r="U213" s="233">
        <v>17.600000000000001</v>
      </c>
      <c r="V213" s="64">
        <v>0</v>
      </c>
      <c r="W213" s="64">
        <v>0</v>
      </c>
      <c r="X213" s="64">
        <v>0</v>
      </c>
      <c r="Y213" s="64">
        <v>0</v>
      </c>
      <c r="Z213" s="64">
        <v>0</v>
      </c>
      <c r="AA213" s="304">
        <f t="shared" si="11"/>
        <v>0.94318181818181823</v>
      </c>
      <c r="AB213" s="64">
        <v>0</v>
      </c>
      <c r="AC213" s="182">
        <v>0</v>
      </c>
      <c r="AD213" s="64">
        <v>0</v>
      </c>
      <c r="AE213" s="64">
        <v>0</v>
      </c>
      <c r="AF213" s="64">
        <v>0</v>
      </c>
      <c r="AG213" s="64">
        <v>0</v>
      </c>
      <c r="AH213" s="64">
        <v>0</v>
      </c>
      <c r="AI213" s="64">
        <v>0</v>
      </c>
      <c r="AJ213" s="233">
        <v>0</v>
      </c>
      <c r="AK213" s="233">
        <v>0</v>
      </c>
      <c r="AL213" s="64">
        <v>0</v>
      </c>
      <c r="AM213" s="182">
        <v>0</v>
      </c>
      <c r="AN213" s="64">
        <v>0</v>
      </c>
      <c r="AO213" s="64">
        <v>0</v>
      </c>
      <c r="AP213" s="64">
        <v>0</v>
      </c>
      <c r="AQ213" s="64">
        <v>0</v>
      </c>
      <c r="AR213" s="64">
        <v>0</v>
      </c>
      <c r="AS213" s="64">
        <v>0</v>
      </c>
      <c r="AT213" s="64">
        <v>0</v>
      </c>
      <c r="AU213" s="182">
        <v>0</v>
      </c>
    </row>
    <row r="214" spans="1:289" hidden="1">
      <c r="A214" s="228" t="s">
        <v>358</v>
      </c>
      <c r="B214" s="295" cm="1">
        <f t="array" ref="B214">IFERROR(INDEX(Sensors_OpuBC_cpXFP!$G$2:$G$1013,MATCH($A214,Sensors_OpuBC_cpXFP!$A$2:$A$1013,0),0),"")</f>
        <v>0</v>
      </c>
      <c r="C214" s="296" cm="1">
        <f t="array" ref="C214">IFERROR(INDEX(Sensors_OpuBC_cpXFP!$H$2:$H$1013,MATCH($A214,Sensors_OpuBC_cpXFP!$A$2:$A$1013,0),0),"")</f>
        <v>0</v>
      </c>
      <c r="D214" s="229" t="s">
        <v>773</v>
      </c>
      <c r="E214" s="308" t="str" cm="1">
        <f t="array" ref="E214">IFERROR(INDEX(Ligands_names_and_links!$B$3:$B$111,MATCH($D214,Ligands_names_and_links!$A$3:$A$111,0),0)," ")</f>
        <v>Tapentadol</v>
      </c>
      <c r="F214" s="137">
        <v>0</v>
      </c>
      <c r="H214" s="137">
        <v>0</v>
      </c>
      <c r="J214" s="64">
        <v>0</v>
      </c>
      <c r="K214" s="64">
        <v>0</v>
      </c>
      <c r="L214" s="64">
        <v>0</v>
      </c>
      <c r="M214" s="64">
        <v>0</v>
      </c>
      <c r="N214" s="182">
        <v>0</v>
      </c>
      <c r="O214" s="64">
        <v>0</v>
      </c>
      <c r="P214" s="137" t="s">
        <v>892</v>
      </c>
      <c r="Q214" s="64">
        <v>0</v>
      </c>
      <c r="R214" s="244">
        <v>17.399999999999999</v>
      </c>
      <c r="S214" s="64">
        <v>0</v>
      </c>
      <c r="T214" s="64">
        <v>0</v>
      </c>
      <c r="U214" s="233">
        <v>12.7</v>
      </c>
      <c r="V214" s="64">
        <v>0</v>
      </c>
      <c r="W214" s="64">
        <v>0</v>
      </c>
      <c r="X214" s="64">
        <v>0</v>
      </c>
      <c r="Y214" s="64">
        <v>0</v>
      </c>
      <c r="Z214" s="64">
        <v>0</v>
      </c>
      <c r="AA214" s="304">
        <f t="shared" si="11"/>
        <v>1.3700787401574803</v>
      </c>
      <c r="AB214" s="64">
        <v>0</v>
      </c>
      <c r="AC214" s="182">
        <v>0</v>
      </c>
      <c r="AD214" s="64">
        <v>0</v>
      </c>
      <c r="AE214" s="64">
        <v>0</v>
      </c>
      <c r="AF214" s="64">
        <v>0</v>
      </c>
      <c r="AG214" s="64">
        <v>0</v>
      </c>
      <c r="AH214" s="64">
        <v>0</v>
      </c>
      <c r="AI214" s="64">
        <v>0</v>
      </c>
      <c r="AJ214" s="233">
        <v>0</v>
      </c>
      <c r="AK214" s="233">
        <v>0</v>
      </c>
      <c r="AL214" s="64">
        <v>0</v>
      </c>
      <c r="AM214" s="182">
        <v>0</v>
      </c>
      <c r="AN214" s="64">
        <v>0</v>
      </c>
      <c r="AO214" s="64">
        <v>0</v>
      </c>
      <c r="AP214" s="64">
        <v>0</v>
      </c>
      <c r="AQ214" s="64">
        <v>0</v>
      </c>
      <c r="AR214" s="64">
        <v>0</v>
      </c>
      <c r="AS214" s="64">
        <v>0</v>
      </c>
      <c r="AT214" s="64">
        <v>0</v>
      </c>
      <c r="AU214" s="182">
        <v>0</v>
      </c>
    </row>
    <row r="215" spans="1:289" hidden="1">
      <c r="A215" s="228" t="s">
        <v>360</v>
      </c>
      <c r="B215" s="295" cm="1">
        <f t="array" ref="B215">IFERROR(INDEX(Sensors_OpuBC_cpXFP!$G$2:$G$1013,MATCH($A215,Sensors_OpuBC_cpXFP!$A$2:$A$1013,0),0),"")</f>
        <v>0</v>
      </c>
      <c r="C215" s="296" cm="1">
        <f t="array" ref="C215">IFERROR(INDEX(Sensors_OpuBC_cpXFP!$H$2:$H$1013,MATCH($A215,Sensors_OpuBC_cpXFP!$A$2:$A$1013,0),0),"")</f>
        <v>0</v>
      </c>
      <c r="D215" s="229" t="s">
        <v>773</v>
      </c>
      <c r="E215" s="308" t="str" cm="1">
        <f t="array" ref="E215">IFERROR(INDEX(Ligands_names_and_links!$B$3:$B$111,MATCH($D215,Ligands_names_and_links!$A$3:$A$111,0),0)," ")</f>
        <v>Tapentadol</v>
      </c>
      <c r="F215" s="137">
        <v>0</v>
      </c>
      <c r="H215" s="137">
        <v>0</v>
      </c>
      <c r="J215" s="64">
        <v>0</v>
      </c>
      <c r="K215" s="64">
        <v>0</v>
      </c>
      <c r="L215" s="64">
        <v>0</v>
      </c>
      <c r="M215" s="64">
        <v>0</v>
      </c>
      <c r="N215" s="182">
        <v>0</v>
      </c>
      <c r="O215" s="64">
        <v>0</v>
      </c>
      <c r="P215" s="137" t="s">
        <v>894</v>
      </c>
      <c r="Q215" s="64">
        <v>0</v>
      </c>
      <c r="R215" s="244">
        <v>15.7</v>
      </c>
      <c r="S215" s="64">
        <v>0</v>
      </c>
      <c r="T215" s="64">
        <v>0</v>
      </c>
      <c r="U215" s="233">
        <v>4.3099999999999996</v>
      </c>
      <c r="V215" s="64">
        <v>0</v>
      </c>
      <c r="W215" s="64">
        <v>0</v>
      </c>
      <c r="X215" s="64">
        <v>0</v>
      </c>
      <c r="Y215" s="64">
        <v>0</v>
      </c>
      <c r="Z215" s="64">
        <v>0</v>
      </c>
      <c r="AA215" s="304">
        <f t="shared" si="11"/>
        <v>3.6426914153132253</v>
      </c>
      <c r="AB215" s="64">
        <v>0</v>
      </c>
      <c r="AC215" s="182">
        <v>0</v>
      </c>
      <c r="AD215" s="64">
        <v>0</v>
      </c>
      <c r="AE215" s="64">
        <v>0</v>
      </c>
      <c r="AF215" s="64">
        <v>0</v>
      </c>
      <c r="AG215" s="64">
        <v>0</v>
      </c>
      <c r="AH215" s="64">
        <v>0</v>
      </c>
      <c r="AI215" s="64">
        <v>0</v>
      </c>
      <c r="AJ215" s="233">
        <v>0</v>
      </c>
      <c r="AK215" s="233">
        <v>0</v>
      </c>
      <c r="AL215" s="64">
        <v>0</v>
      </c>
      <c r="AM215" s="182">
        <v>0</v>
      </c>
      <c r="AN215" s="64">
        <v>0</v>
      </c>
      <c r="AO215" s="64">
        <v>0</v>
      </c>
      <c r="AP215" s="64">
        <v>0</v>
      </c>
      <c r="AQ215" s="64">
        <v>0</v>
      </c>
      <c r="AR215" s="64">
        <v>0</v>
      </c>
      <c r="AS215" s="64">
        <v>0</v>
      </c>
      <c r="AT215" s="64">
        <v>0</v>
      </c>
      <c r="AU215" s="182">
        <v>0</v>
      </c>
    </row>
    <row r="216" spans="1:289" hidden="1">
      <c r="A216" s="234" t="s">
        <v>362</v>
      </c>
      <c r="B216" s="297" cm="1">
        <f t="array" ref="B216">IFERROR(INDEX(Sensors_OpuBC_cpXFP!$G$2:$G$1013,MATCH($A216,Sensors_OpuBC_cpXFP!$A$2:$A$1013,0),0),"")</f>
        <v>0</v>
      </c>
      <c r="C216" s="298" cm="1">
        <f t="array" ref="C216">IFERROR(INDEX(Sensors_OpuBC_cpXFP!$H$2:$H$1013,MATCH($A216,Sensors_OpuBC_cpXFP!$A$2:$A$1013,0),0),"")</f>
        <v>0</v>
      </c>
      <c r="D216" s="235" t="s">
        <v>773</v>
      </c>
      <c r="E216" s="309" t="str" cm="1">
        <f t="array" ref="E216">IFERROR(INDEX(Ligands_names_and_links!$B$3:$B$111,MATCH($D216,Ligands_names_and_links!$A$3:$A$111,0),0)," ")</f>
        <v>Tapentadol</v>
      </c>
      <c r="F216" s="236">
        <v>0</v>
      </c>
      <c r="G216" s="236"/>
      <c r="H216" s="236">
        <v>0</v>
      </c>
      <c r="I216" s="237"/>
      <c r="J216" s="238">
        <v>0</v>
      </c>
      <c r="K216" s="238">
        <v>0</v>
      </c>
      <c r="L216" s="238">
        <v>0</v>
      </c>
      <c r="M216" s="238">
        <v>0</v>
      </c>
      <c r="N216" s="239">
        <v>0</v>
      </c>
      <c r="O216" s="238">
        <v>0</v>
      </c>
      <c r="P216" s="236" t="s">
        <v>894</v>
      </c>
      <c r="Q216" s="238">
        <v>0</v>
      </c>
      <c r="R216" s="245">
        <v>12</v>
      </c>
      <c r="S216" s="238">
        <v>0</v>
      </c>
      <c r="T216" s="238">
        <v>0</v>
      </c>
      <c r="U216" s="243">
        <v>0.87</v>
      </c>
      <c r="V216" s="238">
        <v>0</v>
      </c>
      <c r="W216" s="238">
        <v>0</v>
      </c>
      <c r="X216" s="238">
        <v>0</v>
      </c>
      <c r="Y216" s="238">
        <v>0</v>
      </c>
      <c r="Z216" s="238">
        <v>0</v>
      </c>
      <c r="AA216" s="305">
        <f t="shared" si="11"/>
        <v>13.793103448275863</v>
      </c>
      <c r="AB216" s="238">
        <v>0</v>
      </c>
      <c r="AC216" s="239">
        <v>0</v>
      </c>
      <c r="AD216" s="238">
        <v>0</v>
      </c>
      <c r="AE216" s="238">
        <v>0</v>
      </c>
      <c r="AF216" s="238">
        <v>0</v>
      </c>
      <c r="AG216" s="238">
        <v>0</v>
      </c>
      <c r="AH216" s="238">
        <v>0</v>
      </c>
      <c r="AI216" s="238">
        <v>0</v>
      </c>
      <c r="AJ216" s="243">
        <v>0</v>
      </c>
      <c r="AK216" s="243">
        <v>0</v>
      </c>
      <c r="AL216" s="238">
        <v>0</v>
      </c>
      <c r="AM216" s="239">
        <v>0</v>
      </c>
      <c r="AN216" s="238">
        <v>0</v>
      </c>
      <c r="AO216" s="238">
        <v>0</v>
      </c>
      <c r="AP216" s="238">
        <v>0</v>
      </c>
      <c r="AQ216" s="238">
        <v>0</v>
      </c>
      <c r="AR216" s="238">
        <v>0</v>
      </c>
      <c r="AS216" s="238">
        <v>0</v>
      </c>
      <c r="AT216" s="238">
        <v>0</v>
      </c>
      <c r="AU216" s="239">
        <v>0</v>
      </c>
    </row>
    <row r="217" spans="1:289" hidden="1">
      <c r="A217" s="228"/>
      <c r="B217" s="295" t="str" cm="1">
        <f t="array" ref="B217">IFERROR(INDEX(Sensors_OpuBC_cpXFP!$G$2:$G$1013,MATCH($A217,Sensors_OpuBC_cpXFP!$A$2:$A$1013,0),0),"")</f>
        <v/>
      </c>
      <c r="C217" s="296" t="str" cm="1">
        <f t="array" ref="C217">IFERROR(INDEX(Sensors_OpuBC_cpXFP!$H$2:$H$1013,MATCH($A217,Sensors_OpuBC_cpXFP!$A$2:$A$1013,0),0),"")</f>
        <v/>
      </c>
      <c r="D217" s="229" t="s">
        <v>773</v>
      </c>
      <c r="E217" s="308" t="str" cm="1">
        <f t="array" ref="E217">IFERROR(INDEX(Ligands_names_and_links!$B$3:$B$111,MATCH($D217,Ligands_names_and_links!$A$3:$A$111,0),0)," ")</f>
        <v>Tapentadol</v>
      </c>
      <c r="R217" s="244"/>
      <c r="U217" s="233"/>
      <c r="AA217" s="233"/>
      <c r="AJ217" s="233"/>
      <c r="AK217" s="233"/>
    </row>
    <row r="218" spans="1:289" hidden="1">
      <c r="A218" s="228"/>
      <c r="B218" s="295" t="str" cm="1">
        <f t="array" ref="B218">IFERROR(INDEX(Sensors_OpuBC_cpXFP!$G$2:$G$1013,MATCH($A218,Sensors_OpuBC_cpXFP!$A$2:$A$1013,0),0),"")</f>
        <v/>
      </c>
      <c r="C218" s="296" t="str" cm="1">
        <f t="array" ref="C218">IFERROR(INDEX(Sensors_OpuBC_cpXFP!$H$2:$H$1013,MATCH($A218,Sensors_OpuBC_cpXFP!$A$2:$A$1013,0),0),"")</f>
        <v/>
      </c>
      <c r="D218" s="229" t="s">
        <v>773</v>
      </c>
      <c r="E218" s="308" t="str" cm="1">
        <f t="array" ref="E218">IFERROR(INDEX(Ligands_names_and_links!$B$3:$B$111,MATCH($D218,Ligands_names_and_links!$A$3:$A$111,0),0)," ")</f>
        <v>Tapentadol</v>
      </c>
      <c r="R218" s="244"/>
      <c r="U218" s="233"/>
      <c r="AA218" s="233"/>
      <c r="AJ218" s="233"/>
      <c r="AK218" s="233"/>
    </row>
    <row r="219" spans="1:289" s="238" customFormat="1" hidden="1">
      <c r="A219" s="228"/>
      <c r="B219" s="295" t="str" cm="1">
        <f t="array" ref="B219">IFERROR(INDEX(Sensors_OpuBC_cpXFP!$G$2:$G$1013,MATCH($A219,Sensors_OpuBC_cpXFP!$A$2:$A$1013,0),0),"")</f>
        <v/>
      </c>
      <c r="C219" s="296" t="str" cm="1">
        <f t="array" ref="C219">IFERROR(INDEX(Sensors_OpuBC_cpXFP!$H$2:$H$1013,MATCH($A219,Sensors_OpuBC_cpXFP!$A$2:$A$1013,0),0),"")</f>
        <v/>
      </c>
      <c r="D219" s="229" t="s">
        <v>773</v>
      </c>
      <c r="E219" s="308" t="str" cm="1">
        <f t="array" ref="E219">IFERROR(INDEX(Ligands_names_and_links!$B$3:$B$111,MATCH($D219,Ligands_names_and_links!$A$3:$A$111,0),0)," ")</f>
        <v>Tapentadol</v>
      </c>
      <c r="F219" s="137"/>
      <c r="G219" s="137"/>
      <c r="H219" s="137"/>
      <c r="I219" s="142"/>
      <c r="J219" s="64"/>
      <c r="K219" s="64"/>
      <c r="L219" s="64"/>
      <c r="M219" s="64"/>
      <c r="N219" s="182"/>
      <c r="O219" s="64"/>
      <c r="P219" s="137"/>
      <c r="Q219" s="64"/>
      <c r="R219" s="244"/>
      <c r="S219" s="64"/>
      <c r="T219" s="64"/>
      <c r="U219" s="233"/>
      <c r="V219" s="64"/>
      <c r="W219" s="64"/>
      <c r="X219" s="64"/>
      <c r="Y219" s="64"/>
      <c r="Z219" s="64"/>
      <c r="AA219" s="233"/>
      <c r="AB219" s="64"/>
      <c r="AC219" s="182"/>
      <c r="AD219" s="64"/>
      <c r="AE219" s="64"/>
      <c r="AF219" s="64"/>
      <c r="AG219" s="64"/>
      <c r="AH219" s="64"/>
      <c r="AI219" s="64"/>
      <c r="AJ219" s="233"/>
      <c r="AK219" s="233"/>
      <c r="AL219" s="64"/>
      <c r="AM219" s="182"/>
      <c r="AN219" s="64"/>
      <c r="AO219" s="64"/>
      <c r="AP219" s="64"/>
      <c r="AQ219" s="64"/>
      <c r="AR219" s="64"/>
      <c r="AS219" s="64"/>
      <c r="AT219" s="64"/>
      <c r="AU219" s="182"/>
      <c r="AV219" s="64"/>
      <c r="AW219" s="64"/>
      <c r="AX219" s="64"/>
      <c r="AY219" s="64"/>
      <c r="AZ219" s="64"/>
      <c r="BA219" s="64"/>
      <c r="BB219" s="64"/>
      <c r="BC219" s="64"/>
      <c r="BD219" s="64"/>
      <c r="BE219" s="64"/>
      <c r="BF219" s="64"/>
      <c r="BG219" s="64"/>
      <c r="BH219" s="64"/>
      <c r="BI219" s="64"/>
      <c r="BJ219" s="64"/>
      <c r="BK219" s="64"/>
      <c r="BL219" s="64"/>
      <c r="BM219" s="64"/>
      <c r="BN219" s="64"/>
      <c r="BO219" s="64"/>
      <c r="BP219" s="64"/>
      <c r="BQ219" s="64"/>
      <c r="BR219" s="64"/>
      <c r="BS219" s="64"/>
      <c r="BT219" s="64"/>
      <c r="BU219" s="64"/>
      <c r="BV219" s="64"/>
      <c r="BW219" s="64"/>
      <c r="BX219" s="64"/>
      <c r="BY219" s="64"/>
      <c r="BZ219" s="64"/>
      <c r="CA219" s="64"/>
      <c r="CB219" s="64"/>
      <c r="CC219" s="64"/>
      <c r="CD219" s="64"/>
      <c r="CE219" s="64"/>
      <c r="CF219" s="64"/>
      <c r="CG219" s="64"/>
      <c r="CH219" s="64"/>
      <c r="CI219" s="64"/>
      <c r="CJ219" s="64"/>
      <c r="CK219" s="64"/>
      <c r="CL219" s="64"/>
      <c r="CM219" s="64"/>
      <c r="CN219" s="64"/>
      <c r="CO219" s="64"/>
      <c r="CP219" s="64"/>
      <c r="CQ219" s="64"/>
      <c r="CR219" s="64"/>
      <c r="CS219" s="64"/>
      <c r="CT219" s="64"/>
      <c r="CU219" s="64"/>
      <c r="CV219" s="64"/>
      <c r="CW219" s="64"/>
      <c r="CX219" s="64"/>
      <c r="CY219" s="64"/>
      <c r="CZ219" s="64"/>
      <c r="DA219" s="64"/>
      <c r="DB219" s="64"/>
      <c r="DC219" s="64"/>
      <c r="DD219" s="64"/>
      <c r="DE219" s="64"/>
      <c r="DF219" s="64"/>
      <c r="DG219" s="64"/>
      <c r="DH219" s="64"/>
      <c r="DI219" s="64"/>
      <c r="DJ219" s="64"/>
      <c r="DK219" s="64"/>
      <c r="DL219" s="64"/>
      <c r="DM219" s="64"/>
      <c r="DN219" s="64"/>
      <c r="DO219" s="64"/>
      <c r="DP219" s="64"/>
      <c r="DQ219" s="64"/>
      <c r="DR219" s="64"/>
      <c r="DS219" s="64"/>
      <c r="DT219" s="64"/>
      <c r="DU219" s="64"/>
      <c r="DV219" s="64"/>
      <c r="DW219" s="64"/>
      <c r="DX219" s="64"/>
      <c r="DY219" s="64"/>
      <c r="DZ219" s="64"/>
      <c r="EA219" s="64"/>
      <c r="EB219" s="64"/>
      <c r="EC219" s="64"/>
      <c r="ED219" s="64"/>
      <c r="EE219" s="64"/>
      <c r="EF219" s="64"/>
      <c r="EG219" s="64"/>
      <c r="EH219" s="64"/>
      <c r="EI219" s="64"/>
      <c r="EJ219" s="64"/>
      <c r="EK219" s="64"/>
      <c r="EL219" s="64"/>
      <c r="EM219" s="64"/>
      <c r="EN219" s="64"/>
      <c r="EO219" s="64"/>
      <c r="EP219" s="64"/>
      <c r="EQ219" s="64"/>
      <c r="ER219" s="64"/>
      <c r="ES219" s="64"/>
      <c r="ET219" s="64"/>
      <c r="EU219" s="64"/>
      <c r="EV219" s="64"/>
      <c r="EW219" s="64"/>
      <c r="EX219" s="64"/>
      <c r="EY219" s="64"/>
      <c r="EZ219" s="64"/>
      <c r="FA219" s="64"/>
      <c r="FB219" s="64"/>
      <c r="FC219" s="64"/>
      <c r="FD219" s="64"/>
      <c r="FE219" s="64"/>
      <c r="FF219" s="64"/>
      <c r="FG219" s="64"/>
      <c r="FH219" s="64"/>
      <c r="FI219" s="64"/>
      <c r="FJ219" s="64"/>
      <c r="FK219" s="64"/>
      <c r="FL219" s="64"/>
      <c r="FM219" s="64"/>
      <c r="FN219" s="64"/>
      <c r="FO219" s="64"/>
      <c r="FP219" s="64"/>
      <c r="FQ219" s="64"/>
      <c r="FR219" s="64"/>
      <c r="FS219" s="64"/>
      <c r="FT219" s="64"/>
      <c r="FU219" s="64"/>
      <c r="FV219" s="64"/>
      <c r="FW219" s="64"/>
      <c r="FX219" s="64"/>
      <c r="FY219" s="64"/>
      <c r="FZ219" s="64"/>
      <c r="GA219" s="64"/>
      <c r="GB219" s="64"/>
      <c r="GC219" s="64"/>
      <c r="GD219" s="64"/>
      <c r="GE219" s="64"/>
      <c r="GF219" s="64"/>
      <c r="GG219" s="64"/>
      <c r="GH219" s="64"/>
      <c r="GI219" s="64"/>
      <c r="GJ219" s="64"/>
      <c r="GK219" s="64"/>
      <c r="GL219" s="64"/>
      <c r="GM219" s="64"/>
      <c r="GN219" s="64"/>
      <c r="GO219" s="64"/>
      <c r="GP219" s="64"/>
      <c r="GQ219" s="64"/>
      <c r="GR219" s="64"/>
      <c r="GS219" s="64"/>
      <c r="GT219" s="64"/>
      <c r="GU219" s="64"/>
      <c r="GV219" s="64"/>
      <c r="GW219" s="64"/>
      <c r="GX219" s="64"/>
      <c r="GY219" s="64"/>
      <c r="GZ219" s="64"/>
      <c r="HA219" s="64"/>
      <c r="HB219" s="64"/>
      <c r="HC219" s="64"/>
      <c r="HD219" s="64"/>
      <c r="HE219" s="64"/>
      <c r="HF219" s="64"/>
      <c r="HG219" s="64"/>
      <c r="HH219" s="64"/>
      <c r="HI219" s="64"/>
      <c r="HJ219" s="64"/>
      <c r="HK219" s="64"/>
      <c r="HL219" s="64"/>
      <c r="HM219" s="64"/>
      <c r="HN219" s="64"/>
      <c r="HO219" s="64"/>
      <c r="HP219" s="64"/>
      <c r="HQ219" s="64"/>
      <c r="HR219" s="64"/>
      <c r="HS219" s="64"/>
      <c r="HT219" s="64"/>
      <c r="HU219" s="64"/>
      <c r="HV219" s="64"/>
      <c r="HW219" s="64"/>
      <c r="HX219" s="64"/>
      <c r="HY219" s="64"/>
      <c r="HZ219" s="64"/>
      <c r="IA219" s="64"/>
      <c r="IB219" s="64"/>
      <c r="IC219" s="64"/>
      <c r="ID219" s="64"/>
      <c r="IE219" s="64"/>
      <c r="IF219" s="64"/>
      <c r="IG219" s="64"/>
      <c r="IH219" s="64"/>
      <c r="II219" s="64"/>
      <c r="IJ219" s="64"/>
      <c r="IK219" s="64"/>
      <c r="IL219" s="64"/>
      <c r="IM219" s="64"/>
      <c r="IN219" s="64"/>
      <c r="IO219" s="64"/>
      <c r="IP219" s="64"/>
      <c r="IQ219" s="64"/>
      <c r="IR219" s="64"/>
      <c r="IS219" s="64"/>
      <c r="IT219" s="64"/>
      <c r="IU219" s="64"/>
      <c r="IV219" s="64"/>
      <c r="IW219" s="64"/>
      <c r="IX219" s="64"/>
      <c r="IY219" s="64"/>
      <c r="IZ219" s="64"/>
      <c r="JA219" s="64"/>
      <c r="JB219" s="64"/>
      <c r="JC219" s="64"/>
      <c r="JD219" s="64"/>
      <c r="JE219" s="64"/>
      <c r="JF219" s="64"/>
      <c r="JG219" s="64"/>
      <c r="JH219" s="64"/>
      <c r="JI219" s="64"/>
      <c r="JJ219" s="64"/>
      <c r="JK219" s="64"/>
      <c r="JL219" s="64"/>
      <c r="JM219" s="64"/>
      <c r="JN219" s="64"/>
      <c r="JO219" s="64"/>
      <c r="JP219" s="64"/>
      <c r="JQ219" s="64"/>
      <c r="JR219" s="64"/>
      <c r="JS219" s="64"/>
      <c r="JT219" s="64"/>
      <c r="JU219" s="64"/>
      <c r="JV219" s="64"/>
      <c r="JW219" s="64"/>
      <c r="JX219" s="64"/>
      <c r="JY219" s="64"/>
      <c r="JZ219" s="64"/>
      <c r="KA219" s="64"/>
      <c r="KB219" s="64"/>
      <c r="KC219" s="64"/>
    </row>
    <row r="220" spans="1:289" hidden="1">
      <c r="A220" s="228" t="s">
        <v>372</v>
      </c>
      <c r="B220" s="295" cm="1">
        <f t="array" ref="B220">IFERROR(INDEX(Sensors_OpuBC_cpXFP!$G$2:$G$1013,MATCH($A220,Sensors_OpuBC_cpXFP!$A$2:$A$1013,0),0),"")</f>
        <v>0</v>
      </c>
      <c r="C220" s="296" cm="1">
        <f t="array" ref="C220">IFERROR(INDEX(Sensors_OpuBC_cpXFP!$H$2:$H$1013,MATCH($A220,Sensors_OpuBC_cpXFP!$A$2:$A$1013,0),0),"")</f>
        <v>0</v>
      </c>
      <c r="D220" s="229" t="s">
        <v>774</v>
      </c>
      <c r="E220" s="308" t="str" cm="1">
        <f t="array" ref="E220">IFERROR(INDEX(Ligands_names_and_links!$B$3:$B$111,MATCH($D220,Ligands_names_and_links!$A$3:$A$111,0),0)," ")</f>
        <v>Morphine</v>
      </c>
      <c r="F220" s="137">
        <v>0</v>
      </c>
      <c r="H220" s="137">
        <v>0</v>
      </c>
      <c r="J220" s="64">
        <v>0</v>
      </c>
      <c r="K220" s="64">
        <v>0</v>
      </c>
      <c r="L220" s="64">
        <v>0</v>
      </c>
      <c r="M220" s="64">
        <v>0</v>
      </c>
      <c r="N220" s="182">
        <v>0</v>
      </c>
      <c r="O220" s="64">
        <v>0</v>
      </c>
      <c r="P220" s="137" t="s">
        <v>892</v>
      </c>
      <c r="Q220" s="64">
        <v>0</v>
      </c>
      <c r="R220" s="244">
        <v>12.2</v>
      </c>
      <c r="S220" s="64">
        <v>0</v>
      </c>
      <c r="T220" s="64">
        <v>0</v>
      </c>
      <c r="U220" s="233">
        <v>116</v>
      </c>
      <c r="V220" s="64">
        <v>0</v>
      </c>
      <c r="W220" s="64">
        <v>0</v>
      </c>
      <c r="X220" s="64">
        <v>0</v>
      </c>
      <c r="Y220" s="64">
        <v>0</v>
      </c>
      <c r="Z220" s="64">
        <v>0</v>
      </c>
      <c r="AA220" s="304">
        <f>IFERROR(R220/U220," ")</f>
        <v>0.10517241379310344</v>
      </c>
      <c r="AB220" s="64">
        <v>0</v>
      </c>
      <c r="AC220" s="182">
        <v>0</v>
      </c>
      <c r="AD220" s="64">
        <v>0</v>
      </c>
      <c r="AE220" s="64">
        <v>0</v>
      </c>
      <c r="AF220" s="64">
        <v>0</v>
      </c>
      <c r="AG220" s="64">
        <v>0</v>
      </c>
      <c r="AH220" s="64">
        <v>0</v>
      </c>
      <c r="AI220" s="64">
        <v>0</v>
      </c>
      <c r="AJ220" s="233">
        <v>0</v>
      </c>
      <c r="AK220" s="233">
        <v>0</v>
      </c>
      <c r="AL220" s="64">
        <v>0</v>
      </c>
      <c r="AM220" s="182">
        <v>0</v>
      </c>
      <c r="AN220" s="64">
        <v>0</v>
      </c>
      <c r="AO220" s="64">
        <v>0</v>
      </c>
      <c r="AP220" s="64">
        <v>0</v>
      </c>
      <c r="AQ220" s="64">
        <v>0</v>
      </c>
      <c r="AR220" s="64">
        <v>0</v>
      </c>
      <c r="AS220" s="64">
        <v>0</v>
      </c>
      <c r="AT220" s="64">
        <v>0</v>
      </c>
      <c r="AU220" s="182">
        <v>0</v>
      </c>
    </row>
    <row r="221" spans="1:289" hidden="1">
      <c r="A221" s="228" t="s">
        <v>374</v>
      </c>
      <c r="B221" s="295" cm="1">
        <f t="array" ref="B221">IFERROR(INDEX(Sensors_OpuBC_cpXFP!$G$2:$G$1013,MATCH($A221,Sensors_OpuBC_cpXFP!$A$2:$A$1013,0),0),"")</f>
        <v>0</v>
      </c>
      <c r="C221" s="296" cm="1">
        <f t="array" ref="C221">IFERROR(INDEX(Sensors_OpuBC_cpXFP!$H$2:$H$1013,MATCH($A221,Sensors_OpuBC_cpXFP!$A$2:$A$1013,0),0),"")</f>
        <v>0</v>
      </c>
      <c r="D221" s="229" t="s">
        <v>774</v>
      </c>
      <c r="E221" s="308" t="str" cm="1">
        <f t="array" ref="E221">IFERROR(INDEX(Ligands_names_and_links!$B$3:$B$111,MATCH($D221,Ligands_names_and_links!$A$3:$A$111,0),0)," ")</f>
        <v>Morphine</v>
      </c>
      <c r="F221" s="137">
        <v>0</v>
      </c>
      <c r="H221" s="137">
        <v>0</v>
      </c>
      <c r="J221" s="64">
        <v>0</v>
      </c>
      <c r="K221" s="64">
        <v>0</v>
      </c>
      <c r="L221" s="64">
        <v>0</v>
      </c>
      <c r="M221" s="64">
        <v>0</v>
      </c>
      <c r="N221" s="182">
        <v>0</v>
      </c>
      <c r="O221" s="64">
        <v>0</v>
      </c>
      <c r="P221" s="137" t="s">
        <v>894</v>
      </c>
      <c r="Q221" s="64">
        <v>0</v>
      </c>
      <c r="R221" s="244">
        <v>6.7</v>
      </c>
      <c r="S221" s="64">
        <v>0</v>
      </c>
      <c r="T221" s="64">
        <v>0</v>
      </c>
      <c r="U221" s="233">
        <v>16.899999999999999</v>
      </c>
      <c r="V221" s="64">
        <v>0</v>
      </c>
      <c r="W221" s="64">
        <v>0</v>
      </c>
      <c r="X221" s="64">
        <v>0</v>
      </c>
      <c r="Y221" s="64">
        <v>0</v>
      </c>
      <c r="Z221" s="64">
        <v>0</v>
      </c>
      <c r="AA221" s="304">
        <f>IFERROR(R221/U221," ")</f>
        <v>0.39644970414201186</v>
      </c>
      <c r="AB221" s="64">
        <v>0</v>
      </c>
      <c r="AC221" s="182">
        <v>0</v>
      </c>
      <c r="AD221" s="64">
        <v>0</v>
      </c>
      <c r="AE221" s="64">
        <v>0</v>
      </c>
      <c r="AF221" s="64">
        <v>0</v>
      </c>
      <c r="AG221" s="64">
        <v>0</v>
      </c>
      <c r="AH221" s="64">
        <v>0</v>
      </c>
      <c r="AI221" s="64">
        <v>0</v>
      </c>
      <c r="AJ221" s="233">
        <v>0</v>
      </c>
      <c r="AK221" s="233">
        <v>0</v>
      </c>
      <c r="AL221" s="64">
        <v>0</v>
      </c>
      <c r="AM221" s="182">
        <v>0</v>
      </c>
      <c r="AN221" s="64">
        <v>0</v>
      </c>
      <c r="AO221" s="64">
        <v>0</v>
      </c>
      <c r="AP221" s="64">
        <v>0</v>
      </c>
      <c r="AQ221" s="64">
        <v>0</v>
      </c>
      <c r="AR221" s="64">
        <v>0</v>
      </c>
      <c r="AS221" s="64">
        <v>0</v>
      </c>
      <c r="AT221" s="64">
        <v>0</v>
      </c>
      <c r="AU221" s="182">
        <v>0</v>
      </c>
    </row>
    <row r="222" spans="1:289" hidden="1">
      <c r="A222" s="228"/>
      <c r="B222" s="295" t="str" cm="1">
        <f t="array" ref="B222">IFERROR(INDEX(Sensors_OpuBC_cpXFP!$G$2:$G$1013,MATCH($A222,Sensors_OpuBC_cpXFP!$A$2:$A$1013,0),0),"")</f>
        <v/>
      </c>
      <c r="C222" s="296" t="str" cm="1">
        <f t="array" ref="C222">IFERROR(INDEX(Sensors_OpuBC_cpXFP!$H$2:$H$1013,MATCH($A222,Sensors_OpuBC_cpXFP!$A$2:$A$1013,0),0),"")</f>
        <v/>
      </c>
      <c r="D222" s="229" t="s">
        <v>774</v>
      </c>
      <c r="E222" s="308" t="str" cm="1">
        <f t="array" ref="E222">IFERROR(INDEX(Ligands_names_and_links!$B$3:$B$111,MATCH($D222,Ligands_names_and_links!$A$3:$A$111,0),0)," ")</f>
        <v>Morphine</v>
      </c>
      <c r="R222" s="244"/>
      <c r="U222" s="233"/>
      <c r="AA222" s="233"/>
      <c r="AJ222" s="233"/>
      <c r="AK222" s="233"/>
    </row>
    <row r="223" spans="1:289" hidden="1">
      <c r="A223" s="228"/>
      <c r="B223" s="295" t="str" cm="1">
        <f t="array" ref="B223">IFERROR(INDEX(Sensors_OpuBC_cpXFP!$G$2:$G$1013,MATCH($A223,Sensors_OpuBC_cpXFP!$A$2:$A$1013,0),0),"")</f>
        <v/>
      </c>
      <c r="C223" s="296" t="str" cm="1">
        <f t="array" ref="C223">IFERROR(INDEX(Sensors_OpuBC_cpXFP!$H$2:$H$1013,MATCH($A223,Sensors_OpuBC_cpXFP!$A$2:$A$1013,0),0),"")</f>
        <v/>
      </c>
      <c r="D223" s="229" t="s">
        <v>774</v>
      </c>
      <c r="E223" s="308" t="str" cm="1">
        <f t="array" ref="E223">IFERROR(INDEX(Ligands_names_and_links!$B$3:$B$111,MATCH($D223,Ligands_names_and_links!$A$3:$A$111,0),0)," ")</f>
        <v>Morphine</v>
      </c>
      <c r="R223" s="244"/>
      <c r="U223" s="233"/>
      <c r="AA223" s="233"/>
      <c r="AJ223" s="233"/>
      <c r="AK223" s="233"/>
    </row>
    <row r="224" spans="1:289" hidden="1">
      <c r="A224" s="228"/>
      <c r="B224" s="295" t="str" cm="1">
        <f t="array" ref="B224">IFERROR(INDEX(Sensors_OpuBC_cpXFP!$G$2:$G$1013,MATCH($A224,Sensors_OpuBC_cpXFP!$A$2:$A$1013,0),0),"")</f>
        <v/>
      </c>
      <c r="C224" s="296" t="str" cm="1">
        <f t="array" ref="C224">IFERROR(INDEX(Sensors_OpuBC_cpXFP!$H$2:$H$1013,MATCH($A224,Sensors_OpuBC_cpXFP!$A$2:$A$1013,0),0),"")</f>
        <v/>
      </c>
      <c r="D224" s="229" t="s">
        <v>774</v>
      </c>
      <c r="E224" s="308" t="str" cm="1">
        <f t="array" ref="E224">IFERROR(INDEX(Ligands_names_and_links!$B$3:$B$111,MATCH($D224,Ligands_names_and_links!$A$3:$A$111,0),0)," ")</f>
        <v>Morphine</v>
      </c>
      <c r="R224" s="244"/>
      <c r="U224" s="233"/>
      <c r="AA224" s="233"/>
      <c r="AJ224" s="233"/>
      <c r="AK224" s="233"/>
    </row>
    <row r="225" spans="1:289" hidden="1">
      <c r="A225" s="234" t="s">
        <v>123</v>
      </c>
      <c r="B225" s="297" t="str" cm="1">
        <f t="array" ref="B225">IFERROR(INDEX(Sensors_OpuBC_cpXFP!$G$2:$G$1013,MATCH($A225,Sensors_OpuBC_cpXFP!$A$2:$A$1013,0),0),"")</f>
        <v>iA853SnFR1</v>
      </c>
      <c r="C225" s="298" cm="1">
        <f t="array" ref="C225">IFERROR(INDEX(Sensors_OpuBC_cpXFP!$H$2:$H$1013,MATCH($A225,Sensors_OpuBC_cpXFP!$A$2:$A$1013,0),0),"")</f>
        <v>0</v>
      </c>
      <c r="D225" s="235" t="s">
        <v>775</v>
      </c>
      <c r="E225" s="309" t="str" cm="1">
        <f t="array" ref="E225">IFERROR(INDEX(Ligands_names_and_links!$B$3:$B$111,MATCH($D225,Ligands_names_and_links!$A$3:$A$111,0),0)," ")</f>
        <v>5I_A_85380</v>
      </c>
      <c r="F225" s="236">
        <v>0</v>
      </c>
      <c r="G225" s="236"/>
      <c r="H225" s="236">
        <v>0</v>
      </c>
      <c r="I225" s="237"/>
      <c r="J225" s="238">
        <v>0</v>
      </c>
      <c r="K225" s="238">
        <v>0</v>
      </c>
      <c r="L225" s="238">
        <v>0</v>
      </c>
      <c r="M225" s="238">
        <v>0</v>
      </c>
      <c r="N225" s="239">
        <v>0</v>
      </c>
      <c r="O225" s="238">
        <v>0</v>
      </c>
      <c r="P225" s="236"/>
      <c r="Q225" s="238">
        <v>0</v>
      </c>
      <c r="R225" s="245">
        <v>4</v>
      </c>
      <c r="S225" s="238">
        <v>0</v>
      </c>
      <c r="T225" s="238">
        <v>0</v>
      </c>
      <c r="U225" s="243">
        <v>2.1</v>
      </c>
      <c r="V225" s="238">
        <v>0</v>
      </c>
      <c r="W225" s="238">
        <v>0</v>
      </c>
      <c r="X225" s="238">
        <v>0</v>
      </c>
      <c r="Y225" s="238">
        <v>0</v>
      </c>
      <c r="Z225" s="238">
        <v>0</v>
      </c>
      <c r="AA225" s="305">
        <f t="shared" ref="AA225:AA230" si="12">IFERROR(R225/U225," ")</f>
        <v>1.9047619047619047</v>
      </c>
      <c r="AB225" s="238">
        <v>0</v>
      </c>
      <c r="AC225" s="239">
        <v>0</v>
      </c>
      <c r="AD225" s="238">
        <v>0</v>
      </c>
      <c r="AE225" s="238">
        <v>0</v>
      </c>
      <c r="AF225" s="238">
        <v>0</v>
      </c>
      <c r="AG225" s="238">
        <v>0</v>
      </c>
      <c r="AH225" s="238">
        <v>0</v>
      </c>
      <c r="AI225" s="238">
        <v>0</v>
      </c>
      <c r="AJ225" s="243">
        <v>0</v>
      </c>
      <c r="AK225" s="243">
        <v>0</v>
      </c>
      <c r="AL225" s="238">
        <v>0</v>
      </c>
      <c r="AM225" s="239">
        <v>0</v>
      </c>
      <c r="AN225" s="238">
        <v>0</v>
      </c>
      <c r="AO225" s="238">
        <v>0</v>
      </c>
      <c r="AP225" s="238">
        <v>0</v>
      </c>
      <c r="AQ225" s="238">
        <v>0</v>
      </c>
      <c r="AR225" s="238">
        <v>0</v>
      </c>
      <c r="AS225" s="238">
        <v>0</v>
      </c>
      <c r="AT225" s="238">
        <v>0</v>
      </c>
      <c r="AU225" s="239">
        <v>0</v>
      </c>
    </row>
    <row r="226" spans="1:289" hidden="1">
      <c r="A226" s="228" t="s">
        <v>283</v>
      </c>
      <c r="B226" s="295" cm="1">
        <f t="array" ref="B226">IFERROR(INDEX(Sensors_OpuBC_cpXFP!$G$2:$G$1013,MATCH($A226,Sensors_OpuBC_cpXFP!$A$2:$A$1013,0),0),"")</f>
        <v>0</v>
      </c>
      <c r="C226" s="296" cm="1">
        <f t="array" ref="C226">IFERROR(INDEX(Sensors_OpuBC_cpXFP!$H$2:$H$1013,MATCH($A226,Sensors_OpuBC_cpXFP!$A$2:$A$1013,0),0),"")</f>
        <v>0</v>
      </c>
      <c r="D226" s="229" t="s">
        <v>775</v>
      </c>
      <c r="E226" s="308" t="str" cm="1">
        <f t="array" ref="E226">IFERROR(INDEX(Ligands_names_and_links!$B$3:$B$111,MATCH($D226,Ligands_names_and_links!$A$3:$A$111,0),0)," ")</f>
        <v>5I_A_85380</v>
      </c>
      <c r="F226" s="137">
        <v>0</v>
      </c>
      <c r="H226" s="137">
        <v>0</v>
      </c>
      <c r="J226" s="64">
        <v>0</v>
      </c>
      <c r="K226" s="64">
        <v>0</v>
      </c>
      <c r="L226" s="64">
        <v>0</v>
      </c>
      <c r="M226" s="64">
        <v>0</v>
      </c>
      <c r="N226" s="182">
        <v>0</v>
      </c>
      <c r="O226" s="64">
        <v>0</v>
      </c>
      <c r="P226" s="137" t="s">
        <v>894</v>
      </c>
      <c r="Q226" s="64">
        <v>0</v>
      </c>
      <c r="R226" s="244">
        <v>3.4</v>
      </c>
      <c r="S226" s="64">
        <v>0</v>
      </c>
      <c r="T226" s="64">
        <v>0</v>
      </c>
      <c r="U226" s="233">
        <v>37</v>
      </c>
      <c r="V226" s="64">
        <v>0</v>
      </c>
      <c r="W226" s="64">
        <v>0</v>
      </c>
      <c r="X226" s="64">
        <v>0</v>
      </c>
      <c r="Y226" s="64">
        <v>0</v>
      </c>
      <c r="Z226" s="64">
        <v>0</v>
      </c>
      <c r="AA226" s="304">
        <f t="shared" si="12"/>
        <v>9.1891891891891883E-2</v>
      </c>
      <c r="AB226" s="64">
        <v>0</v>
      </c>
      <c r="AC226" s="182">
        <v>0</v>
      </c>
      <c r="AD226" s="64">
        <v>0</v>
      </c>
      <c r="AE226" s="64">
        <v>0</v>
      </c>
      <c r="AF226" s="64">
        <v>0</v>
      </c>
      <c r="AG226" s="64">
        <v>0</v>
      </c>
      <c r="AH226" s="64">
        <v>0</v>
      </c>
      <c r="AI226" s="64">
        <v>0</v>
      </c>
      <c r="AJ226" s="233">
        <v>0</v>
      </c>
      <c r="AK226" s="233">
        <v>0</v>
      </c>
      <c r="AL226" s="64">
        <v>0</v>
      </c>
      <c r="AM226" s="182">
        <v>0</v>
      </c>
      <c r="AN226" s="64">
        <v>0</v>
      </c>
      <c r="AO226" s="64">
        <v>0</v>
      </c>
      <c r="AP226" s="64">
        <v>0</v>
      </c>
      <c r="AQ226" s="64">
        <v>0</v>
      </c>
      <c r="AR226" s="64">
        <v>0</v>
      </c>
      <c r="AS226" s="64">
        <v>0</v>
      </c>
      <c r="AT226" s="64">
        <v>0</v>
      </c>
      <c r="AU226" s="182">
        <v>0</v>
      </c>
    </row>
    <row r="227" spans="1:289" hidden="1">
      <c r="A227" s="228" t="s">
        <v>285</v>
      </c>
      <c r="B227" s="295" cm="1">
        <f t="array" ref="B227">IFERROR(INDEX(Sensors_OpuBC_cpXFP!$G$2:$G$1013,MATCH($A227,Sensors_OpuBC_cpXFP!$A$2:$A$1013,0),0),"")</f>
        <v>0</v>
      </c>
      <c r="C227" s="296" cm="1">
        <f t="array" ref="C227">IFERROR(INDEX(Sensors_OpuBC_cpXFP!$H$2:$H$1013,MATCH($A227,Sensors_OpuBC_cpXFP!$A$2:$A$1013,0),0),"")</f>
        <v>0</v>
      </c>
      <c r="D227" s="229" t="s">
        <v>775</v>
      </c>
      <c r="E227" s="308" t="str" cm="1">
        <f t="array" ref="E227">IFERROR(INDEX(Ligands_names_and_links!$B$3:$B$111,MATCH($D227,Ligands_names_and_links!$A$3:$A$111,0),0)," ")</f>
        <v>5I_A_85380</v>
      </c>
      <c r="F227" s="137">
        <v>0</v>
      </c>
      <c r="H227" s="137">
        <v>0</v>
      </c>
      <c r="J227" s="64">
        <v>0</v>
      </c>
      <c r="K227" s="64">
        <v>0</v>
      </c>
      <c r="L227" s="64">
        <v>0</v>
      </c>
      <c r="M227" s="64">
        <v>0</v>
      </c>
      <c r="N227" s="182">
        <v>0</v>
      </c>
      <c r="O227" s="64">
        <v>0</v>
      </c>
      <c r="P227" s="137" t="s">
        <v>894</v>
      </c>
      <c r="Q227" s="64">
        <v>0</v>
      </c>
      <c r="R227" s="244">
        <v>2.5</v>
      </c>
      <c r="S227" s="64">
        <v>0</v>
      </c>
      <c r="T227" s="64">
        <v>0</v>
      </c>
      <c r="U227" s="233">
        <v>39</v>
      </c>
      <c r="V227" s="64">
        <v>0</v>
      </c>
      <c r="W227" s="64">
        <v>0</v>
      </c>
      <c r="X227" s="64">
        <v>0</v>
      </c>
      <c r="Y227" s="64">
        <v>0</v>
      </c>
      <c r="Z227" s="64">
        <v>0</v>
      </c>
      <c r="AA227" s="304">
        <f t="shared" si="12"/>
        <v>6.4102564102564097E-2</v>
      </c>
      <c r="AB227" s="64">
        <v>0</v>
      </c>
      <c r="AC227" s="182">
        <v>0</v>
      </c>
      <c r="AD227" s="64">
        <v>0</v>
      </c>
      <c r="AE227" s="64">
        <v>0</v>
      </c>
      <c r="AF227" s="64">
        <v>0</v>
      </c>
      <c r="AG227" s="64">
        <v>0</v>
      </c>
      <c r="AH227" s="64">
        <v>0</v>
      </c>
      <c r="AI227" s="64">
        <v>0</v>
      </c>
      <c r="AJ227" s="233">
        <v>0</v>
      </c>
      <c r="AK227" s="233">
        <v>0</v>
      </c>
      <c r="AL227" s="64">
        <v>0</v>
      </c>
      <c r="AM227" s="182">
        <v>0</v>
      </c>
      <c r="AN227" s="64">
        <v>0</v>
      </c>
      <c r="AO227" s="64">
        <v>0</v>
      </c>
      <c r="AP227" s="64">
        <v>0</v>
      </c>
      <c r="AQ227" s="64">
        <v>0</v>
      </c>
      <c r="AR227" s="64">
        <v>0</v>
      </c>
      <c r="AS227" s="64">
        <v>0</v>
      </c>
      <c r="AT227" s="64">
        <v>0</v>
      </c>
      <c r="AU227" s="182">
        <v>0</v>
      </c>
    </row>
    <row r="228" spans="1:289" hidden="1">
      <c r="A228" s="228" t="s">
        <v>287</v>
      </c>
      <c r="B228" s="295" cm="1">
        <f t="array" ref="B228">IFERROR(INDEX(Sensors_OpuBC_cpXFP!$G$2:$G$1013,MATCH($A228,Sensors_OpuBC_cpXFP!$A$2:$A$1013,0),0),"")</f>
        <v>0</v>
      </c>
      <c r="C228" s="296" cm="1">
        <f t="array" ref="C228">IFERROR(INDEX(Sensors_OpuBC_cpXFP!$H$2:$H$1013,MATCH($A228,Sensors_OpuBC_cpXFP!$A$2:$A$1013,0),0),"")</f>
        <v>0</v>
      </c>
      <c r="D228" s="229" t="s">
        <v>775</v>
      </c>
      <c r="E228" s="308" t="str" cm="1">
        <f t="array" ref="E228">IFERROR(INDEX(Ligands_names_and_links!$B$3:$B$111,MATCH($D228,Ligands_names_and_links!$A$3:$A$111,0),0)," ")</f>
        <v>5I_A_85380</v>
      </c>
      <c r="F228" s="137">
        <v>0</v>
      </c>
      <c r="H228" s="137">
        <v>0</v>
      </c>
      <c r="J228" s="64">
        <v>0</v>
      </c>
      <c r="K228" s="64">
        <v>0</v>
      </c>
      <c r="L228" s="64">
        <v>0</v>
      </c>
      <c r="M228" s="64">
        <v>0</v>
      </c>
      <c r="N228" s="182">
        <v>0</v>
      </c>
      <c r="O228" s="64">
        <v>0</v>
      </c>
      <c r="P228" s="137" t="s">
        <v>894</v>
      </c>
      <c r="Q228" s="64">
        <v>0</v>
      </c>
      <c r="R228" s="244">
        <v>3</v>
      </c>
      <c r="S228" s="64">
        <v>0</v>
      </c>
      <c r="T228" s="64">
        <v>0</v>
      </c>
      <c r="U228" s="233">
        <v>39</v>
      </c>
      <c r="V228" s="64">
        <v>0</v>
      </c>
      <c r="W228" s="64">
        <v>0</v>
      </c>
      <c r="X228" s="64">
        <v>0</v>
      </c>
      <c r="Y228" s="64">
        <v>0</v>
      </c>
      <c r="Z228" s="64">
        <v>0</v>
      </c>
      <c r="AA228" s="304">
        <f t="shared" si="12"/>
        <v>7.6923076923076927E-2</v>
      </c>
      <c r="AB228" s="64">
        <v>0</v>
      </c>
      <c r="AC228" s="182">
        <v>0</v>
      </c>
      <c r="AD228" s="64">
        <v>0</v>
      </c>
      <c r="AE228" s="64">
        <v>0</v>
      </c>
      <c r="AF228" s="64">
        <v>0</v>
      </c>
      <c r="AG228" s="64">
        <v>0</v>
      </c>
      <c r="AH228" s="64">
        <v>0</v>
      </c>
      <c r="AI228" s="64">
        <v>0</v>
      </c>
      <c r="AJ228" s="233">
        <v>0</v>
      </c>
      <c r="AK228" s="233">
        <v>0</v>
      </c>
      <c r="AL228" s="64">
        <v>0</v>
      </c>
      <c r="AM228" s="182">
        <v>0</v>
      </c>
      <c r="AN228" s="64">
        <v>0</v>
      </c>
      <c r="AO228" s="64">
        <v>0</v>
      </c>
      <c r="AP228" s="64">
        <v>0</v>
      </c>
      <c r="AQ228" s="64">
        <v>0</v>
      </c>
      <c r="AR228" s="64">
        <v>0</v>
      </c>
      <c r="AS228" s="64">
        <v>0</v>
      </c>
      <c r="AT228" s="64">
        <v>0</v>
      </c>
      <c r="AU228" s="182">
        <v>0</v>
      </c>
    </row>
    <row r="229" spans="1:289" hidden="1">
      <c r="A229" s="228" t="s">
        <v>289</v>
      </c>
      <c r="B229" s="295" t="str" cm="1">
        <f t="array" ref="B229">IFERROR(INDEX(Sensors_OpuBC_cpXFP!$G$2:$G$1013,MATCH($A229,Sensors_OpuBC_cpXFP!$A$2:$A$1013,0),0),"")</f>
        <v>iA853SnFR1</v>
      </c>
      <c r="C229" s="296" cm="1">
        <f t="array" ref="C229">IFERROR(INDEX(Sensors_OpuBC_cpXFP!$H$2:$H$1013,MATCH($A229,Sensors_OpuBC_cpXFP!$A$2:$A$1013,0),0),"")</f>
        <v>0</v>
      </c>
      <c r="D229" s="229" t="s">
        <v>775</v>
      </c>
      <c r="E229" s="308" t="str" cm="1">
        <f t="array" ref="E229">IFERROR(INDEX(Ligands_names_and_links!$B$3:$B$111,MATCH($D229,Ligands_names_and_links!$A$3:$A$111,0),0)," ")</f>
        <v>5I_A_85380</v>
      </c>
      <c r="F229" s="137">
        <v>0</v>
      </c>
      <c r="H229" s="137">
        <v>0</v>
      </c>
      <c r="J229" s="64">
        <v>0</v>
      </c>
      <c r="K229" s="64">
        <v>0</v>
      </c>
      <c r="L229" s="64">
        <v>0</v>
      </c>
      <c r="M229" s="64">
        <v>0</v>
      </c>
      <c r="N229" s="182">
        <v>0</v>
      </c>
      <c r="O229" s="64">
        <v>0</v>
      </c>
      <c r="P229" s="137" t="s">
        <v>894</v>
      </c>
      <c r="Q229" s="64">
        <v>0</v>
      </c>
      <c r="R229" s="244">
        <v>4</v>
      </c>
      <c r="S229" s="64">
        <v>0</v>
      </c>
      <c r="T229" s="64">
        <v>0</v>
      </c>
      <c r="U229" s="233">
        <v>2.1</v>
      </c>
      <c r="V229" s="64">
        <v>0</v>
      </c>
      <c r="W229" s="64">
        <v>0</v>
      </c>
      <c r="X229" s="64">
        <v>0</v>
      </c>
      <c r="Y229" s="64">
        <v>0</v>
      </c>
      <c r="Z229" s="64">
        <v>0</v>
      </c>
      <c r="AA229" s="304">
        <f t="shared" si="12"/>
        <v>1.9047619047619047</v>
      </c>
      <c r="AB229" s="64">
        <v>0</v>
      </c>
      <c r="AC229" s="182">
        <v>0</v>
      </c>
      <c r="AD229" s="64">
        <v>0</v>
      </c>
      <c r="AE229" s="64">
        <v>0</v>
      </c>
      <c r="AF229" s="64">
        <v>0</v>
      </c>
      <c r="AG229" s="64">
        <v>0</v>
      </c>
      <c r="AH229" s="64">
        <v>0</v>
      </c>
      <c r="AI229" s="64">
        <v>0</v>
      </c>
      <c r="AJ229" s="233">
        <v>0</v>
      </c>
      <c r="AK229" s="233">
        <v>0</v>
      </c>
      <c r="AL229" s="64">
        <v>0</v>
      </c>
      <c r="AM229" s="182">
        <v>0</v>
      </c>
      <c r="AN229" s="64">
        <v>0</v>
      </c>
      <c r="AO229" s="64">
        <v>0</v>
      </c>
      <c r="AP229" s="64">
        <v>0</v>
      </c>
      <c r="AQ229" s="64">
        <v>0</v>
      </c>
      <c r="AR229" s="64">
        <v>0</v>
      </c>
      <c r="AS229" s="64">
        <v>0</v>
      </c>
      <c r="AT229" s="64">
        <v>0</v>
      </c>
      <c r="AU229" s="182">
        <v>0</v>
      </c>
    </row>
    <row r="230" spans="1:289" hidden="1">
      <c r="A230" s="228" t="s">
        <v>292</v>
      </c>
      <c r="B230" s="295" cm="1">
        <f t="array" ref="B230">IFERROR(INDEX(Sensors_OpuBC_cpXFP!$G$2:$G$1013,MATCH($A230,Sensors_OpuBC_cpXFP!$A$2:$A$1013,0),0),"")</f>
        <v>0</v>
      </c>
      <c r="C230" s="296" cm="1">
        <f t="array" ref="C230">IFERROR(INDEX(Sensors_OpuBC_cpXFP!$H$2:$H$1013,MATCH($A230,Sensors_OpuBC_cpXFP!$A$2:$A$1013,0),0),"")</f>
        <v>0</v>
      </c>
      <c r="D230" s="229" t="s">
        <v>775</v>
      </c>
      <c r="E230" s="308" t="str" cm="1">
        <f t="array" ref="E230">IFERROR(INDEX(Ligands_names_and_links!$B$3:$B$111,MATCH($D230,Ligands_names_and_links!$A$3:$A$111,0),0)," ")</f>
        <v>5I_A_85380</v>
      </c>
      <c r="F230" s="137">
        <v>0</v>
      </c>
      <c r="H230" s="137">
        <v>0</v>
      </c>
      <c r="J230" s="64">
        <v>0</v>
      </c>
      <c r="K230" s="64">
        <v>0</v>
      </c>
      <c r="L230" s="64">
        <v>0</v>
      </c>
      <c r="M230" s="64">
        <v>0</v>
      </c>
      <c r="N230" s="182">
        <v>0</v>
      </c>
      <c r="O230" s="64">
        <v>0</v>
      </c>
      <c r="P230" s="137" t="s">
        <v>894</v>
      </c>
      <c r="Q230" s="64">
        <v>0</v>
      </c>
      <c r="R230" s="244">
        <v>2</v>
      </c>
      <c r="S230" s="64">
        <v>0</v>
      </c>
      <c r="T230" s="64">
        <v>0</v>
      </c>
      <c r="U230" s="233">
        <v>1.8</v>
      </c>
      <c r="V230" s="64">
        <v>0</v>
      </c>
      <c r="W230" s="64">
        <v>0</v>
      </c>
      <c r="X230" s="64">
        <v>0</v>
      </c>
      <c r="Y230" s="64">
        <v>0</v>
      </c>
      <c r="Z230" s="64">
        <v>0</v>
      </c>
      <c r="AA230" s="304">
        <f t="shared" si="12"/>
        <v>1.1111111111111112</v>
      </c>
      <c r="AB230" s="64">
        <v>0</v>
      </c>
      <c r="AC230" s="182">
        <v>0</v>
      </c>
      <c r="AD230" s="64">
        <v>0</v>
      </c>
      <c r="AE230" s="64">
        <v>0</v>
      </c>
      <c r="AF230" s="64">
        <v>0</v>
      </c>
      <c r="AG230" s="64">
        <v>0</v>
      </c>
      <c r="AH230" s="64">
        <v>0</v>
      </c>
      <c r="AI230" s="64">
        <v>0</v>
      </c>
      <c r="AJ230" s="233">
        <v>0</v>
      </c>
      <c r="AK230" s="233">
        <v>0</v>
      </c>
      <c r="AL230" s="64">
        <v>0</v>
      </c>
      <c r="AM230" s="182">
        <v>0</v>
      </c>
      <c r="AN230" s="64">
        <v>0</v>
      </c>
      <c r="AO230" s="64">
        <v>0</v>
      </c>
      <c r="AP230" s="64">
        <v>0</v>
      </c>
      <c r="AQ230" s="64">
        <v>0</v>
      </c>
      <c r="AR230" s="64">
        <v>0</v>
      </c>
      <c r="AS230" s="64">
        <v>0</v>
      </c>
      <c r="AT230" s="64">
        <v>0</v>
      </c>
      <c r="AU230" s="182">
        <v>0</v>
      </c>
    </row>
    <row r="231" spans="1:289" s="238" customFormat="1" hidden="1">
      <c r="A231" s="228"/>
      <c r="B231" s="295" t="str" cm="1">
        <f t="array" ref="B231">IFERROR(INDEX(Sensors_OpuBC_cpXFP!$G$2:$G$1013,MATCH($A231,Sensors_OpuBC_cpXFP!$A$2:$A$1013,0),0),"")</f>
        <v/>
      </c>
      <c r="C231" s="296" t="str" cm="1">
        <f t="array" ref="C231">IFERROR(INDEX(Sensors_OpuBC_cpXFP!$H$2:$H$1013,MATCH($A231,Sensors_OpuBC_cpXFP!$A$2:$A$1013,0),0),"")</f>
        <v/>
      </c>
      <c r="D231" s="229" t="s">
        <v>775</v>
      </c>
      <c r="E231" s="308" t="str" cm="1">
        <f t="array" ref="E231">IFERROR(INDEX(Ligands_names_and_links!$B$3:$B$111,MATCH($D231,Ligands_names_and_links!$A$3:$A$111,0),0)," ")</f>
        <v>5I_A_85380</v>
      </c>
      <c r="F231" s="137"/>
      <c r="G231" s="137"/>
      <c r="H231" s="137"/>
      <c r="I231" s="142"/>
      <c r="J231" s="64"/>
      <c r="K231" s="64"/>
      <c r="L231" s="64"/>
      <c r="M231" s="64"/>
      <c r="N231" s="182"/>
      <c r="O231" s="64"/>
      <c r="P231" s="137"/>
      <c r="Q231" s="64"/>
      <c r="R231" s="244"/>
      <c r="S231" s="64"/>
      <c r="T231" s="64"/>
      <c r="U231" s="233"/>
      <c r="V231" s="64"/>
      <c r="W231" s="64"/>
      <c r="X231" s="64"/>
      <c r="Y231" s="64"/>
      <c r="Z231" s="64"/>
      <c r="AA231" s="233"/>
      <c r="AB231" s="64"/>
      <c r="AC231" s="182"/>
      <c r="AD231" s="64"/>
      <c r="AE231" s="64"/>
      <c r="AF231" s="64"/>
      <c r="AG231" s="64"/>
      <c r="AH231" s="64"/>
      <c r="AI231" s="64"/>
      <c r="AJ231" s="233"/>
      <c r="AK231" s="233"/>
      <c r="AL231" s="64"/>
      <c r="AM231" s="182"/>
      <c r="AN231" s="64"/>
      <c r="AO231" s="64"/>
      <c r="AP231" s="64"/>
      <c r="AQ231" s="64"/>
      <c r="AR231" s="64"/>
      <c r="AS231" s="64"/>
      <c r="AT231" s="64"/>
      <c r="AU231" s="182"/>
      <c r="AV231" s="64"/>
      <c r="AW231" s="64"/>
      <c r="AX231" s="64"/>
      <c r="AY231" s="64"/>
      <c r="AZ231" s="64"/>
      <c r="BA231" s="64"/>
      <c r="BB231" s="64"/>
      <c r="BC231" s="64"/>
      <c r="BD231" s="64"/>
      <c r="BE231" s="64"/>
      <c r="BF231" s="64"/>
      <c r="BG231" s="64"/>
      <c r="BH231" s="64"/>
      <c r="BI231" s="64"/>
      <c r="BJ231" s="64"/>
      <c r="BK231" s="64"/>
      <c r="BL231" s="64"/>
      <c r="BM231" s="64"/>
      <c r="BN231" s="64"/>
      <c r="BO231" s="64"/>
      <c r="BP231" s="64"/>
      <c r="BQ231" s="64"/>
      <c r="BR231" s="64"/>
      <c r="BS231" s="64"/>
      <c r="BT231" s="64"/>
      <c r="BU231" s="64"/>
      <c r="BV231" s="64"/>
      <c r="BW231" s="64"/>
      <c r="BX231" s="64"/>
      <c r="BY231" s="64"/>
      <c r="BZ231" s="64"/>
      <c r="CA231" s="64"/>
      <c r="CB231" s="64"/>
      <c r="CC231" s="64"/>
      <c r="CD231" s="64"/>
      <c r="CE231" s="64"/>
      <c r="CF231" s="64"/>
      <c r="CG231" s="64"/>
      <c r="CH231" s="64"/>
      <c r="CI231" s="64"/>
      <c r="CJ231" s="64"/>
      <c r="CK231" s="64"/>
      <c r="CL231" s="64"/>
      <c r="CM231" s="64"/>
      <c r="CN231" s="64"/>
      <c r="CO231" s="64"/>
      <c r="CP231" s="64"/>
      <c r="CQ231" s="64"/>
      <c r="CR231" s="64"/>
      <c r="CS231" s="64"/>
      <c r="CT231" s="64"/>
      <c r="CU231" s="64"/>
      <c r="CV231" s="64"/>
      <c r="CW231" s="64"/>
      <c r="CX231" s="64"/>
      <c r="CY231" s="64"/>
      <c r="CZ231" s="64"/>
      <c r="DA231" s="64"/>
      <c r="DB231" s="64"/>
      <c r="DC231" s="64"/>
      <c r="DD231" s="64"/>
      <c r="DE231" s="64"/>
      <c r="DF231" s="64"/>
      <c r="DG231" s="64"/>
      <c r="DH231" s="64"/>
      <c r="DI231" s="64"/>
      <c r="DJ231" s="64"/>
      <c r="DK231" s="64"/>
      <c r="DL231" s="64"/>
      <c r="DM231" s="64"/>
      <c r="DN231" s="64"/>
      <c r="DO231" s="64"/>
      <c r="DP231" s="64"/>
      <c r="DQ231" s="64"/>
      <c r="DR231" s="64"/>
      <c r="DS231" s="64"/>
      <c r="DT231" s="64"/>
      <c r="DU231" s="64"/>
      <c r="DV231" s="64"/>
      <c r="DW231" s="64"/>
      <c r="DX231" s="64"/>
      <c r="DY231" s="64"/>
      <c r="DZ231" s="64"/>
      <c r="EA231" s="64"/>
      <c r="EB231" s="64"/>
      <c r="EC231" s="64"/>
      <c r="ED231" s="64"/>
      <c r="EE231" s="64"/>
      <c r="EF231" s="64"/>
      <c r="EG231" s="64"/>
      <c r="EH231" s="64"/>
      <c r="EI231" s="64"/>
      <c r="EJ231" s="64"/>
      <c r="EK231" s="64"/>
      <c r="EL231" s="64"/>
      <c r="EM231" s="64"/>
      <c r="EN231" s="64"/>
      <c r="EO231" s="64"/>
      <c r="EP231" s="64"/>
      <c r="EQ231" s="64"/>
      <c r="ER231" s="64"/>
      <c r="ES231" s="64"/>
      <c r="ET231" s="64"/>
      <c r="EU231" s="64"/>
      <c r="EV231" s="64"/>
      <c r="EW231" s="64"/>
      <c r="EX231" s="64"/>
      <c r="EY231" s="64"/>
      <c r="EZ231" s="64"/>
      <c r="FA231" s="64"/>
      <c r="FB231" s="64"/>
      <c r="FC231" s="64"/>
      <c r="FD231" s="64"/>
      <c r="FE231" s="64"/>
      <c r="FF231" s="64"/>
      <c r="FG231" s="64"/>
      <c r="FH231" s="64"/>
      <c r="FI231" s="64"/>
      <c r="FJ231" s="64"/>
      <c r="FK231" s="64"/>
      <c r="FL231" s="64"/>
      <c r="FM231" s="64"/>
      <c r="FN231" s="64"/>
      <c r="FO231" s="64"/>
      <c r="FP231" s="64"/>
      <c r="FQ231" s="64"/>
      <c r="FR231" s="64"/>
      <c r="FS231" s="64"/>
      <c r="FT231" s="64"/>
      <c r="FU231" s="64"/>
      <c r="FV231" s="64"/>
      <c r="FW231" s="64"/>
      <c r="FX231" s="64"/>
      <c r="FY231" s="64"/>
      <c r="FZ231" s="64"/>
      <c r="GA231" s="64"/>
      <c r="GB231" s="64"/>
      <c r="GC231" s="64"/>
      <c r="GD231" s="64"/>
      <c r="GE231" s="64"/>
      <c r="GF231" s="64"/>
      <c r="GG231" s="64"/>
      <c r="GH231" s="64"/>
      <c r="GI231" s="64"/>
      <c r="GJ231" s="64"/>
      <c r="GK231" s="64"/>
      <c r="GL231" s="64"/>
      <c r="GM231" s="64"/>
      <c r="GN231" s="64"/>
      <c r="GO231" s="64"/>
      <c r="GP231" s="64"/>
      <c r="GQ231" s="64"/>
      <c r="GR231" s="64"/>
      <c r="GS231" s="64"/>
      <c r="GT231" s="64"/>
      <c r="GU231" s="64"/>
      <c r="GV231" s="64"/>
      <c r="GW231" s="64"/>
      <c r="GX231" s="64"/>
      <c r="GY231" s="64"/>
      <c r="GZ231" s="64"/>
      <c r="HA231" s="64"/>
      <c r="HB231" s="64"/>
      <c r="HC231" s="64"/>
      <c r="HD231" s="64"/>
      <c r="HE231" s="64"/>
      <c r="HF231" s="64"/>
      <c r="HG231" s="64"/>
      <c r="HH231" s="64"/>
      <c r="HI231" s="64"/>
      <c r="HJ231" s="64"/>
      <c r="HK231" s="64"/>
      <c r="HL231" s="64"/>
      <c r="HM231" s="64"/>
      <c r="HN231" s="64"/>
      <c r="HO231" s="64"/>
      <c r="HP231" s="64"/>
      <c r="HQ231" s="64"/>
      <c r="HR231" s="64"/>
      <c r="HS231" s="64"/>
      <c r="HT231" s="64"/>
      <c r="HU231" s="64"/>
      <c r="HV231" s="64"/>
      <c r="HW231" s="64"/>
      <c r="HX231" s="64"/>
      <c r="HY231" s="64"/>
      <c r="HZ231" s="64"/>
      <c r="IA231" s="64"/>
      <c r="IB231" s="64"/>
      <c r="IC231" s="64"/>
      <c r="ID231" s="64"/>
      <c r="IE231" s="64"/>
      <c r="IF231" s="64"/>
      <c r="IG231" s="64"/>
      <c r="IH231" s="64"/>
      <c r="II231" s="64"/>
      <c r="IJ231" s="64"/>
      <c r="IK231" s="64"/>
      <c r="IL231" s="64"/>
      <c r="IM231" s="64"/>
      <c r="IN231" s="64"/>
      <c r="IO231" s="64"/>
      <c r="IP231" s="64"/>
      <c r="IQ231" s="64"/>
      <c r="IR231" s="64"/>
      <c r="IS231" s="64"/>
      <c r="IT231" s="64"/>
      <c r="IU231" s="64"/>
      <c r="IV231" s="64"/>
      <c r="IW231" s="64"/>
      <c r="IX231" s="64"/>
      <c r="IY231" s="64"/>
      <c r="IZ231" s="64"/>
      <c r="JA231" s="64"/>
      <c r="JB231" s="64"/>
      <c r="JC231" s="64"/>
      <c r="JD231" s="64"/>
      <c r="JE231" s="64"/>
      <c r="JF231" s="64"/>
      <c r="JG231" s="64"/>
      <c r="JH231" s="64"/>
      <c r="JI231" s="64"/>
      <c r="JJ231" s="64"/>
      <c r="JK231" s="64"/>
      <c r="JL231" s="64"/>
      <c r="JM231" s="64"/>
      <c r="JN231" s="64"/>
      <c r="JO231" s="64"/>
      <c r="JP231" s="64"/>
      <c r="JQ231" s="64"/>
      <c r="JR231" s="64"/>
      <c r="JS231" s="64"/>
      <c r="JT231" s="64"/>
      <c r="JU231" s="64"/>
      <c r="JV231" s="64"/>
      <c r="JW231" s="64"/>
      <c r="JX231" s="64"/>
      <c r="JY231" s="64"/>
      <c r="JZ231" s="64"/>
      <c r="KA231" s="64"/>
      <c r="KB231" s="64"/>
      <c r="KC231" s="64"/>
    </row>
    <row r="232" spans="1:289" hidden="1">
      <c r="A232" s="228"/>
      <c r="B232" s="295" t="str" cm="1">
        <f t="array" ref="B232">IFERROR(INDEX(Sensors_OpuBC_cpXFP!$G$2:$G$1013,MATCH($A232,Sensors_OpuBC_cpXFP!$A$2:$A$1013,0),0),"")</f>
        <v/>
      </c>
      <c r="C232" s="296" t="str" cm="1">
        <f t="array" ref="C232">IFERROR(INDEX(Sensors_OpuBC_cpXFP!$H$2:$H$1013,MATCH($A232,Sensors_OpuBC_cpXFP!$A$2:$A$1013,0),0),"")</f>
        <v/>
      </c>
      <c r="D232" s="229" t="s">
        <v>775</v>
      </c>
      <c r="E232" s="308" t="str" cm="1">
        <f t="array" ref="E232">IFERROR(INDEX(Ligands_names_and_links!$B$3:$B$111,MATCH($D232,Ligands_names_and_links!$A$3:$A$111,0),0)," ")</f>
        <v>5I_A_85380</v>
      </c>
      <c r="R232" s="244"/>
      <c r="U232" s="233"/>
      <c r="AA232" s="233"/>
      <c r="AJ232" s="233"/>
      <c r="AK232" s="233"/>
    </row>
    <row r="233" spans="1:289" hidden="1">
      <c r="A233" s="228"/>
      <c r="B233" s="295" t="str" cm="1">
        <f t="array" ref="B233">IFERROR(INDEX(Sensors_OpuBC_cpXFP!$G$2:$G$1013,MATCH($A233,Sensors_OpuBC_cpXFP!$A$2:$A$1013,0),0),"")</f>
        <v/>
      </c>
      <c r="C233" s="296" t="str" cm="1">
        <f t="array" ref="C233">IFERROR(INDEX(Sensors_OpuBC_cpXFP!$H$2:$H$1013,MATCH($A233,Sensors_OpuBC_cpXFP!$A$2:$A$1013,0),0),"")</f>
        <v/>
      </c>
      <c r="D233" s="229" t="s">
        <v>775</v>
      </c>
      <c r="E233" s="308" t="str" cm="1">
        <f t="array" ref="E233">IFERROR(INDEX(Ligands_names_and_links!$B$3:$B$111,MATCH($D233,Ligands_names_and_links!$A$3:$A$111,0),0)," ")</f>
        <v>5I_A_85380</v>
      </c>
      <c r="R233" s="244"/>
      <c r="U233" s="233"/>
      <c r="AA233" s="233"/>
      <c r="AJ233" s="233"/>
      <c r="AK233" s="233"/>
    </row>
    <row r="234" spans="1:289" hidden="1">
      <c r="A234" s="228" t="s">
        <v>130</v>
      </c>
      <c r="B234" s="295" t="str" cm="1">
        <f t="array" ref="B234">IFERROR(INDEX(Sensors_OpuBC_cpXFP!$G$2:$G$1013,MATCH($A234,Sensors_OpuBC_cpXFP!$A$2:$A$1013,0),0),"")</f>
        <v>AK1</v>
      </c>
      <c r="C234" s="296" cm="1">
        <f t="array" ref="C234">IFERROR(INDEX(Sensors_OpuBC_cpXFP!$H$2:$H$1013,MATCH($A234,Sensors_OpuBC_cpXFP!$A$2:$A$1013,0),0),"")</f>
        <v>0</v>
      </c>
      <c r="D234" s="229" t="s">
        <v>776</v>
      </c>
      <c r="E234" s="308" t="str" cm="1">
        <f t="array" ref="E234">IFERROR(INDEX(Ligands_names_and_links!$B$3:$B$111,MATCH($D234,Ligands_names_and_links!$A$3:$A$111,0),0)," ")</f>
        <v>Fentanyl</v>
      </c>
      <c r="F234" s="137">
        <v>0</v>
      </c>
      <c r="H234" s="137">
        <v>0</v>
      </c>
      <c r="J234" s="64">
        <v>0</v>
      </c>
      <c r="K234" s="64">
        <v>0</v>
      </c>
      <c r="L234" s="64">
        <v>0</v>
      </c>
      <c r="M234" s="64">
        <v>0</v>
      </c>
      <c r="N234" s="182">
        <v>0</v>
      </c>
      <c r="O234" s="64">
        <v>0</v>
      </c>
      <c r="Q234" s="64">
        <v>0</v>
      </c>
      <c r="R234" s="244">
        <v>1.02</v>
      </c>
      <c r="S234" s="64">
        <v>0</v>
      </c>
      <c r="T234" s="64">
        <v>0</v>
      </c>
      <c r="U234" s="233">
        <v>8.36</v>
      </c>
      <c r="V234" s="64">
        <v>0</v>
      </c>
      <c r="W234" s="64">
        <v>0</v>
      </c>
      <c r="X234" s="64">
        <v>0</v>
      </c>
      <c r="Y234" s="64">
        <v>0</v>
      </c>
      <c r="Z234" s="64">
        <v>0</v>
      </c>
      <c r="AA234" s="304">
        <f t="shared" ref="AA234:AA264" si="13">IFERROR(R234/U234," ")</f>
        <v>0.12200956937799044</v>
      </c>
      <c r="AB234" s="64">
        <v>0</v>
      </c>
      <c r="AC234" s="182">
        <v>0</v>
      </c>
      <c r="AD234" s="64">
        <v>0</v>
      </c>
      <c r="AE234" s="64">
        <v>0</v>
      </c>
      <c r="AF234" s="64">
        <v>0</v>
      </c>
      <c r="AG234" s="64">
        <v>0</v>
      </c>
      <c r="AH234" s="64">
        <v>0</v>
      </c>
      <c r="AI234" s="64">
        <v>0</v>
      </c>
      <c r="AJ234" s="233">
        <v>0</v>
      </c>
      <c r="AK234" s="233">
        <v>0</v>
      </c>
      <c r="AL234" s="64">
        <v>0</v>
      </c>
      <c r="AM234" s="182">
        <v>0</v>
      </c>
      <c r="AN234" s="64">
        <v>0</v>
      </c>
      <c r="AO234" s="64">
        <v>0</v>
      </c>
      <c r="AP234" s="64">
        <v>0</v>
      </c>
      <c r="AQ234" s="64">
        <v>0</v>
      </c>
      <c r="AR234" s="64">
        <v>0</v>
      </c>
      <c r="AS234" s="64">
        <v>0</v>
      </c>
      <c r="AT234" s="64">
        <v>0</v>
      </c>
      <c r="AU234" s="182">
        <v>0</v>
      </c>
    </row>
    <row r="235" spans="1:289" hidden="1">
      <c r="A235" s="234" t="s">
        <v>499</v>
      </c>
      <c r="B235" s="297" cm="1">
        <f t="array" ref="B235">IFERROR(INDEX(Sensors_OpuBC_cpXFP!$G$2:$G$1013,MATCH($A235,Sensors_OpuBC_cpXFP!$A$2:$A$1013,0),0),"")</f>
        <v>0</v>
      </c>
      <c r="C235" s="298" cm="1">
        <f t="array" ref="C235">IFERROR(INDEX(Sensors_OpuBC_cpXFP!$H$2:$H$1013,MATCH($A235,Sensors_OpuBC_cpXFP!$A$2:$A$1013,0),0),"")</f>
        <v>0</v>
      </c>
      <c r="D235" s="235" t="s">
        <v>776</v>
      </c>
      <c r="E235" s="309" t="str" cm="1">
        <f t="array" ref="E235">IFERROR(INDEX(Ligands_names_and_links!$B$3:$B$111,MATCH($D235,Ligands_names_and_links!$A$3:$A$111,0),0)," ")</f>
        <v>Fentanyl</v>
      </c>
      <c r="F235" s="236">
        <v>0</v>
      </c>
      <c r="G235" s="236"/>
      <c r="H235" s="236">
        <v>0</v>
      </c>
      <c r="I235" s="237"/>
      <c r="J235" s="238">
        <v>0</v>
      </c>
      <c r="K235" s="238">
        <v>0</v>
      </c>
      <c r="L235" s="238">
        <v>0</v>
      </c>
      <c r="M235" s="238">
        <v>0</v>
      </c>
      <c r="N235" s="239">
        <v>0</v>
      </c>
      <c r="O235" s="238">
        <v>0</v>
      </c>
      <c r="P235" s="236" t="s">
        <v>894</v>
      </c>
      <c r="Q235" s="238">
        <v>0</v>
      </c>
      <c r="R235" s="245">
        <v>2.34</v>
      </c>
      <c r="S235" s="238">
        <v>0</v>
      </c>
      <c r="T235" s="238">
        <v>0</v>
      </c>
      <c r="U235" s="243">
        <v>5.91</v>
      </c>
      <c r="V235" s="238">
        <v>0</v>
      </c>
      <c r="W235" s="238">
        <v>0</v>
      </c>
      <c r="X235" s="238">
        <v>0</v>
      </c>
      <c r="Y235" s="238">
        <v>0</v>
      </c>
      <c r="Z235" s="238">
        <v>0</v>
      </c>
      <c r="AA235" s="305">
        <f t="shared" si="13"/>
        <v>0.39593908629441621</v>
      </c>
      <c r="AB235" s="238">
        <v>0</v>
      </c>
      <c r="AC235" s="239">
        <v>0</v>
      </c>
      <c r="AD235" s="238">
        <v>0</v>
      </c>
      <c r="AE235" s="238">
        <v>0</v>
      </c>
      <c r="AF235" s="238">
        <v>0</v>
      </c>
      <c r="AG235" s="238">
        <v>0</v>
      </c>
      <c r="AH235" s="238">
        <v>0</v>
      </c>
      <c r="AI235" s="238">
        <v>0</v>
      </c>
      <c r="AJ235" s="243">
        <v>0</v>
      </c>
      <c r="AK235" s="243">
        <v>0</v>
      </c>
      <c r="AL235" s="238">
        <v>0</v>
      </c>
      <c r="AM235" s="239">
        <v>0</v>
      </c>
      <c r="AN235" s="238">
        <v>0</v>
      </c>
      <c r="AO235" s="238">
        <v>0</v>
      </c>
      <c r="AP235" s="238">
        <v>0</v>
      </c>
      <c r="AQ235" s="238">
        <v>0</v>
      </c>
      <c r="AR235" s="238">
        <v>0</v>
      </c>
      <c r="AS235" s="238">
        <v>0</v>
      </c>
      <c r="AT235" s="238">
        <v>0</v>
      </c>
      <c r="AU235" s="239">
        <v>0</v>
      </c>
    </row>
    <row r="236" spans="1:289" hidden="1">
      <c r="A236" s="228" t="s">
        <v>502</v>
      </c>
      <c r="B236" s="295" cm="1">
        <f t="array" ref="B236">IFERROR(INDEX(Sensors_OpuBC_cpXFP!$G$2:$G$1013,MATCH($A236,Sensors_OpuBC_cpXFP!$A$2:$A$1013,0),0),"")</f>
        <v>0</v>
      </c>
      <c r="C236" s="296" cm="1">
        <f t="array" ref="C236">IFERROR(INDEX(Sensors_OpuBC_cpXFP!$H$2:$H$1013,MATCH($A236,Sensors_OpuBC_cpXFP!$A$2:$A$1013,0),0),"")</f>
        <v>0</v>
      </c>
      <c r="D236" s="229" t="s">
        <v>776</v>
      </c>
      <c r="E236" s="308" t="str" cm="1">
        <f t="array" ref="E236">IFERROR(INDEX(Ligands_names_and_links!$B$3:$B$111,MATCH($D236,Ligands_names_and_links!$A$3:$A$111,0),0)," ")</f>
        <v>Fentanyl</v>
      </c>
      <c r="F236" s="137">
        <v>0</v>
      </c>
      <c r="H236" s="137">
        <v>0</v>
      </c>
      <c r="J236" s="64">
        <v>0</v>
      </c>
      <c r="K236" s="64">
        <v>0</v>
      </c>
      <c r="L236" s="64">
        <v>0</v>
      </c>
      <c r="M236" s="64">
        <v>0</v>
      </c>
      <c r="N236" s="182">
        <v>0</v>
      </c>
      <c r="O236" s="64">
        <v>0</v>
      </c>
      <c r="P236" s="137" t="s">
        <v>894</v>
      </c>
      <c r="Q236" s="64">
        <v>0</v>
      </c>
      <c r="R236" s="244">
        <v>2.23</v>
      </c>
      <c r="S236" s="64">
        <v>0</v>
      </c>
      <c r="T236" s="64">
        <v>0</v>
      </c>
      <c r="U236" s="233">
        <v>25.1</v>
      </c>
      <c r="V236" s="64">
        <v>0</v>
      </c>
      <c r="W236" s="64">
        <v>0</v>
      </c>
      <c r="X236" s="64">
        <v>0</v>
      </c>
      <c r="Y236" s="64">
        <v>0</v>
      </c>
      <c r="Z236" s="64">
        <v>0</v>
      </c>
      <c r="AA236" s="304">
        <f t="shared" si="13"/>
        <v>8.8844621513944219E-2</v>
      </c>
      <c r="AB236" s="64">
        <v>0</v>
      </c>
      <c r="AC236" s="182">
        <v>0</v>
      </c>
      <c r="AD236" s="64">
        <v>0</v>
      </c>
      <c r="AE236" s="64">
        <v>0</v>
      </c>
      <c r="AF236" s="64">
        <v>0</v>
      </c>
      <c r="AG236" s="64">
        <v>0</v>
      </c>
      <c r="AH236" s="64">
        <v>0</v>
      </c>
      <c r="AI236" s="64">
        <v>0</v>
      </c>
      <c r="AJ236" s="233">
        <v>0</v>
      </c>
      <c r="AK236" s="233">
        <v>0</v>
      </c>
      <c r="AL236" s="64">
        <v>0</v>
      </c>
      <c r="AM236" s="182">
        <v>0</v>
      </c>
      <c r="AN236" s="64">
        <v>0</v>
      </c>
      <c r="AO236" s="64">
        <v>0</v>
      </c>
      <c r="AP236" s="64">
        <v>0</v>
      </c>
      <c r="AQ236" s="64">
        <v>0</v>
      </c>
      <c r="AR236" s="64">
        <v>0</v>
      </c>
      <c r="AS236" s="64">
        <v>0</v>
      </c>
      <c r="AT236" s="64">
        <v>0</v>
      </c>
      <c r="AU236" s="182">
        <v>0</v>
      </c>
    </row>
    <row r="237" spans="1:289" s="238" customFormat="1" hidden="1">
      <c r="A237" s="228" t="s">
        <v>504</v>
      </c>
      <c r="B237" s="295" cm="1">
        <f t="array" ref="B237">IFERROR(INDEX(Sensors_OpuBC_cpXFP!$G$2:$G$1013,MATCH($A237,Sensors_OpuBC_cpXFP!$A$2:$A$1013,0),0),"")</f>
        <v>0</v>
      </c>
      <c r="C237" s="296" cm="1">
        <f t="array" ref="C237">IFERROR(INDEX(Sensors_OpuBC_cpXFP!$H$2:$H$1013,MATCH($A237,Sensors_OpuBC_cpXFP!$A$2:$A$1013,0),0),"")</f>
        <v>0</v>
      </c>
      <c r="D237" s="229" t="s">
        <v>776</v>
      </c>
      <c r="E237" s="308" t="str" cm="1">
        <f t="array" ref="E237">IFERROR(INDEX(Ligands_names_and_links!$B$3:$B$111,MATCH($D237,Ligands_names_and_links!$A$3:$A$111,0),0)," ")</f>
        <v>Fentanyl</v>
      </c>
      <c r="F237" s="137">
        <v>0</v>
      </c>
      <c r="G237" s="137"/>
      <c r="H237" s="137">
        <v>0</v>
      </c>
      <c r="I237" s="142"/>
      <c r="J237" s="64">
        <v>0</v>
      </c>
      <c r="K237" s="64">
        <v>0</v>
      </c>
      <c r="L237" s="64">
        <v>0</v>
      </c>
      <c r="M237" s="64">
        <v>0</v>
      </c>
      <c r="N237" s="182">
        <v>0</v>
      </c>
      <c r="O237" s="64">
        <v>0</v>
      </c>
      <c r="P237" s="137" t="s">
        <v>894</v>
      </c>
      <c r="Q237" s="64">
        <v>0</v>
      </c>
      <c r="R237" s="244">
        <v>1.55</v>
      </c>
      <c r="S237" s="64">
        <v>0</v>
      </c>
      <c r="T237" s="64">
        <v>0</v>
      </c>
      <c r="U237" s="233">
        <v>22.6</v>
      </c>
      <c r="V237" s="64">
        <v>0</v>
      </c>
      <c r="W237" s="64">
        <v>0</v>
      </c>
      <c r="X237" s="64">
        <v>0</v>
      </c>
      <c r="Y237" s="64">
        <v>0</v>
      </c>
      <c r="Z237" s="64">
        <v>0</v>
      </c>
      <c r="AA237" s="304">
        <f t="shared" si="13"/>
        <v>6.8584070796460173E-2</v>
      </c>
      <c r="AB237" s="64">
        <v>0</v>
      </c>
      <c r="AC237" s="182">
        <v>0</v>
      </c>
      <c r="AD237" s="64">
        <v>0</v>
      </c>
      <c r="AE237" s="64">
        <v>0</v>
      </c>
      <c r="AF237" s="64">
        <v>0</v>
      </c>
      <c r="AG237" s="64">
        <v>0</v>
      </c>
      <c r="AH237" s="64">
        <v>0</v>
      </c>
      <c r="AI237" s="64">
        <v>0</v>
      </c>
      <c r="AJ237" s="233">
        <v>0</v>
      </c>
      <c r="AK237" s="233">
        <v>0</v>
      </c>
      <c r="AL237" s="64">
        <v>0</v>
      </c>
      <c r="AM237" s="182">
        <v>0</v>
      </c>
      <c r="AN237" s="64">
        <v>0</v>
      </c>
      <c r="AO237" s="64">
        <v>0</v>
      </c>
      <c r="AP237" s="64">
        <v>0</v>
      </c>
      <c r="AQ237" s="64">
        <v>0</v>
      </c>
      <c r="AR237" s="64">
        <v>0</v>
      </c>
      <c r="AS237" s="64">
        <v>0</v>
      </c>
      <c r="AT237" s="64">
        <v>0</v>
      </c>
      <c r="AU237" s="182">
        <v>0</v>
      </c>
      <c r="AV237" s="64"/>
      <c r="AW237" s="64"/>
      <c r="AX237" s="64"/>
      <c r="AY237" s="64"/>
      <c r="AZ237" s="64"/>
      <c r="BA237" s="64"/>
      <c r="BB237" s="64"/>
      <c r="BC237" s="64"/>
      <c r="BD237" s="64"/>
      <c r="BE237" s="64"/>
      <c r="BF237" s="64"/>
      <c r="BG237" s="64"/>
      <c r="BH237" s="64"/>
      <c r="BI237" s="64"/>
      <c r="BJ237" s="64"/>
      <c r="BK237" s="64"/>
      <c r="BL237" s="64"/>
      <c r="BM237" s="64"/>
      <c r="BN237" s="64"/>
      <c r="BO237" s="64"/>
      <c r="BP237" s="64"/>
      <c r="BQ237" s="64"/>
      <c r="BR237" s="64"/>
      <c r="BS237" s="64"/>
      <c r="BT237" s="64"/>
      <c r="BU237" s="64"/>
      <c r="BV237" s="64"/>
      <c r="BW237" s="64"/>
      <c r="BX237" s="64"/>
      <c r="BY237" s="64"/>
      <c r="BZ237" s="64"/>
      <c r="CA237" s="64"/>
      <c r="CB237" s="64"/>
      <c r="CC237" s="64"/>
      <c r="CD237" s="64"/>
      <c r="CE237" s="64"/>
      <c r="CF237" s="64"/>
      <c r="CG237" s="64"/>
      <c r="CH237" s="64"/>
      <c r="CI237" s="64"/>
      <c r="CJ237" s="64"/>
      <c r="CK237" s="64"/>
      <c r="CL237" s="64"/>
      <c r="CM237" s="64"/>
      <c r="CN237" s="64"/>
      <c r="CO237" s="64"/>
      <c r="CP237" s="64"/>
      <c r="CQ237" s="64"/>
      <c r="CR237" s="64"/>
      <c r="CS237" s="64"/>
      <c r="CT237" s="64"/>
      <c r="CU237" s="64"/>
      <c r="CV237" s="64"/>
      <c r="CW237" s="64"/>
      <c r="CX237" s="64"/>
      <c r="CY237" s="64"/>
      <c r="CZ237" s="64"/>
      <c r="DA237" s="64"/>
      <c r="DB237" s="64"/>
      <c r="DC237" s="64"/>
      <c r="DD237" s="64"/>
      <c r="DE237" s="64"/>
      <c r="DF237" s="64"/>
      <c r="DG237" s="64"/>
      <c r="DH237" s="64"/>
      <c r="DI237" s="64"/>
      <c r="DJ237" s="64"/>
      <c r="DK237" s="64"/>
      <c r="DL237" s="64"/>
      <c r="DM237" s="64"/>
      <c r="DN237" s="64"/>
      <c r="DO237" s="64"/>
      <c r="DP237" s="64"/>
      <c r="DQ237" s="64"/>
      <c r="DR237" s="64"/>
      <c r="DS237" s="64"/>
      <c r="DT237" s="64"/>
      <c r="DU237" s="64"/>
      <c r="DV237" s="64"/>
      <c r="DW237" s="64"/>
      <c r="DX237" s="64"/>
      <c r="DY237" s="64"/>
      <c r="DZ237" s="64"/>
      <c r="EA237" s="64"/>
      <c r="EB237" s="64"/>
      <c r="EC237" s="64"/>
      <c r="ED237" s="64"/>
      <c r="EE237" s="64"/>
      <c r="EF237" s="64"/>
      <c r="EG237" s="64"/>
      <c r="EH237" s="64"/>
      <c r="EI237" s="64"/>
      <c r="EJ237" s="64"/>
      <c r="EK237" s="64"/>
      <c r="EL237" s="64"/>
      <c r="EM237" s="64"/>
      <c r="EN237" s="64"/>
      <c r="EO237" s="64"/>
      <c r="EP237" s="64"/>
      <c r="EQ237" s="64"/>
      <c r="ER237" s="64"/>
      <c r="ES237" s="64"/>
      <c r="ET237" s="64"/>
      <c r="EU237" s="64"/>
      <c r="EV237" s="64"/>
      <c r="EW237" s="64"/>
      <c r="EX237" s="64"/>
      <c r="EY237" s="64"/>
      <c r="EZ237" s="64"/>
      <c r="FA237" s="64"/>
      <c r="FB237" s="64"/>
      <c r="FC237" s="64"/>
      <c r="FD237" s="64"/>
      <c r="FE237" s="64"/>
      <c r="FF237" s="64"/>
      <c r="FG237" s="64"/>
      <c r="FH237" s="64"/>
      <c r="FI237" s="64"/>
      <c r="FJ237" s="64"/>
      <c r="FK237" s="64"/>
      <c r="FL237" s="64"/>
      <c r="FM237" s="64"/>
      <c r="FN237" s="64"/>
      <c r="FO237" s="64"/>
      <c r="FP237" s="64"/>
      <c r="FQ237" s="64"/>
      <c r="FR237" s="64"/>
      <c r="FS237" s="64"/>
      <c r="FT237" s="64"/>
      <c r="FU237" s="64"/>
      <c r="FV237" s="64"/>
      <c r="FW237" s="64"/>
      <c r="FX237" s="64"/>
      <c r="FY237" s="64"/>
      <c r="FZ237" s="64"/>
      <c r="GA237" s="64"/>
      <c r="GB237" s="64"/>
      <c r="GC237" s="64"/>
      <c r="GD237" s="64"/>
      <c r="GE237" s="64"/>
      <c r="GF237" s="64"/>
      <c r="GG237" s="64"/>
      <c r="GH237" s="64"/>
      <c r="GI237" s="64"/>
      <c r="GJ237" s="64"/>
      <c r="GK237" s="64"/>
      <c r="GL237" s="64"/>
      <c r="GM237" s="64"/>
      <c r="GN237" s="64"/>
      <c r="GO237" s="64"/>
      <c r="GP237" s="64"/>
      <c r="GQ237" s="64"/>
      <c r="GR237" s="64"/>
      <c r="GS237" s="64"/>
      <c r="GT237" s="64"/>
      <c r="GU237" s="64"/>
      <c r="GV237" s="64"/>
      <c r="GW237" s="64"/>
      <c r="GX237" s="64"/>
      <c r="GY237" s="64"/>
      <c r="GZ237" s="64"/>
      <c r="HA237" s="64"/>
      <c r="HB237" s="64"/>
      <c r="HC237" s="64"/>
      <c r="HD237" s="64"/>
      <c r="HE237" s="64"/>
      <c r="HF237" s="64"/>
      <c r="HG237" s="64"/>
      <c r="HH237" s="64"/>
      <c r="HI237" s="64"/>
      <c r="HJ237" s="64"/>
      <c r="HK237" s="64"/>
      <c r="HL237" s="64"/>
      <c r="HM237" s="64"/>
      <c r="HN237" s="64"/>
      <c r="HO237" s="64"/>
      <c r="HP237" s="64"/>
      <c r="HQ237" s="64"/>
      <c r="HR237" s="64"/>
      <c r="HS237" s="64"/>
      <c r="HT237" s="64"/>
      <c r="HU237" s="64"/>
      <c r="HV237" s="64"/>
      <c r="HW237" s="64"/>
      <c r="HX237" s="64"/>
      <c r="HY237" s="64"/>
      <c r="HZ237" s="64"/>
      <c r="IA237" s="64"/>
      <c r="IB237" s="64"/>
      <c r="IC237" s="64"/>
      <c r="ID237" s="64"/>
      <c r="IE237" s="64"/>
      <c r="IF237" s="64"/>
      <c r="IG237" s="64"/>
      <c r="IH237" s="64"/>
      <c r="II237" s="64"/>
      <c r="IJ237" s="64"/>
      <c r="IK237" s="64"/>
      <c r="IL237" s="64"/>
      <c r="IM237" s="64"/>
      <c r="IN237" s="64"/>
      <c r="IO237" s="64"/>
      <c r="IP237" s="64"/>
      <c r="IQ237" s="64"/>
      <c r="IR237" s="64"/>
      <c r="IS237" s="64"/>
      <c r="IT237" s="64"/>
      <c r="IU237" s="64"/>
      <c r="IV237" s="64"/>
      <c r="IW237" s="64"/>
      <c r="IX237" s="64"/>
      <c r="IY237" s="64"/>
      <c r="IZ237" s="64"/>
      <c r="JA237" s="64"/>
      <c r="JB237" s="64"/>
      <c r="JC237" s="64"/>
      <c r="JD237" s="64"/>
      <c r="JE237" s="64"/>
      <c r="JF237" s="64"/>
      <c r="JG237" s="64"/>
      <c r="JH237" s="64"/>
      <c r="JI237" s="64"/>
      <c r="JJ237" s="64"/>
      <c r="JK237" s="64"/>
      <c r="JL237" s="64"/>
      <c r="JM237" s="64"/>
      <c r="JN237" s="64"/>
      <c r="JO237" s="64"/>
      <c r="JP237" s="64"/>
      <c r="JQ237" s="64"/>
      <c r="JR237" s="64"/>
      <c r="JS237" s="64"/>
      <c r="JT237" s="64"/>
      <c r="JU237" s="64"/>
      <c r="JV237" s="64"/>
      <c r="JW237" s="64"/>
      <c r="JX237" s="64"/>
      <c r="JY237" s="64"/>
      <c r="JZ237" s="64"/>
      <c r="KA237" s="64"/>
      <c r="KB237" s="64"/>
      <c r="KC237" s="64"/>
    </row>
    <row r="238" spans="1:289" hidden="1">
      <c r="A238" s="228" t="s">
        <v>507</v>
      </c>
      <c r="B238" s="295" cm="1">
        <f t="array" ref="B238">IFERROR(INDEX(Sensors_OpuBC_cpXFP!$G$2:$G$1013,MATCH($A238,Sensors_OpuBC_cpXFP!$A$2:$A$1013,0),0),"")</f>
        <v>0</v>
      </c>
      <c r="C238" s="296" cm="1">
        <f t="array" ref="C238">IFERROR(INDEX(Sensors_OpuBC_cpXFP!$H$2:$H$1013,MATCH($A238,Sensors_OpuBC_cpXFP!$A$2:$A$1013,0),0),"")</f>
        <v>0</v>
      </c>
      <c r="D238" s="229" t="s">
        <v>776</v>
      </c>
      <c r="E238" s="308" t="str" cm="1">
        <f t="array" ref="E238">IFERROR(INDEX(Ligands_names_and_links!$B$3:$B$111,MATCH($D238,Ligands_names_and_links!$A$3:$A$111,0),0)," ")</f>
        <v>Fentanyl</v>
      </c>
      <c r="F238" s="137">
        <v>0</v>
      </c>
      <c r="H238" s="137">
        <v>0</v>
      </c>
      <c r="J238" s="64">
        <v>0</v>
      </c>
      <c r="K238" s="64">
        <v>0</v>
      </c>
      <c r="L238" s="64">
        <v>0</v>
      </c>
      <c r="M238" s="64">
        <v>0</v>
      </c>
      <c r="N238" s="182">
        <v>0</v>
      </c>
      <c r="O238" s="64">
        <v>0</v>
      </c>
      <c r="P238" s="137" t="s">
        <v>894</v>
      </c>
      <c r="Q238" s="64">
        <v>0</v>
      </c>
      <c r="R238" s="244">
        <v>1.5</v>
      </c>
      <c r="S238" s="64">
        <v>0</v>
      </c>
      <c r="T238" s="64">
        <v>0</v>
      </c>
      <c r="U238" s="233">
        <v>13.7</v>
      </c>
      <c r="V238" s="64">
        <v>0</v>
      </c>
      <c r="W238" s="64">
        <v>0</v>
      </c>
      <c r="X238" s="64">
        <v>0</v>
      </c>
      <c r="Y238" s="64">
        <v>0</v>
      </c>
      <c r="Z238" s="64">
        <v>0</v>
      </c>
      <c r="AA238" s="304">
        <f t="shared" si="13"/>
        <v>0.10948905109489052</v>
      </c>
      <c r="AB238" s="64">
        <v>0</v>
      </c>
      <c r="AC238" s="182">
        <v>0</v>
      </c>
      <c r="AD238" s="64">
        <v>0</v>
      </c>
      <c r="AE238" s="64">
        <v>0</v>
      </c>
      <c r="AF238" s="64">
        <v>0</v>
      </c>
      <c r="AG238" s="64">
        <v>0</v>
      </c>
      <c r="AH238" s="64">
        <v>0</v>
      </c>
      <c r="AI238" s="64">
        <v>0</v>
      </c>
      <c r="AJ238" s="233">
        <v>0</v>
      </c>
      <c r="AK238" s="233">
        <v>0</v>
      </c>
      <c r="AL238" s="64">
        <v>0</v>
      </c>
      <c r="AM238" s="182">
        <v>0</v>
      </c>
      <c r="AN238" s="64">
        <v>0</v>
      </c>
      <c r="AO238" s="64">
        <v>0</v>
      </c>
      <c r="AP238" s="64">
        <v>0</v>
      </c>
      <c r="AQ238" s="64">
        <v>0</v>
      </c>
      <c r="AR238" s="64">
        <v>0</v>
      </c>
      <c r="AS238" s="64">
        <v>0</v>
      </c>
      <c r="AT238" s="64">
        <v>0</v>
      </c>
      <c r="AU238" s="182">
        <v>0</v>
      </c>
    </row>
    <row r="239" spans="1:289" hidden="1">
      <c r="A239" s="228" t="s">
        <v>510</v>
      </c>
      <c r="B239" s="295" cm="1">
        <f t="array" ref="B239">IFERROR(INDEX(Sensors_OpuBC_cpXFP!$G$2:$G$1013,MATCH($A239,Sensors_OpuBC_cpXFP!$A$2:$A$1013,0),0),"")</f>
        <v>0</v>
      </c>
      <c r="C239" s="296" cm="1">
        <f t="array" ref="C239">IFERROR(INDEX(Sensors_OpuBC_cpXFP!$H$2:$H$1013,MATCH($A239,Sensors_OpuBC_cpXFP!$A$2:$A$1013,0),0),"")</f>
        <v>0</v>
      </c>
      <c r="D239" s="229" t="s">
        <v>776</v>
      </c>
      <c r="E239" s="308" t="str" cm="1">
        <f t="array" ref="E239">IFERROR(INDEX(Ligands_names_and_links!$B$3:$B$111,MATCH($D239,Ligands_names_and_links!$A$3:$A$111,0),0)," ")</f>
        <v>Fentanyl</v>
      </c>
      <c r="F239" s="137">
        <v>0</v>
      </c>
      <c r="H239" s="137">
        <v>0</v>
      </c>
      <c r="J239" s="64">
        <v>0</v>
      </c>
      <c r="K239" s="64">
        <v>0</v>
      </c>
      <c r="L239" s="64">
        <v>0</v>
      </c>
      <c r="M239" s="64">
        <v>0</v>
      </c>
      <c r="N239" s="182">
        <v>0</v>
      </c>
      <c r="O239" s="64">
        <v>0</v>
      </c>
      <c r="P239" s="137" t="s">
        <v>894</v>
      </c>
      <c r="Q239" s="64">
        <v>0</v>
      </c>
      <c r="R239" s="244">
        <v>1.57</v>
      </c>
      <c r="S239" s="64">
        <v>0</v>
      </c>
      <c r="T239" s="64">
        <v>0</v>
      </c>
      <c r="U239" s="233">
        <v>11.1</v>
      </c>
      <c r="V239" s="64">
        <v>0</v>
      </c>
      <c r="W239" s="64">
        <v>0</v>
      </c>
      <c r="X239" s="64">
        <v>0</v>
      </c>
      <c r="Y239" s="64">
        <v>0</v>
      </c>
      <c r="Z239" s="64">
        <v>0</v>
      </c>
      <c r="AA239" s="304">
        <f t="shared" si="13"/>
        <v>0.14144144144144144</v>
      </c>
      <c r="AB239" s="64">
        <v>0</v>
      </c>
      <c r="AC239" s="182">
        <v>0</v>
      </c>
      <c r="AD239" s="64">
        <v>0</v>
      </c>
      <c r="AE239" s="64">
        <v>0</v>
      </c>
      <c r="AF239" s="64">
        <v>0</v>
      </c>
      <c r="AG239" s="64">
        <v>0</v>
      </c>
      <c r="AH239" s="64">
        <v>0</v>
      </c>
      <c r="AI239" s="64">
        <v>0</v>
      </c>
      <c r="AJ239" s="233">
        <v>0</v>
      </c>
      <c r="AK239" s="233">
        <v>0</v>
      </c>
      <c r="AL239" s="64">
        <v>0</v>
      </c>
      <c r="AM239" s="182">
        <v>0</v>
      </c>
      <c r="AN239" s="64">
        <v>0</v>
      </c>
      <c r="AO239" s="64">
        <v>0</v>
      </c>
      <c r="AP239" s="64">
        <v>0</v>
      </c>
      <c r="AQ239" s="64">
        <v>0</v>
      </c>
      <c r="AR239" s="64">
        <v>0</v>
      </c>
      <c r="AS239" s="64">
        <v>0</v>
      </c>
      <c r="AT239" s="64">
        <v>0</v>
      </c>
      <c r="AU239" s="182">
        <v>0</v>
      </c>
    </row>
    <row r="240" spans="1:289" hidden="1">
      <c r="A240" s="228" t="s">
        <v>514</v>
      </c>
      <c r="B240" s="295" cm="1">
        <f t="array" ref="B240">IFERROR(INDEX(Sensors_OpuBC_cpXFP!$G$2:$G$1013,MATCH($A240,Sensors_OpuBC_cpXFP!$A$2:$A$1013,0),0),"")</f>
        <v>0</v>
      </c>
      <c r="C240" s="296" cm="1">
        <f t="array" ref="C240">IFERROR(INDEX(Sensors_OpuBC_cpXFP!$H$2:$H$1013,MATCH($A240,Sensors_OpuBC_cpXFP!$A$2:$A$1013,0),0),"")</f>
        <v>0</v>
      </c>
      <c r="D240" s="229" t="s">
        <v>776</v>
      </c>
      <c r="E240" s="308" t="str" cm="1">
        <f t="array" ref="E240">IFERROR(INDEX(Ligands_names_and_links!$B$3:$B$111,MATCH($D240,Ligands_names_and_links!$A$3:$A$111,0),0)," ")</f>
        <v>Fentanyl</v>
      </c>
      <c r="F240" s="137">
        <v>0</v>
      </c>
      <c r="H240" s="137">
        <v>0</v>
      </c>
      <c r="J240" s="64">
        <v>0</v>
      </c>
      <c r="K240" s="64">
        <v>0</v>
      </c>
      <c r="L240" s="64">
        <v>0</v>
      </c>
      <c r="M240" s="64">
        <v>0</v>
      </c>
      <c r="N240" s="182">
        <v>0</v>
      </c>
      <c r="O240" s="64">
        <v>0</v>
      </c>
      <c r="P240" s="137" t="s">
        <v>894</v>
      </c>
      <c r="Q240" s="64">
        <v>0</v>
      </c>
      <c r="R240" s="244">
        <v>1.56</v>
      </c>
      <c r="S240" s="64">
        <v>0</v>
      </c>
      <c r="T240" s="64">
        <v>0</v>
      </c>
      <c r="U240" s="233">
        <v>25.6</v>
      </c>
      <c r="V240" s="64">
        <v>0</v>
      </c>
      <c r="W240" s="64">
        <v>0</v>
      </c>
      <c r="X240" s="64">
        <v>0</v>
      </c>
      <c r="Y240" s="64">
        <v>0</v>
      </c>
      <c r="Z240" s="64">
        <v>0</v>
      </c>
      <c r="AA240" s="304">
        <f t="shared" si="13"/>
        <v>6.0937499999999999E-2</v>
      </c>
      <c r="AB240" s="64">
        <v>0</v>
      </c>
      <c r="AC240" s="182">
        <v>0</v>
      </c>
      <c r="AD240" s="64">
        <v>0</v>
      </c>
      <c r="AE240" s="64">
        <v>0</v>
      </c>
      <c r="AF240" s="64">
        <v>0</v>
      </c>
      <c r="AG240" s="64">
        <v>0</v>
      </c>
      <c r="AH240" s="64">
        <v>0</v>
      </c>
      <c r="AI240" s="64">
        <v>0</v>
      </c>
      <c r="AJ240" s="233" t="s">
        <v>893</v>
      </c>
      <c r="AK240" s="233" t="s">
        <v>893</v>
      </c>
      <c r="AL240" s="64">
        <v>0</v>
      </c>
      <c r="AM240" s="182">
        <v>0</v>
      </c>
      <c r="AN240" s="64">
        <v>0</v>
      </c>
      <c r="AO240" s="64">
        <v>0</v>
      </c>
      <c r="AP240" s="64">
        <v>0</v>
      </c>
      <c r="AQ240" s="64">
        <v>0</v>
      </c>
      <c r="AR240" s="64">
        <v>0</v>
      </c>
      <c r="AS240" s="64">
        <v>0</v>
      </c>
      <c r="AT240" s="64">
        <v>0</v>
      </c>
      <c r="AU240" s="182">
        <v>0</v>
      </c>
    </row>
    <row r="241" spans="1:289" hidden="1">
      <c r="A241" s="234" t="s">
        <v>516</v>
      </c>
      <c r="B241" s="297" cm="1">
        <f t="array" ref="B241">IFERROR(INDEX(Sensors_OpuBC_cpXFP!$G$2:$G$1013,MATCH($A241,Sensors_OpuBC_cpXFP!$A$2:$A$1013,0),0),"")</f>
        <v>0</v>
      </c>
      <c r="C241" s="298" cm="1">
        <f t="array" ref="C241">IFERROR(INDEX(Sensors_OpuBC_cpXFP!$H$2:$H$1013,MATCH($A241,Sensors_OpuBC_cpXFP!$A$2:$A$1013,0),0),"")</f>
        <v>0</v>
      </c>
      <c r="D241" s="235" t="s">
        <v>776</v>
      </c>
      <c r="E241" s="309" t="str" cm="1">
        <f t="array" ref="E241">IFERROR(INDEX(Ligands_names_and_links!$B$3:$B$111,MATCH($D241,Ligands_names_and_links!$A$3:$A$111,0),0)," ")</f>
        <v>Fentanyl</v>
      </c>
      <c r="F241" s="236">
        <v>0</v>
      </c>
      <c r="G241" s="236"/>
      <c r="H241" s="236">
        <v>0</v>
      </c>
      <c r="I241" s="237"/>
      <c r="J241" s="238">
        <v>0</v>
      </c>
      <c r="K241" s="238">
        <v>0</v>
      </c>
      <c r="L241" s="238">
        <v>0</v>
      </c>
      <c r="M241" s="238">
        <v>0</v>
      </c>
      <c r="N241" s="239">
        <v>0</v>
      </c>
      <c r="O241" s="238">
        <v>0</v>
      </c>
      <c r="P241" s="236" t="s">
        <v>894</v>
      </c>
      <c r="Q241" s="238">
        <v>0</v>
      </c>
      <c r="R241" s="245">
        <v>3.34</v>
      </c>
      <c r="S241" s="238">
        <v>0</v>
      </c>
      <c r="T241" s="238">
        <v>0</v>
      </c>
      <c r="U241" s="243">
        <v>54.3</v>
      </c>
      <c r="V241" s="238">
        <v>0</v>
      </c>
      <c r="W241" s="238">
        <v>0</v>
      </c>
      <c r="X241" s="238">
        <v>0</v>
      </c>
      <c r="Y241" s="238">
        <v>0</v>
      </c>
      <c r="Z241" s="238">
        <v>0</v>
      </c>
      <c r="AA241" s="305">
        <f t="shared" si="13"/>
        <v>6.1510128913443832E-2</v>
      </c>
      <c r="AB241" s="238">
        <v>0</v>
      </c>
      <c r="AC241" s="239">
        <v>0</v>
      </c>
      <c r="AD241" s="238">
        <v>0</v>
      </c>
      <c r="AE241" s="238">
        <v>0</v>
      </c>
      <c r="AF241" s="238">
        <v>0</v>
      </c>
      <c r="AG241" s="238">
        <v>0</v>
      </c>
      <c r="AH241" s="238">
        <v>0</v>
      </c>
      <c r="AI241" s="238">
        <v>0</v>
      </c>
      <c r="AJ241" s="243" t="s">
        <v>893</v>
      </c>
      <c r="AK241" s="243" t="s">
        <v>893</v>
      </c>
      <c r="AL241" s="238">
        <v>0</v>
      </c>
      <c r="AM241" s="239">
        <v>0</v>
      </c>
      <c r="AN241" s="238">
        <v>0</v>
      </c>
      <c r="AO241" s="238">
        <v>0</v>
      </c>
      <c r="AP241" s="238">
        <v>0</v>
      </c>
      <c r="AQ241" s="238">
        <v>0</v>
      </c>
      <c r="AR241" s="238">
        <v>0</v>
      </c>
      <c r="AS241" s="238">
        <v>0</v>
      </c>
      <c r="AT241" s="238">
        <v>0</v>
      </c>
      <c r="AU241" s="239">
        <v>0</v>
      </c>
    </row>
    <row r="242" spans="1:289" hidden="1">
      <c r="A242" s="228" t="s">
        <v>519</v>
      </c>
      <c r="B242" s="295" cm="1">
        <f t="array" ref="B242">IFERROR(INDEX(Sensors_OpuBC_cpXFP!$G$2:$G$1013,MATCH($A242,Sensors_OpuBC_cpXFP!$A$2:$A$1013,0),0),"")</f>
        <v>0</v>
      </c>
      <c r="C242" s="296" cm="1">
        <f t="array" ref="C242">IFERROR(INDEX(Sensors_OpuBC_cpXFP!$H$2:$H$1013,MATCH($A242,Sensors_OpuBC_cpXFP!$A$2:$A$1013,0),0),"")</f>
        <v>0</v>
      </c>
      <c r="D242" s="229" t="s">
        <v>776</v>
      </c>
      <c r="E242" s="308" t="str" cm="1">
        <f t="array" ref="E242">IFERROR(INDEX(Ligands_names_and_links!$B$3:$B$111,MATCH($D242,Ligands_names_and_links!$A$3:$A$111,0),0)," ")</f>
        <v>Fentanyl</v>
      </c>
      <c r="F242" s="137">
        <v>0</v>
      </c>
      <c r="H242" s="137">
        <v>0</v>
      </c>
      <c r="J242" s="64">
        <v>0</v>
      </c>
      <c r="K242" s="64">
        <v>0</v>
      </c>
      <c r="L242" s="64">
        <v>0</v>
      </c>
      <c r="M242" s="64">
        <v>0</v>
      </c>
      <c r="N242" s="182">
        <v>0</v>
      </c>
      <c r="O242" s="64">
        <v>0</v>
      </c>
      <c r="P242" s="137" t="s">
        <v>894</v>
      </c>
      <c r="Q242" s="64">
        <v>0</v>
      </c>
      <c r="R242" s="244">
        <v>1.84</v>
      </c>
      <c r="S242" s="64">
        <v>0</v>
      </c>
      <c r="T242" s="64">
        <v>0</v>
      </c>
      <c r="U242" s="233">
        <v>70.599999999999994</v>
      </c>
      <c r="V242" s="64">
        <v>0</v>
      </c>
      <c r="W242" s="64">
        <v>0</v>
      </c>
      <c r="X242" s="64">
        <v>0</v>
      </c>
      <c r="Y242" s="64">
        <v>0</v>
      </c>
      <c r="Z242" s="64">
        <v>0</v>
      </c>
      <c r="AA242" s="304">
        <f t="shared" si="13"/>
        <v>2.606232294617564E-2</v>
      </c>
      <c r="AB242" s="64">
        <v>0</v>
      </c>
      <c r="AC242" s="182">
        <v>0</v>
      </c>
      <c r="AD242" s="64">
        <v>0</v>
      </c>
      <c r="AE242" s="64">
        <v>0</v>
      </c>
      <c r="AF242" s="64">
        <v>0</v>
      </c>
      <c r="AG242" s="64">
        <v>0</v>
      </c>
      <c r="AH242" s="64">
        <v>0</v>
      </c>
      <c r="AI242" s="64">
        <v>0</v>
      </c>
      <c r="AJ242" s="233" t="s">
        <v>893</v>
      </c>
      <c r="AK242" s="233" t="s">
        <v>893</v>
      </c>
      <c r="AL242" s="64">
        <v>0</v>
      </c>
      <c r="AM242" s="182">
        <v>0</v>
      </c>
      <c r="AN242" s="64">
        <v>0</v>
      </c>
      <c r="AO242" s="64">
        <v>0</v>
      </c>
      <c r="AP242" s="64">
        <v>0</v>
      </c>
      <c r="AQ242" s="64">
        <v>0</v>
      </c>
      <c r="AR242" s="64">
        <v>0</v>
      </c>
      <c r="AS242" s="64">
        <v>0</v>
      </c>
      <c r="AT242" s="64">
        <v>0</v>
      </c>
      <c r="AU242" s="182">
        <v>0</v>
      </c>
    </row>
    <row r="243" spans="1:289" hidden="1">
      <c r="A243" s="228" t="s">
        <v>524</v>
      </c>
      <c r="B243" s="295" cm="1">
        <f t="array" ref="B243">IFERROR(INDEX(Sensors_OpuBC_cpXFP!$G$2:$G$1013,MATCH($A243,Sensors_OpuBC_cpXFP!$A$2:$A$1013,0),0),"")</f>
        <v>0</v>
      </c>
      <c r="C243" s="296" cm="1">
        <f t="array" ref="C243">IFERROR(INDEX(Sensors_OpuBC_cpXFP!$H$2:$H$1013,MATCH($A243,Sensors_OpuBC_cpXFP!$A$2:$A$1013,0),0),"")</f>
        <v>0</v>
      </c>
      <c r="D243" s="229" t="s">
        <v>776</v>
      </c>
      <c r="E243" s="308" t="str" cm="1">
        <f t="array" ref="E243">IFERROR(INDEX(Ligands_names_and_links!$B$3:$B$111,MATCH($D243,Ligands_names_and_links!$A$3:$A$111,0),0)," ")</f>
        <v>Fentanyl</v>
      </c>
      <c r="F243" s="137">
        <v>0</v>
      </c>
      <c r="H243" s="137">
        <v>0</v>
      </c>
      <c r="J243" s="64">
        <v>0</v>
      </c>
      <c r="K243" s="64">
        <v>0</v>
      </c>
      <c r="L243" s="64">
        <v>0</v>
      </c>
      <c r="M243" s="64">
        <v>0</v>
      </c>
      <c r="N243" s="182">
        <v>0</v>
      </c>
      <c r="O243" s="64">
        <v>0</v>
      </c>
      <c r="P243" s="137" t="s">
        <v>894</v>
      </c>
      <c r="Q243" s="64">
        <v>0</v>
      </c>
      <c r="R243" s="244">
        <v>1.02</v>
      </c>
      <c r="S243" s="64">
        <v>0</v>
      </c>
      <c r="T243" s="64">
        <v>0</v>
      </c>
      <c r="U243" s="233">
        <v>8.36</v>
      </c>
      <c r="V243" s="64">
        <v>0</v>
      </c>
      <c r="W243" s="64">
        <v>0</v>
      </c>
      <c r="X243" s="64">
        <v>0</v>
      </c>
      <c r="Y243" s="64">
        <v>0</v>
      </c>
      <c r="Z243" s="64">
        <v>0</v>
      </c>
      <c r="AA243" s="304">
        <f t="shared" si="13"/>
        <v>0.12200956937799044</v>
      </c>
      <c r="AB243" s="64">
        <v>0</v>
      </c>
      <c r="AC243" s="182">
        <v>0</v>
      </c>
      <c r="AD243" s="64">
        <v>0</v>
      </c>
      <c r="AE243" s="64">
        <v>0</v>
      </c>
      <c r="AF243" s="64">
        <v>0</v>
      </c>
      <c r="AG243" s="64">
        <v>0</v>
      </c>
      <c r="AH243" s="64">
        <v>0</v>
      </c>
      <c r="AI243" s="64">
        <v>0</v>
      </c>
      <c r="AJ243" s="233" t="s">
        <v>893</v>
      </c>
      <c r="AK243" s="233" t="s">
        <v>893</v>
      </c>
      <c r="AL243" s="64">
        <v>0</v>
      </c>
      <c r="AM243" s="182">
        <v>0</v>
      </c>
      <c r="AN243" s="64">
        <v>0</v>
      </c>
      <c r="AO243" s="64">
        <v>0</v>
      </c>
      <c r="AP243" s="64">
        <v>0</v>
      </c>
      <c r="AQ243" s="64">
        <v>0</v>
      </c>
      <c r="AR243" s="64">
        <v>0</v>
      </c>
      <c r="AS243" s="64">
        <v>0</v>
      </c>
      <c r="AT243" s="64">
        <v>0</v>
      </c>
      <c r="AU243" s="182">
        <v>0</v>
      </c>
    </row>
    <row r="244" spans="1:289" hidden="1">
      <c r="A244" s="228" t="s">
        <v>527</v>
      </c>
      <c r="B244" s="295" cm="1">
        <f t="array" ref="B244">IFERROR(INDEX(Sensors_OpuBC_cpXFP!$G$2:$G$1013,MATCH($A244,Sensors_OpuBC_cpXFP!$A$2:$A$1013,0),0),"")</f>
        <v>0</v>
      </c>
      <c r="C244" s="296" cm="1">
        <f t="array" ref="C244">IFERROR(INDEX(Sensors_OpuBC_cpXFP!$H$2:$H$1013,MATCH($A244,Sensors_OpuBC_cpXFP!$A$2:$A$1013,0),0),"")</f>
        <v>0</v>
      </c>
      <c r="D244" s="229" t="s">
        <v>776</v>
      </c>
      <c r="E244" s="308" t="str" cm="1">
        <f t="array" ref="E244">IFERROR(INDEX(Ligands_names_and_links!$B$3:$B$111,MATCH($D244,Ligands_names_and_links!$A$3:$A$111,0),0)," ")</f>
        <v>Fentanyl</v>
      </c>
      <c r="F244" s="137">
        <v>0</v>
      </c>
      <c r="H244" s="137">
        <v>0</v>
      </c>
      <c r="J244" s="64">
        <v>0</v>
      </c>
      <c r="K244" s="64">
        <v>0</v>
      </c>
      <c r="L244" s="64">
        <v>0</v>
      </c>
      <c r="M244" s="64">
        <v>0</v>
      </c>
      <c r="N244" s="182">
        <v>0</v>
      </c>
      <c r="O244" s="64">
        <v>0</v>
      </c>
      <c r="P244" s="137" t="s">
        <v>894</v>
      </c>
      <c r="Q244" s="64">
        <v>0</v>
      </c>
      <c r="R244" s="244">
        <v>2.57</v>
      </c>
      <c r="S244" s="64">
        <v>0</v>
      </c>
      <c r="T244" s="64">
        <v>0</v>
      </c>
      <c r="U244" s="233">
        <v>6.53</v>
      </c>
      <c r="V244" s="64">
        <v>0</v>
      </c>
      <c r="W244" s="64">
        <v>0</v>
      </c>
      <c r="X244" s="64">
        <v>0</v>
      </c>
      <c r="Y244" s="64">
        <v>0</v>
      </c>
      <c r="Z244" s="64">
        <v>0</v>
      </c>
      <c r="AA244" s="304">
        <f t="shared" si="13"/>
        <v>0.39356814701378251</v>
      </c>
      <c r="AB244" s="64">
        <v>0</v>
      </c>
      <c r="AC244" s="182">
        <v>0</v>
      </c>
      <c r="AD244" s="64">
        <v>0</v>
      </c>
      <c r="AE244" s="64">
        <v>0</v>
      </c>
      <c r="AF244" s="64">
        <v>0</v>
      </c>
      <c r="AG244" s="64">
        <v>0</v>
      </c>
      <c r="AH244" s="64">
        <v>0</v>
      </c>
      <c r="AI244" s="64">
        <v>0</v>
      </c>
      <c r="AJ244" s="233" t="s">
        <v>893</v>
      </c>
      <c r="AK244" s="233" t="s">
        <v>893</v>
      </c>
      <c r="AL244" s="64">
        <v>0</v>
      </c>
      <c r="AM244" s="182">
        <v>0</v>
      </c>
      <c r="AN244" s="64">
        <v>0</v>
      </c>
      <c r="AO244" s="64">
        <v>0</v>
      </c>
      <c r="AP244" s="64">
        <v>0</v>
      </c>
      <c r="AQ244" s="64">
        <v>0</v>
      </c>
      <c r="AR244" s="64">
        <v>0</v>
      </c>
      <c r="AS244" s="64">
        <v>0</v>
      </c>
      <c r="AT244" s="64">
        <v>0</v>
      </c>
      <c r="AU244" s="182">
        <v>0</v>
      </c>
    </row>
    <row r="245" spans="1:289" hidden="1">
      <c r="A245" s="228" t="s">
        <v>531</v>
      </c>
      <c r="B245" s="295" cm="1">
        <f t="array" ref="B245">IFERROR(INDEX(Sensors_OpuBC_cpXFP!$G$2:$G$1013,MATCH($A245,Sensors_OpuBC_cpXFP!$A$2:$A$1013,0),0),"")</f>
        <v>0</v>
      </c>
      <c r="C245" s="296" cm="1">
        <f t="array" ref="C245">IFERROR(INDEX(Sensors_OpuBC_cpXFP!$H$2:$H$1013,MATCH($A245,Sensors_OpuBC_cpXFP!$A$2:$A$1013,0),0),"")</f>
        <v>0</v>
      </c>
      <c r="D245" s="229" t="s">
        <v>776</v>
      </c>
      <c r="E245" s="308" t="str" cm="1">
        <f t="array" ref="E245">IFERROR(INDEX(Ligands_names_and_links!$B$3:$B$111,MATCH($D245,Ligands_names_and_links!$A$3:$A$111,0),0)," ")</f>
        <v>Fentanyl</v>
      </c>
      <c r="F245" s="137">
        <v>0</v>
      </c>
      <c r="H245" s="137">
        <v>0</v>
      </c>
      <c r="J245" s="64">
        <v>0</v>
      </c>
      <c r="K245" s="64">
        <v>0</v>
      </c>
      <c r="L245" s="64">
        <v>0</v>
      </c>
      <c r="M245" s="64">
        <v>0</v>
      </c>
      <c r="N245" s="182">
        <v>0</v>
      </c>
      <c r="O245" s="64">
        <v>0</v>
      </c>
      <c r="P245" s="137" t="s">
        <v>894</v>
      </c>
      <c r="Q245" s="64">
        <v>0</v>
      </c>
      <c r="R245" s="244">
        <v>1.1299999999999999</v>
      </c>
      <c r="S245" s="64">
        <v>0</v>
      </c>
      <c r="T245" s="64">
        <v>0</v>
      </c>
      <c r="U245" s="233">
        <v>13.5</v>
      </c>
      <c r="V245" s="64">
        <v>0</v>
      </c>
      <c r="W245" s="64">
        <v>0</v>
      </c>
      <c r="X245" s="64">
        <v>0</v>
      </c>
      <c r="Y245" s="64">
        <v>0</v>
      </c>
      <c r="Z245" s="64">
        <v>0</v>
      </c>
      <c r="AA245" s="304">
        <f t="shared" si="13"/>
        <v>8.3703703703703697E-2</v>
      </c>
      <c r="AB245" s="64">
        <v>0</v>
      </c>
      <c r="AC245" s="182">
        <v>0</v>
      </c>
      <c r="AD245" s="64">
        <v>0</v>
      </c>
      <c r="AE245" s="64">
        <v>0</v>
      </c>
      <c r="AF245" s="64">
        <v>0</v>
      </c>
      <c r="AG245" s="64">
        <v>0</v>
      </c>
      <c r="AH245" s="64">
        <v>0</v>
      </c>
      <c r="AI245" s="64">
        <v>0</v>
      </c>
      <c r="AJ245" s="233" t="s">
        <v>893</v>
      </c>
      <c r="AK245" s="233" t="s">
        <v>893</v>
      </c>
      <c r="AL245" s="64">
        <v>0</v>
      </c>
      <c r="AM245" s="182">
        <v>0</v>
      </c>
      <c r="AN245" s="64">
        <v>0</v>
      </c>
      <c r="AO245" s="64">
        <v>0</v>
      </c>
      <c r="AP245" s="64">
        <v>0</v>
      </c>
      <c r="AQ245" s="64">
        <v>0</v>
      </c>
      <c r="AR245" s="64">
        <v>0</v>
      </c>
      <c r="AS245" s="64">
        <v>0</v>
      </c>
      <c r="AT245" s="64">
        <v>0</v>
      </c>
      <c r="AU245" s="182">
        <v>0</v>
      </c>
    </row>
    <row r="246" spans="1:289" hidden="1">
      <c r="A246" s="228" t="s">
        <v>533</v>
      </c>
      <c r="B246" s="295" cm="1">
        <f t="array" ref="B246">IFERROR(INDEX(Sensors_OpuBC_cpXFP!$G$2:$G$1013,MATCH($A246,Sensors_OpuBC_cpXFP!$A$2:$A$1013,0),0),"")</f>
        <v>0</v>
      </c>
      <c r="C246" s="296" cm="1">
        <f t="array" ref="C246">IFERROR(INDEX(Sensors_OpuBC_cpXFP!$H$2:$H$1013,MATCH($A246,Sensors_OpuBC_cpXFP!$A$2:$A$1013,0),0),"")</f>
        <v>0</v>
      </c>
      <c r="D246" s="229" t="s">
        <v>776</v>
      </c>
      <c r="E246" s="308" t="str" cm="1">
        <f t="array" ref="E246">IFERROR(INDEX(Ligands_names_and_links!$B$3:$B$111,MATCH($D246,Ligands_names_and_links!$A$3:$A$111,0),0)," ")</f>
        <v>Fentanyl</v>
      </c>
      <c r="F246" s="137">
        <v>0</v>
      </c>
      <c r="H246" s="137">
        <v>0</v>
      </c>
      <c r="J246" s="64">
        <v>0</v>
      </c>
      <c r="K246" s="64">
        <v>0</v>
      </c>
      <c r="L246" s="64">
        <v>0</v>
      </c>
      <c r="M246" s="64">
        <v>0</v>
      </c>
      <c r="N246" s="182">
        <v>0</v>
      </c>
      <c r="O246" s="64">
        <v>0</v>
      </c>
      <c r="P246" s="137" t="s">
        <v>894</v>
      </c>
      <c r="Q246" s="64">
        <v>0</v>
      </c>
      <c r="R246" s="244">
        <v>0.82</v>
      </c>
      <c r="S246" s="64">
        <v>0</v>
      </c>
      <c r="T246" s="64">
        <v>0</v>
      </c>
      <c r="U246" s="233">
        <v>16.899999999999999</v>
      </c>
      <c r="V246" s="64">
        <v>0</v>
      </c>
      <c r="W246" s="64">
        <v>0</v>
      </c>
      <c r="X246" s="64">
        <v>0</v>
      </c>
      <c r="Y246" s="64">
        <v>0</v>
      </c>
      <c r="Z246" s="64">
        <v>0</v>
      </c>
      <c r="AA246" s="304">
        <f t="shared" si="13"/>
        <v>4.85207100591716E-2</v>
      </c>
      <c r="AB246" s="64">
        <v>0</v>
      </c>
      <c r="AC246" s="182">
        <v>0</v>
      </c>
      <c r="AD246" s="64">
        <v>0</v>
      </c>
      <c r="AE246" s="64">
        <v>0</v>
      </c>
      <c r="AF246" s="64">
        <v>0</v>
      </c>
      <c r="AG246" s="64">
        <v>0</v>
      </c>
      <c r="AH246" s="64">
        <v>0</v>
      </c>
      <c r="AI246" s="64">
        <v>0</v>
      </c>
      <c r="AJ246" s="233" t="s">
        <v>893</v>
      </c>
      <c r="AK246" s="233" t="s">
        <v>893</v>
      </c>
      <c r="AL246" s="64">
        <v>0</v>
      </c>
      <c r="AM246" s="182">
        <v>0</v>
      </c>
      <c r="AN246" s="64">
        <v>0</v>
      </c>
      <c r="AO246" s="64">
        <v>0</v>
      </c>
      <c r="AP246" s="64">
        <v>0</v>
      </c>
      <c r="AQ246" s="64">
        <v>0</v>
      </c>
      <c r="AR246" s="64">
        <v>0</v>
      </c>
      <c r="AS246" s="64">
        <v>0</v>
      </c>
      <c r="AT246" s="64">
        <v>0</v>
      </c>
      <c r="AU246" s="182">
        <v>0</v>
      </c>
    </row>
    <row r="247" spans="1:289" s="238" customFormat="1" hidden="1">
      <c r="A247" s="228" t="s">
        <v>536</v>
      </c>
      <c r="B247" s="295" cm="1">
        <f t="array" ref="B247">IFERROR(INDEX(Sensors_OpuBC_cpXFP!$G$2:$G$1013,MATCH($A247,Sensors_OpuBC_cpXFP!$A$2:$A$1013,0),0),"")</f>
        <v>0</v>
      </c>
      <c r="C247" s="296" cm="1">
        <f t="array" ref="C247">IFERROR(INDEX(Sensors_OpuBC_cpXFP!$H$2:$H$1013,MATCH($A247,Sensors_OpuBC_cpXFP!$A$2:$A$1013,0),0),"")</f>
        <v>0</v>
      </c>
      <c r="D247" s="229" t="s">
        <v>776</v>
      </c>
      <c r="E247" s="308" t="str" cm="1">
        <f t="array" ref="E247">IFERROR(INDEX(Ligands_names_and_links!$B$3:$B$111,MATCH($D247,Ligands_names_and_links!$A$3:$A$111,0),0)," ")</f>
        <v>Fentanyl</v>
      </c>
      <c r="F247" s="137">
        <v>0</v>
      </c>
      <c r="G247" s="137"/>
      <c r="H247" s="137">
        <v>0</v>
      </c>
      <c r="I247" s="142"/>
      <c r="J247" s="64">
        <v>0</v>
      </c>
      <c r="K247" s="64">
        <v>0</v>
      </c>
      <c r="L247" s="64">
        <v>0</v>
      </c>
      <c r="M247" s="64">
        <v>0</v>
      </c>
      <c r="N247" s="182">
        <v>0</v>
      </c>
      <c r="O247" s="64">
        <v>0</v>
      </c>
      <c r="P247" s="137" t="s">
        <v>894</v>
      </c>
      <c r="Q247" s="64">
        <v>0</v>
      </c>
      <c r="R247" s="244">
        <v>1.18</v>
      </c>
      <c r="S247" s="64">
        <v>0</v>
      </c>
      <c r="T247" s="64">
        <v>0</v>
      </c>
      <c r="U247" s="233">
        <v>23.4</v>
      </c>
      <c r="V247" s="64">
        <v>0</v>
      </c>
      <c r="W247" s="64">
        <v>0</v>
      </c>
      <c r="X247" s="64">
        <v>0</v>
      </c>
      <c r="Y247" s="64">
        <v>0</v>
      </c>
      <c r="Z247" s="64">
        <v>0</v>
      </c>
      <c r="AA247" s="304">
        <f t="shared" si="13"/>
        <v>5.0427350427350429E-2</v>
      </c>
      <c r="AB247" s="64">
        <v>0</v>
      </c>
      <c r="AC247" s="182">
        <v>0</v>
      </c>
      <c r="AD247" s="64">
        <v>0</v>
      </c>
      <c r="AE247" s="64">
        <v>0</v>
      </c>
      <c r="AF247" s="64">
        <v>0</v>
      </c>
      <c r="AG247" s="64">
        <v>0</v>
      </c>
      <c r="AH247" s="64">
        <v>0</v>
      </c>
      <c r="AI247" s="64">
        <v>0</v>
      </c>
      <c r="AJ247" s="233">
        <v>0</v>
      </c>
      <c r="AK247" s="233">
        <v>0</v>
      </c>
      <c r="AL247" s="64">
        <v>0</v>
      </c>
      <c r="AM247" s="182">
        <v>0</v>
      </c>
      <c r="AN247" s="64">
        <v>0</v>
      </c>
      <c r="AO247" s="64">
        <v>0</v>
      </c>
      <c r="AP247" s="64">
        <v>0</v>
      </c>
      <c r="AQ247" s="64">
        <v>0</v>
      </c>
      <c r="AR247" s="64">
        <v>0</v>
      </c>
      <c r="AS247" s="64">
        <v>0</v>
      </c>
      <c r="AT247" s="64">
        <v>0</v>
      </c>
      <c r="AU247" s="182">
        <v>0</v>
      </c>
      <c r="AV247" s="64"/>
      <c r="AW247" s="64"/>
      <c r="AX247" s="64"/>
      <c r="AY247" s="64"/>
      <c r="AZ247" s="64"/>
      <c r="BA247" s="64"/>
      <c r="BB247" s="64"/>
      <c r="BC247" s="64"/>
      <c r="BD247" s="64"/>
      <c r="BE247" s="64"/>
      <c r="BF247" s="64"/>
      <c r="BG247" s="64"/>
      <c r="BH247" s="64"/>
      <c r="BI247" s="64"/>
      <c r="BJ247" s="64"/>
      <c r="BK247" s="64"/>
      <c r="BL247" s="64"/>
      <c r="BM247" s="64"/>
      <c r="BN247" s="64"/>
      <c r="BO247" s="64"/>
      <c r="BP247" s="64"/>
      <c r="BQ247" s="64"/>
      <c r="BR247" s="64"/>
      <c r="BS247" s="64"/>
      <c r="BT247" s="64"/>
      <c r="BU247" s="64"/>
      <c r="BV247" s="64"/>
      <c r="BW247" s="64"/>
      <c r="BX247" s="64"/>
      <c r="BY247" s="64"/>
      <c r="BZ247" s="64"/>
      <c r="CA247" s="64"/>
      <c r="CB247" s="64"/>
      <c r="CC247" s="64"/>
      <c r="CD247" s="64"/>
      <c r="CE247" s="64"/>
      <c r="CF247" s="64"/>
      <c r="CG247" s="64"/>
      <c r="CH247" s="64"/>
      <c r="CI247" s="64"/>
      <c r="CJ247" s="64"/>
      <c r="CK247" s="64"/>
      <c r="CL247" s="64"/>
      <c r="CM247" s="64"/>
      <c r="CN247" s="64"/>
      <c r="CO247" s="64"/>
      <c r="CP247" s="64"/>
      <c r="CQ247" s="64"/>
      <c r="CR247" s="64"/>
      <c r="CS247" s="64"/>
      <c r="CT247" s="64"/>
      <c r="CU247" s="64"/>
      <c r="CV247" s="64"/>
      <c r="CW247" s="64"/>
      <c r="CX247" s="64"/>
      <c r="CY247" s="64"/>
      <c r="CZ247" s="64"/>
      <c r="DA247" s="64"/>
      <c r="DB247" s="64"/>
      <c r="DC247" s="64"/>
      <c r="DD247" s="64"/>
      <c r="DE247" s="64"/>
      <c r="DF247" s="64"/>
      <c r="DG247" s="64"/>
      <c r="DH247" s="64"/>
      <c r="DI247" s="64"/>
      <c r="DJ247" s="64"/>
      <c r="DK247" s="64"/>
      <c r="DL247" s="64"/>
      <c r="DM247" s="64"/>
      <c r="DN247" s="64"/>
      <c r="DO247" s="64"/>
      <c r="DP247" s="64"/>
      <c r="DQ247" s="64"/>
      <c r="DR247" s="64"/>
      <c r="DS247" s="64"/>
      <c r="DT247" s="64"/>
      <c r="DU247" s="64"/>
      <c r="DV247" s="64"/>
      <c r="DW247" s="64"/>
      <c r="DX247" s="64"/>
      <c r="DY247" s="64"/>
      <c r="DZ247" s="64"/>
      <c r="EA247" s="64"/>
      <c r="EB247" s="64"/>
      <c r="EC247" s="64"/>
      <c r="ED247" s="64"/>
      <c r="EE247" s="64"/>
      <c r="EF247" s="64"/>
      <c r="EG247" s="64"/>
      <c r="EH247" s="64"/>
      <c r="EI247" s="64"/>
      <c r="EJ247" s="64"/>
      <c r="EK247" s="64"/>
      <c r="EL247" s="64"/>
      <c r="EM247" s="64"/>
      <c r="EN247" s="64"/>
      <c r="EO247" s="64"/>
      <c r="EP247" s="64"/>
      <c r="EQ247" s="64"/>
      <c r="ER247" s="64"/>
      <c r="ES247" s="64"/>
      <c r="ET247" s="64"/>
      <c r="EU247" s="64"/>
      <c r="EV247" s="64"/>
      <c r="EW247" s="64"/>
      <c r="EX247" s="64"/>
      <c r="EY247" s="64"/>
      <c r="EZ247" s="64"/>
      <c r="FA247" s="64"/>
      <c r="FB247" s="64"/>
      <c r="FC247" s="64"/>
      <c r="FD247" s="64"/>
      <c r="FE247" s="64"/>
      <c r="FF247" s="64"/>
      <c r="FG247" s="64"/>
      <c r="FH247" s="64"/>
      <c r="FI247" s="64"/>
      <c r="FJ247" s="64"/>
      <c r="FK247" s="64"/>
      <c r="FL247" s="64"/>
      <c r="FM247" s="64"/>
      <c r="FN247" s="64"/>
      <c r="FO247" s="64"/>
      <c r="FP247" s="64"/>
      <c r="FQ247" s="64"/>
      <c r="FR247" s="64"/>
      <c r="FS247" s="64"/>
      <c r="FT247" s="64"/>
      <c r="FU247" s="64"/>
      <c r="FV247" s="64"/>
      <c r="FW247" s="64"/>
      <c r="FX247" s="64"/>
      <c r="FY247" s="64"/>
      <c r="FZ247" s="64"/>
      <c r="GA247" s="64"/>
      <c r="GB247" s="64"/>
      <c r="GC247" s="64"/>
      <c r="GD247" s="64"/>
      <c r="GE247" s="64"/>
      <c r="GF247" s="64"/>
      <c r="GG247" s="64"/>
      <c r="GH247" s="64"/>
      <c r="GI247" s="64"/>
      <c r="GJ247" s="64"/>
      <c r="GK247" s="64"/>
      <c r="GL247" s="64"/>
      <c r="GM247" s="64"/>
      <c r="GN247" s="64"/>
      <c r="GO247" s="64"/>
      <c r="GP247" s="64"/>
      <c r="GQ247" s="64"/>
      <c r="GR247" s="64"/>
      <c r="GS247" s="64"/>
      <c r="GT247" s="64"/>
      <c r="GU247" s="64"/>
      <c r="GV247" s="64"/>
      <c r="GW247" s="64"/>
      <c r="GX247" s="64"/>
      <c r="GY247" s="64"/>
      <c r="GZ247" s="64"/>
      <c r="HA247" s="64"/>
      <c r="HB247" s="64"/>
      <c r="HC247" s="64"/>
      <c r="HD247" s="64"/>
      <c r="HE247" s="64"/>
      <c r="HF247" s="64"/>
      <c r="HG247" s="64"/>
      <c r="HH247" s="64"/>
      <c r="HI247" s="64"/>
      <c r="HJ247" s="64"/>
      <c r="HK247" s="64"/>
      <c r="HL247" s="64"/>
      <c r="HM247" s="64"/>
      <c r="HN247" s="64"/>
      <c r="HO247" s="64"/>
      <c r="HP247" s="64"/>
      <c r="HQ247" s="64"/>
      <c r="HR247" s="64"/>
      <c r="HS247" s="64"/>
      <c r="HT247" s="64"/>
      <c r="HU247" s="64"/>
      <c r="HV247" s="64"/>
      <c r="HW247" s="64"/>
      <c r="HX247" s="64"/>
      <c r="HY247" s="64"/>
      <c r="HZ247" s="64"/>
      <c r="IA247" s="64"/>
      <c r="IB247" s="64"/>
      <c r="IC247" s="64"/>
      <c r="ID247" s="64"/>
      <c r="IE247" s="64"/>
      <c r="IF247" s="64"/>
      <c r="IG247" s="64"/>
      <c r="IH247" s="64"/>
      <c r="II247" s="64"/>
      <c r="IJ247" s="64"/>
      <c r="IK247" s="64"/>
      <c r="IL247" s="64"/>
      <c r="IM247" s="64"/>
      <c r="IN247" s="64"/>
      <c r="IO247" s="64"/>
      <c r="IP247" s="64"/>
      <c r="IQ247" s="64"/>
      <c r="IR247" s="64"/>
      <c r="IS247" s="64"/>
      <c r="IT247" s="64"/>
      <c r="IU247" s="64"/>
      <c r="IV247" s="64"/>
      <c r="IW247" s="64"/>
      <c r="IX247" s="64"/>
      <c r="IY247" s="64"/>
      <c r="IZ247" s="64"/>
      <c r="JA247" s="64"/>
      <c r="JB247" s="64"/>
      <c r="JC247" s="64"/>
      <c r="JD247" s="64"/>
      <c r="JE247" s="64"/>
      <c r="JF247" s="64"/>
      <c r="JG247" s="64"/>
      <c r="JH247" s="64"/>
      <c r="JI247" s="64"/>
      <c r="JJ247" s="64"/>
      <c r="JK247" s="64"/>
      <c r="JL247" s="64"/>
      <c r="JM247" s="64"/>
      <c r="JN247" s="64"/>
      <c r="JO247" s="64"/>
      <c r="JP247" s="64"/>
      <c r="JQ247" s="64"/>
      <c r="JR247" s="64"/>
      <c r="JS247" s="64"/>
      <c r="JT247" s="64"/>
      <c r="JU247" s="64"/>
      <c r="JV247" s="64"/>
      <c r="JW247" s="64"/>
      <c r="JX247" s="64"/>
      <c r="JY247" s="64"/>
      <c r="JZ247" s="64"/>
      <c r="KA247" s="64"/>
      <c r="KB247" s="64"/>
      <c r="KC247" s="64"/>
    </row>
    <row r="248" spans="1:289" hidden="1">
      <c r="A248" s="228" t="s">
        <v>538</v>
      </c>
      <c r="B248" s="295" t="str" cm="1">
        <f t="array" ref="B248">IFERROR(INDEX(Sensors_OpuBC_cpXFP!$G$2:$G$1013,MATCH($A248,Sensors_OpuBC_cpXFP!$A$2:$A$1013,0),0),"")</f>
        <v>351x!</v>
      </c>
      <c r="C248" s="296" cm="1">
        <f t="array" ref="C248">IFERROR(INDEX(Sensors_OpuBC_cpXFP!$H$2:$H$1013,MATCH($A248,Sensors_OpuBC_cpXFP!$A$2:$A$1013,0),0),"")</f>
        <v>0</v>
      </c>
      <c r="D248" s="229" t="s">
        <v>776</v>
      </c>
      <c r="E248" s="308" t="str" cm="1">
        <f t="array" ref="E248">IFERROR(INDEX(Ligands_names_and_links!$B$3:$B$111,MATCH($D248,Ligands_names_and_links!$A$3:$A$111,0),0)," ")</f>
        <v>Fentanyl</v>
      </c>
      <c r="F248" s="137">
        <v>0</v>
      </c>
      <c r="H248" s="137">
        <v>0</v>
      </c>
      <c r="J248" s="64">
        <v>0</v>
      </c>
      <c r="K248" s="64">
        <v>0</v>
      </c>
      <c r="L248" s="64">
        <v>0</v>
      </c>
      <c r="M248" s="64">
        <v>0</v>
      </c>
      <c r="N248" s="182">
        <v>0</v>
      </c>
      <c r="O248" s="64">
        <v>0</v>
      </c>
      <c r="P248" s="137" t="s">
        <v>894</v>
      </c>
      <c r="Q248" s="64">
        <v>0</v>
      </c>
      <c r="R248" s="244">
        <v>1.02</v>
      </c>
      <c r="S248" s="64">
        <v>0</v>
      </c>
      <c r="T248" s="64">
        <v>0</v>
      </c>
      <c r="U248" s="233">
        <v>8.36</v>
      </c>
      <c r="V248" s="64">
        <v>0</v>
      </c>
      <c r="W248" s="64">
        <v>0</v>
      </c>
      <c r="X248" s="64">
        <v>0</v>
      </c>
      <c r="Y248" s="64">
        <v>0</v>
      </c>
      <c r="Z248" s="64">
        <v>0</v>
      </c>
      <c r="AA248" s="304">
        <f t="shared" si="13"/>
        <v>0.12200956937799044</v>
      </c>
      <c r="AB248" s="64">
        <v>0</v>
      </c>
      <c r="AC248" s="182">
        <v>0</v>
      </c>
      <c r="AD248" s="64">
        <v>0</v>
      </c>
      <c r="AE248" s="64">
        <v>0</v>
      </c>
      <c r="AF248" s="64">
        <v>0</v>
      </c>
      <c r="AG248" s="64">
        <v>0</v>
      </c>
      <c r="AH248" s="64">
        <v>0</v>
      </c>
      <c r="AI248" s="64">
        <v>0</v>
      </c>
      <c r="AJ248" s="233">
        <v>0</v>
      </c>
      <c r="AK248" s="233">
        <v>0</v>
      </c>
      <c r="AL248" s="64">
        <v>0</v>
      </c>
      <c r="AM248" s="182">
        <v>0</v>
      </c>
      <c r="AN248" s="64">
        <v>0</v>
      </c>
      <c r="AO248" s="64">
        <v>0</v>
      </c>
      <c r="AP248" s="64">
        <v>0</v>
      </c>
      <c r="AQ248" s="64">
        <v>0</v>
      </c>
      <c r="AR248" s="64">
        <v>0</v>
      </c>
      <c r="AS248" s="64">
        <v>0</v>
      </c>
      <c r="AT248" s="64">
        <v>0</v>
      </c>
      <c r="AU248" s="182">
        <v>0</v>
      </c>
    </row>
    <row r="249" spans="1:289" hidden="1">
      <c r="A249" s="228" t="s">
        <v>540</v>
      </c>
      <c r="B249" s="295" cm="1">
        <f t="array" ref="B249">IFERROR(INDEX(Sensors_OpuBC_cpXFP!$G$2:$G$1013,MATCH($A249,Sensors_OpuBC_cpXFP!$A$2:$A$1013,0),0),"")</f>
        <v>0</v>
      </c>
      <c r="C249" s="296" cm="1">
        <f t="array" ref="C249">IFERROR(INDEX(Sensors_OpuBC_cpXFP!$H$2:$H$1013,MATCH($A249,Sensors_OpuBC_cpXFP!$A$2:$A$1013,0),0),"")</f>
        <v>0</v>
      </c>
      <c r="D249" s="229" t="s">
        <v>776</v>
      </c>
      <c r="E249" s="308" t="str" cm="1">
        <f t="array" ref="E249">IFERROR(INDEX(Ligands_names_and_links!$B$3:$B$111,MATCH($D249,Ligands_names_and_links!$A$3:$A$111,0),0)," ")</f>
        <v>Fentanyl</v>
      </c>
      <c r="F249" s="137">
        <v>0</v>
      </c>
      <c r="H249" s="137">
        <v>0</v>
      </c>
      <c r="J249" s="64">
        <v>0</v>
      </c>
      <c r="K249" s="64">
        <v>0</v>
      </c>
      <c r="L249" s="64">
        <v>0</v>
      </c>
      <c r="M249" s="64">
        <v>0</v>
      </c>
      <c r="N249" s="182">
        <v>0</v>
      </c>
      <c r="O249" s="64">
        <v>0</v>
      </c>
      <c r="P249" s="137" t="s">
        <v>894</v>
      </c>
      <c r="Q249" s="64">
        <v>0</v>
      </c>
      <c r="R249" s="244">
        <v>2.57</v>
      </c>
      <c r="S249" s="64">
        <v>0</v>
      </c>
      <c r="T249" s="64">
        <v>0</v>
      </c>
      <c r="U249" s="233">
        <v>6.53</v>
      </c>
      <c r="V249" s="64">
        <v>0</v>
      </c>
      <c r="W249" s="64">
        <v>0</v>
      </c>
      <c r="X249" s="64">
        <v>0</v>
      </c>
      <c r="Y249" s="64">
        <v>0</v>
      </c>
      <c r="Z249" s="64">
        <v>0</v>
      </c>
      <c r="AA249" s="304">
        <f t="shared" si="13"/>
        <v>0.39356814701378251</v>
      </c>
      <c r="AB249" s="64">
        <v>0</v>
      </c>
      <c r="AC249" s="182">
        <v>0</v>
      </c>
      <c r="AD249" s="64">
        <v>0</v>
      </c>
      <c r="AE249" s="64">
        <v>0</v>
      </c>
      <c r="AF249" s="64">
        <v>0</v>
      </c>
      <c r="AG249" s="64">
        <v>0</v>
      </c>
      <c r="AH249" s="64">
        <v>0</v>
      </c>
      <c r="AI249" s="64">
        <v>0</v>
      </c>
      <c r="AJ249" s="233">
        <v>0</v>
      </c>
      <c r="AK249" s="233">
        <v>0</v>
      </c>
      <c r="AL249" s="64">
        <v>0</v>
      </c>
      <c r="AM249" s="182">
        <v>0</v>
      </c>
      <c r="AN249" s="64">
        <v>0</v>
      </c>
      <c r="AO249" s="64">
        <v>0</v>
      </c>
      <c r="AP249" s="64">
        <v>0</v>
      </c>
      <c r="AQ249" s="64">
        <v>0</v>
      </c>
      <c r="AR249" s="64">
        <v>0</v>
      </c>
      <c r="AS249" s="64">
        <v>0</v>
      </c>
      <c r="AT249" s="64">
        <v>0</v>
      </c>
      <c r="AU249" s="182">
        <v>0</v>
      </c>
    </row>
    <row r="250" spans="1:289" hidden="1">
      <c r="A250" s="228" t="s">
        <v>543</v>
      </c>
      <c r="B250" s="295" cm="1">
        <f t="array" ref="B250">IFERROR(INDEX(Sensors_OpuBC_cpXFP!$G$2:$G$1013,MATCH($A250,Sensors_OpuBC_cpXFP!$A$2:$A$1013,0),0),"")</f>
        <v>0</v>
      </c>
      <c r="C250" s="296" cm="1">
        <f t="array" ref="C250">IFERROR(INDEX(Sensors_OpuBC_cpXFP!$H$2:$H$1013,MATCH($A250,Sensors_OpuBC_cpXFP!$A$2:$A$1013,0),0),"")</f>
        <v>0</v>
      </c>
      <c r="D250" s="229" t="s">
        <v>776</v>
      </c>
      <c r="E250" s="308" t="str" cm="1">
        <f t="array" ref="E250">IFERROR(INDEX(Ligands_names_and_links!$B$3:$B$111,MATCH($D250,Ligands_names_and_links!$A$3:$A$111,0),0)," ")</f>
        <v>Fentanyl</v>
      </c>
      <c r="F250" s="137">
        <v>0</v>
      </c>
      <c r="H250" s="137">
        <v>0</v>
      </c>
      <c r="J250" s="64">
        <v>0</v>
      </c>
      <c r="K250" s="64">
        <v>0</v>
      </c>
      <c r="L250" s="64">
        <v>0</v>
      </c>
      <c r="M250" s="64">
        <v>0</v>
      </c>
      <c r="N250" s="182">
        <v>0</v>
      </c>
      <c r="O250" s="64">
        <v>0</v>
      </c>
      <c r="P250" s="137" t="s">
        <v>894</v>
      </c>
      <c r="Q250" s="64">
        <v>0</v>
      </c>
      <c r="R250" s="244">
        <v>3.53</v>
      </c>
      <c r="S250" s="64">
        <v>0</v>
      </c>
      <c r="T250" s="64">
        <v>0</v>
      </c>
      <c r="U250" s="233">
        <v>3.07</v>
      </c>
      <c r="V250" s="64">
        <v>0</v>
      </c>
      <c r="W250" s="64">
        <v>0</v>
      </c>
      <c r="X250" s="64">
        <v>0</v>
      </c>
      <c r="Y250" s="64">
        <v>0</v>
      </c>
      <c r="Z250" s="64">
        <v>0</v>
      </c>
      <c r="AA250" s="304">
        <f t="shared" si="13"/>
        <v>1.1498371335504887</v>
      </c>
      <c r="AB250" s="64">
        <v>0</v>
      </c>
      <c r="AC250" s="182">
        <v>0</v>
      </c>
      <c r="AD250" s="64">
        <v>0</v>
      </c>
      <c r="AE250" s="64">
        <v>0</v>
      </c>
      <c r="AF250" s="64">
        <v>0</v>
      </c>
      <c r="AG250" s="64">
        <v>0</v>
      </c>
      <c r="AH250" s="64">
        <v>0</v>
      </c>
      <c r="AI250" s="64">
        <v>0</v>
      </c>
      <c r="AJ250" s="233">
        <v>0</v>
      </c>
      <c r="AK250" s="233">
        <v>0</v>
      </c>
      <c r="AL250" s="64">
        <v>0</v>
      </c>
      <c r="AM250" s="182">
        <v>0</v>
      </c>
      <c r="AN250" s="64">
        <v>0</v>
      </c>
      <c r="AO250" s="64">
        <v>0</v>
      </c>
      <c r="AP250" s="64">
        <v>0</v>
      </c>
      <c r="AQ250" s="64">
        <v>0</v>
      </c>
      <c r="AR250" s="64">
        <v>0</v>
      </c>
      <c r="AS250" s="64">
        <v>0</v>
      </c>
      <c r="AT250" s="64">
        <v>0</v>
      </c>
      <c r="AU250" s="182">
        <v>0</v>
      </c>
    </row>
    <row r="251" spans="1:289" hidden="1">
      <c r="A251" s="234" t="s">
        <v>545</v>
      </c>
      <c r="B251" s="297" cm="1">
        <f t="array" ref="B251">IFERROR(INDEX(Sensors_OpuBC_cpXFP!$G$2:$G$1013,MATCH($A251,Sensors_OpuBC_cpXFP!$A$2:$A$1013,0),0),"")</f>
        <v>0</v>
      </c>
      <c r="C251" s="298" cm="1">
        <f t="array" ref="C251">IFERROR(INDEX(Sensors_OpuBC_cpXFP!$H$2:$H$1013,MATCH($A251,Sensors_OpuBC_cpXFP!$A$2:$A$1013,0),0),"")</f>
        <v>0</v>
      </c>
      <c r="D251" s="235" t="s">
        <v>776</v>
      </c>
      <c r="E251" s="309" t="str" cm="1">
        <f t="array" ref="E251">IFERROR(INDEX(Ligands_names_and_links!$B$3:$B$111,MATCH($D251,Ligands_names_and_links!$A$3:$A$111,0),0)," ")</f>
        <v>Fentanyl</v>
      </c>
      <c r="F251" s="236">
        <v>0</v>
      </c>
      <c r="G251" s="236"/>
      <c r="H251" s="236">
        <v>0</v>
      </c>
      <c r="I251" s="237"/>
      <c r="J251" s="238">
        <v>0</v>
      </c>
      <c r="K251" s="238">
        <v>0</v>
      </c>
      <c r="L251" s="238">
        <v>0</v>
      </c>
      <c r="M251" s="238">
        <v>0</v>
      </c>
      <c r="N251" s="239">
        <v>0</v>
      </c>
      <c r="O251" s="238">
        <v>0</v>
      </c>
      <c r="P251" s="236" t="s">
        <v>894</v>
      </c>
      <c r="Q251" s="238">
        <v>0</v>
      </c>
      <c r="R251" s="245">
        <v>5.61</v>
      </c>
      <c r="S251" s="238">
        <v>0</v>
      </c>
      <c r="T251" s="238">
        <v>0</v>
      </c>
      <c r="U251" s="243">
        <v>7.29</v>
      </c>
      <c r="V251" s="238">
        <v>0</v>
      </c>
      <c r="W251" s="238">
        <v>0</v>
      </c>
      <c r="X251" s="238">
        <v>0</v>
      </c>
      <c r="Y251" s="238">
        <v>0</v>
      </c>
      <c r="Z251" s="238">
        <v>0</v>
      </c>
      <c r="AA251" s="305">
        <f t="shared" si="13"/>
        <v>0.76954732510288071</v>
      </c>
      <c r="AB251" s="238">
        <v>0</v>
      </c>
      <c r="AC251" s="239">
        <v>0</v>
      </c>
      <c r="AD251" s="238">
        <v>0</v>
      </c>
      <c r="AE251" s="238">
        <v>0</v>
      </c>
      <c r="AF251" s="238">
        <v>0</v>
      </c>
      <c r="AG251" s="238">
        <v>0</v>
      </c>
      <c r="AH251" s="238">
        <v>0</v>
      </c>
      <c r="AI251" s="238">
        <v>0</v>
      </c>
      <c r="AJ251" s="243">
        <v>0</v>
      </c>
      <c r="AK251" s="243">
        <v>0</v>
      </c>
      <c r="AL251" s="238">
        <v>0</v>
      </c>
      <c r="AM251" s="239">
        <v>0</v>
      </c>
      <c r="AN251" s="238">
        <v>0</v>
      </c>
      <c r="AO251" s="238">
        <v>0</v>
      </c>
      <c r="AP251" s="238">
        <v>0</v>
      </c>
      <c r="AQ251" s="238">
        <v>0</v>
      </c>
      <c r="AR251" s="238">
        <v>0</v>
      </c>
      <c r="AS251" s="238">
        <v>0</v>
      </c>
      <c r="AT251" s="238">
        <v>0</v>
      </c>
      <c r="AU251" s="239">
        <v>0</v>
      </c>
    </row>
    <row r="252" spans="1:289" hidden="1">
      <c r="A252" s="228" t="s">
        <v>547</v>
      </c>
      <c r="B252" s="295" cm="1">
        <f t="array" ref="B252">IFERROR(INDEX(Sensors_OpuBC_cpXFP!$G$2:$G$1013,MATCH($A252,Sensors_OpuBC_cpXFP!$A$2:$A$1013,0),0),"")</f>
        <v>0</v>
      </c>
      <c r="C252" s="296" cm="1">
        <f t="array" ref="C252">IFERROR(INDEX(Sensors_OpuBC_cpXFP!$H$2:$H$1013,MATCH($A252,Sensors_OpuBC_cpXFP!$A$2:$A$1013,0),0),"")</f>
        <v>0</v>
      </c>
      <c r="D252" s="229" t="s">
        <v>776</v>
      </c>
      <c r="E252" s="308" t="str" cm="1">
        <f t="array" ref="E252">IFERROR(INDEX(Ligands_names_and_links!$B$3:$B$111,MATCH($D252,Ligands_names_and_links!$A$3:$A$111,0),0)," ")</f>
        <v>Fentanyl</v>
      </c>
      <c r="F252" s="137">
        <v>0</v>
      </c>
      <c r="H252" s="137">
        <v>0</v>
      </c>
      <c r="J252" s="64">
        <v>0</v>
      </c>
      <c r="K252" s="64">
        <v>0</v>
      </c>
      <c r="L252" s="64">
        <v>0</v>
      </c>
      <c r="M252" s="64">
        <v>0</v>
      </c>
      <c r="N252" s="182">
        <v>0</v>
      </c>
      <c r="O252" s="64">
        <v>0</v>
      </c>
      <c r="P252" s="137" t="s">
        <v>894</v>
      </c>
      <c r="Q252" s="64">
        <v>0</v>
      </c>
      <c r="R252" s="244">
        <v>0.86</v>
      </c>
      <c r="S252" s="64">
        <v>0</v>
      </c>
      <c r="T252" s="64">
        <v>0</v>
      </c>
      <c r="U252" s="233">
        <v>4.5199999999999996</v>
      </c>
      <c r="V252" s="64">
        <v>0</v>
      </c>
      <c r="W252" s="64">
        <v>0</v>
      </c>
      <c r="X252" s="64">
        <v>0</v>
      </c>
      <c r="Y252" s="64">
        <v>0</v>
      </c>
      <c r="Z252" s="64">
        <v>0</v>
      </c>
      <c r="AA252" s="304">
        <f t="shared" si="13"/>
        <v>0.19026548672566373</v>
      </c>
      <c r="AB252" s="64">
        <v>0</v>
      </c>
      <c r="AC252" s="182">
        <v>0</v>
      </c>
      <c r="AD252" s="64">
        <v>0</v>
      </c>
      <c r="AE252" s="64">
        <v>0</v>
      </c>
      <c r="AF252" s="64">
        <v>0</v>
      </c>
      <c r="AG252" s="64">
        <v>0</v>
      </c>
      <c r="AH252" s="64">
        <v>0</v>
      </c>
      <c r="AI252" s="64">
        <v>0</v>
      </c>
      <c r="AJ252" s="233">
        <v>0</v>
      </c>
      <c r="AK252" s="233">
        <v>0</v>
      </c>
      <c r="AL252" s="64">
        <v>0</v>
      </c>
      <c r="AM252" s="182">
        <v>0</v>
      </c>
      <c r="AN252" s="64">
        <v>0</v>
      </c>
      <c r="AO252" s="64">
        <v>0</v>
      </c>
      <c r="AP252" s="64">
        <v>0</v>
      </c>
      <c r="AQ252" s="64">
        <v>0</v>
      </c>
      <c r="AR252" s="64">
        <v>0</v>
      </c>
      <c r="AS252" s="64">
        <v>0</v>
      </c>
      <c r="AT252" s="64">
        <v>0</v>
      </c>
      <c r="AU252" s="182">
        <v>0</v>
      </c>
    </row>
    <row r="253" spans="1:289" hidden="1">
      <c r="A253" s="228" t="s">
        <v>548</v>
      </c>
      <c r="B253" s="295" cm="1">
        <f t="array" ref="B253">IFERROR(INDEX(Sensors_OpuBC_cpXFP!$G$2:$G$1013,MATCH($A253,Sensors_OpuBC_cpXFP!$A$2:$A$1013,0),0),"")</f>
        <v>0</v>
      </c>
      <c r="C253" s="296" cm="1">
        <f t="array" ref="C253">IFERROR(INDEX(Sensors_OpuBC_cpXFP!$H$2:$H$1013,MATCH($A253,Sensors_OpuBC_cpXFP!$A$2:$A$1013,0),0),"")</f>
        <v>0</v>
      </c>
      <c r="D253" s="229" t="s">
        <v>776</v>
      </c>
      <c r="E253" s="308" t="str" cm="1">
        <f t="array" ref="E253">IFERROR(INDEX(Ligands_names_and_links!$B$3:$B$111,MATCH($D253,Ligands_names_and_links!$A$3:$A$111,0),0)," ")</f>
        <v>Fentanyl</v>
      </c>
      <c r="F253" s="137">
        <v>0</v>
      </c>
      <c r="H253" s="137">
        <v>0</v>
      </c>
      <c r="J253" s="64">
        <v>0</v>
      </c>
      <c r="K253" s="64">
        <v>0</v>
      </c>
      <c r="L253" s="64">
        <v>0</v>
      </c>
      <c r="M253" s="64">
        <v>0</v>
      </c>
      <c r="N253" s="182">
        <v>0</v>
      </c>
      <c r="O253" s="64">
        <v>0</v>
      </c>
      <c r="P253" s="137" t="s">
        <v>894</v>
      </c>
      <c r="Q253" s="64">
        <v>0</v>
      </c>
      <c r="R253" s="244">
        <v>5.09</v>
      </c>
      <c r="S253" s="64">
        <v>0</v>
      </c>
      <c r="T253" s="64">
        <v>0</v>
      </c>
      <c r="U253" s="233">
        <v>2.08</v>
      </c>
      <c r="V253" s="64">
        <v>0</v>
      </c>
      <c r="W253" s="64">
        <v>0</v>
      </c>
      <c r="X253" s="64">
        <v>0</v>
      </c>
      <c r="Y253" s="64">
        <v>0</v>
      </c>
      <c r="Z253" s="64">
        <v>0</v>
      </c>
      <c r="AA253" s="304">
        <f t="shared" si="13"/>
        <v>2.4471153846153846</v>
      </c>
      <c r="AB253" s="64">
        <v>0</v>
      </c>
      <c r="AC253" s="182">
        <v>0</v>
      </c>
      <c r="AD253" s="64">
        <v>0</v>
      </c>
      <c r="AE253" s="64">
        <v>0</v>
      </c>
      <c r="AF253" s="64">
        <v>0</v>
      </c>
      <c r="AG253" s="64">
        <v>0</v>
      </c>
      <c r="AH253" s="64">
        <v>0</v>
      </c>
      <c r="AI253" s="64">
        <v>0</v>
      </c>
      <c r="AJ253" s="233">
        <v>0</v>
      </c>
      <c r="AK253" s="233">
        <v>0</v>
      </c>
      <c r="AL253" s="64">
        <v>0</v>
      </c>
      <c r="AM253" s="182">
        <v>0</v>
      </c>
      <c r="AN253" s="64">
        <v>0</v>
      </c>
      <c r="AO253" s="64">
        <v>0</v>
      </c>
      <c r="AP253" s="64">
        <v>0</v>
      </c>
      <c r="AQ253" s="64">
        <v>0</v>
      </c>
      <c r="AR253" s="64">
        <v>0</v>
      </c>
      <c r="AS253" s="64">
        <v>0</v>
      </c>
      <c r="AT253" s="64">
        <v>0</v>
      </c>
      <c r="AU253" s="182">
        <v>0</v>
      </c>
    </row>
    <row r="254" spans="1:289" hidden="1">
      <c r="A254" s="228" t="s">
        <v>549</v>
      </c>
      <c r="B254" s="295" cm="1">
        <f t="array" ref="B254">IFERROR(INDEX(Sensors_OpuBC_cpXFP!$G$2:$G$1013,MATCH($A254,Sensors_OpuBC_cpXFP!$A$2:$A$1013,0),0),"")</f>
        <v>0</v>
      </c>
      <c r="C254" s="296" cm="1">
        <f t="array" ref="C254">IFERROR(INDEX(Sensors_OpuBC_cpXFP!$H$2:$H$1013,MATCH($A254,Sensors_OpuBC_cpXFP!$A$2:$A$1013,0),0),"")</f>
        <v>0</v>
      </c>
      <c r="D254" s="229" t="s">
        <v>776</v>
      </c>
      <c r="E254" s="308" t="str" cm="1">
        <f t="array" ref="E254">IFERROR(INDEX(Ligands_names_and_links!$B$3:$B$111,MATCH($D254,Ligands_names_and_links!$A$3:$A$111,0),0)," ")</f>
        <v>Fentanyl</v>
      </c>
      <c r="F254" s="137">
        <v>0</v>
      </c>
      <c r="H254" s="137">
        <v>0</v>
      </c>
      <c r="J254" s="64">
        <v>0</v>
      </c>
      <c r="K254" s="64">
        <v>0</v>
      </c>
      <c r="L254" s="64">
        <v>0</v>
      </c>
      <c r="M254" s="64">
        <v>0</v>
      </c>
      <c r="N254" s="182">
        <v>0</v>
      </c>
      <c r="O254" s="64">
        <v>0</v>
      </c>
      <c r="P254" s="137" t="s">
        <v>894</v>
      </c>
      <c r="Q254" s="64">
        <v>0</v>
      </c>
      <c r="R254" s="244">
        <v>7.04</v>
      </c>
      <c r="S254" s="64">
        <v>0</v>
      </c>
      <c r="T254" s="64">
        <v>0</v>
      </c>
      <c r="U254" s="233">
        <v>3.94</v>
      </c>
      <c r="V254" s="64">
        <v>0</v>
      </c>
      <c r="W254" s="64">
        <v>0</v>
      </c>
      <c r="X254" s="64">
        <v>0</v>
      </c>
      <c r="Y254" s="64">
        <v>0</v>
      </c>
      <c r="Z254" s="64">
        <v>0</v>
      </c>
      <c r="AA254" s="304">
        <f t="shared" si="13"/>
        <v>1.7868020304568528</v>
      </c>
      <c r="AB254" s="64">
        <v>0</v>
      </c>
      <c r="AC254" s="182">
        <v>0</v>
      </c>
      <c r="AD254" s="64">
        <v>0</v>
      </c>
      <c r="AE254" s="64">
        <v>0</v>
      </c>
      <c r="AF254" s="64">
        <v>0</v>
      </c>
      <c r="AG254" s="64">
        <v>0</v>
      </c>
      <c r="AH254" s="64">
        <v>0</v>
      </c>
      <c r="AI254" s="64">
        <v>0</v>
      </c>
      <c r="AJ254" s="233">
        <v>0</v>
      </c>
      <c r="AK254" s="233">
        <v>0</v>
      </c>
      <c r="AL254" s="64">
        <v>0</v>
      </c>
      <c r="AM254" s="182">
        <v>0</v>
      </c>
      <c r="AN254" s="64">
        <v>0</v>
      </c>
      <c r="AO254" s="64">
        <v>0</v>
      </c>
      <c r="AP254" s="64">
        <v>0</v>
      </c>
      <c r="AQ254" s="64">
        <v>0</v>
      </c>
      <c r="AR254" s="64">
        <v>0</v>
      </c>
      <c r="AS254" s="64">
        <v>0</v>
      </c>
      <c r="AT254" s="64">
        <v>0</v>
      </c>
      <c r="AU254" s="182">
        <v>0</v>
      </c>
    </row>
    <row r="255" spans="1:289" hidden="1">
      <c r="A255" s="228" t="s">
        <v>550</v>
      </c>
      <c r="B255" s="295" cm="1">
        <f t="array" ref="B255">IFERROR(INDEX(Sensors_OpuBC_cpXFP!$G$2:$G$1013,MATCH($A255,Sensors_OpuBC_cpXFP!$A$2:$A$1013,0),0),"")</f>
        <v>0</v>
      </c>
      <c r="C255" s="296" cm="1">
        <f t="array" ref="C255">IFERROR(INDEX(Sensors_OpuBC_cpXFP!$H$2:$H$1013,MATCH($A255,Sensors_OpuBC_cpXFP!$A$2:$A$1013,0),0),"")</f>
        <v>0</v>
      </c>
      <c r="D255" s="229" t="s">
        <v>776</v>
      </c>
      <c r="E255" s="308" t="str" cm="1">
        <f t="array" ref="E255">IFERROR(INDEX(Ligands_names_and_links!$B$3:$B$111,MATCH($D255,Ligands_names_and_links!$A$3:$A$111,0),0)," ")</f>
        <v>Fentanyl</v>
      </c>
      <c r="F255" s="137">
        <v>0</v>
      </c>
      <c r="H255" s="137">
        <v>0</v>
      </c>
      <c r="J255" s="64">
        <v>0</v>
      </c>
      <c r="K255" s="64">
        <v>0</v>
      </c>
      <c r="L255" s="64">
        <v>0</v>
      </c>
      <c r="M255" s="64">
        <v>0</v>
      </c>
      <c r="N255" s="182">
        <v>0</v>
      </c>
      <c r="O255" s="64">
        <v>0</v>
      </c>
      <c r="P255" s="137" t="s">
        <v>894</v>
      </c>
      <c r="Q255" s="64">
        <v>0</v>
      </c>
      <c r="R255" s="244">
        <v>7.4</v>
      </c>
      <c r="S255" s="64">
        <v>0</v>
      </c>
      <c r="T255" s="64">
        <v>0</v>
      </c>
      <c r="U255" s="233">
        <v>5.98</v>
      </c>
      <c r="V255" s="64">
        <v>0</v>
      </c>
      <c r="W255" s="64">
        <v>0</v>
      </c>
      <c r="X255" s="64">
        <v>0</v>
      </c>
      <c r="Y255" s="64">
        <v>0</v>
      </c>
      <c r="Z255" s="64">
        <v>0</v>
      </c>
      <c r="AA255" s="304">
        <f t="shared" si="13"/>
        <v>1.2374581939799332</v>
      </c>
      <c r="AB255" s="64">
        <v>0</v>
      </c>
      <c r="AC255" s="182">
        <v>0</v>
      </c>
      <c r="AD255" s="64">
        <v>0</v>
      </c>
      <c r="AE255" s="64">
        <v>0</v>
      </c>
      <c r="AF255" s="64">
        <v>0</v>
      </c>
      <c r="AG255" s="64">
        <v>0</v>
      </c>
      <c r="AH255" s="64">
        <v>0</v>
      </c>
      <c r="AI255" s="64">
        <v>0</v>
      </c>
      <c r="AJ255" s="233">
        <v>0</v>
      </c>
      <c r="AK255" s="233">
        <v>0</v>
      </c>
      <c r="AL255" s="64">
        <v>0</v>
      </c>
      <c r="AM255" s="182">
        <v>0</v>
      </c>
      <c r="AN255" s="64">
        <v>0</v>
      </c>
      <c r="AO255" s="64">
        <v>0</v>
      </c>
      <c r="AP255" s="64">
        <v>0</v>
      </c>
      <c r="AQ255" s="64">
        <v>0</v>
      </c>
      <c r="AR255" s="64">
        <v>0</v>
      </c>
      <c r="AS255" s="64">
        <v>0</v>
      </c>
      <c r="AT255" s="64">
        <v>0</v>
      </c>
      <c r="AU255" s="182">
        <v>0</v>
      </c>
    </row>
    <row r="256" spans="1:289" hidden="1">
      <c r="A256" s="228" t="s">
        <v>552</v>
      </c>
      <c r="B256" s="295" cm="1">
        <f t="array" ref="B256">IFERROR(INDEX(Sensors_OpuBC_cpXFP!$G$2:$G$1013,MATCH($A256,Sensors_OpuBC_cpXFP!$A$2:$A$1013,0),0),"")</f>
        <v>0</v>
      </c>
      <c r="C256" s="296" cm="1">
        <f t="array" ref="C256">IFERROR(INDEX(Sensors_OpuBC_cpXFP!$H$2:$H$1013,MATCH($A256,Sensors_OpuBC_cpXFP!$A$2:$A$1013,0),0),"")</f>
        <v>0</v>
      </c>
      <c r="D256" s="229" t="s">
        <v>776</v>
      </c>
      <c r="E256" s="308" t="str" cm="1">
        <f t="array" ref="E256">IFERROR(INDEX(Ligands_names_and_links!$B$3:$B$111,MATCH($D256,Ligands_names_and_links!$A$3:$A$111,0),0)," ")</f>
        <v>Fentanyl</v>
      </c>
      <c r="F256" s="137">
        <v>0</v>
      </c>
      <c r="H256" s="137">
        <v>0</v>
      </c>
      <c r="J256" s="64">
        <v>0</v>
      </c>
      <c r="K256" s="64">
        <v>0</v>
      </c>
      <c r="L256" s="64">
        <v>0</v>
      </c>
      <c r="M256" s="64">
        <v>0</v>
      </c>
      <c r="N256" s="182">
        <v>0</v>
      </c>
      <c r="O256" s="64">
        <v>0</v>
      </c>
      <c r="P256" s="137" t="s">
        <v>894</v>
      </c>
      <c r="Q256" s="64">
        <v>0</v>
      </c>
      <c r="R256" s="244">
        <v>7.35</v>
      </c>
      <c r="S256" s="64">
        <v>0</v>
      </c>
      <c r="T256" s="64">
        <v>0</v>
      </c>
      <c r="U256" s="233">
        <v>6.86</v>
      </c>
      <c r="V256" s="64">
        <v>0</v>
      </c>
      <c r="W256" s="64">
        <v>0</v>
      </c>
      <c r="X256" s="64">
        <v>0</v>
      </c>
      <c r="Y256" s="64">
        <v>0</v>
      </c>
      <c r="Z256" s="64">
        <v>0</v>
      </c>
      <c r="AA256" s="304">
        <f t="shared" si="13"/>
        <v>1.0714285714285714</v>
      </c>
      <c r="AB256" s="64">
        <v>0</v>
      </c>
      <c r="AC256" s="182">
        <v>0</v>
      </c>
      <c r="AD256" s="64">
        <v>0</v>
      </c>
      <c r="AE256" s="64">
        <v>0</v>
      </c>
      <c r="AF256" s="64">
        <v>0</v>
      </c>
      <c r="AG256" s="64">
        <v>0</v>
      </c>
      <c r="AH256" s="64">
        <v>0</v>
      </c>
      <c r="AI256" s="64">
        <v>0</v>
      </c>
      <c r="AJ256" s="233">
        <v>0</v>
      </c>
      <c r="AK256" s="233">
        <v>0</v>
      </c>
      <c r="AL256" s="64">
        <v>0</v>
      </c>
      <c r="AM256" s="182">
        <v>0</v>
      </c>
      <c r="AN256" s="64">
        <v>0</v>
      </c>
      <c r="AO256" s="64">
        <v>0</v>
      </c>
      <c r="AP256" s="64">
        <v>0</v>
      </c>
      <c r="AQ256" s="64">
        <v>0</v>
      </c>
      <c r="AR256" s="64">
        <v>0</v>
      </c>
      <c r="AS256" s="64">
        <v>0</v>
      </c>
      <c r="AT256" s="64">
        <v>0</v>
      </c>
      <c r="AU256" s="182">
        <v>0</v>
      </c>
    </row>
    <row r="257" spans="1:47" hidden="1">
      <c r="A257" s="228" t="s">
        <v>554</v>
      </c>
      <c r="B257" s="295" cm="1">
        <f t="array" ref="B257">IFERROR(INDEX(Sensors_OpuBC_cpXFP!$G$2:$G$1013,MATCH($A257,Sensors_OpuBC_cpXFP!$A$2:$A$1013,0),0),"")</f>
        <v>0</v>
      </c>
      <c r="C257" s="296" cm="1">
        <f t="array" ref="C257">IFERROR(INDEX(Sensors_OpuBC_cpXFP!$H$2:$H$1013,MATCH($A257,Sensors_OpuBC_cpXFP!$A$2:$A$1013,0),0),"")</f>
        <v>0</v>
      </c>
      <c r="D257" s="229" t="s">
        <v>776</v>
      </c>
      <c r="E257" s="308" t="str" cm="1">
        <f t="array" ref="E257">IFERROR(INDEX(Ligands_names_and_links!$B$3:$B$111,MATCH($D257,Ligands_names_and_links!$A$3:$A$111,0),0)," ")</f>
        <v>Fentanyl</v>
      </c>
      <c r="F257" s="137">
        <v>0</v>
      </c>
      <c r="H257" s="137">
        <v>0</v>
      </c>
      <c r="J257" s="64">
        <v>0</v>
      </c>
      <c r="K257" s="64">
        <v>0</v>
      </c>
      <c r="L257" s="64">
        <v>0</v>
      </c>
      <c r="M257" s="64">
        <v>0</v>
      </c>
      <c r="N257" s="182">
        <v>0</v>
      </c>
      <c r="O257" s="64">
        <v>0</v>
      </c>
      <c r="P257" s="137" t="s">
        <v>894</v>
      </c>
      <c r="Q257" s="64">
        <v>0</v>
      </c>
      <c r="R257" s="244">
        <v>3.52</v>
      </c>
      <c r="S257" s="64">
        <v>0</v>
      </c>
      <c r="T257" s="64">
        <v>0</v>
      </c>
      <c r="U257" s="233">
        <v>3.52</v>
      </c>
      <c r="V257" s="64">
        <v>0</v>
      </c>
      <c r="W257" s="64">
        <v>0</v>
      </c>
      <c r="X257" s="64">
        <v>0</v>
      </c>
      <c r="Y257" s="64">
        <v>0</v>
      </c>
      <c r="Z257" s="64">
        <v>0</v>
      </c>
      <c r="AA257" s="304">
        <f t="shared" si="13"/>
        <v>1</v>
      </c>
      <c r="AB257" s="64">
        <v>0</v>
      </c>
      <c r="AC257" s="182">
        <v>0</v>
      </c>
      <c r="AD257" s="64">
        <v>0</v>
      </c>
      <c r="AE257" s="64">
        <v>0</v>
      </c>
      <c r="AF257" s="64">
        <v>0</v>
      </c>
      <c r="AG257" s="64">
        <v>0</v>
      </c>
      <c r="AH257" s="64">
        <v>0</v>
      </c>
      <c r="AI257" s="64">
        <v>0</v>
      </c>
      <c r="AJ257" s="233">
        <v>0</v>
      </c>
      <c r="AK257" s="233">
        <v>0</v>
      </c>
      <c r="AL257" s="64">
        <v>0</v>
      </c>
      <c r="AM257" s="182">
        <v>0</v>
      </c>
      <c r="AN257" s="64">
        <v>0</v>
      </c>
      <c r="AO257" s="64">
        <v>0</v>
      </c>
      <c r="AP257" s="64">
        <v>0</v>
      </c>
      <c r="AQ257" s="64">
        <v>0</v>
      </c>
      <c r="AR257" s="64">
        <v>0</v>
      </c>
      <c r="AS257" s="64">
        <v>0</v>
      </c>
      <c r="AT257" s="64">
        <v>0</v>
      </c>
      <c r="AU257" s="182">
        <v>0</v>
      </c>
    </row>
    <row r="258" spans="1:47" hidden="1">
      <c r="A258" s="228" t="s">
        <v>556</v>
      </c>
      <c r="B258" s="295" cm="1">
        <f t="array" ref="B258">IFERROR(INDEX(Sensors_OpuBC_cpXFP!$G$2:$G$1013,MATCH($A258,Sensors_OpuBC_cpXFP!$A$2:$A$1013,0),0),"")</f>
        <v>0</v>
      </c>
      <c r="C258" s="296" cm="1">
        <f t="array" ref="C258">IFERROR(INDEX(Sensors_OpuBC_cpXFP!$H$2:$H$1013,MATCH($A258,Sensors_OpuBC_cpXFP!$A$2:$A$1013,0),0),"")</f>
        <v>0</v>
      </c>
      <c r="D258" s="229" t="s">
        <v>776</v>
      </c>
      <c r="E258" s="308" t="str" cm="1">
        <f t="array" ref="E258">IFERROR(INDEX(Ligands_names_and_links!$B$3:$B$111,MATCH($D258,Ligands_names_and_links!$A$3:$A$111,0),0)," ")</f>
        <v>Fentanyl</v>
      </c>
      <c r="F258" s="137">
        <v>0</v>
      </c>
      <c r="H258" s="137">
        <v>0</v>
      </c>
      <c r="J258" s="64">
        <v>0</v>
      </c>
      <c r="K258" s="64">
        <v>0</v>
      </c>
      <c r="L258" s="64">
        <v>0</v>
      </c>
      <c r="M258" s="64">
        <v>0</v>
      </c>
      <c r="N258" s="182">
        <v>0</v>
      </c>
      <c r="O258" s="64">
        <v>0</v>
      </c>
      <c r="P258" s="137" t="s">
        <v>894</v>
      </c>
      <c r="Q258" s="64">
        <v>0</v>
      </c>
      <c r="R258" s="244">
        <v>1.96</v>
      </c>
      <c r="S258" s="64">
        <v>0</v>
      </c>
      <c r="T258" s="64">
        <v>0</v>
      </c>
      <c r="U258" s="233">
        <v>1.96</v>
      </c>
      <c r="V258" s="64">
        <v>0</v>
      </c>
      <c r="W258" s="64">
        <v>0</v>
      </c>
      <c r="X258" s="64">
        <v>0</v>
      </c>
      <c r="Y258" s="64">
        <v>0</v>
      </c>
      <c r="Z258" s="64">
        <v>0</v>
      </c>
      <c r="AA258" s="304">
        <f t="shared" si="13"/>
        <v>1</v>
      </c>
      <c r="AB258" s="64">
        <v>0</v>
      </c>
      <c r="AC258" s="182">
        <v>0</v>
      </c>
      <c r="AD258" s="64">
        <v>0</v>
      </c>
      <c r="AE258" s="64">
        <v>0</v>
      </c>
      <c r="AF258" s="64">
        <v>0</v>
      </c>
      <c r="AG258" s="64">
        <v>0</v>
      </c>
      <c r="AH258" s="64">
        <v>0</v>
      </c>
      <c r="AI258" s="64">
        <v>0</v>
      </c>
      <c r="AJ258" s="233">
        <v>0</v>
      </c>
      <c r="AK258" s="233">
        <v>0</v>
      </c>
      <c r="AL258" s="64">
        <v>0</v>
      </c>
      <c r="AM258" s="182">
        <v>0</v>
      </c>
      <c r="AN258" s="64">
        <v>0</v>
      </c>
      <c r="AO258" s="64">
        <v>0</v>
      </c>
      <c r="AP258" s="64">
        <v>0</v>
      </c>
      <c r="AQ258" s="64">
        <v>0</v>
      </c>
      <c r="AR258" s="64">
        <v>0</v>
      </c>
      <c r="AS258" s="64">
        <v>0</v>
      </c>
      <c r="AT258" s="64">
        <v>0</v>
      </c>
      <c r="AU258" s="182">
        <v>0</v>
      </c>
    </row>
    <row r="259" spans="1:47" hidden="1">
      <c r="A259" s="228" t="s">
        <v>558</v>
      </c>
      <c r="B259" s="295" cm="1">
        <f t="array" ref="B259">IFERROR(INDEX(Sensors_OpuBC_cpXFP!$G$2:$G$1013,MATCH($A259,Sensors_OpuBC_cpXFP!$A$2:$A$1013,0),0),"")</f>
        <v>0</v>
      </c>
      <c r="C259" s="296" cm="1">
        <f t="array" ref="C259">IFERROR(INDEX(Sensors_OpuBC_cpXFP!$H$2:$H$1013,MATCH($A259,Sensors_OpuBC_cpXFP!$A$2:$A$1013,0),0),"")</f>
        <v>0</v>
      </c>
      <c r="D259" s="229" t="s">
        <v>776</v>
      </c>
      <c r="E259" s="308" t="str" cm="1">
        <f t="array" ref="E259">IFERROR(INDEX(Ligands_names_and_links!$B$3:$B$111,MATCH($D259,Ligands_names_and_links!$A$3:$A$111,0),0)," ")</f>
        <v>Fentanyl</v>
      </c>
      <c r="F259" s="137">
        <v>0</v>
      </c>
      <c r="H259" s="137">
        <v>0</v>
      </c>
      <c r="J259" s="64">
        <v>0</v>
      </c>
      <c r="K259" s="64">
        <v>0</v>
      </c>
      <c r="L259" s="64">
        <v>0</v>
      </c>
      <c r="M259" s="64">
        <v>0</v>
      </c>
      <c r="N259" s="182">
        <v>0</v>
      </c>
      <c r="O259" s="64">
        <v>0</v>
      </c>
      <c r="P259" s="137" t="s">
        <v>894</v>
      </c>
      <c r="Q259" s="64">
        <v>0</v>
      </c>
      <c r="R259" s="244">
        <v>6.51</v>
      </c>
      <c r="S259" s="64">
        <v>0</v>
      </c>
      <c r="T259" s="64">
        <v>0</v>
      </c>
      <c r="U259" s="233">
        <v>6.88</v>
      </c>
      <c r="V259" s="64">
        <v>0</v>
      </c>
      <c r="W259" s="64">
        <v>0</v>
      </c>
      <c r="X259" s="64">
        <v>0</v>
      </c>
      <c r="Y259" s="64">
        <v>0</v>
      </c>
      <c r="Z259" s="64">
        <v>0</v>
      </c>
      <c r="AA259" s="304">
        <f t="shared" si="13"/>
        <v>0.94622093023255816</v>
      </c>
      <c r="AB259" s="64">
        <v>0</v>
      </c>
      <c r="AC259" s="182">
        <v>0</v>
      </c>
      <c r="AD259" s="64">
        <v>0</v>
      </c>
      <c r="AE259" s="64">
        <v>0</v>
      </c>
      <c r="AF259" s="64">
        <v>0</v>
      </c>
      <c r="AG259" s="64">
        <v>0</v>
      </c>
      <c r="AH259" s="64">
        <v>0</v>
      </c>
      <c r="AI259" s="64">
        <v>0</v>
      </c>
      <c r="AJ259" s="233">
        <v>0</v>
      </c>
      <c r="AK259" s="233">
        <v>0</v>
      </c>
      <c r="AL259" s="64">
        <v>0</v>
      </c>
      <c r="AM259" s="182">
        <v>0</v>
      </c>
      <c r="AN259" s="64">
        <v>0</v>
      </c>
      <c r="AO259" s="64">
        <v>0</v>
      </c>
      <c r="AP259" s="64">
        <v>0</v>
      </c>
      <c r="AQ259" s="64">
        <v>0</v>
      </c>
      <c r="AR259" s="64">
        <v>0</v>
      </c>
      <c r="AS259" s="64">
        <v>0</v>
      </c>
      <c r="AT259" s="64">
        <v>0</v>
      </c>
      <c r="AU259" s="182">
        <v>0</v>
      </c>
    </row>
    <row r="260" spans="1:47" hidden="1">
      <c r="A260" s="228" t="s">
        <v>559</v>
      </c>
      <c r="B260" s="295" cm="1">
        <f t="array" ref="B260">IFERROR(INDEX(Sensors_OpuBC_cpXFP!$G$2:$G$1013,MATCH($A260,Sensors_OpuBC_cpXFP!$A$2:$A$1013,0),0),"")</f>
        <v>0</v>
      </c>
      <c r="C260" s="296" cm="1">
        <f t="array" ref="C260">IFERROR(INDEX(Sensors_OpuBC_cpXFP!$H$2:$H$1013,MATCH($A260,Sensors_OpuBC_cpXFP!$A$2:$A$1013,0),0),"")</f>
        <v>0</v>
      </c>
      <c r="D260" s="229" t="s">
        <v>776</v>
      </c>
      <c r="E260" s="308" t="str" cm="1">
        <f t="array" ref="E260">IFERROR(INDEX(Ligands_names_and_links!$B$3:$B$111,MATCH($D260,Ligands_names_and_links!$A$3:$A$111,0),0)," ")</f>
        <v>Fentanyl</v>
      </c>
      <c r="F260" s="137">
        <v>0</v>
      </c>
      <c r="H260" s="137">
        <v>0</v>
      </c>
      <c r="J260" s="64">
        <v>0</v>
      </c>
      <c r="K260" s="64">
        <v>0</v>
      </c>
      <c r="L260" s="64">
        <v>0</v>
      </c>
      <c r="M260" s="64">
        <v>0</v>
      </c>
      <c r="N260" s="182">
        <v>0</v>
      </c>
      <c r="O260" s="64">
        <v>0</v>
      </c>
      <c r="P260" s="137" t="s">
        <v>894</v>
      </c>
      <c r="Q260" s="64">
        <v>0</v>
      </c>
      <c r="R260" s="244">
        <v>7.07</v>
      </c>
      <c r="S260" s="64">
        <v>0</v>
      </c>
      <c r="T260" s="64">
        <v>0</v>
      </c>
      <c r="U260" s="233">
        <v>5.69</v>
      </c>
      <c r="V260" s="64">
        <v>0</v>
      </c>
      <c r="W260" s="64">
        <v>0</v>
      </c>
      <c r="X260" s="64">
        <v>0</v>
      </c>
      <c r="Y260" s="64">
        <v>0</v>
      </c>
      <c r="Z260" s="64">
        <v>0</v>
      </c>
      <c r="AA260" s="304">
        <f t="shared" si="13"/>
        <v>1.2425307557117751</v>
      </c>
      <c r="AB260" s="64">
        <v>0</v>
      </c>
      <c r="AC260" s="182">
        <v>0</v>
      </c>
      <c r="AD260" s="64">
        <v>0</v>
      </c>
      <c r="AE260" s="64">
        <v>0</v>
      </c>
      <c r="AF260" s="64">
        <v>0</v>
      </c>
      <c r="AG260" s="64">
        <v>0</v>
      </c>
      <c r="AH260" s="64">
        <v>0</v>
      </c>
      <c r="AI260" s="64">
        <v>0</v>
      </c>
      <c r="AJ260" s="233">
        <v>0</v>
      </c>
      <c r="AK260" s="233">
        <v>0</v>
      </c>
      <c r="AL260" s="64">
        <v>0</v>
      </c>
      <c r="AM260" s="182">
        <v>0</v>
      </c>
      <c r="AN260" s="64">
        <v>0</v>
      </c>
      <c r="AO260" s="64">
        <v>0</v>
      </c>
      <c r="AP260" s="64">
        <v>0</v>
      </c>
      <c r="AQ260" s="64">
        <v>0</v>
      </c>
      <c r="AR260" s="64">
        <v>0</v>
      </c>
      <c r="AS260" s="64">
        <v>0</v>
      </c>
      <c r="AT260" s="64">
        <v>0</v>
      </c>
      <c r="AU260" s="182">
        <v>0</v>
      </c>
    </row>
    <row r="261" spans="1:47" hidden="1">
      <c r="A261" s="228" t="s">
        <v>560</v>
      </c>
      <c r="B261" s="295" cm="1">
        <f t="array" ref="B261">IFERROR(INDEX(Sensors_OpuBC_cpXFP!$G$2:$G$1013,MATCH($A261,Sensors_OpuBC_cpXFP!$A$2:$A$1013,0),0),"")</f>
        <v>0</v>
      </c>
      <c r="C261" s="296" cm="1">
        <f t="array" ref="C261">IFERROR(INDEX(Sensors_OpuBC_cpXFP!$H$2:$H$1013,MATCH($A261,Sensors_OpuBC_cpXFP!$A$2:$A$1013,0),0),"")</f>
        <v>0</v>
      </c>
      <c r="D261" s="229" t="s">
        <v>776</v>
      </c>
      <c r="E261" s="308" t="str" cm="1">
        <f t="array" ref="E261">IFERROR(INDEX(Ligands_names_and_links!$B$3:$B$111,MATCH($D261,Ligands_names_and_links!$A$3:$A$111,0),0)," ")</f>
        <v>Fentanyl</v>
      </c>
      <c r="F261" s="137">
        <v>0</v>
      </c>
      <c r="H261" s="137">
        <v>0</v>
      </c>
      <c r="J261" s="64">
        <v>0</v>
      </c>
      <c r="K261" s="64">
        <v>0</v>
      </c>
      <c r="L261" s="64">
        <v>0</v>
      </c>
      <c r="M261" s="64">
        <v>0</v>
      </c>
      <c r="N261" s="182">
        <v>0</v>
      </c>
      <c r="O261" s="64">
        <v>0</v>
      </c>
      <c r="P261" s="137" t="s">
        <v>892</v>
      </c>
      <c r="Q261" s="64">
        <v>0</v>
      </c>
      <c r="R261" s="244">
        <v>4.55</v>
      </c>
      <c r="S261" s="64">
        <v>0</v>
      </c>
      <c r="T261" s="64">
        <v>0</v>
      </c>
      <c r="U261" s="233">
        <v>2.08</v>
      </c>
      <c r="V261" s="64">
        <v>0</v>
      </c>
      <c r="W261" s="64">
        <v>0</v>
      </c>
      <c r="X261" s="64">
        <v>0</v>
      </c>
      <c r="Y261" s="64">
        <v>0</v>
      </c>
      <c r="Z261" s="64">
        <v>0</v>
      </c>
      <c r="AA261" s="304">
        <f t="shared" si="13"/>
        <v>2.1875</v>
      </c>
      <c r="AB261" s="64">
        <v>0</v>
      </c>
      <c r="AC261" s="182">
        <v>0</v>
      </c>
      <c r="AD261" s="64">
        <v>0</v>
      </c>
      <c r="AE261" s="64">
        <v>0</v>
      </c>
      <c r="AF261" s="64">
        <v>0</v>
      </c>
      <c r="AG261" s="64">
        <v>0</v>
      </c>
      <c r="AH261" s="64">
        <v>0</v>
      </c>
      <c r="AI261" s="64">
        <v>0</v>
      </c>
      <c r="AJ261" s="233">
        <v>0</v>
      </c>
      <c r="AK261" s="233">
        <v>0</v>
      </c>
      <c r="AL261" s="64">
        <v>0</v>
      </c>
      <c r="AM261" s="182">
        <v>0</v>
      </c>
      <c r="AN261" s="64">
        <v>0</v>
      </c>
      <c r="AO261" s="64">
        <v>0</v>
      </c>
      <c r="AP261" s="64">
        <v>0</v>
      </c>
      <c r="AQ261" s="64">
        <v>0</v>
      </c>
      <c r="AR261" s="64">
        <v>0</v>
      </c>
      <c r="AS261" s="64">
        <v>0</v>
      </c>
      <c r="AT261" s="64">
        <v>0</v>
      </c>
      <c r="AU261" s="182">
        <v>0</v>
      </c>
    </row>
    <row r="262" spans="1:47" hidden="1">
      <c r="A262" s="228" t="s">
        <v>562</v>
      </c>
      <c r="B262" s="295" cm="1">
        <f t="array" ref="B262">IFERROR(INDEX(Sensors_OpuBC_cpXFP!$G$2:$G$1013,MATCH($A262,Sensors_OpuBC_cpXFP!$A$2:$A$1013,0),0),"")</f>
        <v>0</v>
      </c>
      <c r="C262" s="296" cm="1">
        <f t="array" ref="C262">IFERROR(INDEX(Sensors_OpuBC_cpXFP!$H$2:$H$1013,MATCH($A262,Sensors_OpuBC_cpXFP!$A$2:$A$1013,0),0),"")</f>
        <v>0</v>
      </c>
      <c r="D262" s="229" t="s">
        <v>776</v>
      </c>
      <c r="E262" s="308" t="str" cm="1">
        <f t="array" ref="E262">IFERROR(INDEX(Ligands_names_and_links!$B$3:$B$111,MATCH($D262,Ligands_names_and_links!$A$3:$A$111,0),0)," ")</f>
        <v>Fentanyl</v>
      </c>
      <c r="F262" s="137">
        <v>0</v>
      </c>
      <c r="H262" s="137">
        <v>0</v>
      </c>
      <c r="J262" s="64">
        <v>0</v>
      </c>
      <c r="K262" s="64">
        <v>0</v>
      </c>
      <c r="L262" s="64">
        <v>0</v>
      </c>
      <c r="M262" s="64">
        <v>0</v>
      </c>
      <c r="N262" s="182">
        <v>0</v>
      </c>
      <c r="O262" s="64">
        <v>0</v>
      </c>
      <c r="P262" s="137" t="s">
        <v>892</v>
      </c>
      <c r="Q262" s="64">
        <v>0</v>
      </c>
      <c r="R262" s="244">
        <v>5</v>
      </c>
      <c r="S262" s="64">
        <v>0</v>
      </c>
      <c r="T262" s="64">
        <v>0</v>
      </c>
      <c r="U262" s="233">
        <v>2.41</v>
      </c>
      <c r="V262" s="64">
        <v>0</v>
      </c>
      <c r="W262" s="64">
        <v>0</v>
      </c>
      <c r="X262" s="64">
        <v>0</v>
      </c>
      <c r="Y262" s="64">
        <v>0</v>
      </c>
      <c r="Z262" s="64">
        <v>0</v>
      </c>
      <c r="AA262" s="304">
        <f t="shared" si="13"/>
        <v>2.0746887966804977</v>
      </c>
      <c r="AB262" s="64">
        <v>0</v>
      </c>
      <c r="AC262" s="182">
        <v>0</v>
      </c>
      <c r="AD262" s="64">
        <v>0</v>
      </c>
      <c r="AE262" s="64">
        <v>0</v>
      </c>
      <c r="AF262" s="64">
        <v>0</v>
      </c>
      <c r="AG262" s="64">
        <v>0</v>
      </c>
      <c r="AH262" s="64">
        <v>0</v>
      </c>
      <c r="AI262" s="64">
        <v>0</v>
      </c>
      <c r="AJ262" s="233">
        <v>0</v>
      </c>
      <c r="AK262" s="233">
        <v>0</v>
      </c>
      <c r="AL262" s="64">
        <v>0</v>
      </c>
      <c r="AM262" s="182">
        <v>0</v>
      </c>
      <c r="AN262" s="64">
        <v>0</v>
      </c>
      <c r="AO262" s="64">
        <v>0</v>
      </c>
      <c r="AP262" s="64">
        <v>0</v>
      </c>
      <c r="AQ262" s="64">
        <v>0</v>
      </c>
      <c r="AR262" s="64">
        <v>0</v>
      </c>
      <c r="AS262" s="64">
        <v>0</v>
      </c>
      <c r="AT262" s="64">
        <v>0</v>
      </c>
      <c r="AU262" s="182">
        <v>0</v>
      </c>
    </row>
    <row r="263" spans="1:47" hidden="1">
      <c r="A263" s="228" t="s">
        <v>564</v>
      </c>
      <c r="B263" s="295" cm="1">
        <f t="array" ref="B263">IFERROR(INDEX(Sensors_OpuBC_cpXFP!$G$2:$G$1013,MATCH($A263,Sensors_OpuBC_cpXFP!$A$2:$A$1013,0),0),"")</f>
        <v>0</v>
      </c>
      <c r="C263" s="296" cm="1">
        <f t="array" ref="C263">IFERROR(INDEX(Sensors_OpuBC_cpXFP!$H$2:$H$1013,MATCH($A263,Sensors_OpuBC_cpXFP!$A$2:$A$1013,0),0),"")</f>
        <v>0</v>
      </c>
      <c r="D263" s="229" t="s">
        <v>776</v>
      </c>
      <c r="E263" s="308" t="str" cm="1">
        <f t="array" ref="E263">IFERROR(INDEX(Ligands_names_and_links!$B$3:$B$111,MATCH($D263,Ligands_names_and_links!$A$3:$A$111,0),0)," ")</f>
        <v>Fentanyl</v>
      </c>
      <c r="F263" s="137">
        <v>0</v>
      </c>
      <c r="H263" s="137">
        <v>0</v>
      </c>
      <c r="J263" s="64">
        <v>0</v>
      </c>
      <c r="K263" s="64">
        <v>0</v>
      </c>
      <c r="L263" s="64">
        <v>0</v>
      </c>
      <c r="M263" s="64">
        <v>0</v>
      </c>
      <c r="N263" s="182">
        <v>0</v>
      </c>
      <c r="O263" s="64">
        <v>0</v>
      </c>
      <c r="P263" s="137" t="s">
        <v>892</v>
      </c>
      <c r="Q263" s="64">
        <v>0</v>
      </c>
      <c r="R263" s="244">
        <v>6.79</v>
      </c>
      <c r="S263" s="64">
        <v>0</v>
      </c>
      <c r="T263" s="64">
        <v>0</v>
      </c>
      <c r="U263" s="233">
        <v>5.5</v>
      </c>
      <c r="V263" s="64">
        <v>0</v>
      </c>
      <c r="W263" s="64">
        <v>0</v>
      </c>
      <c r="X263" s="64">
        <v>0</v>
      </c>
      <c r="Y263" s="64">
        <v>0</v>
      </c>
      <c r="Z263" s="64">
        <v>0</v>
      </c>
      <c r="AA263" s="304">
        <f t="shared" si="13"/>
        <v>1.2345454545454546</v>
      </c>
      <c r="AB263" s="64">
        <v>0</v>
      </c>
      <c r="AC263" s="182">
        <v>0</v>
      </c>
      <c r="AD263" s="64">
        <v>0</v>
      </c>
      <c r="AE263" s="64">
        <v>0</v>
      </c>
      <c r="AF263" s="64">
        <v>0</v>
      </c>
      <c r="AG263" s="64">
        <v>0</v>
      </c>
      <c r="AH263" s="64">
        <v>0</v>
      </c>
      <c r="AI263" s="64">
        <v>0</v>
      </c>
      <c r="AJ263" s="233">
        <v>0</v>
      </c>
      <c r="AK263" s="233">
        <v>0</v>
      </c>
      <c r="AL263" s="64">
        <v>0</v>
      </c>
      <c r="AM263" s="182">
        <v>0</v>
      </c>
      <c r="AN263" s="64">
        <v>0</v>
      </c>
      <c r="AO263" s="64">
        <v>0</v>
      </c>
      <c r="AP263" s="64">
        <v>0</v>
      </c>
      <c r="AQ263" s="64">
        <v>0</v>
      </c>
      <c r="AR263" s="64">
        <v>0</v>
      </c>
      <c r="AS263" s="64">
        <v>0</v>
      </c>
      <c r="AT263" s="64">
        <v>0</v>
      </c>
      <c r="AU263" s="182">
        <v>0</v>
      </c>
    </row>
    <row r="264" spans="1:47" hidden="1">
      <c r="A264" s="228" t="s">
        <v>565</v>
      </c>
      <c r="B264" s="295" cm="1">
        <f t="array" ref="B264">IFERROR(INDEX(Sensors_OpuBC_cpXFP!$G$2:$G$1013,MATCH($A264,Sensors_OpuBC_cpXFP!$A$2:$A$1013,0),0),"")</f>
        <v>0</v>
      </c>
      <c r="C264" s="296" cm="1">
        <f t="array" ref="C264">IFERROR(INDEX(Sensors_OpuBC_cpXFP!$H$2:$H$1013,MATCH($A264,Sensors_OpuBC_cpXFP!$A$2:$A$1013,0),0),"")</f>
        <v>0</v>
      </c>
      <c r="D264" s="229" t="s">
        <v>776</v>
      </c>
      <c r="E264" s="308" t="str" cm="1">
        <f t="array" ref="E264">IFERROR(INDEX(Ligands_names_and_links!$B$3:$B$111,MATCH($D264,Ligands_names_and_links!$A$3:$A$111,0),0)," ")</f>
        <v>Fentanyl</v>
      </c>
      <c r="F264" s="137">
        <v>0</v>
      </c>
      <c r="H264" s="137">
        <v>0</v>
      </c>
      <c r="J264" s="64">
        <v>0</v>
      </c>
      <c r="K264" s="64">
        <v>0</v>
      </c>
      <c r="L264" s="64">
        <v>0</v>
      </c>
      <c r="M264" s="64">
        <v>0</v>
      </c>
      <c r="N264" s="182">
        <v>0</v>
      </c>
      <c r="O264" s="64">
        <v>0</v>
      </c>
      <c r="P264" s="137" t="s">
        <v>892</v>
      </c>
      <c r="Q264" s="64">
        <v>0</v>
      </c>
      <c r="R264" s="244">
        <v>6.66</v>
      </c>
      <c r="S264" s="64">
        <v>0</v>
      </c>
      <c r="T264" s="64">
        <v>0</v>
      </c>
      <c r="U264" s="233">
        <v>3.82</v>
      </c>
      <c r="V264" s="64">
        <v>0</v>
      </c>
      <c r="W264" s="64">
        <v>0</v>
      </c>
      <c r="X264" s="64">
        <v>0</v>
      </c>
      <c r="Y264" s="64">
        <v>0</v>
      </c>
      <c r="Z264" s="64">
        <v>0</v>
      </c>
      <c r="AA264" s="304">
        <f t="shared" si="13"/>
        <v>1.743455497382199</v>
      </c>
      <c r="AB264" s="64">
        <v>0</v>
      </c>
      <c r="AC264" s="182">
        <v>0</v>
      </c>
      <c r="AD264" s="64">
        <v>0</v>
      </c>
      <c r="AE264" s="64">
        <v>0</v>
      </c>
      <c r="AF264" s="64">
        <v>0</v>
      </c>
      <c r="AG264" s="64">
        <v>0</v>
      </c>
      <c r="AH264" s="64">
        <v>0</v>
      </c>
      <c r="AI264" s="64">
        <v>0</v>
      </c>
      <c r="AJ264" s="233">
        <v>0</v>
      </c>
      <c r="AK264" s="233">
        <v>0</v>
      </c>
      <c r="AL264" s="64">
        <v>0</v>
      </c>
      <c r="AM264" s="182">
        <v>0</v>
      </c>
      <c r="AN264" s="64">
        <v>0</v>
      </c>
      <c r="AO264" s="64">
        <v>0</v>
      </c>
      <c r="AP264" s="64">
        <v>0</v>
      </c>
      <c r="AQ264" s="64">
        <v>0</v>
      </c>
      <c r="AR264" s="64">
        <v>0</v>
      </c>
      <c r="AS264" s="64">
        <v>0</v>
      </c>
      <c r="AT264" s="64">
        <v>0</v>
      </c>
      <c r="AU264" s="182">
        <v>0</v>
      </c>
    </row>
    <row r="265" spans="1:47" hidden="1">
      <c r="A265" s="228"/>
      <c r="B265" s="295" t="str" cm="1">
        <f t="array" ref="B265">IFERROR(INDEX(Sensors_OpuBC_cpXFP!$G$2:$G$1013,MATCH($A265,Sensors_OpuBC_cpXFP!$A$2:$A$1013,0),0),"")</f>
        <v/>
      </c>
      <c r="C265" s="296" t="str" cm="1">
        <f t="array" ref="C265">IFERROR(INDEX(Sensors_OpuBC_cpXFP!$H$2:$H$1013,MATCH($A265,Sensors_OpuBC_cpXFP!$A$2:$A$1013,0),0),"")</f>
        <v/>
      </c>
      <c r="D265" s="229" t="s">
        <v>776</v>
      </c>
      <c r="E265" s="308" t="str" cm="1">
        <f t="array" ref="E265">IFERROR(INDEX(Ligands_names_and_links!$B$3:$B$111,MATCH($D265,Ligands_names_and_links!$A$3:$A$111,0),0)," ")</f>
        <v>Fentanyl</v>
      </c>
      <c r="R265" s="244"/>
      <c r="U265" s="233"/>
      <c r="AA265" s="233"/>
      <c r="AJ265" s="233"/>
      <c r="AK265" s="233"/>
    </row>
    <row r="266" spans="1:47" hidden="1">
      <c r="A266" s="228"/>
      <c r="B266" s="295" t="str" cm="1">
        <f t="array" ref="B266">IFERROR(INDEX(Sensors_OpuBC_cpXFP!$G$2:$G$1013,MATCH($A266,Sensors_OpuBC_cpXFP!$A$2:$A$1013,0),0),"")</f>
        <v/>
      </c>
      <c r="C266" s="296" t="str" cm="1">
        <f t="array" ref="C266">IFERROR(INDEX(Sensors_OpuBC_cpXFP!$H$2:$H$1013,MATCH($A266,Sensors_OpuBC_cpXFP!$A$2:$A$1013,0),0),"")</f>
        <v/>
      </c>
      <c r="D266" s="229" t="s">
        <v>776</v>
      </c>
      <c r="E266" s="308" t="str" cm="1">
        <f t="array" ref="E266">IFERROR(INDEX(Ligands_names_and_links!$B$3:$B$111,MATCH($D266,Ligands_names_and_links!$A$3:$A$111,0),0)," ")</f>
        <v>Fentanyl</v>
      </c>
      <c r="R266" s="244"/>
      <c r="U266" s="233"/>
      <c r="AA266" s="233"/>
      <c r="AJ266" s="233"/>
      <c r="AK266" s="233"/>
    </row>
    <row r="267" spans="1:47" hidden="1">
      <c r="A267" s="228"/>
      <c r="B267" s="295" t="str" cm="1">
        <f t="array" ref="B267">IFERROR(INDEX(Sensors_OpuBC_cpXFP!$G$2:$G$1013,MATCH($A267,Sensors_OpuBC_cpXFP!$A$2:$A$1013,0),0),"")</f>
        <v/>
      </c>
      <c r="C267" s="296" t="str" cm="1">
        <f t="array" ref="C267">IFERROR(INDEX(Sensors_OpuBC_cpXFP!$H$2:$H$1013,MATCH($A267,Sensors_OpuBC_cpXFP!$A$2:$A$1013,0),0),"")</f>
        <v/>
      </c>
      <c r="D267" s="229" t="s">
        <v>776</v>
      </c>
      <c r="E267" s="308" t="str" cm="1">
        <f t="array" ref="E267">IFERROR(INDEX(Ligands_names_and_links!$B$3:$B$111,MATCH($D267,Ligands_names_and_links!$A$3:$A$111,0),0)," ")</f>
        <v>Fentanyl</v>
      </c>
      <c r="R267" s="244"/>
      <c r="U267" s="233"/>
      <c r="AA267" s="233"/>
      <c r="AJ267" s="233"/>
      <c r="AK267" s="233"/>
    </row>
    <row r="268" spans="1:47" hidden="1">
      <c r="A268" s="228"/>
      <c r="B268" s="295" t="str" cm="1">
        <f t="array" ref="B268">IFERROR(INDEX(Sensors_OpuBC_cpXFP!$G$2:$G$1013,MATCH($A268,Sensors_OpuBC_cpXFP!$A$2:$A$1013,0),0),"")</f>
        <v/>
      </c>
      <c r="C268" s="296" t="str" cm="1">
        <f t="array" ref="C268">IFERROR(INDEX(Sensors_OpuBC_cpXFP!$H$2:$H$1013,MATCH($A268,Sensors_OpuBC_cpXFP!$A$2:$A$1013,0),0),"")</f>
        <v/>
      </c>
      <c r="D268" s="229" t="s">
        <v>776</v>
      </c>
      <c r="E268" s="308" t="str" cm="1">
        <f t="array" ref="E268">IFERROR(INDEX(Ligands_names_and_links!$B$3:$B$111,MATCH($D268,Ligands_names_and_links!$A$3:$A$111,0),0)," ")</f>
        <v>Fentanyl</v>
      </c>
      <c r="R268" s="244"/>
      <c r="U268" s="233"/>
      <c r="AA268" s="233"/>
      <c r="AJ268" s="233"/>
      <c r="AK268" s="233"/>
    </row>
    <row r="269" spans="1:47" hidden="1">
      <c r="A269" s="228"/>
      <c r="B269" s="295" t="str" cm="1">
        <f t="array" ref="B269">IFERROR(INDEX(Sensors_OpuBC_cpXFP!$G$2:$G$1013,MATCH($A269,Sensors_OpuBC_cpXFP!$A$2:$A$1013,0),0),"")</f>
        <v/>
      </c>
      <c r="C269" s="296" t="str" cm="1">
        <f t="array" ref="C269">IFERROR(INDEX(Sensors_OpuBC_cpXFP!$H$2:$H$1013,MATCH($A269,Sensors_OpuBC_cpXFP!$A$2:$A$1013,0),0),"")</f>
        <v/>
      </c>
      <c r="D269" s="229" t="s">
        <v>776</v>
      </c>
      <c r="E269" s="308" t="str" cm="1">
        <f t="array" ref="E269">IFERROR(INDEX(Ligands_names_and_links!$B$3:$B$111,MATCH($D269,Ligands_names_and_links!$A$3:$A$111,0),0)," ")</f>
        <v>Fentanyl</v>
      </c>
      <c r="R269" s="244"/>
      <c r="U269" s="233"/>
      <c r="AA269" s="233"/>
      <c r="AJ269" s="233"/>
      <c r="AK269" s="233"/>
    </row>
    <row r="270" spans="1:47" hidden="1">
      <c r="A270" s="228" t="s">
        <v>245</v>
      </c>
      <c r="B270" s="295" t="str" cm="1">
        <f t="array" ref="B270">IFERROR(INDEX(Sensors_OpuBC_cpXFP!$G$2:$G$1013,MATCH($A270,Sensors_OpuBC_cpXFP!$A$2:$A$1013,0),0),"")</f>
        <v>AK2 = SKetSnFR1</v>
      </c>
      <c r="C270" s="296" cm="1">
        <f t="array" ref="C270">IFERROR(INDEX(Sensors_OpuBC_cpXFP!$H$2:$H$1013,MATCH($A270,Sensors_OpuBC_cpXFP!$A$2:$A$1013,0),0),"")</f>
        <v>0</v>
      </c>
      <c r="D270" s="229" t="s">
        <v>776</v>
      </c>
      <c r="E270" s="308" t="str" cm="1">
        <f t="array" ref="E270">IFERROR(INDEX(Ligands_names_and_links!$B$3:$B$111,MATCH($D270,Ligands_names_and_links!$A$3:$A$111,0),0)," ")</f>
        <v>Fentanyl</v>
      </c>
      <c r="F270" s="137">
        <v>0</v>
      </c>
      <c r="H270" s="137">
        <v>0</v>
      </c>
      <c r="J270" s="64">
        <v>0</v>
      </c>
      <c r="K270" s="64">
        <v>0</v>
      </c>
      <c r="L270" s="64">
        <v>0</v>
      </c>
      <c r="M270" s="64">
        <v>0</v>
      </c>
      <c r="N270" s="182">
        <v>0</v>
      </c>
      <c r="O270" s="64">
        <v>0</v>
      </c>
      <c r="Q270" s="64">
        <v>0</v>
      </c>
      <c r="R270" s="244">
        <v>1.1299999999999999</v>
      </c>
      <c r="S270" s="64">
        <v>0</v>
      </c>
      <c r="T270" s="64">
        <v>0</v>
      </c>
      <c r="U270" s="233">
        <v>13.5</v>
      </c>
      <c r="V270" s="64">
        <v>0</v>
      </c>
      <c r="W270" s="64">
        <v>0</v>
      </c>
      <c r="X270" s="64">
        <v>0</v>
      </c>
      <c r="Y270" s="64">
        <v>0</v>
      </c>
      <c r="Z270" s="64">
        <v>0</v>
      </c>
      <c r="AA270" s="304">
        <f t="shared" ref="AA270:AA284" si="14">IFERROR(R270/U270," ")</f>
        <v>8.3703703703703697E-2</v>
      </c>
      <c r="AB270" s="64">
        <v>0</v>
      </c>
      <c r="AC270" s="182">
        <v>0</v>
      </c>
      <c r="AD270" s="64">
        <v>0</v>
      </c>
      <c r="AE270" s="64">
        <v>0</v>
      </c>
      <c r="AF270" s="64">
        <v>0</v>
      </c>
      <c r="AG270" s="64">
        <v>0</v>
      </c>
      <c r="AH270" s="64">
        <v>0</v>
      </c>
      <c r="AI270" s="64">
        <v>0</v>
      </c>
      <c r="AJ270" s="233">
        <v>0</v>
      </c>
      <c r="AK270" s="233">
        <v>0</v>
      </c>
      <c r="AL270" s="64">
        <v>0</v>
      </c>
      <c r="AM270" s="182">
        <v>0</v>
      </c>
      <c r="AN270" s="64">
        <v>0</v>
      </c>
      <c r="AO270" s="64">
        <v>0</v>
      </c>
      <c r="AP270" s="64">
        <v>0</v>
      </c>
      <c r="AQ270" s="64">
        <v>0</v>
      </c>
      <c r="AR270" s="64">
        <v>0</v>
      </c>
      <c r="AS270" s="64">
        <v>0</v>
      </c>
      <c r="AT270" s="64">
        <v>0</v>
      </c>
      <c r="AU270" s="182">
        <v>0</v>
      </c>
    </row>
    <row r="271" spans="1:47" hidden="1">
      <c r="A271" s="228" t="s">
        <v>247</v>
      </c>
      <c r="B271" s="295" cm="1">
        <f t="array" ref="B271">IFERROR(INDEX(Sensors_OpuBC_cpXFP!$G$2:$G$1013,MATCH($A271,Sensors_OpuBC_cpXFP!$A$2:$A$1013,0),0),"")</f>
        <v>0</v>
      </c>
      <c r="C271" s="296" t="str" cm="1">
        <f t="array" ref="C271">IFERROR(INDEX(Sensors_OpuBC_cpXFP!$H$2:$H$1013,MATCH($A271,Sensors_OpuBC_cpXFP!$A$2:$A$1013,0),0),"")</f>
        <v>AK3</v>
      </c>
      <c r="D271" s="229" t="s">
        <v>776</v>
      </c>
      <c r="E271" s="308" t="str" cm="1">
        <f t="array" ref="E271">IFERROR(INDEX(Ligands_names_and_links!$B$3:$B$111,MATCH($D271,Ligands_names_and_links!$A$3:$A$111,0),0)," ")</f>
        <v>Fentanyl</v>
      </c>
      <c r="F271" s="137">
        <v>0</v>
      </c>
      <c r="H271" s="137">
        <v>0</v>
      </c>
      <c r="J271" s="64">
        <v>0</v>
      </c>
      <c r="K271" s="64">
        <v>0</v>
      </c>
      <c r="L271" s="64">
        <v>0</v>
      </c>
      <c r="M271" s="64">
        <v>0</v>
      </c>
      <c r="N271" s="182">
        <v>0</v>
      </c>
      <c r="O271" s="64">
        <v>0</v>
      </c>
      <c r="Q271" s="64">
        <v>0</v>
      </c>
      <c r="R271" s="244">
        <v>0.82</v>
      </c>
      <c r="S271" s="64">
        <v>0</v>
      </c>
      <c r="T271" s="64">
        <v>0</v>
      </c>
      <c r="U271" s="233">
        <v>16.899999999999999</v>
      </c>
      <c r="V271" s="64">
        <v>0</v>
      </c>
      <c r="W271" s="64">
        <v>0</v>
      </c>
      <c r="X271" s="64">
        <v>0</v>
      </c>
      <c r="Y271" s="64">
        <v>0</v>
      </c>
      <c r="Z271" s="64">
        <v>0</v>
      </c>
      <c r="AA271" s="304">
        <f t="shared" si="14"/>
        <v>4.85207100591716E-2</v>
      </c>
      <c r="AB271" s="64">
        <v>0</v>
      </c>
      <c r="AC271" s="182">
        <v>0</v>
      </c>
      <c r="AD271" s="64">
        <v>0</v>
      </c>
      <c r="AE271" s="64">
        <v>0</v>
      </c>
      <c r="AF271" s="64">
        <v>0</v>
      </c>
      <c r="AG271" s="64">
        <v>0</v>
      </c>
      <c r="AH271" s="64">
        <v>0</v>
      </c>
      <c r="AI271" s="64">
        <v>0</v>
      </c>
      <c r="AJ271" s="233">
        <v>0</v>
      </c>
      <c r="AK271" s="233">
        <v>0</v>
      </c>
      <c r="AL271" s="64">
        <v>0</v>
      </c>
      <c r="AM271" s="182">
        <v>0</v>
      </c>
      <c r="AN271" s="64">
        <v>0</v>
      </c>
      <c r="AO271" s="64">
        <v>0</v>
      </c>
      <c r="AP271" s="64">
        <v>0</v>
      </c>
      <c r="AQ271" s="64">
        <v>0</v>
      </c>
      <c r="AR271" s="64">
        <v>0</v>
      </c>
      <c r="AS271" s="64">
        <v>0</v>
      </c>
      <c r="AT271" s="64">
        <v>0</v>
      </c>
      <c r="AU271" s="182">
        <v>0</v>
      </c>
    </row>
    <row r="272" spans="1:47" hidden="1">
      <c r="A272" s="228" t="s">
        <v>249</v>
      </c>
      <c r="B272" s="295" cm="1">
        <f t="array" ref="B272">IFERROR(INDEX(Sensors_OpuBC_cpXFP!$G$2:$G$1013,MATCH($A272,Sensors_OpuBC_cpXFP!$A$2:$A$1013,0),0),"")</f>
        <v>0</v>
      </c>
      <c r="C272" s="296" t="str" cm="1">
        <f t="array" ref="C272">IFERROR(INDEX(Sensors_OpuBC_cpXFP!$H$2:$H$1013,MATCH($A272,Sensors_OpuBC_cpXFP!$A$2:$A$1013,0),0),"")</f>
        <v>AK4</v>
      </c>
      <c r="D272" s="229" t="s">
        <v>776</v>
      </c>
      <c r="E272" s="308" t="str" cm="1">
        <f t="array" ref="E272">IFERROR(INDEX(Ligands_names_and_links!$B$3:$B$111,MATCH($D272,Ligands_names_and_links!$A$3:$A$111,0),0)," ")</f>
        <v>Fentanyl</v>
      </c>
      <c r="F272" s="137">
        <v>0</v>
      </c>
      <c r="H272" s="137">
        <v>0</v>
      </c>
      <c r="J272" s="64">
        <v>0</v>
      </c>
      <c r="K272" s="64">
        <v>0</v>
      </c>
      <c r="L272" s="64">
        <v>0</v>
      </c>
      <c r="M272" s="64">
        <v>0</v>
      </c>
      <c r="N272" s="182">
        <v>0</v>
      </c>
      <c r="O272" s="64">
        <v>0</v>
      </c>
      <c r="Q272" s="64">
        <v>0</v>
      </c>
      <c r="R272" s="244">
        <v>1.18</v>
      </c>
      <c r="S272" s="64">
        <v>0</v>
      </c>
      <c r="T272" s="64">
        <v>0</v>
      </c>
      <c r="U272" s="233">
        <v>23.4</v>
      </c>
      <c r="V272" s="64">
        <v>0</v>
      </c>
      <c r="W272" s="64">
        <v>0</v>
      </c>
      <c r="X272" s="64">
        <v>0</v>
      </c>
      <c r="Y272" s="64">
        <v>0</v>
      </c>
      <c r="Z272" s="64">
        <v>0</v>
      </c>
      <c r="AA272" s="304">
        <f t="shared" si="14"/>
        <v>5.0427350427350429E-2</v>
      </c>
      <c r="AB272" s="64">
        <v>0</v>
      </c>
      <c r="AC272" s="182">
        <v>0</v>
      </c>
      <c r="AD272" s="64">
        <v>0</v>
      </c>
      <c r="AE272" s="64">
        <v>0</v>
      </c>
      <c r="AF272" s="64">
        <v>0</v>
      </c>
      <c r="AG272" s="64">
        <v>0</v>
      </c>
      <c r="AH272" s="64">
        <v>0</v>
      </c>
      <c r="AI272" s="64">
        <v>0</v>
      </c>
      <c r="AJ272" s="233">
        <v>0</v>
      </c>
      <c r="AK272" s="233">
        <v>0</v>
      </c>
      <c r="AL272" s="64">
        <v>0</v>
      </c>
      <c r="AM272" s="182">
        <v>0</v>
      </c>
      <c r="AN272" s="64">
        <v>0</v>
      </c>
      <c r="AO272" s="64">
        <v>0</v>
      </c>
      <c r="AP272" s="64">
        <v>0</v>
      </c>
      <c r="AQ272" s="64">
        <v>0</v>
      </c>
      <c r="AR272" s="64">
        <v>0</v>
      </c>
      <c r="AS272" s="64">
        <v>0</v>
      </c>
      <c r="AT272" s="64">
        <v>0</v>
      </c>
      <c r="AU272" s="182">
        <v>0</v>
      </c>
    </row>
    <row r="273" spans="1:289" hidden="1">
      <c r="A273" s="228" t="s">
        <v>497</v>
      </c>
      <c r="B273" s="295" t="str" cm="1">
        <f t="array" ref="B273">IFERROR(INDEX(Sensors_OpuBC_cpXFP!$G$2:$G$1013,MATCH($A273,Sensors_OpuBC_cpXFP!$A$2:$A$1013,0),0),"")</f>
        <v>iFentanylSnFR1</v>
      </c>
      <c r="C273" s="296" t="str" cm="1">
        <f t="array" ref="C273">IFERROR(INDEX(Sensors_OpuBC_cpXFP!$H$2:$H$1013,MATCH($A273,Sensors_OpuBC_cpXFP!$A$2:$A$1013,0),0),"")</f>
        <v>AK1 AG</v>
      </c>
      <c r="D273" s="229" t="s">
        <v>776</v>
      </c>
      <c r="E273" s="308" t="str" cm="1">
        <f t="array" ref="E273">IFERROR(INDEX(Ligands_names_and_links!$B$3:$B$111,MATCH($D273,Ligands_names_and_links!$A$3:$A$111,0),0)," ")</f>
        <v>Fentanyl</v>
      </c>
      <c r="F273" s="137">
        <v>0</v>
      </c>
      <c r="H273" s="137">
        <v>0</v>
      </c>
      <c r="J273" s="64">
        <v>0</v>
      </c>
      <c r="K273" s="64">
        <v>0</v>
      </c>
      <c r="L273" s="64">
        <v>0</v>
      </c>
      <c r="M273" s="64">
        <v>0</v>
      </c>
      <c r="N273" s="182">
        <v>0</v>
      </c>
      <c r="O273" s="64">
        <v>0</v>
      </c>
      <c r="P273" s="137" t="s">
        <v>892</v>
      </c>
      <c r="Q273" s="64">
        <v>0</v>
      </c>
      <c r="R273" s="244">
        <v>3</v>
      </c>
      <c r="S273" s="64">
        <v>0</v>
      </c>
      <c r="T273" s="64">
        <v>0</v>
      </c>
      <c r="U273" s="233">
        <v>1.4</v>
      </c>
      <c r="V273" s="64">
        <v>0</v>
      </c>
      <c r="W273" s="64">
        <v>0</v>
      </c>
      <c r="X273" s="64">
        <v>0</v>
      </c>
      <c r="Y273" s="64">
        <v>0</v>
      </c>
      <c r="Z273" s="64">
        <v>0</v>
      </c>
      <c r="AA273" s="304">
        <f t="shared" si="14"/>
        <v>2.1428571428571428</v>
      </c>
      <c r="AB273" s="64">
        <v>0</v>
      </c>
      <c r="AC273" s="182">
        <v>0</v>
      </c>
      <c r="AD273" s="64">
        <v>0</v>
      </c>
      <c r="AE273" s="64">
        <v>0</v>
      </c>
      <c r="AF273" s="64">
        <v>0</v>
      </c>
      <c r="AG273" s="64">
        <v>0</v>
      </c>
      <c r="AH273" s="64">
        <v>0</v>
      </c>
      <c r="AI273" s="64">
        <v>0</v>
      </c>
      <c r="AJ273" s="233">
        <v>0</v>
      </c>
      <c r="AK273" s="233">
        <v>0</v>
      </c>
      <c r="AL273" s="64">
        <v>0</v>
      </c>
      <c r="AM273" s="182">
        <v>0</v>
      </c>
      <c r="AN273" s="64">
        <v>0</v>
      </c>
      <c r="AO273" s="64">
        <v>0</v>
      </c>
      <c r="AP273" s="64">
        <v>0</v>
      </c>
      <c r="AQ273" s="64">
        <v>0</v>
      </c>
      <c r="AR273" s="64">
        <v>0</v>
      </c>
      <c r="AS273" s="64">
        <v>0</v>
      </c>
      <c r="AT273" s="64">
        <v>0</v>
      </c>
      <c r="AU273" s="182">
        <v>0</v>
      </c>
    </row>
    <row r="274" spans="1:289" hidden="1">
      <c r="A274" s="228" t="s">
        <v>365</v>
      </c>
      <c r="B274" s="295" cm="1">
        <f t="array" ref="B274">IFERROR(INDEX(Sensors_OpuBC_cpXFP!$G$2:$G$1013,MATCH($A274,Sensors_OpuBC_cpXFP!$A$2:$A$1013,0),0),"")</f>
        <v>0</v>
      </c>
      <c r="C274" s="296" cm="1">
        <f t="array" ref="C274">IFERROR(INDEX(Sensors_OpuBC_cpXFP!$H$2:$H$1013,MATCH($A274,Sensors_OpuBC_cpXFP!$A$2:$A$1013,0),0),"")</f>
        <v>0</v>
      </c>
      <c r="D274" s="229" t="s">
        <v>777</v>
      </c>
      <c r="E274" s="308" t="str" cm="1">
        <f t="array" ref="E274">IFERROR(INDEX(Ligands_names_and_links!$B$3:$B$111,MATCH($D274,Ligands_names_and_links!$A$3:$A$111,0),0)," ")</f>
        <v>Levorphanol</v>
      </c>
      <c r="F274" s="137">
        <v>0</v>
      </c>
      <c r="H274" s="137">
        <v>0</v>
      </c>
      <c r="J274" s="64">
        <v>0</v>
      </c>
      <c r="K274" s="64">
        <v>0</v>
      </c>
      <c r="L274" s="64">
        <v>0</v>
      </c>
      <c r="M274" s="64">
        <v>0</v>
      </c>
      <c r="N274" s="182">
        <v>0</v>
      </c>
      <c r="O274" s="64">
        <v>0</v>
      </c>
      <c r="P274" s="137" t="s">
        <v>892</v>
      </c>
      <c r="Q274" s="64">
        <v>0</v>
      </c>
      <c r="R274" s="244">
        <v>7.6</v>
      </c>
      <c r="S274" s="64">
        <v>0</v>
      </c>
      <c r="T274" s="64">
        <v>0</v>
      </c>
      <c r="U274" s="233">
        <v>7.6</v>
      </c>
      <c r="V274" s="64">
        <v>0</v>
      </c>
      <c r="W274" s="64">
        <v>0</v>
      </c>
      <c r="X274" s="64">
        <v>0</v>
      </c>
      <c r="Y274" s="64">
        <v>0</v>
      </c>
      <c r="Z274" s="64">
        <v>0</v>
      </c>
      <c r="AA274" s="304">
        <f t="shared" si="14"/>
        <v>1</v>
      </c>
      <c r="AB274" s="64">
        <v>0</v>
      </c>
      <c r="AC274" s="182">
        <v>0</v>
      </c>
      <c r="AD274" s="64">
        <v>0</v>
      </c>
      <c r="AE274" s="64">
        <v>0</v>
      </c>
      <c r="AF274" s="64">
        <v>0</v>
      </c>
      <c r="AG274" s="64">
        <v>0</v>
      </c>
      <c r="AH274" s="64">
        <v>0</v>
      </c>
      <c r="AI274" s="64">
        <v>0</v>
      </c>
      <c r="AJ274" s="233">
        <v>0</v>
      </c>
      <c r="AK274" s="233">
        <v>0</v>
      </c>
      <c r="AL274" s="64">
        <v>0</v>
      </c>
      <c r="AM274" s="182">
        <v>0</v>
      </c>
      <c r="AN274" s="64">
        <v>0</v>
      </c>
      <c r="AO274" s="64">
        <v>0</v>
      </c>
      <c r="AP274" s="64">
        <v>0</v>
      </c>
      <c r="AQ274" s="64">
        <v>0</v>
      </c>
      <c r="AR274" s="64">
        <v>0</v>
      </c>
      <c r="AS274" s="64">
        <v>0</v>
      </c>
      <c r="AT274" s="64">
        <v>0</v>
      </c>
      <c r="AU274" s="182">
        <v>0</v>
      </c>
    </row>
    <row r="275" spans="1:289" hidden="1">
      <c r="A275" s="228" t="s">
        <v>368</v>
      </c>
      <c r="B275" s="295" cm="1">
        <f t="array" ref="B275">IFERROR(INDEX(Sensors_OpuBC_cpXFP!$G$2:$G$1013,MATCH($A275,Sensors_OpuBC_cpXFP!$A$2:$A$1013,0),0),"")</f>
        <v>0</v>
      </c>
      <c r="C275" s="296" cm="1">
        <f t="array" ref="C275">IFERROR(INDEX(Sensors_OpuBC_cpXFP!$H$2:$H$1013,MATCH($A275,Sensors_OpuBC_cpXFP!$A$2:$A$1013,0),0),"")</f>
        <v>0</v>
      </c>
      <c r="D275" s="229" t="s">
        <v>777</v>
      </c>
      <c r="E275" s="308" t="str" cm="1">
        <f t="array" ref="E275">IFERROR(INDEX(Ligands_names_and_links!$B$3:$B$111,MATCH($D275,Ligands_names_and_links!$A$3:$A$111,0),0)," ")</f>
        <v>Levorphanol</v>
      </c>
      <c r="F275" s="137">
        <v>0</v>
      </c>
      <c r="H275" s="137">
        <v>0</v>
      </c>
      <c r="J275" s="64">
        <v>0</v>
      </c>
      <c r="K275" s="64">
        <v>0</v>
      </c>
      <c r="L275" s="64">
        <v>0</v>
      </c>
      <c r="M275" s="64">
        <v>0</v>
      </c>
      <c r="N275" s="182">
        <v>0</v>
      </c>
      <c r="O275" s="64">
        <v>0</v>
      </c>
      <c r="P275" s="137" t="s">
        <v>892</v>
      </c>
      <c r="Q275" s="64">
        <v>0</v>
      </c>
      <c r="R275" s="244">
        <v>9.1</v>
      </c>
      <c r="S275" s="64">
        <v>0</v>
      </c>
      <c r="T275" s="64">
        <v>0</v>
      </c>
      <c r="U275" s="233">
        <v>6.4</v>
      </c>
      <c r="V275" s="64">
        <v>0</v>
      </c>
      <c r="W275" s="64">
        <v>0</v>
      </c>
      <c r="X275" s="64">
        <v>0</v>
      </c>
      <c r="Y275" s="64">
        <v>0</v>
      </c>
      <c r="Z275" s="64">
        <v>0</v>
      </c>
      <c r="AA275" s="304">
        <f t="shared" si="14"/>
        <v>1.4218749999999998</v>
      </c>
      <c r="AB275" s="64">
        <v>0</v>
      </c>
      <c r="AC275" s="182">
        <v>0</v>
      </c>
      <c r="AD275" s="64">
        <v>0</v>
      </c>
      <c r="AE275" s="64">
        <v>0</v>
      </c>
      <c r="AF275" s="64">
        <v>0</v>
      </c>
      <c r="AG275" s="64">
        <v>0</v>
      </c>
      <c r="AH275" s="64">
        <v>0</v>
      </c>
      <c r="AI275" s="64">
        <v>0</v>
      </c>
      <c r="AJ275" s="233">
        <v>0</v>
      </c>
      <c r="AK275" s="233">
        <v>0</v>
      </c>
      <c r="AL275" s="64">
        <v>0</v>
      </c>
      <c r="AM275" s="182">
        <v>0</v>
      </c>
      <c r="AN275" s="64">
        <v>0</v>
      </c>
      <c r="AO275" s="64">
        <v>0</v>
      </c>
      <c r="AP275" s="64">
        <v>0</v>
      </c>
      <c r="AQ275" s="64">
        <v>0</v>
      </c>
      <c r="AR275" s="64">
        <v>0</v>
      </c>
      <c r="AS275" s="64">
        <v>0</v>
      </c>
      <c r="AT275" s="64">
        <v>0</v>
      </c>
      <c r="AU275" s="182">
        <v>0</v>
      </c>
    </row>
    <row r="276" spans="1:289" hidden="1">
      <c r="A276" s="228" t="s">
        <v>370</v>
      </c>
      <c r="B276" s="295" cm="1">
        <f t="array" ref="B276">IFERROR(INDEX(Sensors_OpuBC_cpXFP!$G$2:$G$1013,MATCH($A276,Sensors_OpuBC_cpXFP!$A$2:$A$1013,0),0),"")</f>
        <v>0</v>
      </c>
      <c r="C276" s="296" cm="1">
        <f t="array" ref="C276">IFERROR(INDEX(Sensors_OpuBC_cpXFP!$H$2:$H$1013,MATCH($A276,Sensors_OpuBC_cpXFP!$A$2:$A$1013,0),0),"")</f>
        <v>0</v>
      </c>
      <c r="D276" s="229" t="s">
        <v>777</v>
      </c>
      <c r="E276" s="308" t="str" cm="1">
        <f t="array" ref="E276">IFERROR(INDEX(Ligands_names_and_links!$B$3:$B$111,MATCH($D276,Ligands_names_and_links!$A$3:$A$111,0),0)," ")</f>
        <v>Levorphanol</v>
      </c>
      <c r="F276" s="137">
        <v>0</v>
      </c>
      <c r="H276" s="137">
        <v>0</v>
      </c>
      <c r="J276" s="64">
        <v>0</v>
      </c>
      <c r="K276" s="64">
        <v>0</v>
      </c>
      <c r="L276" s="64">
        <v>0</v>
      </c>
      <c r="M276" s="64">
        <v>0</v>
      </c>
      <c r="N276" s="182">
        <v>0</v>
      </c>
      <c r="O276" s="64">
        <v>0</v>
      </c>
      <c r="P276" s="137" t="s">
        <v>892</v>
      </c>
      <c r="Q276" s="64">
        <v>0</v>
      </c>
      <c r="R276" s="244">
        <v>7.9</v>
      </c>
      <c r="S276" s="64">
        <v>0</v>
      </c>
      <c r="T276" s="64">
        <v>0</v>
      </c>
      <c r="U276" s="233">
        <v>3.4</v>
      </c>
      <c r="V276" s="64">
        <v>0</v>
      </c>
      <c r="W276" s="64">
        <v>0</v>
      </c>
      <c r="X276" s="64">
        <v>0</v>
      </c>
      <c r="Y276" s="64">
        <v>0</v>
      </c>
      <c r="Z276" s="64">
        <v>0</v>
      </c>
      <c r="AA276" s="304">
        <f t="shared" si="14"/>
        <v>2.3235294117647061</v>
      </c>
      <c r="AB276" s="64">
        <v>0</v>
      </c>
      <c r="AC276" s="182">
        <v>0</v>
      </c>
      <c r="AD276" s="64">
        <v>0</v>
      </c>
      <c r="AE276" s="64">
        <v>0</v>
      </c>
      <c r="AF276" s="64">
        <v>0</v>
      </c>
      <c r="AG276" s="64">
        <v>0</v>
      </c>
      <c r="AH276" s="64">
        <v>0</v>
      </c>
      <c r="AI276" s="64">
        <v>0</v>
      </c>
      <c r="AJ276" s="233">
        <v>0</v>
      </c>
      <c r="AK276" s="233">
        <v>0</v>
      </c>
      <c r="AL276" s="64">
        <v>0</v>
      </c>
      <c r="AM276" s="182">
        <v>0</v>
      </c>
      <c r="AN276" s="64">
        <v>0</v>
      </c>
      <c r="AO276" s="64">
        <v>0</v>
      </c>
      <c r="AP276" s="64">
        <v>0</v>
      </c>
      <c r="AQ276" s="64">
        <v>0</v>
      </c>
      <c r="AR276" s="64">
        <v>0</v>
      </c>
      <c r="AS276" s="64">
        <v>0</v>
      </c>
      <c r="AT276" s="64">
        <v>0</v>
      </c>
      <c r="AU276" s="182">
        <v>0</v>
      </c>
    </row>
    <row r="277" spans="1:289" hidden="1">
      <c r="A277" s="228" t="s">
        <v>567</v>
      </c>
      <c r="B277" s="295" cm="1">
        <f t="array" ref="B277">IFERROR(INDEX(Sensors_OpuBC_cpXFP!$G$2:$G$1013,MATCH($A277,Sensors_OpuBC_cpXFP!$A$2:$A$1013,0),0),"")</f>
        <v>0</v>
      </c>
      <c r="C277" s="296" t="str" cm="1">
        <f t="array" ref="C277">IFERROR(INDEX(Sensors_OpuBC_cpXFP!$H$2:$H$1013,MATCH($A277,Sensors_OpuBC_cpXFP!$A$2:$A$1013,0),0),"")</f>
        <v>v9 15T</v>
      </c>
      <c r="D277" s="229" t="s">
        <v>777</v>
      </c>
      <c r="E277" s="308" t="str" cm="1">
        <f t="array" ref="E277">IFERROR(INDEX(Ligands_names_and_links!$B$3:$B$111,MATCH($D277,Ligands_names_and_links!$A$3:$A$111,0),0)," ")</f>
        <v>Levorphanol</v>
      </c>
      <c r="H277" s="137">
        <v>0</v>
      </c>
      <c r="J277" s="64">
        <v>0</v>
      </c>
      <c r="K277" s="64">
        <v>0</v>
      </c>
      <c r="L277" s="64">
        <v>0</v>
      </c>
      <c r="M277" s="64">
        <v>0</v>
      </c>
      <c r="N277" s="182">
        <v>0</v>
      </c>
      <c r="O277" s="64">
        <v>0</v>
      </c>
      <c r="P277" s="137" t="s">
        <v>894</v>
      </c>
      <c r="Q277" s="64">
        <v>0</v>
      </c>
      <c r="R277" s="244">
        <v>6.1</v>
      </c>
      <c r="S277" s="64">
        <v>0</v>
      </c>
      <c r="T277" s="64">
        <v>0</v>
      </c>
      <c r="U277" s="233">
        <v>0.69</v>
      </c>
      <c r="V277" s="64">
        <v>0</v>
      </c>
      <c r="W277" s="64">
        <v>0</v>
      </c>
      <c r="X277" s="64">
        <v>0</v>
      </c>
      <c r="Y277" s="64">
        <v>0</v>
      </c>
      <c r="Z277" s="64">
        <v>0</v>
      </c>
      <c r="AA277" s="304">
        <f t="shared" si="14"/>
        <v>8.8405797101449277</v>
      </c>
      <c r="AB277" s="64">
        <v>0</v>
      </c>
      <c r="AC277" s="182">
        <v>0</v>
      </c>
      <c r="AD277" s="64">
        <v>0</v>
      </c>
      <c r="AE277" s="64">
        <v>0</v>
      </c>
      <c r="AF277" s="64">
        <v>0</v>
      </c>
      <c r="AG277" s="64">
        <v>0</v>
      </c>
      <c r="AH277" s="64">
        <v>0</v>
      </c>
      <c r="AI277" s="64">
        <v>0</v>
      </c>
      <c r="AJ277" s="233">
        <v>0</v>
      </c>
      <c r="AK277" s="233">
        <v>0</v>
      </c>
      <c r="AL277" s="64">
        <v>0</v>
      </c>
      <c r="AM277" s="182">
        <v>0</v>
      </c>
      <c r="AN277" s="64">
        <v>0</v>
      </c>
      <c r="AO277" s="64">
        <v>0</v>
      </c>
      <c r="AP277" s="64">
        <v>0</v>
      </c>
      <c r="AQ277" s="64">
        <v>0</v>
      </c>
      <c r="AR277" s="64">
        <v>0</v>
      </c>
      <c r="AS277" s="64">
        <v>0</v>
      </c>
      <c r="AT277" s="64">
        <v>0</v>
      </c>
      <c r="AU277" s="182">
        <v>0</v>
      </c>
    </row>
    <row r="278" spans="1:289" hidden="1">
      <c r="A278" s="228" t="s">
        <v>569</v>
      </c>
      <c r="B278" s="295" cm="1">
        <f t="array" ref="B278">IFERROR(INDEX(Sensors_OpuBC_cpXFP!$G$2:$G$1013,MATCH($A278,Sensors_OpuBC_cpXFP!$A$2:$A$1013,0),0),"")</f>
        <v>0</v>
      </c>
      <c r="C278" s="296" t="str" cm="1">
        <f t="array" ref="C278">IFERROR(INDEX(Sensors_OpuBC_cpXFP!$H$2:$H$1013,MATCH($A278,Sensors_OpuBC_cpXFP!$A$2:$A$1013,0),0),"")</f>
        <v>v9 15C</v>
      </c>
      <c r="D278" s="229" t="s">
        <v>777</v>
      </c>
      <c r="E278" s="308" t="str" cm="1">
        <f t="array" ref="E278">IFERROR(INDEX(Ligands_names_and_links!$B$3:$B$111,MATCH($D278,Ligands_names_and_links!$A$3:$A$111,0),0)," ")</f>
        <v>Levorphanol</v>
      </c>
      <c r="H278" s="137">
        <v>0</v>
      </c>
      <c r="J278" s="64">
        <v>0</v>
      </c>
      <c r="K278" s="64">
        <v>0</v>
      </c>
      <c r="L278" s="64">
        <v>0</v>
      </c>
      <c r="M278" s="64">
        <v>0</v>
      </c>
      <c r="N278" s="182">
        <v>0</v>
      </c>
      <c r="O278" s="64">
        <v>0</v>
      </c>
      <c r="P278" s="137" t="s">
        <v>894</v>
      </c>
      <c r="Q278" s="64">
        <v>0</v>
      </c>
      <c r="R278" s="244">
        <v>11</v>
      </c>
      <c r="S278" s="64">
        <v>0</v>
      </c>
      <c r="T278" s="64">
        <v>0</v>
      </c>
      <c r="U278" s="233">
        <v>1</v>
      </c>
      <c r="V278" s="64">
        <v>0</v>
      </c>
      <c r="W278" s="64">
        <v>0</v>
      </c>
      <c r="X278" s="64">
        <v>0</v>
      </c>
      <c r="Y278" s="64">
        <v>0</v>
      </c>
      <c r="Z278" s="64">
        <v>0</v>
      </c>
      <c r="AA278" s="304">
        <f t="shared" si="14"/>
        <v>11</v>
      </c>
      <c r="AB278" s="64">
        <v>0</v>
      </c>
      <c r="AC278" s="182">
        <v>0</v>
      </c>
      <c r="AD278" s="64">
        <v>0</v>
      </c>
      <c r="AE278" s="64">
        <v>0</v>
      </c>
      <c r="AH278" s="64">
        <v>0.02</v>
      </c>
      <c r="AJ278" s="233">
        <v>20</v>
      </c>
      <c r="AK278" s="233"/>
      <c r="AL278" s="64">
        <v>0</v>
      </c>
      <c r="AM278" s="182">
        <v>0</v>
      </c>
      <c r="AN278" s="64">
        <v>0</v>
      </c>
      <c r="AO278" s="64">
        <v>0</v>
      </c>
      <c r="AP278" s="64">
        <v>6</v>
      </c>
      <c r="AQ278" s="64">
        <v>0</v>
      </c>
      <c r="AR278" s="64">
        <v>0.8</v>
      </c>
      <c r="AS278" s="64">
        <v>0</v>
      </c>
      <c r="AT278" s="64">
        <v>0</v>
      </c>
      <c r="AU278" s="182">
        <v>0</v>
      </c>
    </row>
    <row r="279" spans="1:289" hidden="1">
      <c r="A279" s="228" t="s">
        <v>571</v>
      </c>
      <c r="B279" s="295" cm="1">
        <f t="array" ref="B279">IFERROR(INDEX(Sensors_OpuBC_cpXFP!$G$2:$G$1013,MATCH($A279,Sensors_OpuBC_cpXFP!$A$2:$A$1013,0),0),"")</f>
        <v>0</v>
      </c>
      <c r="C279" s="296" t="str" cm="1">
        <f t="array" ref="C279">IFERROR(INDEX(Sensors_OpuBC_cpXFP!$H$2:$H$1013,MATCH($A279,Sensors_OpuBC_cpXFP!$A$2:$A$1013,0),0),"")</f>
        <v>v9 341D</v>
      </c>
      <c r="D279" s="229" t="s">
        <v>777</v>
      </c>
      <c r="E279" s="308" t="str" cm="1">
        <f t="array" ref="E279">IFERROR(INDEX(Ligands_names_and_links!$B$3:$B$111,MATCH($D279,Ligands_names_and_links!$A$3:$A$111,0),0)," ")</f>
        <v>Levorphanol</v>
      </c>
      <c r="H279" s="137">
        <v>0</v>
      </c>
      <c r="J279" s="64">
        <v>0</v>
      </c>
      <c r="K279" s="64">
        <v>0</v>
      </c>
      <c r="L279" s="64">
        <v>0</v>
      </c>
      <c r="M279" s="64">
        <v>0</v>
      </c>
      <c r="N279" s="182">
        <v>0</v>
      </c>
      <c r="O279" s="64">
        <v>0</v>
      </c>
      <c r="P279" s="137" t="s">
        <v>894</v>
      </c>
      <c r="Q279" s="64">
        <v>0</v>
      </c>
      <c r="R279" s="244">
        <v>4.8</v>
      </c>
      <c r="S279" s="64">
        <v>0</v>
      </c>
      <c r="T279" s="64">
        <v>0</v>
      </c>
      <c r="U279" s="233">
        <v>2.14</v>
      </c>
      <c r="V279" s="64">
        <v>0</v>
      </c>
      <c r="W279" s="64">
        <v>0</v>
      </c>
      <c r="X279" s="64">
        <v>0</v>
      </c>
      <c r="Y279" s="64">
        <v>0</v>
      </c>
      <c r="Z279" s="64">
        <v>0</v>
      </c>
      <c r="AA279" s="304">
        <f t="shared" si="14"/>
        <v>2.2429906542056073</v>
      </c>
      <c r="AB279" s="64">
        <v>0</v>
      </c>
      <c r="AC279" s="182">
        <v>0</v>
      </c>
      <c r="AD279" s="64">
        <v>0</v>
      </c>
      <c r="AE279" s="64">
        <v>0</v>
      </c>
      <c r="AF279" s="64">
        <v>0</v>
      </c>
      <c r="AG279" s="64">
        <v>0</v>
      </c>
      <c r="AH279" s="64">
        <v>0</v>
      </c>
      <c r="AI279" s="64">
        <v>0</v>
      </c>
      <c r="AJ279" s="233">
        <v>0</v>
      </c>
      <c r="AK279" s="233">
        <v>0</v>
      </c>
      <c r="AL279" s="64">
        <v>0</v>
      </c>
      <c r="AM279" s="182">
        <v>0</v>
      </c>
      <c r="AN279" s="64">
        <v>0</v>
      </c>
      <c r="AO279" s="64">
        <v>0</v>
      </c>
      <c r="AP279" s="64">
        <v>0</v>
      </c>
      <c r="AQ279" s="64">
        <v>0</v>
      </c>
      <c r="AR279" s="64">
        <v>0</v>
      </c>
      <c r="AS279" s="64">
        <v>0</v>
      </c>
      <c r="AT279" s="64">
        <v>0</v>
      </c>
      <c r="AU279" s="182">
        <v>0</v>
      </c>
    </row>
    <row r="280" spans="1:289" hidden="1">
      <c r="A280" s="228" t="s">
        <v>572</v>
      </c>
      <c r="B280" s="295" cm="1">
        <f t="array" ref="B280">IFERROR(INDEX(Sensors_OpuBC_cpXFP!$G$2:$G$1013,MATCH($A280,Sensors_OpuBC_cpXFP!$A$2:$A$1013,0),0),"")</f>
        <v>0</v>
      </c>
      <c r="C280" s="296" t="str" cm="1">
        <f t="array" ref="C280">IFERROR(INDEX(Sensors_OpuBC_cpXFP!$H$2:$H$1013,MATCH($A280,Sensors_OpuBC_cpXFP!$A$2:$A$1013,0),0),"")</f>
        <v>v9 455G</v>
      </c>
      <c r="D280" s="229" t="s">
        <v>777</v>
      </c>
      <c r="E280" s="308" t="str" cm="1">
        <f t="array" ref="E280">IFERROR(INDEX(Ligands_names_and_links!$B$3:$B$111,MATCH($D280,Ligands_names_and_links!$A$3:$A$111,0),0)," ")</f>
        <v>Levorphanol</v>
      </c>
      <c r="H280" s="137">
        <v>0</v>
      </c>
      <c r="J280" s="64">
        <v>0</v>
      </c>
      <c r="K280" s="64">
        <v>0</v>
      </c>
      <c r="L280" s="64">
        <v>0</v>
      </c>
      <c r="M280" s="64">
        <v>0</v>
      </c>
      <c r="N280" s="182">
        <v>0</v>
      </c>
      <c r="O280" s="64">
        <v>0</v>
      </c>
      <c r="P280" s="137" t="s">
        <v>894</v>
      </c>
      <c r="Q280" s="64">
        <v>0</v>
      </c>
      <c r="R280" s="244">
        <v>6.6</v>
      </c>
      <c r="S280" s="64">
        <v>0</v>
      </c>
      <c r="T280" s="64">
        <v>0</v>
      </c>
      <c r="U280" s="233">
        <v>1.1599999999999999</v>
      </c>
      <c r="V280" s="64">
        <v>0</v>
      </c>
      <c r="W280" s="64">
        <v>0</v>
      </c>
      <c r="X280" s="64">
        <v>0</v>
      </c>
      <c r="Y280" s="64">
        <v>0</v>
      </c>
      <c r="Z280" s="64">
        <v>0</v>
      </c>
      <c r="AA280" s="304">
        <f t="shared" si="14"/>
        <v>5.6896551724137936</v>
      </c>
      <c r="AB280" s="64">
        <v>0</v>
      </c>
      <c r="AC280" s="182">
        <v>0</v>
      </c>
      <c r="AD280" s="64">
        <v>0</v>
      </c>
      <c r="AE280" s="64">
        <v>0</v>
      </c>
      <c r="AF280" s="64">
        <v>0</v>
      </c>
      <c r="AG280" s="64">
        <v>0</v>
      </c>
      <c r="AH280" s="64">
        <v>0</v>
      </c>
      <c r="AI280" s="64">
        <v>0</v>
      </c>
      <c r="AJ280" s="233">
        <v>0</v>
      </c>
      <c r="AK280" s="233">
        <v>0</v>
      </c>
      <c r="AL280" s="64">
        <v>0</v>
      </c>
      <c r="AM280" s="182">
        <v>0</v>
      </c>
      <c r="AN280" s="64">
        <v>0</v>
      </c>
      <c r="AO280" s="64">
        <v>0</v>
      </c>
      <c r="AP280" s="64">
        <v>0</v>
      </c>
      <c r="AQ280" s="64">
        <v>0</v>
      </c>
      <c r="AR280" s="64">
        <v>0</v>
      </c>
      <c r="AS280" s="64">
        <v>0</v>
      </c>
      <c r="AT280" s="64">
        <v>0</v>
      </c>
      <c r="AU280" s="182">
        <v>0</v>
      </c>
    </row>
    <row r="281" spans="1:289" hidden="1">
      <c r="A281" s="228" t="s">
        <v>573</v>
      </c>
      <c r="B281" s="295" cm="1">
        <f t="array" ref="B281">IFERROR(INDEX(Sensors_OpuBC_cpXFP!$G$2:$G$1013,MATCH($A281,Sensors_OpuBC_cpXFP!$A$2:$A$1013,0),0),"")</f>
        <v>0</v>
      </c>
      <c r="C281" s="296" t="str" cm="1">
        <f t="array" ref="C281">IFERROR(INDEX(Sensors_OpuBC_cpXFP!$H$2:$H$1013,MATCH($A281,Sensors_OpuBC_cpXFP!$A$2:$A$1013,0),0),"")</f>
        <v>v9 15T 455G</v>
      </c>
      <c r="D281" s="229" t="s">
        <v>777</v>
      </c>
      <c r="E281" s="308" t="str" cm="1">
        <f t="array" ref="E281">IFERROR(INDEX(Ligands_names_and_links!$B$3:$B$111,MATCH($D281,Ligands_names_and_links!$A$3:$A$111,0),0)," ")</f>
        <v>Levorphanol</v>
      </c>
      <c r="H281" s="137">
        <v>0</v>
      </c>
      <c r="J281" s="64">
        <v>0</v>
      </c>
      <c r="K281" s="64">
        <v>0</v>
      </c>
      <c r="L281" s="64">
        <v>0</v>
      </c>
      <c r="M281" s="64">
        <v>0</v>
      </c>
      <c r="N281" s="182">
        <v>0</v>
      </c>
      <c r="O281" s="64">
        <v>0</v>
      </c>
      <c r="P281" s="137" t="s">
        <v>894</v>
      </c>
      <c r="Q281" s="64">
        <v>0</v>
      </c>
      <c r="R281" s="244">
        <v>4.0999999999999996</v>
      </c>
      <c r="S281" s="64">
        <v>0</v>
      </c>
      <c r="T281" s="64">
        <v>0</v>
      </c>
      <c r="U281" s="233">
        <v>0.4</v>
      </c>
      <c r="V281" s="64">
        <v>0</v>
      </c>
      <c r="W281" s="64">
        <v>0</v>
      </c>
      <c r="X281" s="64">
        <v>0</v>
      </c>
      <c r="Y281" s="64">
        <v>0</v>
      </c>
      <c r="Z281" s="64">
        <v>0</v>
      </c>
      <c r="AA281" s="304">
        <f t="shared" si="14"/>
        <v>10.249999999999998</v>
      </c>
      <c r="AB281" s="64">
        <v>0</v>
      </c>
      <c r="AC281" s="182">
        <v>0</v>
      </c>
      <c r="AD281" s="64">
        <v>0</v>
      </c>
      <c r="AE281" s="64">
        <v>0</v>
      </c>
      <c r="AF281" s="64">
        <v>0</v>
      </c>
      <c r="AG281" s="64">
        <v>0</v>
      </c>
      <c r="AH281" s="64">
        <v>0</v>
      </c>
      <c r="AI281" s="64">
        <v>0</v>
      </c>
      <c r="AJ281" s="233">
        <v>0</v>
      </c>
      <c r="AK281" s="233">
        <v>0</v>
      </c>
      <c r="AL281" s="64">
        <v>0</v>
      </c>
      <c r="AM281" s="182">
        <v>0</v>
      </c>
      <c r="AN281" s="64">
        <v>0</v>
      </c>
      <c r="AO281" s="64">
        <v>0</v>
      </c>
      <c r="AP281" s="64">
        <v>0</v>
      </c>
      <c r="AQ281" s="64">
        <v>0</v>
      </c>
      <c r="AR281" s="64">
        <v>0</v>
      </c>
      <c r="AS281" s="64">
        <v>0</v>
      </c>
      <c r="AT281" s="64">
        <v>0</v>
      </c>
      <c r="AU281" s="182">
        <v>0</v>
      </c>
    </row>
    <row r="282" spans="1:289" hidden="1">
      <c r="A282" s="228" t="s">
        <v>574</v>
      </c>
      <c r="B282" s="295" cm="1">
        <f t="array" ref="B282">IFERROR(INDEX(Sensors_OpuBC_cpXFP!$G$2:$G$1013,MATCH($A282,Sensors_OpuBC_cpXFP!$A$2:$A$1013,0),0),"")</f>
        <v>0</v>
      </c>
      <c r="C282" s="296" t="str" cm="1">
        <f t="array" ref="C282">IFERROR(INDEX(Sensors_OpuBC_cpXFP!$H$2:$H$1013,MATCH($A282,Sensors_OpuBC_cpXFP!$A$2:$A$1013,0),0),"")</f>
        <v>v9 15T 455M</v>
      </c>
      <c r="D282" s="229" t="s">
        <v>777</v>
      </c>
      <c r="E282" s="308" t="str" cm="1">
        <f t="array" ref="E282">IFERROR(INDEX(Ligands_names_and_links!$B$3:$B$111,MATCH($D282,Ligands_names_and_links!$A$3:$A$111,0),0)," ")</f>
        <v>Levorphanol</v>
      </c>
      <c r="H282" s="137">
        <v>0</v>
      </c>
      <c r="J282" s="64">
        <v>0</v>
      </c>
      <c r="K282" s="64">
        <v>0</v>
      </c>
      <c r="L282" s="64">
        <v>0</v>
      </c>
      <c r="M282" s="64">
        <v>0</v>
      </c>
      <c r="N282" s="182">
        <v>0</v>
      </c>
      <c r="O282" s="64">
        <v>0</v>
      </c>
      <c r="P282" s="137" t="s">
        <v>894</v>
      </c>
      <c r="Q282" s="64">
        <v>0</v>
      </c>
      <c r="R282" s="244">
        <v>4.2</v>
      </c>
      <c r="S282" s="64">
        <v>0</v>
      </c>
      <c r="T282" s="64">
        <v>0</v>
      </c>
      <c r="U282" s="233">
        <v>0.55000000000000004</v>
      </c>
      <c r="V282" s="64">
        <v>0</v>
      </c>
      <c r="W282" s="64">
        <v>0</v>
      </c>
      <c r="X282" s="64">
        <v>0</v>
      </c>
      <c r="Y282" s="64">
        <v>0</v>
      </c>
      <c r="Z282" s="64">
        <v>0</v>
      </c>
      <c r="AA282" s="304">
        <f t="shared" si="14"/>
        <v>7.6363636363636358</v>
      </c>
      <c r="AB282" s="64">
        <v>0</v>
      </c>
      <c r="AC282" s="182">
        <v>0</v>
      </c>
      <c r="AD282" s="64">
        <v>0</v>
      </c>
      <c r="AE282" s="64">
        <v>0</v>
      </c>
      <c r="AF282" s="64">
        <v>0</v>
      </c>
      <c r="AG282" s="64">
        <v>0</v>
      </c>
      <c r="AH282" s="64">
        <v>0</v>
      </c>
      <c r="AI282" s="64">
        <v>0</v>
      </c>
      <c r="AJ282" s="233">
        <v>0</v>
      </c>
      <c r="AK282" s="233">
        <v>0</v>
      </c>
      <c r="AL282" s="64">
        <v>0</v>
      </c>
      <c r="AM282" s="182">
        <v>0</v>
      </c>
      <c r="AN282" s="64">
        <v>0</v>
      </c>
      <c r="AO282" s="64">
        <v>0</v>
      </c>
      <c r="AP282" s="64">
        <v>0</v>
      </c>
      <c r="AQ282" s="64">
        <v>0</v>
      </c>
      <c r="AR282" s="64">
        <v>0</v>
      </c>
      <c r="AS282" s="64">
        <v>0</v>
      </c>
      <c r="AT282" s="64">
        <v>0</v>
      </c>
      <c r="AU282" s="182">
        <v>0</v>
      </c>
    </row>
    <row r="283" spans="1:289" hidden="1">
      <c r="A283" s="228" t="s">
        <v>576</v>
      </c>
      <c r="B283" s="295" cm="1">
        <f t="array" ref="B283">IFERROR(INDEX(Sensors_OpuBC_cpXFP!$G$2:$G$1013,MATCH($A283,Sensors_OpuBC_cpXFP!$A$2:$A$1013,0),0),"")</f>
        <v>0</v>
      </c>
      <c r="C283" s="296" t="str" cm="1">
        <f t="array" ref="C283">IFERROR(INDEX(Sensors_OpuBC_cpXFP!$H$2:$H$1013,MATCH($A283,Sensors_OpuBC_cpXFP!$A$2:$A$1013,0),0),"")</f>
        <v>v9 15T 455P</v>
      </c>
      <c r="D283" s="229" t="s">
        <v>777</v>
      </c>
      <c r="E283" s="308" t="str" cm="1">
        <f t="array" ref="E283">IFERROR(INDEX(Ligands_names_and_links!$B$3:$B$111,MATCH($D283,Ligands_names_and_links!$A$3:$A$111,0),0)," ")</f>
        <v>Levorphanol</v>
      </c>
      <c r="H283" s="137">
        <v>0</v>
      </c>
      <c r="J283" s="64">
        <v>0</v>
      </c>
      <c r="K283" s="64">
        <v>0</v>
      </c>
      <c r="L283" s="64">
        <v>0</v>
      </c>
      <c r="M283" s="64">
        <v>0</v>
      </c>
      <c r="N283" s="182">
        <v>0</v>
      </c>
      <c r="O283" s="64">
        <v>0</v>
      </c>
      <c r="P283" s="137" t="s">
        <v>894</v>
      </c>
      <c r="Q283" s="64">
        <v>0</v>
      </c>
      <c r="R283" s="244">
        <v>4</v>
      </c>
      <c r="S283" s="64">
        <v>0</v>
      </c>
      <c r="T283" s="64">
        <v>0</v>
      </c>
      <c r="U283" s="233">
        <v>0.68</v>
      </c>
      <c r="V283" s="64">
        <v>0</v>
      </c>
      <c r="W283" s="64">
        <v>0</v>
      </c>
      <c r="X283" s="64">
        <v>0</v>
      </c>
      <c r="Y283" s="64">
        <v>0</v>
      </c>
      <c r="Z283" s="64">
        <v>0</v>
      </c>
      <c r="AA283" s="304">
        <f t="shared" si="14"/>
        <v>5.8823529411764701</v>
      </c>
      <c r="AB283" s="64">
        <v>0</v>
      </c>
      <c r="AC283" s="182">
        <v>0</v>
      </c>
      <c r="AD283" s="64">
        <v>0</v>
      </c>
      <c r="AE283" s="64">
        <v>0</v>
      </c>
      <c r="AF283" s="64">
        <v>0</v>
      </c>
      <c r="AG283" s="64">
        <v>0</v>
      </c>
      <c r="AH283" s="64">
        <v>0</v>
      </c>
      <c r="AI283" s="64">
        <v>0</v>
      </c>
      <c r="AJ283" s="233">
        <v>0</v>
      </c>
      <c r="AK283" s="233">
        <v>0</v>
      </c>
      <c r="AL283" s="64">
        <v>0</v>
      </c>
      <c r="AM283" s="182">
        <v>0</v>
      </c>
      <c r="AN283" s="64">
        <v>0</v>
      </c>
      <c r="AO283" s="64">
        <v>0</v>
      </c>
      <c r="AP283" s="64">
        <v>0</v>
      </c>
      <c r="AQ283" s="64">
        <v>0</v>
      </c>
      <c r="AR283" s="64">
        <v>0</v>
      </c>
      <c r="AS283" s="64">
        <v>0</v>
      </c>
      <c r="AT283" s="64">
        <v>0</v>
      </c>
      <c r="AU283" s="182">
        <v>0</v>
      </c>
    </row>
    <row r="284" spans="1:289" hidden="1">
      <c r="A284" s="228" t="s">
        <v>577</v>
      </c>
      <c r="B284" s="295" cm="1">
        <f t="array" ref="B284">IFERROR(INDEX(Sensors_OpuBC_cpXFP!$G$2:$G$1013,MATCH($A284,Sensors_OpuBC_cpXFP!$A$2:$A$1013,0),0),"")</f>
        <v>0</v>
      </c>
      <c r="C284" s="296" t="str" cm="1">
        <f t="array" ref="C284">IFERROR(INDEX(Sensors_OpuBC_cpXFP!$H$2:$H$1013,MATCH($A284,Sensors_OpuBC_cpXFP!$A$2:$A$1013,0),0),"")</f>
        <v>v9 15T 455W</v>
      </c>
      <c r="D284" s="229" t="s">
        <v>777</v>
      </c>
      <c r="E284" s="308" t="str" cm="1">
        <f t="array" ref="E284">IFERROR(INDEX(Ligands_names_and_links!$B$3:$B$111,MATCH($D284,Ligands_names_and_links!$A$3:$A$111,0),0)," ")</f>
        <v>Levorphanol</v>
      </c>
      <c r="H284" s="137">
        <v>0</v>
      </c>
      <c r="J284" s="64">
        <v>0</v>
      </c>
      <c r="K284" s="64">
        <v>0</v>
      </c>
      <c r="L284" s="64">
        <v>0</v>
      </c>
      <c r="M284" s="64">
        <v>0</v>
      </c>
      <c r="N284" s="182">
        <v>0</v>
      </c>
      <c r="O284" s="64">
        <v>0</v>
      </c>
      <c r="P284" s="137" t="s">
        <v>894</v>
      </c>
      <c r="Q284" s="64">
        <v>0</v>
      </c>
      <c r="R284" s="244">
        <v>0.6</v>
      </c>
      <c r="S284" s="64">
        <v>0</v>
      </c>
      <c r="T284" s="64">
        <v>0</v>
      </c>
      <c r="U284" s="233">
        <v>1.2</v>
      </c>
      <c r="V284" s="64">
        <v>0</v>
      </c>
      <c r="W284" s="64">
        <v>0</v>
      </c>
      <c r="X284" s="64">
        <v>0</v>
      </c>
      <c r="Y284" s="64">
        <v>0</v>
      </c>
      <c r="Z284" s="64">
        <v>0</v>
      </c>
      <c r="AA284" s="304">
        <f t="shared" si="14"/>
        <v>0.5</v>
      </c>
      <c r="AB284" s="64">
        <v>0</v>
      </c>
      <c r="AC284" s="182">
        <v>0</v>
      </c>
      <c r="AD284" s="64">
        <v>0</v>
      </c>
      <c r="AE284" s="64">
        <v>0</v>
      </c>
      <c r="AF284" s="64">
        <v>0</v>
      </c>
      <c r="AG284" s="64">
        <v>0</v>
      </c>
      <c r="AH284" s="64">
        <v>0</v>
      </c>
      <c r="AI284" s="64">
        <v>0</v>
      </c>
      <c r="AJ284" s="233" t="s">
        <v>893</v>
      </c>
      <c r="AK284" s="233" t="s">
        <v>893</v>
      </c>
      <c r="AL284" s="64">
        <v>0</v>
      </c>
      <c r="AM284" s="182">
        <v>0</v>
      </c>
      <c r="AN284" s="64">
        <v>0</v>
      </c>
      <c r="AO284" s="64">
        <v>0</v>
      </c>
      <c r="AP284" s="64">
        <v>0</v>
      </c>
      <c r="AQ284" s="64">
        <v>0</v>
      </c>
      <c r="AR284" s="64">
        <v>0</v>
      </c>
      <c r="AS284" s="64">
        <v>0</v>
      </c>
      <c r="AT284" s="64">
        <v>0</v>
      </c>
      <c r="AU284" s="182">
        <v>0</v>
      </c>
    </row>
    <row r="285" spans="1:289" hidden="1">
      <c r="A285" s="228"/>
      <c r="B285" s="295" t="str" cm="1">
        <f t="array" ref="B285">IFERROR(INDEX(Sensors_OpuBC_cpXFP!$G$2:$G$1013,MATCH($A285,Sensors_OpuBC_cpXFP!$A$2:$A$1013,0),0),"")</f>
        <v/>
      </c>
      <c r="C285" s="296" t="str" cm="1">
        <f t="array" ref="C285">IFERROR(INDEX(Sensors_OpuBC_cpXFP!$H$2:$H$1013,MATCH($A285,Sensors_OpuBC_cpXFP!$A$2:$A$1013,0),0),"")</f>
        <v/>
      </c>
      <c r="D285" s="229" t="s">
        <v>777</v>
      </c>
      <c r="E285" s="308" t="str" cm="1">
        <f t="array" ref="E285">IFERROR(INDEX(Ligands_names_and_links!$B$3:$B$111,MATCH($D285,Ligands_names_and_links!$A$3:$A$111,0),0)," ")</f>
        <v>Levorphanol</v>
      </c>
      <c r="R285" s="244"/>
      <c r="U285" s="233"/>
      <c r="AA285" s="233"/>
      <c r="AJ285" s="233"/>
      <c r="AK285" s="233"/>
    </row>
    <row r="286" spans="1:289" s="238" customFormat="1" hidden="1">
      <c r="A286" s="228"/>
      <c r="B286" s="295" t="str" cm="1">
        <f t="array" ref="B286">IFERROR(INDEX(Sensors_OpuBC_cpXFP!$G$2:$G$1013,MATCH($A286,Sensors_OpuBC_cpXFP!$A$2:$A$1013,0),0),"")</f>
        <v/>
      </c>
      <c r="C286" s="296" t="str" cm="1">
        <f t="array" ref="C286">IFERROR(INDEX(Sensors_OpuBC_cpXFP!$H$2:$H$1013,MATCH($A286,Sensors_OpuBC_cpXFP!$A$2:$A$1013,0),0),"")</f>
        <v/>
      </c>
      <c r="D286" s="229" t="s">
        <v>777</v>
      </c>
      <c r="E286" s="308" t="str" cm="1">
        <f t="array" ref="E286">IFERROR(INDEX(Ligands_names_and_links!$B$3:$B$111,MATCH($D286,Ligands_names_and_links!$A$3:$A$111,0),0)," ")</f>
        <v>Levorphanol</v>
      </c>
      <c r="F286" s="137"/>
      <c r="G286" s="137"/>
      <c r="H286" s="137"/>
      <c r="I286" s="142"/>
      <c r="J286" s="64"/>
      <c r="K286" s="64"/>
      <c r="L286" s="64"/>
      <c r="M286" s="64"/>
      <c r="N286" s="182"/>
      <c r="O286" s="64"/>
      <c r="P286" s="137"/>
      <c r="Q286" s="64"/>
      <c r="R286" s="244"/>
      <c r="S286" s="64"/>
      <c r="T286" s="64"/>
      <c r="U286" s="233"/>
      <c r="V286" s="64"/>
      <c r="W286" s="64"/>
      <c r="X286" s="64"/>
      <c r="Y286" s="64"/>
      <c r="Z286" s="64"/>
      <c r="AA286" s="233"/>
      <c r="AB286" s="64"/>
      <c r="AC286" s="182"/>
      <c r="AD286" s="64"/>
      <c r="AE286" s="64"/>
      <c r="AF286" s="64"/>
      <c r="AG286" s="64"/>
      <c r="AH286" s="64"/>
      <c r="AI286" s="64"/>
      <c r="AJ286" s="233"/>
      <c r="AK286" s="233"/>
      <c r="AL286" s="64"/>
      <c r="AM286" s="182"/>
      <c r="AN286" s="64"/>
      <c r="AO286" s="64"/>
      <c r="AP286" s="64"/>
      <c r="AQ286" s="64"/>
      <c r="AR286" s="64"/>
      <c r="AS286" s="64"/>
      <c r="AT286" s="64"/>
      <c r="AU286" s="182"/>
      <c r="AV286" s="64"/>
      <c r="AW286" s="64"/>
      <c r="AX286" s="64"/>
      <c r="AY286" s="64"/>
      <c r="AZ286" s="64"/>
      <c r="BA286" s="64"/>
      <c r="BB286" s="64"/>
      <c r="BC286" s="64"/>
      <c r="BD286" s="64"/>
      <c r="BE286" s="64"/>
      <c r="BF286" s="64"/>
      <c r="BG286" s="64"/>
      <c r="BH286" s="64"/>
      <c r="BI286" s="64"/>
      <c r="BJ286" s="64"/>
      <c r="BK286" s="64"/>
      <c r="BL286" s="64"/>
      <c r="BM286" s="64"/>
      <c r="BN286" s="64"/>
      <c r="BO286" s="64"/>
      <c r="BP286" s="64"/>
      <c r="BQ286" s="64"/>
      <c r="BR286" s="64"/>
      <c r="BS286" s="64"/>
      <c r="BT286" s="64"/>
      <c r="BU286" s="64"/>
      <c r="BV286" s="64"/>
      <c r="BW286" s="64"/>
      <c r="BX286" s="64"/>
      <c r="BY286" s="64"/>
      <c r="BZ286" s="64"/>
      <c r="CA286" s="64"/>
      <c r="CB286" s="64"/>
      <c r="CC286" s="64"/>
      <c r="CD286" s="64"/>
      <c r="CE286" s="64"/>
      <c r="CF286" s="64"/>
      <c r="CG286" s="64"/>
      <c r="CH286" s="64"/>
      <c r="CI286" s="64"/>
      <c r="CJ286" s="64"/>
      <c r="CK286" s="64"/>
      <c r="CL286" s="64"/>
      <c r="CM286" s="64"/>
      <c r="CN286" s="64"/>
      <c r="CO286" s="64"/>
      <c r="CP286" s="64"/>
      <c r="CQ286" s="64"/>
      <c r="CR286" s="64"/>
      <c r="CS286" s="64"/>
      <c r="CT286" s="64"/>
      <c r="CU286" s="64"/>
      <c r="CV286" s="64"/>
      <c r="CW286" s="64"/>
      <c r="CX286" s="64"/>
      <c r="CY286" s="64"/>
      <c r="CZ286" s="64"/>
      <c r="DA286" s="64"/>
      <c r="DB286" s="64"/>
      <c r="DC286" s="64"/>
      <c r="DD286" s="64"/>
      <c r="DE286" s="64"/>
      <c r="DF286" s="64"/>
      <c r="DG286" s="64"/>
      <c r="DH286" s="64"/>
      <c r="DI286" s="64"/>
      <c r="DJ286" s="64"/>
      <c r="DK286" s="64"/>
      <c r="DL286" s="64"/>
      <c r="DM286" s="64"/>
      <c r="DN286" s="64"/>
      <c r="DO286" s="64"/>
      <c r="DP286" s="64"/>
      <c r="DQ286" s="64"/>
      <c r="DR286" s="64"/>
      <c r="DS286" s="64"/>
      <c r="DT286" s="64"/>
      <c r="DU286" s="64"/>
      <c r="DV286" s="64"/>
      <c r="DW286" s="64"/>
      <c r="DX286" s="64"/>
      <c r="DY286" s="64"/>
      <c r="DZ286" s="64"/>
      <c r="EA286" s="64"/>
      <c r="EB286" s="64"/>
      <c r="EC286" s="64"/>
      <c r="ED286" s="64"/>
      <c r="EE286" s="64"/>
      <c r="EF286" s="64"/>
      <c r="EG286" s="64"/>
      <c r="EH286" s="64"/>
      <c r="EI286" s="64"/>
      <c r="EJ286" s="64"/>
      <c r="EK286" s="64"/>
      <c r="EL286" s="64"/>
      <c r="EM286" s="64"/>
      <c r="EN286" s="64"/>
      <c r="EO286" s="64"/>
      <c r="EP286" s="64"/>
      <c r="EQ286" s="64"/>
      <c r="ER286" s="64"/>
      <c r="ES286" s="64"/>
      <c r="ET286" s="64"/>
      <c r="EU286" s="64"/>
      <c r="EV286" s="64"/>
      <c r="EW286" s="64"/>
      <c r="EX286" s="64"/>
      <c r="EY286" s="64"/>
      <c r="EZ286" s="64"/>
      <c r="FA286" s="64"/>
      <c r="FB286" s="64"/>
      <c r="FC286" s="64"/>
      <c r="FD286" s="64"/>
      <c r="FE286" s="64"/>
      <c r="FF286" s="64"/>
      <c r="FG286" s="64"/>
      <c r="FH286" s="64"/>
      <c r="FI286" s="64"/>
      <c r="FJ286" s="64"/>
      <c r="FK286" s="64"/>
      <c r="FL286" s="64"/>
      <c r="FM286" s="64"/>
      <c r="FN286" s="64"/>
      <c r="FO286" s="64"/>
      <c r="FP286" s="64"/>
      <c r="FQ286" s="64"/>
      <c r="FR286" s="64"/>
      <c r="FS286" s="64"/>
      <c r="FT286" s="64"/>
      <c r="FU286" s="64"/>
      <c r="FV286" s="64"/>
      <c r="FW286" s="64"/>
      <c r="FX286" s="64"/>
      <c r="FY286" s="64"/>
      <c r="FZ286" s="64"/>
      <c r="GA286" s="64"/>
      <c r="GB286" s="64"/>
      <c r="GC286" s="64"/>
      <c r="GD286" s="64"/>
      <c r="GE286" s="64"/>
      <c r="GF286" s="64"/>
      <c r="GG286" s="64"/>
      <c r="GH286" s="64"/>
      <c r="GI286" s="64"/>
      <c r="GJ286" s="64"/>
      <c r="GK286" s="64"/>
      <c r="GL286" s="64"/>
      <c r="GM286" s="64"/>
      <c r="GN286" s="64"/>
      <c r="GO286" s="64"/>
      <c r="GP286" s="64"/>
      <c r="GQ286" s="64"/>
      <c r="GR286" s="64"/>
      <c r="GS286" s="64"/>
      <c r="GT286" s="64"/>
      <c r="GU286" s="64"/>
      <c r="GV286" s="64"/>
      <c r="GW286" s="64"/>
      <c r="GX286" s="64"/>
      <c r="GY286" s="64"/>
      <c r="GZ286" s="64"/>
      <c r="HA286" s="64"/>
      <c r="HB286" s="64"/>
      <c r="HC286" s="64"/>
      <c r="HD286" s="64"/>
      <c r="HE286" s="64"/>
      <c r="HF286" s="64"/>
      <c r="HG286" s="64"/>
      <c r="HH286" s="64"/>
      <c r="HI286" s="64"/>
      <c r="HJ286" s="64"/>
      <c r="HK286" s="64"/>
      <c r="HL286" s="64"/>
      <c r="HM286" s="64"/>
      <c r="HN286" s="64"/>
      <c r="HO286" s="64"/>
      <c r="HP286" s="64"/>
      <c r="HQ286" s="64"/>
      <c r="HR286" s="64"/>
      <c r="HS286" s="64"/>
      <c r="HT286" s="64"/>
      <c r="HU286" s="64"/>
      <c r="HV286" s="64"/>
      <c r="HW286" s="64"/>
      <c r="HX286" s="64"/>
      <c r="HY286" s="64"/>
      <c r="HZ286" s="64"/>
      <c r="IA286" s="64"/>
      <c r="IB286" s="64"/>
      <c r="IC286" s="64"/>
      <c r="ID286" s="64"/>
      <c r="IE286" s="64"/>
      <c r="IF286" s="64"/>
      <c r="IG286" s="64"/>
      <c r="IH286" s="64"/>
      <c r="II286" s="64"/>
      <c r="IJ286" s="64"/>
      <c r="IK286" s="64"/>
      <c r="IL286" s="64"/>
      <c r="IM286" s="64"/>
      <c r="IN286" s="64"/>
      <c r="IO286" s="64"/>
      <c r="IP286" s="64"/>
      <c r="IQ286" s="64"/>
      <c r="IR286" s="64"/>
      <c r="IS286" s="64"/>
      <c r="IT286" s="64"/>
      <c r="IU286" s="64"/>
      <c r="IV286" s="64"/>
      <c r="IW286" s="64"/>
      <c r="IX286" s="64"/>
      <c r="IY286" s="64"/>
      <c r="IZ286" s="64"/>
      <c r="JA286" s="64"/>
      <c r="JB286" s="64"/>
      <c r="JC286" s="64"/>
      <c r="JD286" s="64"/>
      <c r="JE286" s="64"/>
      <c r="JF286" s="64"/>
      <c r="JG286" s="64"/>
      <c r="JH286" s="64"/>
      <c r="JI286" s="64"/>
      <c r="JJ286" s="64"/>
      <c r="JK286" s="64"/>
      <c r="JL286" s="64"/>
      <c r="JM286" s="64"/>
      <c r="JN286" s="64"/>
      <c r="JO286" s="64"/>
      <c r="JP286" s="64"/>
      <c r="JQ286" s="64"/>
      <c r="JR286" s="64"/>
      <c r="JS286" s="64"/>
      <c r="JT286" s="64"/>
      <c r="JU286" s="64"/>
      <c r="JV286" s="64"/>
      <c r="JW286" s="64"/>
      <c r="JX286" s="64"/>
      <c r="JY286" s="64"/>
      <c r="JZ286" s="64"/>
      <c r="KA286" s="64"/>
      <c r="KB286" s="64"/>
      <c r="KC286" s="64"/>
    </row>
    <row r="287" spans="1:289" hidden="1">
      <c r="A287" s="228"/>
      <c r="B287" s="295" t="str" cm="1">
        <f t="array" ref="B287">IFERROR(INDEX(Sensors_OpuBC_cpXFP!$G$2:$G$1013,MATCH($A287,Sensors_OpuBC_cpXFP!$A$2:$A$1013,0),0),"")</f>
        <v/>
      </c>
      <c r="C287" s="296" t="str" cm="1">
        <f t="array" ref="C287">IFERROR(INDEX(Sensors_OpuBC_cpXFP!$H$2:$H$1013,MATCH($A287,Sensors_OpuBC_cpXFP!$A$2:$A$1013,0),0),"")</f>
        <v/>
      </c>
      <c r="D287" s="229" t="s">
        <v>777</v>
      </c>
      <c r="E287" s="308" t="str" cm="1">
        <f t="array" ref="E287">IFERROR(INDEX(Ligands_names_and_links!$B$3:$B$111,MATCH($D287,Ligands_names_and_links!$A$3:$A$111,0),0)," ")</f>
        <v>Levorphanol</v>
      </c>
      <c r="R287" s="244"/>
      <c r="U287" s="233"/>
      <c r="AA287" s="233"/>
      <c r="AJ287" s="233"/>
      <c r="AK287" s="233"/>
    </row>
    <row r="288" spans="1:289" hidden="1">
      <c r="A288" s="228"/>
      <c r="B288" s="295" t="str" cm="1">
        <f t="array" ref="B288">IFERROR(INDEX(Sensors_OpuBC_cpXFP!$G$2:$G$1013,MATCH($A288,Sensors_OpuBC_cpXFP!$A$2:$A$1013,0),0),"")</f>
        <v/>
      </c>
      <c r="C288" s="296" t="str" cm="1">
        <f t="array" ref="C288">IFERROR(INDEX(Sensors_OpuBC_cpXFP!$H$2:$H$1013,MATCH($A288,Sensors_OpuBC_cpXFP!$A$2:$A$1013,0),0),"")</f>
        <v/>
      </c>
      <c r="D288" s="229" t="s">
        <v>777</v>
      </c>
      <c r="E288" s="308" t="str" cm="1">
        <f t="array" ref="E288">IFERROR(INDEX(Ligands_names_and_links!$B$3:$B$111,MATCH($D288,Ligands_names_and_links!$A$3:$A$111,0),0)," ")</f>
        <v>Levorphanol</v>
      </c>
      <c r="R288" s="244"/>
      <c r="U288" s="233"/>
      <c r="AA288" s="233"/>
      <c r="AJ288" s="233"/>
      <c r="AK288" s="233"/>
    </row>
    <row r="289" spans="1:289" hidden="1">
      <c r="A289" s="228"/>
      <c r="B289" s="295" t="str" cm="1">
        <f t="array" ref="B289">IFERROR(INDEX(Sensors_OpuBC_cpXFP!$G$2:$G$1013,MATCH($A289,Sensors_OpuBC_cpXFP!$A$2:$A$1013,0),0),"")</f>
        <v/>
      </c>
      <c r="C289" s="296" t="str" cm="1">
        <f t="array" ref="C289">IFERROR(INDEX(Sensors_OpuBC_cpXFP!$H$2:$H$1013,MATCH($A289,Sensors_OpuBC_cpXFP!$A$2:$A$1013,0),0),"")</f>
        <v/>
      </c>
      <c r="D289" s="229" t="s">
        <v>777</v>
      </c>
      <c r="E289" s="308" t="str" cm="1">
        <f t="array" ref="E289">IFERROR(INDEX(Ligands_names_and_links!$B$3:$B$111,MATCH($D289,Ligands_names_and_links!$A$3:$A$111,0),0)," ")</f>
        <v>Levorphanol</v>
      </c>
      <c r="R289" s="244"/>
      <c r="U289" s="233"/>
      <c r="AA289" s="233"/>
      <c r="AJ289" s="233"/>
      <c r="AK289" s="233"/>
    </row>
    <row r="290" spans="1:289" hidden="1">
      <c r="A290" s="228" t="s">
        <v>135</v>
      </c>
      <c r="B290" s="295" t="str" cm="1">
        <f t="array" ref="B290">IFERROR(INDEX(Sensors_OpuBC_cpXFP!$G$2:$G$1013,MATCH($A290,Sensors_OpuBC_cpXFP!$A$2:$A$1013,0),0),"")</f>
        <v>iFluoexetineSnFR</v>
      </c>
      <c r="C290" s="296" cm="1">
        <f t="array" ref="C290">IFERROR(INDEX(Sensors_OpuBC_cpXFP!$H$2:$H$1013,MATCH($A290,Sensors_OpuBC_cpXFP!$A$2:$A$1013,0),0),"")</f>
        <v>0</v>
      </c>
      <c r="D290" s="229" t="s">
        <v>778</v>
      </c>
      <c r="E290" s="308" t="str" cm="1">
        <f t="array" ref="E290">IFERROR(INDEX(Ligands_names_and_links!$B$3:$B$111,MATCH($D290,Ligands_names_and_links!$A$3:$A$111,0),0)," ")</f>
        <v>BRL52537</v>
      </c>
      <c r="F290" s="137">
        <v>0</v>
      </c>
      <c r="H290" s="137">
        <v>0</v>
      </c>
      <c r="J290" s="64">
        <v>0</v>
      </c>
      <c r="K290" s="64">
        <v>0</v>
      </c>
      <c r="L290" s="64">
        <v>0</v>
      </c>
      <c r="M290" s="64">
        <v>0</v>
      </c>
      <c r="N290" s="182">
        <v>0</v>
      </c>
      <c r="O290" s="64">
        <v>0</v>
      </c>
      <c r="P290" s="137" t="s">
        <v>892</v>
      </c>
      <c r="Q290" s="64">
        <v>0</v>
      </c>
      <c r="R290" s="244">
        <v>5.3</v>
      </c>
      <c r="S290" s="64">
        <v>0</v>
      </c>
      <c r="T290" s="64">
        <v>0</v>
      </c>
      <c r="U290" s="233">
        <v>148</v>
      </c>
      <c r="V290" s="64">
        <v>0</v>
      </c>
      <c r="W290" s="64">
        <v>0</v>
      </c>
      <c r="X290" s="64">
        <v>0</v>
      </c>
      <c r="Y290" s="64">
        <v>0</v>
      </c>
      <c r="Z290" s="64">
        <v>0</v>
      </c>
      <c r="AA290" s="304">
        <f>IFERROR(R290/U290," ")</f>
        <v>3.5810810810810813E-2</v>
      </c>
      <c r="AB290" s="64">
        <v>0</v>
      </c>
      <c r="AC290" s="182">
        <v>0</v>
      </c>
      <c r="AD290" s="64">
        <v>0</v>
      </c>
      <c r="AE290" s="64">
        <v>0</v>
      </c>
      <c r="AF290" s="64">
        <v>0</v>
      </c>
      <c r="AG290" s="64">
        <v>0</v>
      </c>
      <c r="AH290" s="64">
        <v>0</v>
      </c>
      <c r="AI290" s="64">
        <v>0</v>
      </c>
      <c r="AJ290" s="233">
        <v>0</v>
      </c>
      <c r="AK290" s="233">
        <v>0</v>
      </c>
      <c r="AL290" s="64">
        <v>0</v>
      </c>
      <c r="AM290" s="182">
        <v>0</v>
      </c>
      <c r="AN290" s="64">
        <v>0</v>
      </c>
      <c r="AO290" s="64">
        <v>0</v>
      </c>
      <c r="AP290" s="64">
        <v>0</v>
      </c>
      <c r="AQ290" s="64">
        <v>0</v>
      </c>
      <c r="AR290" s="64">
        <v>0</v>
      </c>
      <c r="AS290" s="64">
        <v>0</v>
      </c>
      <c r="AT290" s="64">
        <v>0</v>
      </c>
      <c r="AU290" s="182">
        <v>0</v>
      </c>
    </row>
    <row r="291" spans="1:289" hidden="1">
      <c r="A291" s="228" t="s">
        <v>376</v>
      </c>
      <c r="B291" s="295" cm="1">
        <f t="array" ref="B291">IFERROR(INDEX(Sensors_OpuBC_cpXFP!$G$2:$G$1013,MATCH($A291,Sensors_OpuBC_cpXFP!$A$2:$A$1013,0),0),"")</f>
        <v>0</v>
      </c>
      <c r="C291" s="296" cm="1">
        <f t="array" ref="C291">IFERROR(INDEX(Sensors_OpuBC_cpXFP!$H$2:$H$1013,MATCH($A291,Sensors_OpuBC_cpXFP!$A$2:$A$1013,0),0),"")</f>
        <v>0</v>
      </c>
      <c r="D291" s="229" t="s">
        <v>778</v>
      </c>
      <c r="E291" s="308" t="str" cm="1">
        <f t="array" ref="E291">IFERROR(INDEX(Ligands_names_and_links!$B$3:$B$111,MATCH($D291,Ligands_names_and_links!$A$3:$A$111,0),0)," ")</f>
        <v>BRL52537</v>
      </c>
      <c r="F291" s="137">
        <v>0</v>
      </c>
      <c r="H291" s="137">
        <v>0</v>
      </c>
      <c r="J291" s="64">
        <v>0</v>
      </c>
      <c r="K291" s="64">
        <v>0</v>
      </c>
      <c r="L291" s="64">
        <v>0</v>
      </c>
      <c r="M291" s="64">
        <v>0</v>
      </c>
      <c r="N291" s="182">
        <v>0</v>
      </c>
      <c r="O291" s="64">
        <v>0</v>
      </c>
      <c r="P291" s="137" t="s">
        <v>892</v>
      </c>
      <c r="Q291" s="64">
        <v>0</v>
      </c>
      <c r="R291" s="244">
        <v>13</v>
      </c>
      <c r="S291" s="64">
        <v>0</v>
      </c>
      <c r="T291" s="64">
        <v>0</v>
      </c>
      <c r="U291" s="233">
        <v>125</v>
      </c>
      <c r="V291" s="64">
        <v>0</v>
      </c>
      <c r="W291" s="64">
        <v>0</v>
      </c>
      <c r="X291" s="64">
        <v>0</v>
      </c>
      <c r="Y291" s="64">
        <v>0</v>
      </c>
      <c r="Z291" s="64">
        <v>0</v>
      </c>
      <c r="AA291" s="304">
        <f>IFERROR(R291/U291," ")</f>
        <v>0.104</v>
      </c>
      <c r="AB291" s="64">
        <v>0</v>
      </c>
      <c r="AC291" s="182">
        <v>0</v>
      </c>
      <c r="AD291" s="64">
        <v>0</v>
      </c>
      <c r="AE291" s="64">
        <v>0</v>
      </c>
      <c r="AF291" s="64">
        <v>0</v>
      </c>
      <c r="AG291" s="64">
        <v>0</v>
      </c>
      <c r="AH291" s="64">
        <v>0</v>
      </c>
      <c r="AI291" s="64">
        <v>0</v>
      </c>
      <c r="AJ291" s="233">
        <v>0</v>
      </c>
      <c r="AK291" s="233">
        <v>0</v>
      </c>
      <c r="AL291" s="64">
        <v>0</v>
      </c>
      <c r="AM291" s="182">
        <v>0</v>
      </c>
      <c r="AN291" s="64">
        <v>0</v>
      </c>
      <c r="AO291" s="64">
        <v>0</v>
      </c>
      <c r="AP291" s="64">
        <v>0</v>
      </c>
      <c r="AQ291" s="64">
        <v>0</v>
      </c>
      <c r="AR291" s="64">
        <v>0</v>
      </c>
      <c r="AS291" s="64">
        <v>0</v>
      </c>
      <c r="AT291" s="64">
        <v>0</v>
      </c>
      <c r="AU291" s="182">
        <v>0</v>
      </c>
    </row>
    <row r="292" spans="1:289" hidden="1">
      <c r="A292" s="234" t="s">
        <v>378</v>
      </c>
      <c r="B292" s="297" cm="1">
        <f t="array" ref="B292">IFERROR(INDEX(Sensors_OpuBC_cpXFP!$G$2:$G$1013,MATCH($A292,Sensors_OpuBC_cpXFP!$A$2:$A$1013,0),0),"")</f>
        <v>0</v>
      </c>
      <c r="C292" s="298" cm="1">
        <f t="array" ref="C292">IFERROR(INDEX(Sensors_OpuBC_cpXFP!$H$2:$H$1013,MATCH($A292,Sensors_OpuBC_cpXFP!$A$2:$A$1013,0),0),"")</f>
        <v>0</v>
      </c>
      <c r="D292" s="235" t="s">
        <v>778</v>
      </c>
      <c r="E292" s="309" t="str" cm="1">
        <f t="array" ref="E292">IFERROR(INDEX(Ligands_names_and_links!$B$3:$B$111,MATCH($D292,Ligands_names_and_links!$A$3:$A$111,0),0)," ")</f>
        <v>BRL52537</v>
      </c>
      <c r="F292" s="236">
        <v>0</v>
      </c>
      <c r="G292" s="236"/>
      <c r="H292" s="236">
        <v>0</v>
      </c>
      <c r="I292" s="237"/>
      <c r="J292" s="238">
        <v>0</v>
      </c>
      <c r="K292" s="238">
        <v>0</v>
      </c>
      <c r="L292" s="238">
        <v>0</v>
      </c>
      <c r="M292" s="238">
        <v>0</v>
      </c>
      <c r="N292" s="239">
        <v>0</v>
      </c>
      <c r="O292" s="238">
        <v>0</v>
      </c>
      <c r="P292" s="236" t="s">
        <v>892</v>
      </c>
      <c r="Q292" s="238">
        <v>0</v>
      </c>
      <c r="R292" s="245">
        <v>5.3</v>
      </c>
      <c r="S292" s="238">
        <v>0</v>
      </c>
      <c r="T292" s="238">
        <v>0</v>
      </c>
      <c r="U292" s="243">
        <v>148</v>
      </c>
      <c r="V292" s="238">
        <v>0</v>
      </c>
      <c r="W292" s="238">
        <v>0</v>
      </c>
      <c r="X292" s="238">
        <v>0</v>
      </c>
      <c r="Y292" s="238">
        <v>0</v>
      </c>
      <c r="Z292" s="238">
        <v>0</v>
      </c>
      <c r="AA292" s="305">
        <f>IFERROR(R292/U292," ")</f>
        <v>3.5810810810810813E-2</v>
      </c>
      <c r="AB292" s="238">
        <v>0</v>
      </c>
      <c r="AC292" s="239">
        <v>0</v>
      </c>
      <c r="AD292" s="238">
        <v>0</v>
      </c>
      <c r="AE292" s="238">
        <v>0</v>
      </c>
      <c r="AF292" s="238">
        <v>0</v>
      </c>
      <c r="AG292" s="238">
        <v>0</v>
      </c>
      <c r="AH292" s="238">
        <v>0</v>
      </c>
      <c r="AI292" s="238">
        <v>0</v>
      </c>
      <c r="AJ292" s="243">
        <v>0</v>
      </c>
      <c r="AK292" s="243">
        <v>0</v>
      </c>
      <c r="AL292" s="238">
        <v>0</v>
      </c>
      <c r="AM292" s="239">
        <v>0</v>
      </c>
      <c r="AN292" s="238">
        <v>0</v>
      </c>
      <c r="AO292" s="238">
        <v>0</v>
      </c>
      <c r="AP292" s="238">
        <v>0</v>
      </c>
      <c r="AQ292" s="238">
        <v>0</v>
      </c>
      <c r="AR292" s="238">
        <v>0</v>
      </c>
      <c r="AS292" s="238">
        <v>0</v>
      </c>
      <c r="AT292" s="238">
        <v>0</v>
      </c>
      <c r="AU292" s="239">
        <v>0</v>
      </c>
    </row>
    <row r="293" spans="1:289" hidden="1">
      <c r="A293" s="228" t="s">
        <v>381</v>
      </c>
      <c r="B293" s="295" cm="1">
        <f t="array" ref="B293">IFERROR(INDEX(Sensors_OpuBC_cpXFP!$G$2:$G$1013,MATCH($A293,Sensors_OpuBC_cpXFP!$A$2:$A$1013,0),0),"")</f>
        <v>0</v>
      </c>
      <c r="C293" s="296" cm="1">
        <f t="array" ref="C293">IFERROR(INDEX(Sensors_OpuBC_cpXFP!$H$2:$H$1013,MATCH($A293,Sensors_OpuBC_cpXFP!$A$2:$A$1013,0),0),"")</f>
        <v>0</v>
      </c>
      <c r="D293" s="229" t="s">
        <v>778</v>
      </c>
      <c r="E293" s="308" t="str" cm="1">
        <f t="array" ref="E293">IFERROR(INDEX(Ligands_names_and_links!$B$3:$B$111,MATCH($D293,Ligands_names_and_links!$A$3:$A$111,0),0)," ")</f>
        <v>BRL52537</v>
      </c>
      <c r="F293" s="137">
        <v>0</v>
      </c>
      <c r="H293" s="137">
        <v>0</v>
      </c>
      <c r="J293" s="64">
        <v>0</v>
      </c>
      <c r="K293" s="64">
        <v>0</v>
      </c>
      <c r="L293" s="64">
        <v>0</v>
      </c>
      <c r="M293" s="64">
        <v>0</v>
      </c>
      <c r="N293" s="182">
        <v>0</v>
      </c>
      <c r="O293" s="64">
        <v>0</v>
      </c>
      <c r="P293" s="137" t="s">
        <v>892</v>
      </c>
      <c r="Q293" s="64">
        <v>0</v>
      </c>
      <c r="R293" s="244">
        <v>9.9</v>
      </c>
      <c r="S293" s="64">
        <v>0</v>
      </c>
      <c r="T293" s="64">
        <v>0</v>
      </c>
      <c r="U293" s="233">
        <v>43.4</v>
      </c>
      <c r="V293" s="64">
        <v>0</v>
      </c>
      <c r="W293" s="64">
        <v>0</v>
      </c>
      <c r="X293" s="64">
        <v>0</v>
      </c>
      <c r="Y293" s="64">
        <v>0</v>
      </c>
      <c r="Z293" s="64">
        <v>0</v>
      </c>
      <c r="AA293" s="304">
        <f>IFERROR(R293/U293," ")</f>
        <v>0.22811059907834103</v>
      </c>
      <c r="AB293" s="64">
        <v>0</v>
      </c>
      <c r="AC293" s="182">
        <v>0</v>
      </c>
      <c r="AD293" s="64">
        <v>0</v>
      </c>
      <c r="AE293" s="64">
        <v>0</v>
      </c>
      <c r="AF293" s="64">
        <v>0</v>
      </c>
      <c r="AG293" s="64">
        <v>0</v>
      </c>
      <c r="AH293" s="64">
        <v>0</v>
      </c>
      <c r="AI293" s="64">
        <v>0</v>
      </c>
      <c r="AJ293" s="233">
        <v>0</v>
      </c>
      <c r="AK293" s="233">
        <v>0</v>
      </c>
      <c r="AL293" s="64">
        <v>0</v>
      </c>
      <c r="AM293" s="182">
        <v>0</v>
      </c>
      <c r="AN293" s="64">
        <v>0</v>
      </c>
      <c r="AO293" s="64">
        <v>0</v>
      </c>
      <c r="AP293" s="64">
        <v>0</v>
      </c>
      <c r="AQ293" s="64">
        <v>0</v>
      </c>
      <c r="AR293" s="64">
        <v>0</v>
      </c>
      <c r="AS293" s="64">
        <v>0</v>
      </c>
      <c r="AT293" s="64">
        <v>0</v>
      </c>
      <c r="AU293" s="182">
        <v>0</v>
      </c>
    </row>
    <row r="294" spans="1:289" hidden="1">
      <c r="A294" s="228"/>
      <c r="B294" s="295" t="str" cm="1">
        <f t="array" ref="B294">IFERROR(INDEX(Sensors_OpuBC_cpXFP!$G$2:$G$1013,MATCH($A294,Sensors_OpuBC_cpXFP!$A$2:$A$1013,0),0),"")</f>
        <v/>
      </c>
      <c r="C294" s="296" t="str" cm="1">
        <f t="array" ref="C294">IFERROR(INDEX(Sensors_OpuBC_cpXFP!$H$2:$H$1013,MATCH($A294,Sensors_OpuBC_cpXFP!$A$2:$A$1013,0),0),"")</f>
        <v/>
      </c>
      <c r="D294" s="229" t="s">
        <v>778</v>
      </c>
      <c r="E294" s="308" t="str" cm="1">
        <f t="array" ref="E294">IFERROR(INDEX(Ligands_names_and_links!$B$3:$B$111,MATCH($D294,Ligands_names_and_links!$A$3:$A$111,0),0)," ")</f>
        <v>BRL52537</v>
      </c>
      <c r="R294" s="244"/>
      <c r="U294" s="233"/>
      <c r="AA294" s="233"/>
      <c r="AJ294" s="233"/>
      <c r="AK294" s="233"/>
    </row>
    <row r="295" spans="1:289" hidden="1">
      <c r="A295" s="228"/>
      <c r="B295" s="295" t="str" cm="1">
        <f t="array" ref="B295">IFERROR(INDEX(Sensors_OpuBC_cpXFP!$G$2:$G$1013,MATCH($A295,Sensors_OpuBC_cpXFP!$A$2:$A$1013,0),0),"")</f>
        <v/>
      </c>
      <c r="C295" s="296" t="str" cm="1">
        <f t="array" ref="C295">IFERROR(INDEX(Sensors_OpuBC_cpXFP!$H$2:$H$1013,MATCH($A295,Sensors_OpuBC_cpXFP!$A$2:$A$1013,0),0),"")</f>
        <v/>
      </c>
      <c r="D295" s="229" t="s">
        <v>778</v>
      </c>
      <c r="E295" s="308" t="str" cm="1">
        <f t="array" ref="E295">IFERROR(INDEX(Ligands_names_and_links!$B$3:$B$111,MATCH($D295,Ligands_names_and_links!$A$3:$A$111,0),0)," ")</f>
        <v>BRL52537</v>
      </c>
      <c r="R295" s="244"/>
      <c r="U295" s="233"/>
      <c r="AA295" s="233"/>
      <c r="AJ295" s="233"/>
      <c r="AK295" s="233"/>
    </row>
    <row r="296" spans="1:289" hidden="1">
      <c r="A296" s="228"/>
      <c r="B296" s="295" t="str" cm="1">
        <f t="array" ref="B296">IFERROR(INDEX(Sensors_OpuBC_cpXFP!$G$2:$G$1013,MATCH($A296,Sensors_OpuBC_cpXFP!$A$2:$A$1013,0),0),"")</f>
        <v/>
      </c>
      <c r="C296" s="296" t="str" cm="1">
        <f t="array" ref="C296">IFERROR(INDEX(Sensors_OpuBC_cpXFP!$H$2:$H$1013,MATCH($A296,Sensors_OpuBC_cpXFP!$A$2:$A$1013,0),0),"")</f>
        <v/>
      </c>
      <c r="D296" s="229" t="s">
        <v>778</v>
      </c>
      <c r="E296" s="308" t="str" cm="1">
        <f t="array" ref="E296">IFERROR(INDEX(Ligands_names_and_links!$B$3:$B$111,MATCH($D296,Ligands_names_and_links!$A$3:$A$111,0),0)," ")</f>
        <v>BRL52537</v>
      </c>
      <c r="R296" s="244"/>
      <c r="U296" s="233"/>
      <c r="AA296" s="233"/>
      <c r="AJ296" s="233"/>
      <c r="AK296" s="233"/>
    </row>
    <row r="297" spans="1:289" hidden="1">
      <c r="A297" s="228" t="s">
        <v>390</v>
      </c>
      <c r="B297" s="295" cm="1">
        <f t="array" ref="B297">IFERROR(INDEX(Sensors_OpuBC_cpXFP!$G$2:$G$1013,MATCH($A297,Sensors_OpuBC_cpXFP!$A$2:$A$1013,0),0),"")</f>
        <v>0</v>
      </c>
      <c r="C297" s="296" cm="1">
        <f t="array" ref="C297">IFERROR(INDEX(Sensors_OpuBC_cpXFP!$H$2:$H$1013,MATCH($A297,Sensors_OpuBC_cpXFP!$A$2:$A$1013,0),0),"")</f>
        <v>0</v>
      </c>
      <c r="D297" s="229" t="s">
        <v>779</v>
      </c>
      <c r="E297" s="308" t="str" cm="1">
        <f t="array" ref="E297">IFERROR(INDEX(Ligands_names_and_links!$B$3:$B$111,MATCH($D297,Ligands_names_and_links!$A$3:$A$111,0),0)," ")</f>
        <v>Sufentanil</v>
      </c>
      <c r="F297" s="137">
        <v>0</v>
      </c>
      <c r="H297" s="137">
        <v>0</v>
      </c>
      <c r="J297" s="64">
        <v>0</v>
      </c>
      <c r="K297" s="64">
        <v>0</v>
      </c>
      <c r="L297" s="64">
        <v>0</v>
      </c>
      <c r="M297" s="64">
        <v>0</v>
      </c>
      <c r="N297" s="182">
        <v>0</v>
      </c>
      <c r="O297" s="64">
        <v>0</v>
      </c>
      <c r="P297" s="137" t="s">
        <v>894</v>
      </c>
      <c r="Q297" s="64">
        <v>0</v>
      </c>
      <c r="R297" s="244">
        <v>0.63</v>
      </c>
      <c r="S297" s="64">
        <v>0</v>
      </c>
      <c r="T297" s="64">
        <v>0</v>
      </c>
      <c r="U297" s="233">
        <v>50.6</v>
      </c>
      <c r="V297" s="64">
        <v>0</v>
      </c>
      <c r="W297" s="64">
        <v>0</v>
      </c>
      <c r="X297" s="64">
        <v>0</v>
      </c>
      <c r="Y297" s="64">
        <v>0</v>
      </c>
      <c r="Z297" s="64">
        <v>0</v>
      </c>
      <c r="AA297" s="304">
        <f>IFERROR(R297/U297," ")</f>
        <v>1.2450592885375493E-2</v>
      </c>
      <c r="AB297" s="64">
        <v>0</v>
      </c>
      <c r="AC297" s="182">
        <v>0</v>
      </c>
      <c r="AD297" s="64">
        <v>0</v>
      </c>
      <c r="AE297" s="64">
        <v>0</v>
      </c>
      <c r="AF297" s="64">
        <v>0</v>
      </c>
      <c r="AG297" s="64">
        <v>0</v>
      </c>
      <c r="AH297" s="64">
        <v>0</v>
      </c>
      <c r="AI297" s="64">
        <v>0</v>
      </c>
      <c r="AJ297" s="233">
        <v>0</v>
      </c>
      <c r="AK297" s="233">
        <v>0</v>
      </c>
      <c r="AL297" s="64">
        <v>0</v>
      </c>
      <c r="AM297" s="182">
        <v>0</v>
      </c>
      <c r="AN297" s="64">
        <v>0</v>
      </c>
      <c r="AO297" s="64">
        <v>0</v>
      </c>
      <c r="AP297" s="64">
        <v>0</v>
      </c>
      <c r="AQ297" s="64">
        <v>0</v>
      </c>
      <c r="AR297" s="64">
        <v>0</v>
      </c>
      <c r="AS297" s="64">
        <v>0</v>
      </c>
      <c r="AT297" s="64">
        <v>0</v>
      </c>
      <c r="AU297" s="182">
        <v>0</v>
      </c>
    </row>
    <row r="298" spans="1:289" hidden="1">
      <c r="A298" s="228" t="s">
        <v>393</v>
      </c>
      <c r="B298" s="295" cm="1">
        <f t="array" ref="B298">IFERROR(INDEX(Sensors_OpuBC_cpXFP!$G$2:$G$1013,MATCH($A298,Sensors_OpuBC_cpXFP!$A$2:$A$1013,0),0),"")</f>
        <v>0</v>
      </c>
      <c r="C298" s="296" cm="1">
        <f t="array" ref="C298">IFERROR(INDEX(Sensors_OpuBC_cpXFP!$H$2:$H$1013,MATCH($A298,Sensors_OpuBC_cpXFP!$A$2:$A$1013,0),0),"")</f>
        <v>0</v>
      </c>
      <c r="D298" s="229" t="s">
        <v>779</v>
      </c>
      <c r="E298" s="308" t="str" cm="1">
        <f t="array" ref="E298">IFERROR(INDEX(Ligands_names_and_links!$B$3:$B$111,MATCH($D298,Ligands_names_and_links!$A$3:$A$111,0),0)," ")</f>
        <v>Sufentanil</v>
      </c>
      <c r="F298" s="137">
        <v>0</v>
      </c>
      <c r="H298" s="137">
        <v>0</v>
      </c>
      <c r="J298" s="64">
        <v>0</v>
      </c>
      <c r="K298" s="64">
        <v>0</v>
      </c>
      <c r="L298" s="64">
        <v>0</v>
      </c>
      <c r="M298" s="64">
        <v>0</v>
      </c>
      <c r="N298" s="182">
        <v>0</v>
      </c>
      <c r="O298" s="64">
        <v>0</v>
      </c>
      <c r="P298" s="137" t="s">
        <v>894</v>
      </c>
      <c r="Q298" s="64">
        <v>0</v>
      </c>
      <c r="R298" s="244">
        <v>2.25</v>
      </c>
      <c r="S298" s="64">
        <v>0</v>
      </c>
      <c r="T298" s="64">
        <v>0</v>
      </c>
      <c r="U298" s="233">
        <v>10.9</v>
      </c>
      <c r="V298" s="64">
        <v>0</v>
      </c>
      <c r="W298" s="64">
        <v>0</v>
      </c>
      <c r="X298" s="64">
        <v>0</v>
      </c>
      <c r="Y298" s="64">
        <v>0</v>
      </c>
      <c r="Z298" s="64">
        <v>0</v>
      </c>
      <c r="AA298" s="304">
        <f>IFERROR(R298/U298," ")</f>
        <v>0.20642201834862384</v>
      </c>
      <c r="AB298" s="64">
        <v>0</v>
      </c>
      <c r="AC298" s="182">
        <v>0</v>
      </c>
      <c r="AD298" s="64">
        <v>0</v>
      </c>
      <c r="AE298" s="64">
        <v>0</v>
      </c>
      <c r="AF298" s="64">
        <v>0</v>
      </c>
      <c r="AG298" s="64">
        <v>0</v>
      </c>
      <c r="AH298" s="64">
        <v>0</v>
      </c>
      <c r="AI298" s="64">
        <v>0</v>
      </c>
      <c r="AJ298" s="233">
        <v>0</v>
      </c>
      <c r="AK298" s="233">
        <v>0</v>
      </c>
      <c r="AL298" s="64">
        <v>0</v>
      </c>
      <c r="AM298" s="182">
        <v>0</v>
      </c>
      <c r="AN298" s="64">
        <v>0</v>
      </c>
      <c r="AO298" s="64">
        <v>0</v>
      </c>
      <c r="AP298" s="64">
        <v>0</v>
      </c>
      <c r="AQ298" s="64">
        <v>0</v>
      </c>
      <c r="AR298" s="64">
        <v>0</v>
      </c>
      <c r="AS298" s="64">
        <v>0</v>
      </c>
      <c r="AT298" s="64">
        <v>0</v>
      </c>
      <c r="AU298" s="182">
        <v>0</v>
      </c>
    </row>
    <row r="299" spans="1:289" hidden="1">
      <c r="A299" s="228" t="s">
        <v>396</v>
      </c>
      <c r="B299" s="295" cm="1">
        <f t="array" ref="B299">IFERROR(INDEX(Sensors_OpuBC_cpXFP!$G$2:$G$1013,MATCH($A299,Sensors_OpuBC_cpXFP!$A$2:$A$1013,0),0),"")</f>
        <v>0</v>
      </c>
      <c r="C299" s="296" cm="1">
        <f t="array" ref="C299">IFERROR(INDEX(Sensors_OpuBC_cpXFP!$H$2:$H$1013,MATCH($A299,Sensors_OpuBC_cpXFP!$A$2:$A$1013,0),0),"")</f>
        <v>0</v>
      </c>
      <c r="D299" s="229" t="s">
        <v>779</v>
      </c>
      <c r="E299" s="308" t="str" cm="1">
        <f t="array" ref="E299">IFERROR(INDEX(Ligands_names_and_links!$B$3:$B$111,MATCH($D299,Ligands_names_and_links!$A$3:$A$111,0),0)," ")</f>
        <v>Sufentanil</v>
      </c>
      <c r="F299" s="137">
        <v>0</v>
      </c>
      <c r="H299" s="137">
        <v>0</v>
      </c>
      <c r="J299" s="64">
        <v>0</v>
      </c>
      <c r="K299" s="64">
        <v>0</v>
      </c>
      <c r="L299" s="64">
        <v>0</v>
      </c>
      <c r="M299" s="64">
        <v>0</v>
      </c>
      <c r="N299" s="182">
        <v>0</v>
      </c>
      <c r="O299" s="64">
        <v>0</v>
      </c>
      <c r="P299" s="137" t="s">
        <v>894</v>
      </c>
      <c r="Q299" s="64">
        <v>0</v>
      </c>
      <c r="R299" s="244">
        <v>1.71</v>
      </c>
      <c r="S299" s="64">
        <v>0</v>
      </c>
      <c r="T299" s="64">
        <v>0</v>
      </c>
      <c r="U299" s="233">
        <v>30.3</v>
      </c>
      <c r="V299" s="64">
        <v>0</v>
      </c>
      <c r="W299" s="64">
        <v>0</v>
      </c>
      <c r="X299" s="64">
        <v>0</v>
      </c>
      <c r="Y299" s="64">
        <v>0</v>
      </c>
      <c r="Z299" s="64">
        <v>0</v>
      </c>
      <c r="AA299" s="304">
        <f>IFERROR(R299/U299," ")</f>
        <v>5.643564356435643E-2</v>
      </c>
      <c r="AB299" s="64">
        <v>0</v>
      </c>
      <c r="AC299" s="182">
        <v>0</v>
      </c>
      <c r="AD299" s="64">
        <v>0</v>
      </c>
      <c r="AE299" s="64">
        <v>0</v>
      </c>
      <c r="AF299" s="64">
        <v>0</v>
      </c>
      <c r="AG299" s="64">
        <v>0</v>
      </c>
      <c r="AH299" s="64">
        <v>0</v>
      </c>
      <c r="AI299" s="64">
        <v>0</v>
      </c>
      <c r="AJ299" s="233">
        <v>0</v>
      </c>
      <c r="AK299" s="233">
        <v>0</v>
      </c>
      <c r="AL299" s="64">
        <v>0</v>
      </c>
      <c r="AM299" s="182">
        <v>0</v>
      </c>
      <c r="AN299" s="64">
        <v>0</v>
      </c>
      <c r="AO299" s="64">
        <v>0</v>
      </c>
      <c r="AP299" s="64">
        <v>0</v>
      </c>
      <c r="AQ299" s="64">
        <v>0</v>
      </c>
      <c r="AR299" s="64">
        <v>0</v>
      </c>
      <c r="AS299" s="64">
        <v>0</v>
      </c>
      <c r="AT299" s="64">
        <v>0</v>
      </c>
      <c r="AU299" s="182">
        <v>0</v>
      </c>
    </row>
    <row r="300" spans="1:289" hidden="1">
      <c r="A300" s="228" t="s">
        <v>398</v>
      </c>
      <c r="B300" s="295" cm="1">
        <f t="array" ref="B300">IFERROR(INDEX(Sensors_OpuBC_cpXFP!$G$2:$G$1013,MATCH($A300,Sensors_OpuBC_cpXFP!$A$2:$A$1013,0),0),"")</f>
        <v>0</v>
      </c>
      <c r="C300" s="296" cm="1">
        <f t="array" ref="C300">IFERROR(INDEX(Sensors_OpuBC_cpXFP!$H$2:$H$1013,MATCH($A300,Sensors_OpuBC_cpXFP!$A$2:$A$1013,0),0),"")</f>
        <v>0</v>
      </c>
      <c r="D300" s="229" t="s">
        <v>779</v>
      </c>
      <c r="E300" s="308" t="str" cm="1">
        <f t="array" ref="E300">IFERROR(INDEX(Ligands_names_and_links!$B$3:$B$111,MATCH($D300,Ligands_names_and_links!$A$3:$A$111,0),0)," ")</f>
        <v>Sufentanil</v>
      </c>
      <c r="F300" s="137">
        <v>0</v>
      </c>
      <c r="H300" s="137">
        <v>0</v>
      </c>
      <c r="J300" s="64">
        <v>0</v>
      </c>
      <c r="K300" s="64">
        <v>0</v>
      </c>
      <c r="L300" s="64">
        <v>0</v>
      </c>
      <c r="M300" s="64">
        <v>0</v>
      </c>
      <c r="N300" s="182">
        <v>0</v>
      </c>
      <c r="O300" s="64">
        <v>0</v>
      </c>
      <c r="P300" s="137" t="s">
        <v>892</v>
      </c>
      <c r="Q300" s="64">
        <v>0</v>
      </c>
      <c r="R300" s="244">
        <v>0.7</v>
      </c>
      <c r="S300" s="64">
        <v>0</v>
      </c>
      <c r="T300" s="64">
        <v>0</v>
      </c>
      <c r="U300" s="233"/>
      <c r="V300" s="64">
        <v>0</v>
      </c>
      <c r="W300" s="64">
        <v>0</v>
      </c>
      <c r="X300" s="64">
        <v>0</v>
      </c>
      <c r="Y300" s="64">
        <v>0</v>
      </c>
      <c r="Z300" s="64">
        <v>0</v>
      </c>
      <c r="AA300" s="363">
        <v>7.0000000000000001E-3</v>
      </c>
      <c r="AB300" s="64">
        <v>0</v>
      </c>
      <c r="AC300" s="182">
        <v>0</v>
      </c>
      <c r="AD300" s="64">
        <v>0</v>
      </c>
      <c r="AE300" s="64">
        <v>0</v>
      </c>
      <c r="AF300" s="64">
        <v>0</v>
      </c>
      <c r="AG300" s="64">
        <v>0</v>
      </c>
      <c r="AH300" s="64">
        <v>0</v>
      </c>
      <c r="AI300" s="64">
        <v>0</v>
      </c>
      <c r="AJ300" s="233">
        <v>0</v>
      </c>
      <c r="AK300" s="233">
        <v>0</v>
      </c>
      <c r="AL300" s="64">
        <v>0</v>
      </c>
      <c r="AM300" s="182">
        <v>0</v>
      </c>
      <c r="AN300" s="64">
        <v>0</v>
      </c>
      <c r="AO300" s="64">
        <v>0</v>
      </c>
      <c r="AP300" s="64">
        <v>0</v>
      </c>
      <c r="AQ300" s="64">
        <v>0</v>
      </c>
      <c r="AR300" s="64">
        <v>0</v>
      </c>
      <c r="AS300" s="64">
        <v>0</v>
      </c>
      <c r="AT300" s="64">
        <v>0</v>
      </c>
      <c r="AU300" s="182">
        <v>0</v>
      </c>
    </row>
    <row r="301" spans="1:289" hidden="1">
      <c r="A301" s="228"/>
      <c r="B301" s="295" t="str" cm="1">
        <f t="array" ref="B301">IFERROR(INDEX(Sensors_OpuBC_cpXFP!$G$2:$G$1013,MATCH($A301,Sensors_OpuBC_cpXFP!$A$2:$A$1013,0),0),"")</f>
        <v/>
      </c>
      <c r="C301" s="296" t="str" cm="1">
        <f t="array" ref="C301">IFERROR(INDEX(Sensors_OpuBC_cpXFP!$H$2:$H$1013,MATCH($A301,Sensors_OpuBC_cpXFP!$A$2:$A$1013,0),0),"")</f>
        <v/>
      </c>
      <c r="D301" s="229" t="s">
        <v>779</v>
      </c>
      <c r="E301" s="308" t="str" cm="1">
        <f t="array" ref="E301">IFERROR(INDEX(Ligands_names_and_links!$B$3:$B$111,MATCH($D301,Ligands_names_and_links!$A$3:$A$111,0),0)," ")</f>
        <v>Sufentanil</v>
      </c>
      <c r="R301" s="244"/>
      <c r="U301" s="233"/>
      <c r="AA301" s="233"/>
      <c r="AJ301" s="233"/>
      <c r="AK301" s="233"/>
    </row>
    <row r="302" spans="1:289" s="238" customFormat="1" hidden="1">
      <c r="A302" s="228"/>
      <c r="B302" s="295" t="str" cm="1">
        <f t="array" ref="B302">IFERROR(INDEX(Sensors_OpuBC_cpXFP!$G$2:$G$1013,MATCH($A302,Sensors_OpuBC_cpXFP!$A$2:$A$1013,0),0),"")</f>
        <v/>
      </c>
      <c r="C302" s="296" t="str" cm="1">
        <f t="array" ref="C302">IFERROR(INDEX(Sensors_OpuBC_cpXFP!$H$2:$H$1013,MATCH($A302,Sensors_OpuBC_cpXFP!$A$2:$A$1013,0),0),"")</f>
        <v/>
      </c>
      <c r="D302" s="229" t="s">
        <v>779</v>
      </c>
      <c r="E302" s="308" t="str" cm="1">
        <f t="array" ref="E302">IFERROR(INDEX(Ligands_names_and_links!$B$3:$B$111,MATCH($D302,Ligands_names_and_links!$A$3:$A$111,0),0)," ")</f>
        <v>Sufentanil</v>
      </c>
      <c r="F302" s="137"/>
      <c r="G302" s="137"/>
      <c r="H302" s="137"/>
      <c r="I302" s="142"/>
      <c r="J302" s="64"/>
      <c r="K302" s="64"/>
      <c r="L302" s="64"/>
      <c r="M302" s="64"/>
      <c r="N302" s="182"/>
      <c r="O302" s="64"/>
      <c r="P302" s="137"/>
      <c r="Q302" s="64"/>
      <c r="R302" s="244"/>
      <c r="S302" s="64"/>
      <c r="T302" s="64"/>
      <c r="U302" s="233"/>
      <c r="V302" s="64"/>
      <c r="W302" s="64"/>
      <c r="X302" s="64"/>
      <c r="Y302" s="64"/>
      <c r="Z302" s="64"/>
      <c r="AA302" s="233"/>
      <c r="AB302" s="64"/>
      <c r="AC302" s="182"/>
      <c r="AD302" s="64"/>
      <c r="AE302" s="64"/>
      <c r="AF302" s="64"/>
      <c r="AG302" s="64"/>
      <c r="AH302" s="64"/>
      <c r="AI302" s="64"/>
      <c r="AJ302" s="233"/>
      <c r="AK302" s="233"/>
      <c r="AL302" s="64"/>
      <c r="AM302" s="182"/>
      <c r="AN302" s="64"/>
      <c r="AO302" s="64"/>
      <c r="AP302" s="64"/>
      <c r="AQ302" s="64"/>
      <c r="AR302" s="64"/>
      <c r="AS302" s="64"/>
      <c r="AT302" s="64"/>
      <c r="AU302" s="182"/>
      <c r="AV302" s="64"/>
      <c r="AW302" s="64"/>
      <c r="AX302" s="64"/>
      <c r="AY302" s="64"/>
      <c r="AZ302" s="64"/>
      <c r="BA302" s="64"/>
      <c r="BB302" s="64"/>
      <c r="BC302" s="64"/>
      <c r="BD302" s="64"/>
      <c r="BE302" s="64"/>
      <c r="BF302" s="64"/>
      <c r="BG302" s="64"/>
      <c r="BH302" s="64"/>
      <c r="BI302" s="64"/>
      <c r="BJ302" s="64"/>
      <c r="BK302" s="64"/>
      <c r="BL302" s="64"/>
      <c r="BM302" s="64"/>
      <c r="BN302" s="64"/>
      <c r="BO302" s="64"/>
      <c r="BP302" s="64"/>
      <c r="BQ302" s="64"/>
      <c r="BR302" s="64"/>
      <c r="BS302" s="64"/>
      <c r="BT302" s="64"/>
      <c r="BU302" s="64"/>
      <c r="BV302" s="64"/>
      <c r="BW302" s="64"/>
      <c r="BX302" s="64"/>
      <c r="BY302" s="64"/>
      <c r="BZ302" s="64"/>
      <c r="CA302" s="64"/>
      <c r="CB302" s="64"/>
      <c r="CC302" s="64"/>
      <c r="CD302" s="64"/>
      <c r="CE302" s="64"/>
      <c r="CF302" s="64"/>
      <c r="CG302" s="64"/>
      <c r="CH302" s="64"/>
      <c r="CI302" s="64"/>
      <c r="CJ302" s="64"/>
      <c r="CK302" s="64"/>
      <c r="CL302" s="64"/>
      <c r="CM302" s="64"/>
      <c r="CN302" s="64"/>
      <c r="CO302" s="64"/>
      <c r="CP302" s="64"/>
      <c r="CQ302" s="64"/>
      <c r="CR302" s="64"/>
      <c r="CS302" s="64"/>
      <c r="CT302" s="64"/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  <c r="DE302" s="64"/>
      <c r="DF302" s="64"/>
      <c r="DG302" s="64"/>
      <c r="DH302" s="64"/>
      <c r="DI302" s="64"/>
      <c r="DJ302" s="64"/>
      <c r="DK302" s="64"/>
      <c r="DL302" s="64"/>
      <c r="DM302" s="64"/>
      <c r="DN302" s="64"/>
      <c r="DO302" s="64"/>
      <c r="DP302" s="64"/>
      <c r="DQ302" s="64"/>
      <c r="DR302" s="64"/>
      <c r="DS302" s="64"/>
      <c r="DT302" s="64"/>
      <c r="DU302" s="64"/>
      <c r="DV302" s="64"/>
      <c r="DW302" s="64"/>
      <c r="DX302" s="64"/>
      <c r="DY302" s="64"/>
      <c r="DZ302" s="64"/>
      <c r="EA302" s="64"/>
      <c r="EB302" s="64"/>
      <c r="EC302" s="64"/>
      <c r="ED302" s="64"/>
      <c r="EE302" s="64"/>
      <c r="EF302" s="64"/>
      <c r="EG302" s="64"/>
      <c r="EH302" s="64"/>
      <c r="EI302" s="64"/>
      <c r="EJ302" s="64"/>
      <c r="EK302" s="64"/>
      <c r="EL302" s="64"/>
      <c r="EM302" s="64"/>
      <c r="EN302" s="64"/>
      <c r="EO302" s="64"/>
      <c r="EP302" s="64"/>
      <c r="EQ302" s="64"/>
      <c r="ER302" s="64"/>
      <c r="ES302" s="64"/>
      <c r="ET302" s="64"/>
      <c r="EU302" s="64"/>
      <c r="EV302" s="64"/>
      <c r="EW302" s="64"/>
      <c r="EX302" s="64"/>
      <c r="EY302" s="64"/>
      <c r="EZ302" s="64"/>
      <c r="FA302" s="64"/>
      <c r="FB302" s="64"/>
      <c r="FC302" s="64"/>
      <c r="FD302" s="64"/>
      <c r="FE302" s="64"/>
      <c r="FF302" s="64"/>
      <c r="FG302" s="64"/>
      <c r="FH302" s="64"/>
      <c r="FI302" s="64"/>
      <c r="FJ302" s="64"/>
      <c r="FK302" s="64"/>
      <c r="FL302" s="64"/>
      <c r="FM302" s="64"/>
      <c r="FN302" s="64"/>
      <c r="FO302" s="64"/>
      <c r="FP302" s="64"/>
      <c r="FQ302" s="64"/>
      <c r="FR302" s="64"/>
      <c r="FS302" s="64"/>
      <c r="FT302" s="64"/>
      <c r="FU302" s="64"/>
      <c r="FV302" s="64"/>
      <c r="FW302" s="64"/>
      <c r="FX302" s="64"/>
      <c r="FY302" s="64"/>
      <c r="FZ302" s="64"/>
      <c r="GA302" s="64"/>
      <c r="GB302" s="64"/>
      <c r="GC302" s="64"/>
      <c r="GD302" s="64"/>
      <c r="GE302" s="64"/>
      <c r="GF302" s="64"/>
      <c r="GG302" s="64"/>
      <c r="GH302" s="64"/>
      <c r="GI302" s="64"/>
      <c r="GJ302" s="64"/>
      <c r="GK302" s="64"/>
      <c r="GL302" s="64"/>
      <c r="GM302" s="64"/>
      <c r="GN302" s="64"/>
      <c r="GO302" s="64"/>
      <c r="GP302" s="64"/>
      <c r="GQ302" s="64"/>
      <c r="GR302" s="64"/>
      <c r="GS302" s="64"/>
      <c r="GT302" s="64"/>
      <c r="GU302" s="64"/>
      <c r="GV302" s="64"/>
      <c r="GW302" s="64"/>
      <c r="GX302" s="64"/>
      <c r="GY302" s="64"/>
      <c r="GZ302" s="64"/>
      <c r="HA302" s="64"/>
      <c r="HB302" s="64"/>
      <c r="HC302" s="64"/>
      <c r="HD302" s="64"/>
      <c r="HE302" s="64"/>
      <c r="HF302" s="64"/>
      <c r="HG302" s="64"/>
      <c r="HH302" s="64"/>
      <c r="HI302" s="64"/>
      <c r="HJ302" s="64"/>
      <c r="HK302" s="64"/>
      <c r="HL302" s="64"/>
      <c r="HM302" s="64"/>
      <c r="HN302" s="64"/>
      <c r="HO302" s="64"/>
      <c r="HP302" s="64"/>
      <c r="HQ302" s="64"/>
      <c r="HR302" s="64"/>
      <c r="HS302" s="64"/>
      <c r="HT302" s="64"/>
      <c r="HU302" s="64"/>
      <c r="HV302" s="64"/>
      <c r="HW302" s="64"/>
      <c r="HX302" s="64"/>
      <c r="HY302" s="64"/>
      <c r="HZ302" s="64"/>
      <c r="IA302" s="64"/>
      <c r="IB302" s="64"/>
      <c r="IC302" s="64"/>
      <c r="ID302" s="64"/>
      <c r="IE302" s="64"/>
      <c r="IF302" s="64"/>
      <c r="IG302" s="64"/>
      <c r="IH302" s="64"/>
      <c r="II302" s="64"/>
      <c r="IJ302" s="64"/>
      <c r="IK302" s="64"/>
      <c r="IL302" s="64"/>
      <c r="IM302" s="64"/>
      <c r="IN302" s="64"/>
      <c r="IO302" s="64"/>
      <c r="IP302" s="64"/>
      <c r="IQ302" s="64"/>
      <c r="IR302" s="64"/>
      <c r="IS302" s="64"/>
      <c r="IT302" s="64"/>
      <c r="IU302" s="64"/>
      <c r="IV302" s="64"/>
      <c r="IW302" s="64"/>
      <c r="IX302" s="64"/>
      <c r="IY302" s="64"/>
      <c r="IZ302" s="64"/>
      <c r="JA302" s="64"/>
      <c r="JB302" s="64"/>
      <c r="JC302" s="64"/>
      <c r="JD302" s="64"/>
      <c r="JE302" s="64"/>
      <c r="JF302" s="64"/>
      <c r="JG302" s="64"/>
      <c r="JH302" s="64"/>
      <c r="JI302" s="64"/>
      <c r="JJ302" s="64"/>
      <c r="JK302" s="64"/>
      <c r="JL302" s="64"/>
      <c r="JM302" s="64"/>
      <c r="JN302" s="64"/>
      <c r="JO302" s="64"/>
      <c r="JP302" s="64"/>
      <c r="JQ302" s="64"/>
      <c r="JR302" s="64"/>
      <c r="JS302" s="64"/>
      <c r="JT302" s="64"/>
      <c r="JU302" s="64"/>
      <c r="JV302" s="64"/>
      <c r="JW302" s="64"/>
      <c r="JX302" s="64"/>
      <c r="JY302" s="64"/>
      <c r="JZ302" s="64"/>
      <c r="KA302" s="64"/>
      <c r="KB302" s="64"/>
      <c r="KC302" s="64"/>
    </row>
    <row r="303" spans="1:289" hidden="1">
      <c r="A303" s="228"/>
      <c r="B303" s="295" t="str" cm="1">
        <f t="array" ref="B303">IFERROR(INDEX(Sensors_OpuBC_cpXFP!$G$2:$G$1013,MATCH($A303,Sensors_OpuBC_cpXFP!$A$2:$A$1013,0),0),"")</f>
        <v/>
      </c>
      <c r="C303" s="296" t="str" cm="1">
        <f t="array" ref="C303">IFERROR(INDEX(Sensors_OpuBC_cpXFP!$H$2:$H$1013,MATCH($A303,Sensors_OpuBC_cpXFP!$A$2:$A$1013,0),0),"")</f>
        <v/>
      </c>
      <c r="D303" s="229" t="s">
        <v>779</v>
      </c>
      <c r="E303" s="308" t="str" cm="1">
        <f t="array" ref="E303">IFERROR(INDEX(Ligands_names_and_links!$B$3:$B$111,MATCH($D303,Ligands_names_and_links!$A$3:$A$111,0),0)," ")</f>
        <v>Sufentanil</v>
      </c>
      <c r="R303" s="244"/>
      <c r="U303" s="233"/>
      <c r="AA303" s="233"/>
      <c r="AJ303" s="233"/>
      <c r="AK303" s="233"/>
    </row>
    <row r="304" spans="1:289" hidden="1">
      <c r="A304" s="228" t="s">
        <v>118</v>
      </c>
      <c r="B304" s="295" t="str" cm="1">
        <f t="array" ref="B304">IFERROR(INDEX(Sensors_OpuBC_cpXFP!$G$2:$G$1013,MATCH($A304,Sensors_OpuBC_cpXFP!$A$2:$A$1013,0),0),"")</f>
        <v>iCytSnFR</v>
      </c>
      <c r="C304" s="296" cm="1">
        <f t="array" ref="C304">IFERROR(INDEX(Sensors_OpuBC_cpXFP!$H$2:$H$1013,MATCH($A304,Sensors_OpuBC_cpXFP!$A$2:$A$1013,0),0),"")</f>
        <v>0</v>
      </c>
      <c r="D304" s="229" t="s">
        <v>780</v>
      </c>
      <c r="E304" s="308" t="str" cm="1">
        <f t="array" ref="E304">IFERROR(INDEX(Ligands_names_and_links!$B$3:$B$111,MATCH($D304,Ligands_names_and_links!$A$3:$A$111,0),0)," ")</f>
        <v>Dianicline</v>
      </c>
      <c r="F304" s="137">
        <v>0</v>
      </c>
      <c r="H304" s="137">
        <v>0</v>
      </c>
      <c r="J304" s="64">
        <v>0</v>
      </c>
      <c r="K304" s="64">
        <v>0</v>
      </c>
      <c r="L304" s="64">
        <v>0</v>
      </c>
      <c r="M304" s="64">
        <v>0</v>
      </c>
      <c r="N304" s="182">
        <v>0</v>
      </c>
      <c r="O304" s="64">
        <v>0</v>
      </c>
      <c r="P304" s="137" t="s">
        <v>892</v>
      </c>
      <c r="Q304" s="64">
        <v>0</v>
      </c>
      <c r="R304" s="244">
        <v>6</v>
      </c>
      <c r="S304" s="64">
        <v>0</v>
      </c>
      <c r="T304" s="64">
        <v>0</v>
      </c>
      <c r="U304" s="233">
        <v>33</v>
      </c>
      <c r="V304" s="64">
        <v>0</v>
      </c>
      <c r="W304" s="64">
        <v>0</v>
      </c>
      <c r="X304" s="64">
        <v>0</v>
      </c>
      <c r="Y304" s="64">
        <v>0</v>
      </c>
      <c r="Z304" s="64">
        <v>0</v>
      </c>
      <c r="AA304" s="304">
        <f t="shared" ref="AA304:AA321" si="15">IFERROR(R304/U304," ")</f>
        <v>0.18181818181818182</v>
      </c>
      <c r="AB304" s="64">
        <v>0</v>
      </c>
      <c r="AC304" s="182">
        <v>0</v>
      </c>
      <c r="AD304" s="64">
        <v>0</v>
      </c>
      <c r="AE304" s="64">
        <v>0</v>
      </c>
      <c r="AF304" s="64">
        <v>0</v>
      </c>
      <c r="AG304" s="64">
        <v>0</v>
      </c>
      <c r="AH304" s="64">
        <v>0</v>
      </c>
      <c r="AI304" s="64">
        <v>0</v>
      </c>
      <c r="AJ304" s="233">
        <v>0</v>
      </c>
      <c r="AK304" s="233">
        <v>0</v>
      </c>
      <c r="AL304" s="64">
        <v>0</v>
      </c>
      <c r="AM304" s="182">
        <v>0</v>
      </c>
      <c r="AN304" s="64">
        <v>0</v>
      </c>
      <c r="AO304" s="64">
        <v>0</v>
      </c>
      <c r="AP304" s="64">
        <v>0</v>
      </c>
      <c r="AQ304" s="64">
        <v>0</v>
      </c>
      <c r="AR304" s="64">
        <v>0</v>
      </c>
      <c r="AS304" s="64">
        <v>0</v>
      </c>
      <c r="AT304" s="64">
        <v>0</v>
      </c>
      <c r="AU304" s="182">
        <v>0</v>
      </c>
    </row>
    <row r="305" spans="1:289" hidden="1">
      <c r="A305" s="228" t="s">
        <v>127</v>
      </c>
      <c r="B305" s="295" t="str" cm="1">
        <f t="array" ref="B305">IFERROR(INDEX(Sensors_OpuBC_cpXFP!$G$2:$G$1013,MATCH($A305,Sensors_OpuBC_cpXFP!$A$2:$A$1013,0),0),"")</f>
        <v>iDianiclineSnFR1</v>
      </c>
      <c r="C305" s="296" cm="1">
        <f t="array" ref="C305">IFERROR(INDEX(Sensors_OpuBC_cpXFP!$H$2:$H$1013,MATCH($A305,Sensors_OpuBC_cpXFP!$A$2:$A$1013,0),0),"")</f>
        <v>0</v>
      </c>
      <c r="D305" s="229" t="s">
        <v>780</v>
      </c>
      <c r="E305" s="308" t="str" cm="1">
        <f t="array" ref="E305">IFERROR(INDEX(Ligands_names_and_links!$B$3:$B$111,MATCH($D305,Ligands_names_and_links!$A$3:$A$111,0),0)," ")</f>
        <v>Dianicline</v>
      </c>
      <c r="F305" s="137">
        <v>0</v>
      </c>
      <c r="H305" s="137">
        <v>0</v>
      </c>
      <c r="J305" s="64">
        <v>0</v>
      </c>
      <c r="K305" s="64">
        <v>0</v>
      </c>
      <c r="L305" s="64">
        <v>0</v>
      </c>
      <c r="M305" s="64">
        <v>0</v>
      </c>
      <c r="N305" s="182">
        <v>0</v>
      </c>
      <c r="O305" s="64">
        <v>0</v>
      </c>
      <c r="P305" s="137" t="s">
        <v>894</v>
      </c>
      <c r="Q305" s="64">
        <v>0</v>
      </c>
      <c r="R305" s="244">
        <v>4</v>
      </c>
      <c r="S305" s="64">
        <v>0</v>
      </c>
      <c r="T305" s="64">
        <v>0</v>
      </c>
      <c r="U305" s="233">
        <v>1.1000000000000001</v>
      </c>
      <c r="V305" s="64">
        <v>0</v>
      </c>
      <c r="W305" s="64">
        <v>0</v>
      </c>
      <c r="X305" s="64">
        <v>0</v>
      </c>
      <c r="Y305" s="64">
        <v>0</v>
      </c>
      <c r="Z305" s="64">
        <v>0</v>
      </c>
      <c r="AA305" s="304">
        <f t="shared" si="15"/>
        <v>3.6363636363636362</v>
      </c>
      <c r="AB305" s="64">
        <v>0</v>
      </c>
      <c r="AC305" s="182">
        <v>0</v>
      </c>
      <c r="AD305" s="64">
        <v>0</v>
      </c>
      <c r="AE305" s="64">
        <v>0</v>
      </c>
      <c r="AF305" s="64">
        <v>0</v>
      </c>
      <c r="AG305" s="64">
        <v>0</v>
      </c>
      <c r="AH305" s="64">
        <v>0</v>
      </c>
      <c r="AI305" s="64">
        <v>0</v>
      </c>
      <c r="AJ305" s="233">
        <v>0</v>
      </c>
      <c r="AK305" s="233">
        <v>0</v>
      </c>
      <c r="AL305" s="64">
        <v>0</v>
      </c>
      <c r="AM305" s="182">
        <v>0</v>
      </c>
      <c r="AN305" s="64">
        <v>0</v>
      </c>
      <c r="AO305" s="64">
        <v>0</v>
      </c>
      <c r="AP305" s="64">
        <v>0</v>
      </c>
      <c r="AQ305" s="64">
        <v>0</v>
      </c>
      <c r="AR305" s="64">
        <v>0</v>
      </c>
      <c r="AS305" s="64">
        <v>0</v>
      </c>
      <c r="AT305" s="64">
        <v>0</v>
      </c>
      <c r="AU305" s="182">
        <v>0</v>
      </c>
    </row>
    <row r="306" spans="1:289" hidden="1">
      <c r="A306" s="228" t="s">
        <v>170</v>
      </c>
      <c r="B306" s="295" cm="1">
        <f t="array" ref="B306">IFERROR(INDEX(Sensors_OpuBC_cpXFP!$G$2:$G$1013,MATCH($A306,Sensors_OpuBC_cpXFP!$A$2:$A$1013,0),0),"")</f>
        <v>0</v>
      </c>
      <c r="C306" s="296" cm="1">
        <f t="array" ref="C306">IFERROR(INDEX(Sensors_OpuBC_cpXFP!$H$2:$H$1013,MATCH($A306,Sensors_OpuBC_cpXFP!$A$2:$A$1013,0),0),"")</f>
        <v>0</v>
      </c>
      <c r="D306" s="229" t="s">
        <v>780</v>
      </c>
      <c r="E306" s="308" t="str" cm="1">
        <f t="array" ref="E306">IFERROR(INDEX(Ligands_names_and_links!$B$3:$B$111,MATCH($D306,Ligands_names_and_links!$A$3:$A$111,0),0)," ")</f>
        <v>Dianicline</v>
      </c>
      <c r="F306" s="137">
        <v>0</v>
      </c>
      <c r="H306" s="137">
        <v>0</v>
      </c>
      <c r="J306" s="64">
        <v>0</v>
      </c>
      <c r="K306" s="64">
        <v>0</v>
      </c>
      <c r="L306" s="64">
        <v>0</v>
      </c>
      <c r="M306" s="64">
        <v>0</v>
      </c>
      <c r="N306" s="182">
        <v>0</v>
      </c>
      <c r="O306" s="64">
        <v>0</v>
      </c>
      <c r="P306" s="137" t="s">
        <v>894</v>
      </c>
      <c r="Q306" s="64">
        <v>0</v>
      </c>
      <c r="R306" s="244">
        <v>4.2</v>
      </c>
      <c r="S306" s="64">
        <v>0</v>
      </c>
      <c r="T306" s="64">
        <v>0</v>
      </c>
      <c r="U306" s="233">
        <v>9.82</v>
      </c>
      <c r="V306" s="64">
        <v>0</v>
      </c>
      <c r="W306" s="64">
        <v>0</v>
      </c>
      <c r="X306" s="64">
        <v>0</v>
      </c>
      <c r="Y306" s="64">
        <v>0</v>
      </c>
      <c r="Z306" s="64">
        <v>0</v>
      </c>
      <c r="AA306" s="304">
        <f t="shared" si="15"/>
        <v>0.42769857433808556</v>
      </c>
      <c r="AB306" s="64">
        <v>0</v>
      </c>
      <c r="AC306" s="182">
        <v>0</v>
      </c>
      <c r="AD306" s="64">
        <v>0</v>
      </c>
      <c r="AE306" s="64">
        <v>0</v>
      </c>
      <c r="AF306" s="64">
        <v>0</v>
      </c>
      <c r="AG306" s="64">
        <v>0</v>
      </c>
      <c r="AH306" s="64">
        <v>0</v>
      </c>
      <c r="AI306" s="64">
        <v>0</v>
      </c>
      <c r="AJ306" s="233">
        <v>0</v>
      </c>
      <c r="AK306" s="233">
        <v>0</v>
      </c>
      <c r="AL306" s="64">
        <v>0</v>
      </c>
      <c r="AM306" s="182">
        <v>0</v>
      </c>
      <c r="AN306" s="64">
        <v>0</v>
      </c>
      <c r="AO306" s="64">
        <v>0</v>
      </c>
      <c r="AP306" s="64">
        <v>0</v>
      </c>
      <c r="AQ306" s="64">
        <v>0</v>
      </c>
      <c r="AR306" s="64">
        <v>0</v>
      </c>
      <c r="AS306" s="64">
        <v>0</v>
      </c>
      <c r="AT306" s="64">
        <v>0</v>
      </c>
      <c r="AU306" s="182">
        <v>0</v>
      </c>
    </row>
    <row r="307" spans="1:289" hidden="1">
      <c r="A307" s="228" t="s">
        <v>173</v>
      </c>
      <c r="B307" s="295" cm="1">
        <f t="array" ref="B307">IFERROR(INDEX(Sensors_OpuBC_cpXFP!$G$2:$G$1013,MATCH($A307,Sensors_OpuBC_cpXFP!$A$2:$A$1013,0),0),"")</f>
        <v>0</v>
      </c>
      <c r="C307" s="296" cm="1">
        <f t="array" ref="C307">IFERROR(INDEX(Sensors_OpuBC_cpXFP!$H$2:$H$1013,MATCH($A307,Sensors_OpuBC_cpXFP!$A$2:$A$1013,0),0),"")</f>
        <v>0</v>
      </c>
      <c r="D307" s="229" t="s">
        <v>780</v>
      </c>
      <c r="E307" s="308" t="str" cm="1">
        <f t="array" ref="E307">IFERROR(INDEX(Ligands_names_and_links!$B$3:$B$111,MATCH($D307,Ligands_names_and_links!$A$3:$A$111,0),0)," ")</f>
        <v>Dianicline</v>
      </c>
      <c r="F307" s="137">
        <v>0</v>
      </c>
      <c r="H307" s="137">
        <v>0</v>
      </c>
      <c r="J307" s="64">
        <v>0</v>
      </c>
      <c r="K307" s="64">
        <v>0</v>
      </c>
      <c r="L307" s="64">
        <v>0</v>
      </c>
      <c r="M307" s="64">
        <v>0</v>
      </c>
      <c r="N307" s="182">
        <v>0</v>
      </c>
      <c r="O307" s="64">
        <v>0</v>
      </c>
      <c r="P307" s="137" t="s">
        <v>894</v>
      </c>
      <c r="Q307" s="64">
        <v>0</v>
      </c>
      <c r="R307" s="244">
        <v>5.7</v>
      </c>
      <c r="S307" s="64">
        <v>0</v>
      </c>
      <c r="T307" s="64">
        <v>0</v>
      </c>
      <c r="U307" s="233">
        <v>18.649999999999999</v>
      </c>
      <c r="V307" s="64">
        <v>0</v>
      </c>
      <c r="W307" s="64">
        <v>0</v>
      </c>
      <c r="X307" s="64">
        <v>0</v>
      </c>
      <c r="Y307" s="64">
        <v>0</v>
      </c>
      <c r="Z307" s="64">
        <v>0</v>
      </c>
      <c r="AA307" s="304">
        <f t="shared" si="15"/>
        <v>0.30563002680965151</v>
      </c>
      <c r="AB307" s="64">
        <v>0</v>
      </c>
      <c r="AC307" s="182">
        <v>0</v>
      </c>
      <c r="AD307" s="64">
        <v>0</v>
      </c>
      <c r="AE307" s="64">
        <v>0</v>
      </c>
      <c r="AF307" s="64">
        <v>0</v>
      </c>
      <c r="AG307" s="64">
        <v>0</v>
      </c>
      <c r="AH307" s="64">
        <v>0</v>
      </c>
      <c r="AI307" s="64">
        <v>0</v>
      </c>
      <c r="AJ307" s="233">
        <v>0</v>
      </c>
      <c r="AK307" s="233">
        <v>0</v>
      </c>
      <c r="AL307" s="64">
        <v>0</v>
      </c>
      <c r="AM307" s="182">
        <v>0</v>
      </c>
      <c r="AN307" s="64">
        <v>0</v>
      </c>
      <c r="AO307" s="64">
        <v>0</v>
      </c>
      <c r="AP307" s="64">
        <v>0</v>
      </c>
      <c r="AQ307" s="64">
        <v>0</v>
      </c>
      <c r="AR307" s="64">
        <v>0</v>
      </c>
      <c r="AS307" s="64">
        <v>0</v>
      </c>
      <c r="AT307" s="64">
        <v>0</v>
      </c>
      <c r="AU307" s="182">
        <v>0</v>
      </c>
    </row>
    <row r="308" spans="1:289" hidden="1">
      <c r="A308" s="228" t="s">
        <v>176</v>
      </c>
      <c r="B308" s="295" cm="1">
        <f t="array" ref="B308">IFERROR(INDEX(Sensors_OpuBC_cpXFP!$G$2:$G$1013,MATCH($A308,Sensors_OpuBC_cpXFP!$A$2:$A$1013,0),0),"")</f>
        <v>0</v>
      </c>
      <c r="C308" s="296" cm="1">
        <f t="array" ref="C308">IFERROR(INDEX(Sensors_OpuBC_cpXFP!$H$2:$H$1013,MATCH($A308,Sensors_OpuBC_cpXFP!$A$2:$A$1013,0),0),"")</f>
        <v>0</v>
      </c>
      <c r="D308" s="229" t="s">
        <v>780</v>
      </c>
      <c r="E308" s="308" t="str" cm="1">
        <f t="array" ref="E308">IFERROR(INDEX(Ligands_names_and_links!$B$3:$B$111,MATCH($D308,Ligands_names_and_links!$A$3:$A$111,0),0)," ")</f>
        <v>Dianicline</v>
      </c>
      <c r="F308" s="137">
        <v>0</v>
      </c>
      <c r="H308" s="137">
        <v>0</v>
      </c>
      <c r="J308" s="64">
        <v>0</v>
      </c>
      <c r="K308" s="64">
        <v>0</v>
      </c>
      <c r="L308" s="64">
        <v>0</v>
      </c>
      <c r="M308" s="64">
        <v>0</v>
      </c>
      <c r="N308" s="182">
        <v>0</v>
      </c>
      <c r="O308" s="64">
        <v>0</v>
      </c>
      <c r="P308" s="137" t="s">
        <v>894</v>
      </c>
      <c r="Q308" s="64">
        <v>0</v>
      </c>
      <c r="R308" s="244">
        <v>5</v>
      </c>
      <c r="S308" s="64">
        <v>0</v>
      </c>
      <c r="T308" s="64">
        <v>0</v>
      </c>
      <c r="U308" s="233">
        <v>1.2</v>
      </c>
      <c r="V308" s="64">
        <v>0</v>
      </c>
      <c r="W308" s="64">
        <v>0</v>
      </c>
      <c r="X308" s="64">
        <v>0</v>
      </c>
      <c r="Y308" s="64">
        <v>0</v>
      </c>
      <c r="Z308" s="64">
        <v>0</v>
      </c>
      <c r="AA308" s="304">
        <f t="shared" si="15"/>
        <v>4.166666666666667</v>
      </c>
      <c r="AB308" s="64">
        <v>0</v>
      </c>
      <c r="AC308" s="182">
        <v>0</v>
      </c>
      <c r="AD308" s="64">
        <v>0</v>
      </c>
      <c r="AE308" s="64">
        <v>0</v>
      </c>
      <c r="AF308" s="64">
        <v>0</v>
      </c>
      <c r="AG308" s="64">
        <v>0</v>
      </c>
      <c r="AH308" s="64">
        <v>0</v>
      </c>
      <c r="AI308" s="64">
        <v>0</v>
      </c>
      <c r="AJ308" s="233">
        <v>0</v>
      </c>
      <c r="AK308" s="233">
        <v>0</v>
      </c>
      <c r="AL308" s="64">
        <v>0</v>
      </c>
      <c r="AM308" s="182">
        <v>0</v>
      </c>
      <c r="AN308" s="64">
        <v>0</v>
      </c>
      <c r="AO308" s="64">
        <v>0</v>
      </c>
      <c r="AP308" s="64">
        <v>0</v>
      </c>
      <c r="AQ308" s="64">
        <v>0</v>
      </c>
      <c r="AR308" s="64">
        <v>0</v>
      </c>
      <c r="AS308" s="64">
        <v>0</v>
      </c>
      <c r="AT308" s="64">
        <v>0</v>
      </c>
      <c r="AU308" s="182">
        <v>0</v>
      </c>
    </row>
    <row r="309" spans="1:289" hidden="1">
      <c r="A309" s="234" t="s">
        <v>179</v>
      </c>
      <c r="B309" s="297" cm="1">
        <f t="array" ref="B309">IFERROR(INDEX(Sensors_OpuBC_cpXFP!$G$2:$G$1013,MATCH($A309,Sensors_OpuBC_cpXFP!$A$2:$A$1013,0),0),"")</f>
        <v>0</v>
      </c>
      <c r="C309" s="298" cm="1">
        <f t="array" ref="C309">IFERROR(INDEX(Sensors_OpuBC_cpXFP!$H$2:$H$1013,MATCH($A309,Sensors_OpuBC_cpXFP!$A$2:$A$1013,0),0),"")</f>
        <v>0</v>
      </c>
      <c r="D309" s="235" t="s">
        <v>780</v>
      </c>
      <c r="E309" s="309" t="str" cm="1">
        <f t="array" ref="E309">IFERROR(INDEX(Ligands_names_and_links!$B$3:$B$111,MATCH($D309,Ligands_names_and_links!$A$3:$A$111,0),0)," ")</f>
        <v>Dianicline</v>
      </c>
      <c r="F309" s="236">
        <v>0</v>
      </c>
      <c r="G309" s="236"/>
      <c r="H309" s="236">
        <v>0</v>
      </c>
      <c r="I309" s="237"/>
      <c r="J309" s="238">
        <v>0</v>
      </c>
      <c r="K309" s="238">
        <v>0</v>
      </c>
      <c r="L309" s="238">
        <v>0</v>
      </c>
      <c r="M309" s="238">
        <v>0</v>
      </c>
      <c r="N309" s="239">
        <v>0</v>
      </c>
      <c r="O309" s="238">
        <v>0</v>
      </c>
      <c r="P309" s="236" t="s">
        <v>894</v>
      </c>
      <c r="Q309" s="238">
        <v>0</v>
      </c>
      <c r="R309" s="245">
        <v>4</v>
      </c>
      <c r="S309" s="238">
        <v>0</v>
      </c>
      <c r="T309" s="238">
        <v>0</v>
      </c>
      <c r="U309" s="243">
        <v>0.75</v>
      </c>
      <c r="V309" s="238">
        <v>0</v>
      </c>
      <c r="W309" s="238">
        <v>0</v>
      </c>
      <c r="X309" s="238">
        <v>0</v>
      </c>
      <c r="Y309" s="238">
        <v>0</v>
      </c>
      <c r="Z309" s="238">
        <v>0</v>
      </c>
      <c r="AA309" s="305">
        <f t="shared" si="15"/>
        <v>5.333333333333333</v>
      </c>
      <c r="AB309" s="238">
        <v>0</v>
      </c>
      <c r="AC309" s="239">
        <v>0</v>
      </c>
      <c r="AD309" s="238">
        <v>0</v>
      </c>
      <c r="AE309" s="238">
        <v>0</v>
      </c>
      <c r="AF309" s="238">
        <v>0</v>
      </c>
      <c r="AG309" s="238">
        <v>0</v>
      </c>
      <c r="AH309" s="238">
        <v>0</v>
      </c>
      <c r="AI309" s="238">
        <v>0</v>
      </c>
      <c r="AJ309" s="243">
        <v>0</v>
      </c>
      <c r="AK309" s="243">
        <v>0</v>
      </c>
      <c r="AL309" s="238">
        <v>0</v>
      </c>
      <c r="AM309" s="239">
        <v>0</v>
      </c>
      <c r="AN309" s="238">
        <v>0</v>
      </c>
      <c r="AO309" s="238">
        <v>0</v>
      </c>
      <c r="AP309" s="238">
        <v>0</v>
      </c>
      <c r="AQ309" s="238">
        <v>0</v>
      </c>
      <c r="AR309" s="238">
        <v>0</v>
      </c>
      <c r="AS309" s="238">
        <v>0</v>
      </c>
      <c r="AT309" s="238">
        <v>0</v>
      </c>
      <c r="AU309" s="239">
        <v>0</v>
      </c>
    </row>
    <row r="310" spans="1:289" hidden="1">
      <c r="A310" s="228" t="s">
        <v>182</v>
      </c>
      <c r="B310" s="295" cm="1">
        <f t="array" ref="B310">IFERROR(INDEX(Sensors_OpuBC_cpXFP!$G$2:$G$1013,MATCH($A310,Sensors_OpuBC_cpXFP!$A$2:$A$1013,0),0),"")</f>
        <v>0</v>
      </c>
      <c r="C310" s="296" cm="1">
        <f t="array" ref="C310">IFERROR(INDEX(Sensors_OpuBC_cpXFP!$H$2:$H$1013,MATCH($A310,Sensors_OpuBC_cpXFP!$A$2:$A$1013,0),0),"")</f>
        <v>0</v>
      </c>
      <c r="D310" s="229" t="s">
        <v>780</v>
      </c>
      <c r="E310" s="308" t="str" cm="1">
        <f t="array" ref="E310">IFERROR(INDEX(Ligands_names_and_links!$B$3:$B$111,MATCH($D310,Ligands_names_and_links!$A$3:$A$111,0),0)," ")</f>
        <v>Dianicline</v>
      </c>
      <c r="F310" s="137">
        <v>0</v>
      </c>
      <c r="H310" s="137">
        <v>0</v>
      </c>
      <c r="J310" s="64">
        <v>0</v>
      </c>
      <c r="K310" s="64">
        <v>0</v>
      </c>
      <c r="L310" s="64">
        <v>0</v>
      </c>
      <c r="M310" s="64">
        <v>0</v>
      </c>
      <c r="N310" s="182">
        <v>0</v>
      </c>
      <c r="O310" s="64">
        <v>0</v>
      </c>
      <c r="P310" s="137" t="s">
        <v>894</v>
      </c>
      <c r="Q310" s="64">
        <v>0</v>
      </c>
      <c r="R310" s="244">
        <v>0</v>
      </c>
      <c r="S310" s="64">
        <v>0</v>
      </c>
      <c r="T310" s="64">
        <v>0</v>
      </c>
      <c r="U310" s="233">
        <v>1.01</v>
      </c>
      <c r="V310" s="64">
        <v>0</v>
      </c>
      <c r="W310" s="64">
        <v>0</v>
      </c>
      <c r="X310" s="64">
        <v>0</v>
      </c>
      <c r="Y310" s="64">
        <v>0</v>
      </c>
      <c r="Z310" s="64">
        <v>0</v>
      </c>
      <c r="AA310" s="304">
        <f t="shared" si="15"/>
        <v>0</v>
      </c>
      <c r="AB310" s="64">
        <v>0</v>
      </c>
      <c r="AC310" s="182">
        <v>0</v>
      </c>
      <c r="AD310" s="64">
        <v>0</v>
      </c>
      <c r="AE310" s="64">
        <v>0</v>
      </c>
      <c r="AF310" s="64">
        <v>0</v>
      </c>
      <c r="AG310" s="64">
        <v>0</v>
      </c>
      <c r="AH310" s="64">
        <v>0</v>
      </c>
      <c r="AI310" s="64">
        <v>0</v>
      </c>
      <c r="AJ310" s="233">
        <v>0</v>
      </c>
      <c r="AK310" s="233">
        <v>0</v>
      </c>
      <c r="AL310" s="64">
        <v>0</v>
      </c>
      <c r="AM310" s="182">
        <v>0</v>
      </c>
      <c r="AN310" s="64">
        <v>0</v>
      </c>
      <c r="AO310" s="64">
        <v>0</v>
      </c>
      <c r="AP310" s="64">
        <v>0</v>
      </c>
      <c r="AQ310" s="64">
        <v>0</v>
      </c>
      <c r="AR310" s="64">
        <v>0</v>
      </c>
      <c r="AS310" s="64">
        <v>0</v>
      </c>
      <c r="AT310" s="64">
        <v>0</v>
      </c>
      <c r="AU310" s="182">
        <v>0</v>
      </c>
    </row>
    <row r="311" spans="1:289" hidden="1">
      <c r="A311" s="228" t="s">
        <v>185</v>
      </c>
      <c r="B311" s="295" cm="1">
        <f t="array" ref="B311">IFERROR(INDEX(Sensors_OpuBC_cpXFP!$G$2:$G$1013,MATCH($A311,Sensors_OpuBC_cpXFP!$A$2:$A$1013,0),0),"")</f>
        <v>0</v>
      </c>
      <c r="C311" s="296" cm="1">
        <f t="array" ref="C311">IFERROR(INDEX(Sensors_OpuBC_cpXFP!$H$2:$H$1013,MATCH($A311,Sensors_OpuBC_cpXFP!$A$2:$A$1013,0),0),"")</f>
        <v>0</v>
      </c>
      <c r="D311" s="229" t="s">
        <v>780</v>
      </c>
      <c r="E311" s="308" t="str" cm="1">
        <f t="array" ref="E311">IFERROR(INDEX(Ligands_names_and_links!$B$3:$B$111,MATCH($D311,Ligands_names_and_links!$A$3:$A$111,0),0)," ")</f>
        <v>Dianicline</v>
      </c>
      <c r="F311" s="137">
        <v>0</v>
      </c>
      <c r="H311" s="137">
        <v>0</v>
      </c>
      <c r="J311" s="64">
        <v>0</v>
      </c>
      <c r="K311" s="64">
        <v>0</v>
      </c>
      <c r="L311" s="64">
        <v>0</v>
      </c>
      <c r="M311" s="64">
        <v>0</v>
      </c>
      <c r="N311" s="182">
        <v>0</v>
      </c>
      <c r="O311" s="64">
        <v>0</v>
      </c>
      <c r="P311" s="137" t="s">
        <v>894</v>
      </c>
      <c r="Q311" s="64">
        <v>0</v>
      </c>
      <c r="R311" s="244">
        <v>5</v>
      </c>
      <c r="S311" s="64">
        <v>0</v>
      </c>
      <c r="T311" s="64">
        <v>0</v>
      </c>
      <c r="U311" s="233">
        <v>2.4500000000000002</v>
      </c>
      <c r="V311" s="64">
        <v>0</v>
      </c>
      <c r="W311" s="64">
        <v>0</v>
      </c>
      <c r="X311" s="64">
        <v>0</v>
      </c>
      <c r="Y311" s="64">
        <v>0</v>
      </c>
      <c r="Z311" s="64">
        <v>0</v>
      </c>
      <c r="AA311" s="304">
        <f t="shared" si="15"/>
        <v>2.0408163265306123</v>
      </c>
      <c r="AB311" s="64">
        <v>0</v>
      </c>
      <c r="AC311" s="182">
        <v>0</v>
      </c>
      <c r="AD311" s="64">
        <v>0</v>
      </c>
      <c r="AE311" s="64">
        <v>0</v>
      </c>
      <c r="AF311" s="64">
        <v>0</v>
      </c>
      <c r="AG311" s="64">
        <v>0</v>
      </c>
      <c r="AH311" s="64">
        <v>0</v>
      </c>
      <c r="AI311" s="64">
        <v>0</v>
      </c>
      <c r="AJ311" s="233">
        <v>0</v>
      </c>
      <c r="AK311" s="233">
        <v>0</v>
      </c>
      <c r="AL311" s="64">
        <v>0</v>
      </c>
      <c r="AM311" s="182">
        <v>0</v>
      </c>
      <c r="AN311" s="64">
        <v>0</v>
      </c>
      <c r="AO311" s="64">
        <v>0</v>
      </c>
      <c r="AP311" s="64">
        <v>0</v>
      </c>
      <c r="AQ311" s="64">
        <v>0</v>
      </c>
      <c r="AR311" s="64">
        <v>0</v>
      </c>
      <c r="AS311" s="64">
        <v>0</v>
      </c>
      <c r="AT311" s="64">
        <v>0</v>
      </c>
      <c r="AU311" s="182">
        <v>0</v>
      </c>
    </row>
    <row r="312" spans="1:289" s="238" customFormat="1" hidden="1">
      <c r="A312" s="228" t="s">
        <v>187</v>
      </c>
      <c r="B312" s="295" cm="1">
        <f t="array" ref="B312">IFERROR(INDEX(Sensors_OpuBC_cpXFP!$G$2:$G$1013,MATCH($A312,Sensors_OpuBC_cpXFP!$A$2:$A$1013,0),0),"")</f>
        <v>0</v>
      </c>
      <c r="C312" s="296" cm="1">
        <f t="array" ref="C312">IFERROR(INDEX(Sensors_OpuBC_cpXFP!$H$2:$H$1013,MATCH($A312,Sensors_OpuBC_cpXFP!$A$2:$A$1013,0),0),"")</f>
        <v>0</v>
      </c>
      <c r="D312" s="229" t="s">
        <v>780</v>
      </c>
      <c r="E312" s="308" t="str" cm="1">
        <f t="array" ref="E312">IFERROR(INDEX(Ligands_names_and_links!$B$3:$B$111,MATCH($D312,Ligands_names_and_links!$A$3:$A$111,0),0)," ")</f>
        <v>Dianicline</v>
      </c>
      <c r="F312" s="137">
        <v>0</v>
      </c>
      <c r="G312" s="137"/>
      <c r="H312" s="137">
        <v>0</v>
      </c>
      <c r="I312" s="142"/>
      <c r="J312" s="64">
        <v>0</v>
      </c>
      <c r="K312" s="64">
        <v>0</v>
      </c>
      <c r="L312" s="64">
        <v>0</v>
      </c>
      <c r="M312" s="64">
        <v>0</v>
      </c>
      <c r="N312" s="182">
        <v>0</v>
      </c>
      <c r="O312" s="64">
        <v>0</v>
      </c>
      <c r="P312" s="137" t="s">
        <v>894</v>
      </c>
      <c r="Q312" s="64">
        <v>0</v>
      </c>
      <c r="R312" s="244">
        <v>6</v>
      </c>
      <c r="S312" s="64">
        <v>0</v>
      </c>
      <c r="T312" s="64">
        <v>0</v>
      </c>
      <c r="U312" s="233">
        <v>4.76</v>
      </c>
      <c r="V312" s="64">
        <v>0</v>
      </c>
      <c r="W312" s="64">
        <v>0</v>
      </c>
      <c r="X312" s="64">
        <v>0</v>
      </c>
      <c r="Y312" s="64">
        <v>0</v>
      </c>
      <c r="Z312" s="64">
        <v>0</v>
      </c>
      <c r="AA312" s="304">
        <f t="shared" si="15"/>
        <v>1.2605042016806722</v>
      </c>
      <c r="AB312" s="64">
        <v>0</v>
      </c>
      <c r="AC312" s="182">
        <v>0</v>
      </c>
      <c r="AD312" s="64">
        <v>0</v>
      </c>
      <c r="AE312" s="64">
        <v>0</v>
      </c>
      <c r="AF312" s="64">
        <v>0</v>
      </c>
      <c r="AG312" s="64">
        <v>0</v>
      </c>
      <c r="AH312" s="64">
        <v>0</v>
      </c>
      <c r="AI312" s="64">
        <v>0</v>
      </c>
      <c r="AJ312" s="233">
        <v>0</v>
      </c>
      <c r="AK312" s="233">
        <v>0</v>
      </c>
      <c r="AL312" s="64">
        <v>0</v>
      </c>
      <c r="AM312" s="182">
        <v>0</v>
      </c>
      <c r="AN312" s="64">
        <v>0</v>
      </c>
      <c r="AO312" s="64">
        <v>0</v>
      </c>
      <c r="AP312" s="64">
        <v>0</v>
      </c>
      <c r="AQ312" s="64">
        <v>0</v>
      </c>
      <c r="AR312" s="64">
        <v>0</v>
      </c>
      <c r="AS312" s="64">
        <v>0</v>
      </c>
      <c r="AT312" s="64">
        <v>0</v>
      </c>
      <c r="AU312" s="182">
        <v>0</v>
      </c>
      <c r="AV312" s="64"/>
      <c r="AW312" s="64"/>
      <c r="AX312" s="64"/>
      <c r="AY312" s="64"/>
      <c r="AZ312" s="64"/>
      <c r="BA312" s="64"/>
      <c r="BB312" s="64"/>
      <c r="BC312" s="64"/>
      <c r="BD312" s="64"/>
      <c r="BE312" s="64"/>
      <c r="BF312" s="64"/>
      <c r="BG312" s="64"/>
      <c r="BH312" s="64"/>
      <c r="BI312" s="64"/>
      <c r="BJ312" s="64"/>
      <c r="BK312" s="64"/>
      <c r="BL312" s="64"/>
      <c r="BM312" s="64"/>
      <c r="BN312" s="64"/>
      <c r="BO312" s="64"/>
      <c r="BP312" s="64"/>
      <c r="BQ312" s="64"/>
      <c r="BR312" s="64"/>
      <c r="BS312" s="64"/>
      <c r="BT312" s="64"/>
      <c r="BU312" s="64"/>
      <c r="BV312" s="64"/>
      <c r="BW312" s="64"/>
      <c r="BX312" s="64"/>
      <c r="BY312" s="64"/>
      <c r="BZ312" s="64"/>
      <c r="CA312" s="64"/>
      <c r="CB312" s="64"/>
      <c r="CC312" s="64"/>
      <c r="CD312" s="64"/>
      <c r="CE312" s="64"/>
      <c r="CF312" s="64"/>
      <c r="CG312" s="64"/>
      <c r="CH312" s="64"/>
      <c r="CI312" s="64"/>
      <c r="CJ312" s="64"/>
      <c r="CK312" s="64"/>
      <c r="CL312" s="64"/>
      <c r="CM312" s="64"/>
      <c r="CN312" s="64"/>
      <c r="CO312" s="64"/>
      <c r="CP312" s="64"/>
      <c r="CQ312" s="64"/>
      <c r="CR312" s="64"/>
      <c r="CS312" s="64"/>
      <c r="CT312" s="64"/>
      <c r="CU312" s="64"/>
      <c r="CV312" s="64"/>
      <c r="CW312" s="64"/>
      <c r="CX312" s="64"/>
      <c r="CY312" s="64"/>
      <c r="CZ312" s="64"/>
      <c r="DA312" s="64"/>
      <c r="DB312" s="64"/>
      <c r="DC312" s="64"/>
      <c r="DD312" s="64"/>
      <c r="DE312" s="64"/>
      <c r="DF312" s="64"/>
      <c r="DG312" s="64"/>
      <c r="DH312" s="64"/>
      <c r="DI312" s="64"/>
      <c r="DJ312" s="64"/>
      <c r="DK312" s="64"/>
      <c r="DL312" s="64"/>
      <c r="DM312" s="64"/>
      <c r="DN312" s="64"/>
      <c r="DO312" s="64"/>
      <c r="DP312" s="64"/>
      <c r="DQ312" s="64"/>
      <c r="DR312" s="64"/>
      <c r="DS312" s="64"/>
      <c r="DT312" s="64"/>
      <c r="DU312" s="64"/>
      <c r="DV312" s="64"/>
      <c r="DW312" s="64"/>
      <c r="DX312" s="64"/>
      <c r="DY312" s="64"/>
      <c r="DZ312" s="64"/>
      <c r="EA312" s="64"/>
      <c r="EB312" s="64"/>
      <c r="EC312" s="64"/>
      <c r="ED312" s="64"/>
      <c r="EE312" s="64"/>
      <c r="EF312" s="64"/>
      <c r="EG312" s="64"/>
      <c r="EH312" s="64"/>
      <c r="EI312" s="64"/>
      <c r="EJ312" s="64"/>
      <c r="EK312" s="64"/>
      <c r="EL312" s="64"/>
      <c r="EM312" s="64"/>
      <c r="EN312" s="64"/>
      <c r="EO312" s="64"/>
      <c r="EP312" s="64"/>
      <c r="EQ312" s="64"/>
      <c r="ER312" s="64"/>
      <c r="ES312" s="64"/>
      <c r="ET312" s="64"/>
      <c r="EU312" s="64"/>
      <c r="EV312" s="64"/>
      <c r="EW312" s="64"/>
      <c r="EX312" s="64"/>
      <c r="EY312" s="64"/>
      <c r="EZ312" s="64"/>
      <c r="FA312" s="64"/>
      <c r="FB312" s="64"/>
      <c r="FC312" s="64"/>
      <c r="FD312" s="64"/>
      <c r="FE312" s="64"/>
      <c r="FF312" s="64"/>
      <c r="FG312" s="64"/>
      <c r="FH312" s="64"/>
      <c r="FI312" s="64"/>
      <c r="FJ312" s="64"/>
      <c r="FK312" s="64"/>
      <c r="FL312" s="64"/>
      <c r="FM312" s="64"/>
      <c r="FN312" s="64"/>
      <c r="FO312" s="64"/>
      <c r="FP312" s="64"/>
      <c r="FQ312" s="64"/>
      <c r="FR312" s="64"/>
      <c r="FS312" s="64"/>
      <c r="FT312" s="64"/>
      <c r="FU312" s="64"/>
      <c r="FV312" s="64"/>
      <c r="FW312" s="64"/>
      <c r="FX312" s="64"/>
      <c r="FY312" s="64"/>
      <c r="FZ312" s="64"/>
      <c r="GA312" s="64"/>
      <c r="GB312" s="64"/>
      <c r="GC312" s="64"/>
      <c r="GD312" s="64"/>
      <c r="GE312" s="64"/>
      <c r="GF312" s="64"/>
      <c r="GG312" s="64"/>
      <c r="GH312" s="64"/>
      <c r="GI312" s="64"/>
      <c r="GJ312" s="64"/>
      <c r="GK312" s="64"/>
      <c r="GL312" s="64"/>
      <c r="GM312" s="64"/>
      <c r="GN312" s="64"/>
      <c r="GO312" s="64"/>
      <c r="GP312" s="64"/>
      <c r="GQ312" s="64"/>
      <c r="GR312" s="64"/>
      <c r="GS312" s="64"/>
      <c r="GT312" s="64"/>
      <c r="GU312" s="64"/>
      <c r="GV312" s="64"/>
      <c r="GW312" s="64"/>
      <c r="GX312" s="64"/>
      <c r="GY312" s="64"/>
      <c r="GZ312" s="64"/>
      <c r="HA312" s="64"/>
      <c r="HB312" s="64"/>
      <c r="HC312" s="64"/>
      <c r="HD312" s="64"/>
      <c r="HE312" s="64"/>
      <c r="HF312" s="64"/>
      <c r="HG312" s="64"/>
      <c r="HH312" s="64"/>
      <c r="HI312" s="64"/>
      <c r="HJ312" s="64"/>
      <c r="HK312" s="64"/>
      <c r="HL312" s="64"/>
      <c r="HM312" s="64"/>
      <c r="HN312" s="64"/>
      <c r="HO312" s="64"/>
      <c r="HP312" s="64"/>
      <c r="HQ312" s="64"/>
      <c r="HR312" s="64"/>
      <c r="HS312" s="64"/>
      <c r="HT312" s="64"/>
      <c r="HU312" s="64"/>
      <c r="HV312" s="64"/>
      <c r="HW312" s="64"/>
      <c r="HX312" s="64"/>
      <c r="HY312" s="64"/>
      <c r="HZ312" s="64"/>
      <c r="IA312" s="64"/>
      <c r="IB312" s="64"/>
      <c r="IC312" s="64"/>
      <c r="ID312" s="64"/>
      <c r="IE312" s="64"/>
      <c r="IF312" s="64"/>
      <c r="IG312" s="64"/>
      <c r="IH312" s="64"/>
      <c r="II312" s="64"/>
      <c r="IJ312" s="64"/>
      <c r="IK312" s="64"/>
      <c r="IL312" s="64"/>
      <c r="IM312" s="64"/>
      <c r="IN312" s="64"/>
      <c r="IO312" s="64"/>
      <c r="IP312" s="64"/>
      <c r="IQ312" s="64"/>
      <c r="IR312" s="64"/>
      <c r="IS312" s="64"/>
      <c r="IT312" s="64"/>
      <c r="IU312" s="64"/>
      <c r="IV312" s="64"/>
      <c r="IW312" s="64"/>
      <c r="IX312" s="64"/>
      <c r="IY312" s="64"/>
      <c r="IZ312" s="64"/>
      <c r="JA312" s="64"/>
      <c r="JB312" s="64"/>
      <c r="JC312" s="64"/>
      <c r="JD312" s="64"/>
      <c r="JE312" s="64"/>
      <c r="JF312" s="64"/>
      <c r="JG312" s="64"/>
      <c r="JH312" s="64"/>
      <c r="JI312" s="64"/>
      <c r="JJ312" s="64"/>
      <c r="JK312" s="64"/>
      <c r="JL312" s="64"/>
      <c r="JM312" s="64"/>
      <c r="JN312" s="64"/>
      <c r="JO312" s="64"/>
      <c r="JP312" s="64"/>
      <c r="JQ312" s="64"/>
      <c r="JR312" s="64"/>
      <c r="JS312" s="64"/>
      <c r="JT312" s="64"/>
      <c r="JU312" s="64"/>
      <c r="JV312" s="64"/>
      <c r="JW312" s="64"/>
      <c r="JX312" s="64"/>
      <c r="JY312" s="64"/>
      <c r="JZ312" s="64"/>
      <c r="KA312" s="64"/>
      <c r="KB312" s="64"/>
      <c r="KC312" s="64"/>
    </row>
    <row r="313" spans="1:289" hidden="1">
      <c r="A313" s="228" t="s">
        <v>190</v>
      </c>
      <c r="B313" s="295" cm="1">
        <f t="array" ref="B313">IFERROR(INDEX(Sensors_OpuBC_cpXFP!$G$2:$G$1013,MATCH($A313,Sensors_OpuBC_cpXFP!$A$2:$A$1013,0),0),"")</f>
        <v>0</v>
      </c>
      <c r="C313" s="296" cm="1">
        <f t="array" ref="C313">IFERROR(INDEX(Sensors_OpuBC_cpXFP!$H$2:$H$1013,MATCH($A313,Sensors_OpuBC_cpXFP!$A$2:$A$1013,0),0),"")</f>
        <v>0</v>
      </c>
      <c r="D313" s="229" t="s">
        <v>780</v>
      </c>
      <c r="E313" s="308" t="str" cm="1">
        <f t="array" ref="E313">IFERROR(INDEX(Ligands_names_and_links!$B$3:$B$111,MATCH($D313,Ligands_names_and_links!$A$3:$A$111,0),0)," ")</f>
        <v>Dianicline</v>
      </c>
      <c r="F313" s="137">
        <v>0</v>
      </c>
      <c r="H313" s="137">
        <v>0</v>
      </c>
      <c r="J313" s="64">
        <v>0</v>
      </c>
      <c r="K313" s="64">
        <v>0</v>
      </c>
      <c r="L313" s="64">
        <v>0</v>
      </c>
      <c r="M313" s="64">
        <v>0</v>
      </c>
      <c r="N313" s="182">
        <v>0</v>
      </c>
      <c r="O313" s="64">
        <v>0</v>
      </c>
      <c r="P313" s="137" t="s">
        <v>894</v>
      </c>
      <c r="Q313" s="64">
        <v>0</v>
      </c>
      <c r="R313" s="244">
        <v>1.75</v>
      </c>
      <c r="S313" s="64">
        <v>0</v>
      </c>
      <c r="T313" s="64">
        <v>0</v>
      </c>
      <c r="U313" s="233">
        <v>7</v>
      </c>
      <c r="V313" s="64">
        <v>0</v>
      </c>
      <c r="W313" s="64">
        <v>0</v>
      </c>
      <c r="X313" s="64">
        <v>0</v>
      </c>
      <c r="Y313" s="64">
        <v>0</v>
      </c>
      <c r="Z313" s="64">
        <v>0</v>
      </c>
      <c r="AA313" s="304">
        <f t="shared" si="15"/>
        <v>0.25</v>
      </c>
      <c r="AB313" s="64">
        <v>0</v>
      </c>
      <c r="AC313" s="182">
        <v>0</v>
      </c>
      <c r="AD313" s="64">
        <v>0</v>
      </c>
      <c r="AE313" s="64">
        <v>0</v>
      </c>
      <c r="AF313" s="64">
        <v>0</v>
      </c>
      <c r="AG313" s="64">
        <v>0</v>
      </c>
      <c r="AH313" s="64">
        <v>0</v>
      </c>
      <c r="AI313" s="64">
        <v>0</v>
      </c>
      <c r="AJ313" s="233">
        <v>0</v>
      </c>
      <c r="AK313" s="233">
        <v>0</v>
      </c>
      <c r="AL313" s="64">
        <v>0</v>
      </c>
      <c r="AM313" s="182">
        <v>0</v>
      </c>
      <c r="AN313" s="64">
        <v>0</v>
      </c>
      <c r="AO313" s="64">
        <v>0</v>
      </c>
      <c r="AP313" s="64">
        <v>0</v>
      </c>
      <c r="AQ313" s="64">
        <v>0</v>
      </c>
      <c r="AR313" s="64">
        <v>0</v>
      </c>
      <c r="AS313" s="64">
        <v>0</v>
      </c>
      <c r="AT313" s="64">
        <v>0</v>
      </c>
      <c r="AU313" s="182">
        <v>0</v>
      </c>
    </row>
    <row r="314" spans="1:289" hidden="1">
      <c r="A314" s="228" t="s">
        <v>192</v>
      </c>
      <c r="B314" s="295" cm="1">
        <f t="array" ref="B314">IFERROR(INDEX(Sensors_OpuBC_cpXFP!$G$2:$G$1013,MATCH($A314,Sensors_OpuBC_cpXFP!$A$2:$A$1013,0),0),"")</f>
        <v>0</v>
      </c>
      <c r="C314" s="296" cm="1">
        <f t="array" ref="C314">IFERROR(INDEX(Sensors_OpuBC_cpXFP!$H$2:$H$1013,MATCH($A314,Sensors_OpuBC_cpXFP!$A$2:$A$1013,0),0),"")</f>
        <v>0</v>
      </c>
      <c r="D314" s="229" t="s">
        <v>780</v>
      </c>
      <c r="E314" s="308" t="str" cm="1">
        <f t="array" ref="E314">IFERROR(INDEX(Ligands_names_and_links!$B$3:$B$111,MATCH($D314,Ligands_names_and_links!$A$3:$A$111,0),0)," ")</f>
        <v>Dianicline</v>
      </c>
      <c r="F314" s="137">
        <v>0</v>
      </c>
      <c r="H314" s="137">
        <v>0</v>
      </c>
      <c r="J314" s="64">
        <v>0</v>
      </c>
      <c r="K314" s="64">
        <v>0</v>
      </c>
      <c r="L314" s="64">
        <v>0</v>
      </c>
      <c r="M314" s="64">
        <v>0</v>
      </c>
      <c r="N314" s="182">
        <v>0</v>
      </c>
      <c r="O314" s="64">
        <v>0</v>
      </c>
      <c r="P314" s="137" t="s">
        <v>894</v>
      </c>
      <c r="Q314" s="64">
        <v>0</v>
      </c>
      <c r="R314" s="244">
        <v>2.25</v>
      </c>
      <c r="S314" s="64">
        <v>0</v>
      </c>
      <c r="T314" s="64">
        <v>0</v>
      </c>
      <c r="U314" s="233">
        <v>0.5</v>
      </c>
      <c r="V314" s="64">
        <v>0</v>
      </c>
      <c r="W314" s="64">
        <v>0</v>
      </c>
      <c r="X314" s="64">
        <v>0</v>
      </c>
      <c r="Y314" s="64">
        <v>0</v>
      </c>
      <c r="Z314" s="64">
        <v>0</v>
      </c>
      <c r="AA314" s="304">
        <f t="shared" si="15"/>
        <v>4.5</v>
      </c>
      <c r="AB314" s="64">
        <v>0</v>
      </c>
      <c r="AC314" s="182">
        <v>0</v>
      </c>
      <c r="AD314" s="64">
        <v>0</v>
      </c>
      <c r="AE314" s="64">
        <v>0</v>
      </c>
      <c r="AF314" s="64">
        <v>0</v>
      </c>
      <c r="AG314" s="64">
        <v>0</v>
      </c>
      <c r="AH314" s="64">
        <v>0</v>
      </c>
      <c r="AI314" s="64">
        <v>0</v>
      </c>
      <c r="AJ314" s="233" t="s">
        <v>893</v>
      </c>
      <c r="AK314" s="233" t="s">
        <v>893</v>
      </c>
      <c r="AL314" s="64">
        <v>0</v>
      </c>
      <c r="AM314" s="182">
        <v>0</v>
      </c>
      <c r="AN314" s="64">
        <v>0</v>
      </c>
      <c r="AO314" s="64">
        <v>0</v>
      </c>
      <c r="AP314" s="64">
        <v>0</v>
      </c>
      <c r="AQ314" s="64">
        <v>0</v>
      </c>
      <c r="AR314" s="64">
        <v>0</v>
      </c>
      <c r="AS314" s="64">
        <v>0</v>
      </c>
      <c r="AT314" s="64">
        <v>0</v>
      </c>
      <c r="AU314" s="182">
        <v>0</v>
      </c>
    </row>
    <row r="315" spans="1:289" hidden="1">
      <c r="A315" s="228" t="s">
        <v>194</v>
      </c>
      <c r="B315" s="295" cm="1">
        <f t="array" ref="B315">IFERROR(INDEX(Sensors_OpuBC_cpXFP!$G$2:$G$1013,MATCH($A315,Sensors_OpuBC_cpXFP!$A$2:$A$1013,0),0),"")</f>
        <v>0</v>
      </c>
      <c r="C315" s="296" cm="1">
        <f t="array" ref="C315">IFERROR(INDEX(Sensors_OpuBC_cpXFP!$H$2:$H$1013,MATCH($A315,Sensors_OpuBC_cpXFP!$A$2:$A$1013,0),0),"")</f>
        <v>0</v>
      </c>
      <c r="D315" s="229" t="s">
        <v>780</v>
      </c>
      <c r="E315" s="308" t="str" cm="1">
        <f t="array" ref="E315">IFERROR(INDEX(Ligands_names_and_links!$B$3:$B$111,MATCH($D315,Ligands_names_and_links!$A$3:$A$111,0),0)," ")</f>
        <v>Dianicline</v>
      </c>
      <c r="F315" s="137">
        <v>0</v>
      </c>
      <c r="H315" s="137">
        <v>0</v>
      </c>
      <c r="J315" s="64">
        <v>0</v>
      </c>
      <c r="K315" s="64">
        <v>0</v>
      </c>
      <c r="L315" s="64">
        <v>0</v>
      </c>
      <c r="M315" s="64">
        <v>0</v>
      </c>
      <c r="N315" s="182">
        <v>0</v>
      </c>
      <c r="O315" s="64">
        <v>0</v>
      </c>
      <c r="P315" s="137" t="s">
        <v>894</v>
      </c>
      <c r="Q315" s="64">
        <v>0</v>
      </c>
      <c r="R315" s="244">
        <v>3.25</v>
      </c>
      <c r="S315" s="64">
        <v>0</v>
      </c>
      <c r="T315" s="64">
        <v>0</v>
      </c>
      <c r="U315" s="233">
        <v>1.26</v>
      </c>
      <c r="V315" s="64">
        <v>0</v>
      </c>
      <c r="W315" s="64">
        <v>0</v>
      </c>
      <c r="X315" s="64">
        <v>0</v>
      </c>
      <c r="Y315" s="64">
        <v>0</v>
      </c>
      <c r="Z315" s="64">
        <v>0</v>
      </c>
      <c r="AA315" s="304">
        <f t="shared" si="15"/>
        <v>2.5793650793650795</v>
      </c>
      <c r="AB315" s="64">
        <v>0</v>
      </c>
      <c r="AC315" s="182">
        <v>0</v>
      </c>
      <c r="AD315" s="64">
        <v>0</v>
      </c>
      <c r="AE315" s="64">
        <v>0</v>
      </c>
      <c r="AF315" s="64">
        <v>0</v>
      </c>
      <c r="AG315" s="64">
        <v>0</v>
      </c>
      <c r="AH315" s="64">
        <v>0</v>
      </c>
      <c r="AI315" s="64">
        <v>0</v>
      </c>
      <c r="AJ315" s="233" t="s">
        <v>893</v>
      </c>
      <c r="AK315" s="233" t="s">
        <v>893</v>
      </c>
      <c r="AL315" s="64">
        <v>0</v>
      </c>
      <c r="AM315" s="182">
        <v>0</v>
      </c>
      <c r="AN315" s="64">
        <v>0</v>
      </c>
      <c r="AO315" s="64">
        <v>0</v>
      </c>
      <c r="AP315" s="64">
        <v>0</v>
      </c>
      <c r="AQ315" s="64">
        <v>0</v>
      </c>
      <c r="AR315" s="64">
        <v>0</v>
      </c>
      <c r="AS315" s="64">
        <v>0</v>
      </c>
      <c r="AT315" s="64">
        <v>0</v>
      </c>
      <c r="AU315" s="182">
        <v>0</v>
      </c>
    </row>
    <row r="316" spans="1:289" hidden="1">
      <c r="A316" s="228" t="s">
        <v>198</v>
      </c>
      <c r="B316" s="295" cm="1">
        <f t="array" ref="B316">IFERROR(INDEX(Sensors_OpuBC_cpXFP!$G$2:$G$1013,MATCH($A316,Sensors_OpuBC_cpXFP!$A$2:$A$1013,0),0),"")</f>
        <v>0</v>
      </c>
      <c r="C316" s="296" cm="1">
        <f t="array" ref="C316">IFERROR(INDEX(Sensors_OpuBC_cpXFP!$H$2:$H$1013,MATCH($A316,Sensors_OpuBC_cpXFP!$A$2:$A$1013,0),0),"")</f>
        <v>0</v>
      </c>
      <c r="D316" s="229" t="s">
        <v>780</v>
      </c>
      <c r="E316" s="308" t="str" cm="1">
        <f t="array" ref="E316">IFERROR(INDEX(Ligands_names_and_links!$B$3:$B$111,MATCH($D316,Ligands_names_and_links!$A$3:$A$111,0),0)," ")</f>
        <v>Dianicline</v>
      </c>
      <c r="F316" s="137">
        <v>0</v>
      </c>
      <c r="H316" s="137">
        <v>0</v>
      </c>
      <c r="J316" s="64">
        <v>0</v>
      </c>
      <c r="K316" s="64">
        <v>0</v>
      </c>
      <c r="L316" s="64">
        <v>0</v>
      </c>
      <c r="M316" s="64">
        <v>0</v>
      </c>
      <c r="N316" s="182">
        <v>0</v>
      </c>
      <c r="O316" s="64">
        <v>0</v>
      </c>
      <c r="P316" s="137" t="s">
        <v>894</v>
      </c>
      <c r="Q316" s="64">
        <v>0</v>
      </c>
      <c r="R316" s="244">
        <v>4</v>
      </c>
      <c r="S316" s="64">
        <v>0</v>
      </c>
      <c r="T316" s="64">
        <v>0</v>
      </c>
      <c r="U316" s="233">
        <v>1.1000000000000001</v>
      </c>
      <c r="V316" s="64">
        <v>0</v>
      </c>
      <c r="W316" s="64">
        <v>0</v>
      </c>
      <c r="X316" s="64">
        <v>0</v>
      </c>
      <c r="Y316" s="64">
        <v>0</v>
      </c>
      <c r="Z316" s="64">
        <v>0</v>
      </c>
      <c r="AA316" s="304">
        <f t="shared" si="15"/>
        <v>3.6363636363636362</v>
      </c>
      <c r="AB316" s="64">
        <v>0</v>
      </c>
      <c r="AC316" s="182">
        <v>0</v>
      </c>
      <c r="AD316" s="64">
        <v>0</v>
      </c>
      <c r="AE316" s="64">
        <v>0</v>
      </c>
      <c r="AF316" s="64">
        <v>0</v>
      </c>
      <c r="AG316" s="64">
        <v>0</v>
      </c>
      <c r="AH316" s="64">
        <v>0</v>
      </c>
      <c r="AI316" s="64">
        <v>0</v>
      </c>
      <c r="AJ316" s="233" t="s">
        <v>893</v>
      </c>
      <c r="AK316" s="233" t="s">
        <v>893</v>
      </c>
      <c r="AL316" s="64">
        <v>0</v>
      </c>
      <c r="AM316" s="182">
        <v>0</v>
      </c>
      <c r="AN316" s="64">
        <v>0</v>
      </c>
      <c r="AO316" s="64">
        <v>0</v>
      </c>
      <c r="AP316" s="64">
        <v>0</v>
      </c>
      <c r="AQ316" s="64">
        <v>0</v>
      </c>
      <c r="AR316" s="64">
        <v>0</v>
      </c>
      <c r="AS316" s="64">
        <v>0</v>
      </c>
      <c r="AT316" s="64">
        <v>0</v>
      </c>
      <c r="AU316" s="182">
        <v>0</v>
      </c>
    </row>
    <row r="317" spans="1:289" hidden="1">
      <c r="A317" s="234" t="s">
        <v>201</v>
      </c>
      <c r="B317" s="297" cm="1">
        <f t="array" ref="B317">IFERROR(INDEX(Sensors_OpuBC_cpXFP!$G$2:$G$1013,MATCH($A317,Sensors_OpuBC_cpXFP!$A$2:$A$1013,0),0),"")</f>
        <v>0</v>
      </c>
      <c r="C317" s="298" cm="1">
        <f t="array" ref="C317">IFERROR(INDEX(Sensors_OpuBC_cpXFP!$H$2:$H$1013,MATCH($A317,Sensors_OpuBC_cpXFP!$A$2:$A$1013,0),0),"")</f>
        <v>0</v>
      </c>
      <c r="D317" s="235" t="s">
        <v>780</v>
      </c>
      <c r="E317" s="309" t="str" cm="1">
        <f t="array" ref="E317">IFERROR(INDEX(Ligands_names_and_links!$B$3:$B$111,MATCH($D317,Ligands_names_and_links!$A$3:$A$111,0),0)," ")</f>
        <v>Dianicline</v>
      </c>
      <c r="F317" s="236">
        <v>0</v>
      </c>
      <c r="G317" s="236"/>
      <c r="H317" s="236">
        <v>0</v>
      </c>
      <c r="I317" s="237"/>
      <c r="J317" s="238">
        <v>0</v>
      </c>
      <c r="K317" s="238">
        <v>0</v>
      </c>
      <c r="L317" s="238">
        <v>0</v>
      </c>
      <c r="M317" s="238">
        <v>0</v>
      </c>
      <c r="N317" s="239">
        <v>0</v>
      </c>
      <c r="O317" s="238">
        <v>0</v>
      </c>
      <c r="P317" s="236" t="s">
        <v>894</v>
      </c>
      <c r="Q317" s="238">
        <v>0</v>
      </c>
      <c r="R317" s="245">
        <v>3</v>
      </c>
      <c r="S317" s="238">
        <v>0</v>
      </c>
      <c r="T317" s="238">
        <v>0</v>
      </c>
      <c r="U317" s="243">
        <v>5.5</v>
      </c>
      <c r="V317" s="238">
        <v>0</v>
      </c>
      <c r="W317" s="238">
        <v>0</v>
      </c>
      <c r="X317" s="238">
        <v>0</v>
      </c>
      <c r="Y317" s="238">
        <v>0</v>
      </c>
      <c r="Z317" s="238">
        <v>0</v>
      </c>
      <c r="AA317" s="305">
        <f t="shared" si="15"/>
        <v>0.54545454545454541</v>
      </c>
      <c r="AB317" s="238">
        <v>0</v>
      </c>
      <c r="AC317" s="239">
        <v>0</v>
      </c>
      <c r="AD317" s="238">
        <v>0</v>
      </c>
      <c r="AE317" s="238">
        <v>0</v>
      </c>
      <c r="AF317" s="238">
        <v>0</v>
      </c>
      <c r="AG317" s="238">
        <v>0</v>
      </c>
      <c r="AH317" s="238">
        <v>0</v>
      </c>
      <c r="AI317" s="238">
        <v>0</v>
      </c>
      <c r="AJ317" s="243" t="s">
        <v>893</v>
      </c>
      <c r="AK317" s="243" t="s">
        <v>893</v>
      </c>
      <c r="AL317" s="238">
        <v>0</v>
      </c>
      <c r="AM317" s="239">
        <v>0</v>
      </c>
      <c r="AN317" s="238">
        <v>0</v>
      </c>
      <c r="AO317" s="238">
        <v>0</v>
      </c>
      <c r="AP317" s="238">
        <v>0</v>
      </c>
      <c r="AQ317" s="238">
        <v>0</v>
      </c>
      <c r="AR317" s="238">
        <v>0</v>
      </c>
      <c r="AS317" s="238">
        <v>0</v>
      </c>
      <c r="AT317" s="238">
        <v>0</v>
      </c>
      <c r="AU317" s="239">
        <v>0</v>
      </c>
    </row>
    <row r="318" spans="1:289" hidden="1">
      <c r="A318" s="228" t="s">
        <v>204</v>
      </c>
      <c r="B318" s="295" cm="1">
        <f t="array" ref="B318">IFERROR(INDEX(Sensors_OpuBC_cpXFP!$G$2:$G$1013,MATCH($A318,Sensors_OpuBC_cpXFP!$A$2:$A$1013,0),0),"")</f>
        <v>0</v>
      </c>
      <c r="C318" s="296" cm="1">
        <f t="array" ref="C318">IFERROR(INDEX(Sensors_OpuBC_cpXFP!$H$2:$H$1013,MATCH($A318,Sensors_OpuBC_cpXFP!$A$2:$A$1013,0),0),"")</f>
        <v>0</v>
      </c>
      <c r="D318" s="229" t="s">
        <v>780</v>
      </c>
      <c r="E318" s="308" t="str" cm="1">
        <f t="array" ref="E318">IFERROR(INDEX(Ligands_names_and_links!$B$3:$B$111,MATCH($D318,Ligands_names_and_links!$A$3:$A$111,0),0)," ")</f>
        <v>Dianicline</v>
      </c>
      <c r="F318" s="137">
        <v>0</v>
      </c>
      <c r="H318" s="137">
        <v>0</v>
      </c>
      <c r="J318" s="64">
        <v>0</v>
      </c>
      <c r="K318" s="64">
        <v>0</v>
      </c>
      <c r="L318" s="64">
        <v>0</v>
      </c>
      <c r="M318" s="64">
        <v>0</v>
      </c>
      <c r="N318" s="182">
        <v>0</v>
      </c>
      <c r="O318" s="64">
        <v>0</v>
      </c>
      <c r="P318" s="137" t="s">
        <v>894</v>
      </c>
      <c r="Q318" s="64">
        <v>0</v>
      </c>
      <c r="R318" s="244">
        <v>7</v>
      </c>
      <c r="S318" s="64">
        <v>0</v>
      </c>
      <c r="T318" s="64">
        <v>0</v>
      </c>
      <c r="U318" s="233">
        <v>6.7</v>
      </c>
      <c r="V318" s="64">
        <v>0</v>
      </c>
      <c r="W318" s="64">
        <v>0</v>
      </c>
      <c r="X318" s="64">
        <v>0</v>
      </c>
      <c r="Y318" s="64">
        <v>0</v>
      </c>
      <c r="Z318" s="64">
        <v>0</v>
      </c>
      <c r="AA318" s="304">
        <f t="shared" si="15"/>
        <v>1.044776119402985</v>
      </c>
      <c r="AB318" s="64">
        <v>0</v>
      </c>
      <c r="AC318" s="182">
        <v>0</v>
      </c>
      <c r="AD318" s="64">
        <v>0</v>
      </c>
      <c r="AE318" s="64">
        <v>0</v>
      </c>
      <c r="AF318" s="64">
        <v>0</v>
      </c>
      <c r="AG318" s="64">
        <v>0</v>
      </c>
      <c r="AH318" s="64">
        <v>0</v>
      </c>
      <c r="AI318" s="64">
        <v>0</v>
      </c>
      <c r="AJ318" s="233" t="s">
        <v>893</v>
      </c>
      <c r="AK318" s="233" t="s">
        <v>893</v>
      </c>
      <c r="AL318" s="64">
        <v>0</v>
      </c>
      <c r="AM318" s="182">
        <v>0</v>
      </c>
      <c r="AN318" s="64">
        <v>0</v>
      </c>
      <c r="AO318" s="64">
        <v>0</v>
      </c>
      <c r="AP318" s="64">
        <v>0</v>
      </c>
      <c r="AQ318" s="64">
        <v>0</v>
      </c>
      <c r="AR318" s="64">
        <v>0</v>
      </c>
      <c r="AS318" s="64">
        <v>0</v>
      </c>
      <c r="AT318" s="64">
        <v>0</v>
      </c>
      <c r="AU318" s="182">
        <v>0</v>
      </c>
    </row>
    <row r="319" spans="1:289" hidden="1">
      <c r="A319" s="228" t="s">
        <v>206</v>
      </c>
      <c r="B319" s="295" cm="1">
        <f t="array" ref="B319">IFERROR(INDEX(Sensors_OpuBC_cpXFP!$G$2:$G$1013,MATCH($A319,Sensors_OpuBC_cpXFP!$A$2:$A$1013,0),0),"")</f>
        <v>0</v>
      </c>
      <c r="C319" s="296" cm="1">
        <f t="array" ref="C319">IFERROR(INDEX(Sensors_OpuBC_cpXFP!$H$2:$H$1013,MATCH($A319,Sensors_OpuBC_cpXFP!$A$2:$A$1013,0),0),"")</f>
        <v>0</v>
      </c>
      <c r="D319" s="229" t="s">
        <v>780</v>
      </c>
      <c r="E319" s="308" t="str" cm="1">
        <f t="array" ref="E319">IFERROR(INDEX(Ligands_names_and_links!$B$3:$B$111,MATCH($D319,Ligands_names_and_links!$A$3:$A$111,0),0)," ")</f>
        <v>Dianicline</v>
      </c>
      <c r="F319" s="137">
        <v>0</v>
      </c>
      <c r="H319" s="137">
        <v>0</v>
      </c>
      <c r="J319" s="64">
        <v>0</v>
      </c>
      <c r="K319" s="64">
        <v>0</v>
      </c>
      <c r="L319" s="64">
        <v>0</v>
      </c>
      <c r="M319" s="64">
        <v>0</v>
      </c>
      <c r="N319" s="182">
        <v>0</v>
      </c>
      <c r="O319" s="64">
        <v>0</v>
      </c>
      <c r="P319" s="137" t="s">
        <v>894</v>
      </c>
      <c r="Q319" s="64">
        <v>0</v>
      </c>
      <c r="R319" s="244">
        <v>7</v>
      </c>
      <c r="S319" s="64">
        <v>0</v>
      </c>
      <c r="T319" s="64">
        <v>0</v>
      </c>
      <c r="U319" s="233">
        <v>11</v>
      </c>
      <c r="V319" s="64">
        <v>0</v>
      </c>
      <c r="W319" s="64">
        <v>0</v>
      </c>
      <c r="X319" s="64">
        <v>0</v>
      </c>
      <c r="Y319" s="64">
        <v>0</v>
      </c>
      <c r="Z319" s="64">
        <v>0</v>
      </c>
      <c r="AA319" s="304">
        <f t="shared" si="15"/>
        <v>0.63636363636363635</v>
      </c>
      <c r="AB319" s="64">
        <v>0</v>
      </c>
      <c r="AC319" s="182">
        <v>0</v>
      </c>
      <c r="AD319" s="64">
        <v>0</v>
      </c>
      <c r="AE319" s="64">
        <v>0</v>
      </c>
      <c r="AF319" s="64">
        <v>0</v>
      </c>
      <c r="AG319" s="64">
        <v>0</v>
      </c>
      <c r="AH319" s="64">
        <v>0</v>
      </c>
      <c r="AI319" s="64">
        <v>0</v>
      </c>
      <c r="AJ319" s="233" t="s">
        <v>893</v>
      </c>
      <c r="AK319" s="233" t="s">
        <v>893</v>
      </c>
      <c r="AL319" s="64">
        <v>0</v>
      </c>
      <c r="AM319" s="182">
        <v>0</v>
      </c>
      <c r="AN319" s="64">
        <v>0</v>
      </c>
      <c r="AO319" s="64">
        <v>0</v>
      </c>
      <c r="AP319" s="64">
        <v>0</v>
      </c>
      <c r="AQ319" s="64">
        <v>0</v>
      </c>
      <c r="AR319" s="64">
        <v>0</v>
      </c>
      <c r="AS319" s="64">
        <v>0</v>
      </c>
      <c r="AT319" s="64">
        <v>0</v>
      </c>
      <c r="AU319" s="182">
        <v>0</v>
      </c>
    </row>
    <row r="320" spans="1:289" s="238" customFormat="1" hidden="1">
      <c r="A320" s="228" t="s">
        <v>209</v>
      </c>
      <c r="B320" s="295" cm="1">
        <f t="array" ref="B320">IFERROR(INDEX(Sensors_OpuBC_cpXFP!$G$2:$G$1013,MATCH($A320,Sensors_OpuBC_cpXFP!$A$2:$A$1013,0),0),"")</f>
        <v>0</v>
      </c>
      <c r="C320" s="296" cm="1">
        <f t="array" ref="C320">IFERROR(INDEX(Sensors_OpuBC_cpXFP!$H$2:$H$1013,MATCH($A320,Sensors_OpuBC_cpXFP!$A$2:$A$1013,0),0),"")</f>
        <v>0</v>
      </c>
      <c r="D320" s="229" t="s">
        <v>780</v>
      </c>
      <c r="E320" s="308" t="str" cm="1">
        <f t="array" ref="E320">IFERROR(INDEX(Ligands_names_and_links!$B$3:$B$111,MATCH($D320,Ligands_names_and_links!$A$3:$A$111,0),0)," ")</f>
        <v>Dianicline</v>
      </c>
      <c r="F320" s="137">
        <v>0</v>
      </c>
      <c r="G320" s="137"/>
      <c r="H320" s="137">
        <v>0</v>
      </c>
      <c r="I320" s="142"/>
      <c r="J320" s="64">
        <v>0</v>
      </c>
      <c r="K320" s="64">
        <v>0</v>
      </c>
      <c r="L320" s="64">
        <v>0</v>
      </c>
      <c r="M320" s="64">
        <v>0</v>
      </c>
      <c r="N320" s="182">
        <v>0</v>
      </c>
      <c r="O320" s="64">
        <v>0</v>
      </c>
      <c r="P320" s="137" t="s">
        <v>894</v>
      </c>
      <c r="Q320" s="64">
        <v>0</v>
      </c>
      <c r="R320" s="244">
        <v>3.3</v>
      </c>
      <c r="S320" s="64">
        <v>0</v>
      </c>
      <c r="T320" s="64">
        <v>0</v>
      </c>
      <c r="U320" s="233">
        <v>0.59</v>
      </c>
      <c r="V320" s="64">
        <v>0</v>
      </c>
      <c r="W320" s="64">
        <v>0</v>
      </c>
      <c r="X320" s="64">
        <v>0</v>
      </c>
      <c r="Y320" s="64">
        <v>0</v>
      </c>
      <c r="Z320" s="64">
        <v>0</v>
      </c>
      <c r="AA320" s="304">
        <f t="shared" si="15"/>
        <v>5.593220338983051</v>
      </c>
      <c r="AB320" s="64">
        <v>0</v>
      </c>
      <c r="AC320" s="182">
        <v>0</v>
      </c>
      <c r="AD320" s="64">
        <v>0</v>
      </c>
      <c r="AE320" s="64">
        <v>0</v>
      </c>
      <c r="AF320" s="64">
        <v>0</v>
      </c>
      <c r="AG320" s="64">
        <v>0</v>
      </c>
      <c r="AH320" s="64">
        <v>0</v>
      </c>
      <c r="AI320" s="64">
        <v>0</v>
      </c>
      <c r="AJ320" s="233" t="s">
        <v>893</v>
      </c>
      <c r="AK320" s="233" t="s">
        <v>893</v>
      </c>
      <c r="AL320" s="64">
        <v>0</v>
      </c>
      <c r="AM320" s="182">
        <v>0</v>
      </c>
      <c r="AN320" s="64">
        <v>0</v>
      </c>
      <c r="AO320" s="64">
        <v>0</v>
      </c>
      <c r="AP320" s="64">
        <v>0</v>
      </c>
      <c r="AQ320" s="64">
        <v>0</v>
      </c>
      <c r="AR320" s="64">
        <v>0</v>
      </c>
      <c r="AS320" s="64">
        <v>0</v>
      </c>
      <c r="AT320" s="64">
        <v>0</v>
      </c>
      <c r="AU320" s="182">
        <v>0</v>
      </c>
      <c r="AV320" s="64"/>
      <c r="AW320" s="64"/>
      <c r="AX320" s="64"/>
      <c r="AY320" s="64"/>
      <c r="AZ320" s="64"/>
      <c r="BA320" s="64"/>
      <c r="BB320" s="64"/>
      <c r="BC320" s="64"/>
      <c r="BD320" s="64"/>
      <c r="BE320" s="64"/>
      <c r="BF320" s="64"/>
      <c r="BG320" s="64"/>
      <c r="BH320" s="64"/>
      <c r="BI320" s="64"/>
      <c r="BJ320" s="64"/>
      <c r="BK320" s="64"/>
      <c r="BL320" s="64"/>
      <c r="BM320" s="64"/>
      <c r="BN320" s="64"/>
      <c r="BO320" s="64"/>
      <c r="BP320" s="64"/>
      <c r="BQ320" s="64"/>
      <c r="BR320" s="64"/>
      <c r="BS320" s="64"/>
      <c r="BT320" s="64"/>
      <c r="BU320" s="64"/>
      <c r="BV320" s="64"/>
      <c r="BW320" s="64"/>
      <c r="BX320" s="64"/>
      <c r="BY320" s="64"/>
      <c r="BZ320" s="64"/>
      <c r="CA320" s="64"/>
      <c r="CB320" s="64"/>
      <c r="CC320" s="64"/>
      <c r="CD320" s="64"/>
      <c r="CE320" s="64"/>
      <c r="CF320" s="64"/>
      <c r="CG320" s="64"/>
      <c r="CH320" s="64"/>
      <c r="CI320" s="64"/>
      <c r="CJ320" s="64"/>
      <c r="CK320" s="64"/>
      <c r="CL320" s="64"/>
      <c r="CM320" s="64"/>
      <c r="CN320" s="64"/>
      <c r="CO320" s="64"/>
      <c r="CP320" s="64"/>
      <c r="CQ320" s="64"/>
      <c r="CR320" s="64"/>
      <c r="CS320" s="64"/>
      <c r="CT320" s="64"/>
      <c r="CU320" s="64"/>
      <c r="CV320" s="64"/>
      <c r="CW320" s="64"/>
      <c r="CX320" s="64"/>
      <c r="CY320" s="64"/>
      <c r="CZ320" s="64"/>
      <c r="DA320" s="64"/>
      <c r="DB320" s="64"/>
      <c r="DC320" s="64"/>
      <c r="DD320" s="64"/>
      <c r="DE320" s="64"/>
      <c r="DF320" s="64"/>
      <c r="DG320" s="64"/>
      <c r="DH320" s="64"/>
      <c r="DI320" s="64"/>
      <c r="DJ320" s="64"/>
      <c r="DK320" s="64"/>
      <c r="DL320" s="64"/>
      <c r="DM320" s="64"/>
      <c r="DN320" s="64"/>
      <c r="DO320" s="64"/>
      <c r="DP320" s="64"/>
      <c r="DQ320" s="64"/>
      <c r="DR320" s="64"/>
      <c r="DS320" s="64"/>
      <c r="DT320" s="64"/>
      <c r="DU320" s="64"/>
      <c r="DV320" s="64"/>
      <c r="DW320" s="64"/>
      <c r="DX320" s="64"/>
      <c r="DY320" s="64"/>
      <c r="DZ320" s="64"/>
      <c r="EA320" s="64"/>
      <c r="EB320" s="64"/>
      <c r="EC320" s="64"/>
      <c r="ED320" s="64"/>
      <c r="EE320" s="64"/>
      <c r="EF320" s="64"/>
      <c r="EG320" s="64"/>
      <c r="EH320" s="64"/>
      <c r="EI320" s="64"/>
      <c r="EJ320" s="64"/>
      <c r="EK320" s="64"/>
      <c r="EL320" s="64"/>
      <c r="EM320" s="64"/>
      <c r="EN320" s="64"/>
      <c r="EO320" s="64"/>
      <c r="EP320" s="64"/>
      <c r="EQ320" s="64"/>
      <c r="ER320" s="64"/>
      <c r="ES320" s="64"/>
      <c r="ET320" s="64"/>
      <c r="EU320" s="64"/>
      <c r="EV320" s="64"/>
      <c r="EW320" s="64"/>
      <c r="EX320" s="64"/>
      <c r="EY320" s="64"/>
      <c r="EZ320" s="64"/>
      <c r="FA320" s="64"/>
      <c r="FB320" s="64"/>
      <c r="FC320" s="64"/>
      <c r="FD320" s="64"/>
      <c r="FE320" s="64"/>
      <c r="FF320" s="64"/>
      <c r="FG320" s="64"/>
      <c r="FH320" s="64"/>
      <c r="FI320" s="64"/>
      <c r="FJ320" s="64"/>
      <c r="FK320" s="64"/>
      <c r="FL320" s="64"/>
      <c r="FM320" s="64"/>
      <c r="FN320" s="64"/>
      <c r="FO320" s="64"/>
      <c r="FP320" s="64"/>
      <c r="FQ320" s="64"/>
      <c r="FR320" s="64"/>
      <c r="FS320" s="64"/>
      <c r="FT320" s="64"/>
      <c r="FU320" s="64"/>
      <c r="FV320" s="64"/>
      <c r="FW320" s="64"/>
      <c r="FX320" s="64"/>
      <c r="FY320" s="64"/>
      <c r="FZ320" s="64"/>
      <c r="GA320" s="64"/>
      <c r="GB320" s="64"/>
      <c r="GC320" s="64"/>
      <c r="GD320" s="64"/>
      <c r="GE320" s="64"/>
      <c r="GF320" s="64"/>
      <c r="GG320" s="64"/>
      <c r="GH320" s="64"/>
      <c r="GI320" s="64"/>
      <c r="GJ320" s="64"/>
      <c r="GK320" s="64"/>
      <c r="GL320" s="64"/>
      <c r="GM320" s="64"/>
      <c r="GN320" s="64"/>
      <c r="GO320" s="64"/>
      <c r="GP320" s="64"/>
      <c r="GQ320" s="64"/>
      <c r="GR320" s="64"/>
      <c r="GS320" s="64"/>
      <c r="GT320" s="64"/>
      <c r="GU320" s="64"/>
      <c r="GV320" s="64"/>
      <c r="GW320" s="64"/>
      <c r="GX320" s="64"/>
      <c r="GY320" s="64"/>
      <c r="GZ320" s="64"/>
      <c r="HA320" s="64"/>
      <c r="HB320" s="64"/>
      <c r="HC320" s="64"/>
      <c r="HD320" s="64"/>
      <c r="HE320" s="64"/>
      <c r="HF320" s="64"/>
      <c r="HG320" s="64"/>
      <c r="HH320" s="64"/>
      <c r="HI320" s="64"/>
      <c r="HJ320" s="64"/>
      <c r="HK320" s="64"/>
      <c r="HL320" s="64"/>
      <c r="HM320" s="64"/>
      <c r="HN320" s="64"/>
      <c r="HO320" s="64"/>
      <c r="HP320" s="64"/>
      <c r="HQ320" s="64"/>
      <c r="HR320" s="64"/>
      <c r="HS320" s="64"/>
      <c r="HT320" s="64"/>
      <c r="HU320" s="64"/>
      <c r="HV320" s="64"/>
      <c r="HW320" s="64"/>
      <c r="HX320" s="64"/>
      <c r="HY320" s="64"/>
      <c r="HZ320" s="64"/>
      <c r="IA320" s="64"/>
      <c r="IB320" s="64"/>
      <c r="IC320" s="64"/>
      <c r="ID320" s="64"/>
      <c r="IE320" s="64"/>
      <c r="IF320" s="64"/>
      <c r="IG320" s="64"/>
      <c r="IH320" s="64"/>
      <c r="II320" s="64"/>
      <c r="IJ320" s="64"/>
      <c r="IK320" s="64"/>
      <c r="IL320" s="64"/>
      <c r="IM320" s="64"/>
      <c r="IN320" s="64"/>
      <c r="IO320" s="64"/>
      <c r="IP320" s="64"/>
      <c r="IQ320" s="64"/>
      <c r="IR320" s="64"/>
      <c r="IS320" s="64"/>
      <c r="IT320" s="64"/>
      <c r="IU320" s="64"/>
      <c r="IV320" s="64"/>
      <c r="IW320" s="64"/>
      <c r="IX320" s="64"/>
      <c r="IY320" s="64"/>
      <c r="IZ320" s="64"/>
      <c r="JA320" s="64"/>
      <c r="JB320" s="64"/>
      <c r="JC320" s="64"/>
      <c r="JD320" s="64"/>
      <c r="JE320" s="64"/>
      <c r="JF320" s="64"/>
      <c r="JG320" s="64"/>
      <c r="JH320" s="64"/>
      <c r="JI320" s="64"/>
      <c r="JJ320" s="64"/>
      <c r="JK320" s="64"/>
      <c r="JL320" s="64"/>
      <c r="JM320" s="64"/>
      <c r="JN320" s="64"/>
      <c r="JO320" s="64"/>
      <c r="JP320" s="64"/>
      <c r="JQ320" s="64"/>
      <c r="JR320" s="64"/>
      <c r="JS320" s="64"/>
      <c r="JT320" s="64"/>
      <c r="JU320" s="64"/>
      <c r="JV320" s="64"/>
      <c r="JW320" s="64"/>
      <c r="JX320" s="64"/>
      <c r="JY320" s="64"/>
      <c r="JZ320" s="64"/>
      <c r="KA320" s="64"/>
      <c r="KB320" s="64"/>
      <c r="KC320" s="64"/>
    </row>
    <row r="321" spans="1:47" hidden="1">
      <c r="A321" s="228" t="s">
        <v>212</v>
      </c>
      <c r="B321" s="295" cm="1">
        <f t="array" ref="B321">IFERROR(INDEX(Sensors_OpuBC_cpXFP!$G$2:$G$1013,MATCH($A321,Sensors_OpuBC_cpXFP!$A$2:$A$1013,0),0),"")</f>
        <v>0</v>
      </c>
      <c r="C321" s="296" cm="1">
        <f t="array" ref="C321">IFERROR(INDEX(Sensors_OpuBC_cpXFP!$H$2:$H$1013,MATCH($A321,Sensors_OpuBC_cpXFP!$A$2:$A$1013,0),0),"")</f>
        <v>0</v>
      </c>
      <c r="D321" s="229" t="s">
        <v>780</v>
      </c>
      <c r="E321" s="308" t="str" cm="1">
        <f t="array" ref="E321">IFERROR(INDEX(Ligands_names_and_links!$B$3:$B$111,MATCH($D321,Ligands_names_and_links!$A$3:$A$111,0),0)," ")</f>
        <v>Dianicline</v>
      </c>
      <c r="F321" s="137">
        <v>0</v>
      </c>
      <c r="H321" s="137">
        <v>0</v>
      </c>
      <c r="J321" s="64">
        <v>0</v>
      </c>
      <c r="K321" s="64">
        <v>0</v>
      </c>
      <c r="L321" s="64">
        <v>0</v>
      </c>
      <c r="M321" s="64">
        <v>0</v>
      </c>
      <c r="N321" s="182">
        <v>0</v>
      </c>
      <c r="O321" s="64">
        <v>0</v>
      </c>
      <c r="P321" s="137" t="s">
        <v>894</v>
      </c>
      <c r="Q321" s="64">
        <v>0</v>
      </c>
      <c r="R321" s="244">
        <v>4</v>
      </c>
      <c r="S321" s="64">
        <v>0</v>
      </c>
      <c r="T321" s="64">
        <v>0</v>
      </c>
      <c r="U321" s="233">
        <v>1.1000000000000001</v>
      </c>
      <c r="V321" s="64">
        <v>0</v>
      </c>
      <c r="W321" s="64">
        <v>0</v>
      </c>
      <c r="X321" s="64">
        <v>0</v>
      </c>
      <c r="Y321" s="64">
        <v>0</v>
      </c>
      <c r="Z321" s="64">
        <v>0</v>
      </c>
      <c r="AA321" s="304">
        <f t="shared" si="15"/>
        <v>3.6363636363636362</v>
      </c>
      <c r="AB321" s="64">
        <v>0</v>
      </c>
      <c r="AC321" s="182">
        <v>0</v>
      </c>
      <c r="AD321" s="64">
        <v>0</v>
      </c>
      <c r="AE321" s="64">
        <v>0</v>
      </c>
      <c r="AF321" s="64">
        <v>0</v>
      </c>
      <c r="AG321" s="64">
        <v>0</v>
      </c>
      <c r="AH321" s="64">
        <v>0</v>
      </c>
      <c r="AI321" s="64">
        <v>0</v>
      </c>
      <c r="AJ321" s="233">
        <v>0</v>
      </c>
      <c r="AK321" s="233">
        <v>0</v>
      </c>
      <c r="AL321" s="64">
        <v>0</v>
      </c>
      <c r="AM321" s="182">
        <v>0</v>
      </c>
      <c r="AN321" s="64">
        <v>0</v>
      </c>
      <c r="AO321" s="64">
        <v>0</v>
      </c>
      <c r="AP321" s="64">
        <v>0</v>
      </c>
      <c r="AQ321" s="64">
        <v>0</v>
      </c>
      <c r="AR321" s="64">
        <v>0</v>
      </c>
      <c r="AS321" s="64">
        <v>0</v>
      </c>
      <c r="AT321" s="64">
        <v>0</v>
      </c>
      <c r="AU321" s="182">
        <v>0</v>
      </c>
    </row>
    <row r="322" spans="1:47" hidden="1">
      <c r="A322" s="228"/>
      <c r="B322" s="295" t="str" cm="1">
        <f t="array" ref="B322">IFERROR(INDEX(Sensors_OpuBC_cpXFP!$G$2:$G$1013,MATCH($A322,Sensors_OpuBC_cpXFP!$A$2:$A$1013,0),0),"")</f>
        <v/>
      </c>
      <c r="C322" s="296" t="str" cm="1">
        <f t="array" ref="C322">IFERROR(INDEX(Sensors_OpuBC_cpXFP!$H$2:$H$1013,MATCH($A322,Sensors_OpuBC_cpXFP!$A$2:$A$1013,0),0),"")</f>
        <v/>
      </c>
      <c r="D322" s="229" t="s">
        <v>780</v>
      </c>
      <c r="E322" s="308" t="str" cm="1">
        <f t="array" ref="E322">IFERROR(INDEX(Ligands_names_and_links!$B$3:$B$111,MATCH($D322,Ligands_names_and_links!$A$3:$A$111,0),0)," ")</f>
        <v>Dianicline</v>
      </c>
      <c r="R322" s="244"/>
      <c r="U322" s="233"/>
      <c r="AA322" s="233"/>
      <c r="AJ322" s="233"/>
      <c r="AK322" s="233"/>
    </row>
    <row r="323" spans="1:47" hidden="1">
      <c r="A323" s="228"/>
      <c r="B323" s="295" t="str" cm="1">
        <f t="array" ref="B323">IFERROR(INDEX(Sensors_OpuBC_cpXFP!$G$2:$G$1013,MATCH($A323,Sensors_OpuBC_cpXFP!$A$2:$A$1013,0),0),"")</f>
        <v/>
      </c>
      <c r="C323" s="296" t="str" cm="1">
        <f t="array" ref="C323">IFERROR(INDEX(Sensors_OpuBC_cpXFP!$H$2:$H$1013,MATCH($A323,Sensors_OpuBC_cpXFP!$A$2:$A$1013,0),0),"")</f>
        <v/>
      </c>
      <c r="D323" s="229" t="s">
        <v>780</v>
      </c>
      <c r="E323" s="308" t="str" cm="1">
        <f t="array" ref="E323">IFERROR(INDEX(Ligands_names_and_links!$B$3:$B$111,MATCH($D323,Ligands_names_and_links!$A$3:$A$111,0),0)," ")</f>
        <v>Dianicline</v>
      </c>
      <c r="R323" s="244"/>
      <c r="U323" s="233"/>
      <c r="AA323" s="233"/>
      <c r="AJ323" s="233"/>
      <c r="AK323" s="233"/>
    </row>
    <row r="324" spans="1:47" hidden="1">
      <c r="A324" s="228"/>
      <c r="B324" s="295" t="str" cm="1">
        <f t="array" ref="B324">IFERROR(INDEX(Sensors_OpuBC_cpXFP!$G$2:$G$1013,MATCH($A324,Sensors_OpuBC_cpXFP!$A$2:$A$1013,0),0),"")</f>
        <v/>
      </c>
      <c r="C324" s="296" t="str" cm="1">
        <f t="array" ref="C324">IFERROR(INDEX(Sensors_OpuBC_cpXFP!$H$2:$H$1013,MATCH($A324,Sensors_OpuBC_cpXFP!$A$2:$A$1013,0),0),"")</f>
        <v/>
      </c>
      <c r="D324" s="229" t="s">
        <v>780</v>
      </c>
      <c r="E324" s="308" t="str" cm="1">
        <f t="array" ref="E324">IFERROR(INDEX(Ligands_names_and_links!$B$3:$B$111,MATCH($D324,Ligands_names_and_links!$A$3:$A$111,0),0)," ")</f>
        <v>Dianicline</v>
      </c>
      <c r="R324" s="244"/>
      <c r="U324" s="233"/>
      <c r="AA324" s="233"/>
      <c r="AJ324" s="233"/>
      <c r="AK324" s="233"/>
    </row>
    <row r="325" spans="1:47" hidden="1">
      <c r="A325" s="234" t="s">
        <v>404</v>
      </c>
      <c r="B325" s="297" cm="1">
        <f t="array" ref="B325">IFERROR(INDEX(Sensors_OpuBC_cpXFP!$G$2:$G$1013,MATCH($A325,Sensors_OpuBC_cpXFP!$A$2:$A$1013,0),0),"")</f>
        <v>0</v>
      </c>
      <c r="C325" s="298" cm="1">
        <f t="array" ref="C325">IFERROR(INDEX(Sensors_OpuBC_cpXFP!$H$2:$H$1013,MATCH($A325,Sensors_OpuBC_cpXFP!$A$2:$A$1013,0),0),"")</f>
        <v>0</v>
      </c>
      <c r="D325" s="235" t="s">
        <v>781</v>
      </c>
      <c r="E325" s="309" t="str" cm="1">
        <f t="array" ref="E325">IFERROR(INDEX(Ligands_names_and_links!$B$3:$B$111,MATCH($D325,Ligands_names_and_links!$A$3:$A$111,0),0)," ")</f>
        <v>Nalmefene</v>
      </c>
      <c r="F325" s="236">
        <v>0</v>
      </c>
      <c r="G325" s="236"/>
      <c r="H325" s="236">
        <v>0</v>
      </c>
      <c r="I325" s="237"/>
      <c r="J325" s="238">
        <v>0</v>
      </c>
      <c r="K325" s="238">
        <v>0</v>
      </c>
      <c r="L325" s="238">
        <v>0</v>
      </c>
      <c r="M325" s="238">
        <v>0</v>
      </c>
      <c r="N325" s="239">
        <v>0</v>
      </c>
      <c r="O325" s="238">
        <v>0</v>
      </c>
      <c r="P325" s="236" t="s">
        <v>892</v>
      </c>
      <c r="Q325" s="238">
        <v>0</v>
      </c>
      <c r="R325" s="245">
        <v>7.9</v>
      </c>
      <c r="S325" s="238">
        <v>0</v>
      </c>
      <c r="T325" s="238">
        <v>0</v>
      </c>
      <c r="U325" s="243">
        <v>29.5</v>
      </c>
      <c r="V325" s="238">
        <v>0</v>
      </c>
      <c r="W325" s="238">
        <v>0</v>
      </c>
      <c r="X325" s="238">
        <v>0</v>
      </c>
      <c r="Y325" s="238">
        <v>0</v>
      </c>
      <c r="Z325" s="238">
        <v>0</v>
      </c>
      <c r="AA325" s="305">
        <f>IFERROR(R325/U325," ")</f>
        <v>0.26779661016949152</v>
      </c>
      <c r="AB325" s="238">
        <v>0</v>
      </c>
      <c r="AC325" s="239">
        <v>0</v>
      </c>
      <c r="AD325" s="238">
        <v>0</v>
      </c>
      <c r="AE325" s="238">
        <v>0</v>
      </c>
      <c r="AF325" s="238">
        <v>0</v>
      </c>
      <c r="AG325" s="238">
        <v>0</v>
      </c>
      <c r="AH325" s="238">
        <v>0</v>
      </c>
      <c r="AI325" s="238">
        <v>0</v>
      </c>
      <c r="AJ325" s="243">
        <v>0</v>
      </c>
      <c r="AK325" s="243">
        <v>0</v>
      </c>
      <c r="AL325" s="238">
        <v>0</v>
      </c>
      <c r="AM325" s="239">
        <v>0</v>
      </c>
      <c r="AN325" s="238">
        <v>0</v>
      </c>
      <c r="AO325" s="238">
        <v>0</v>
      </c>
      <c r="AP325" s="238">
        <v>0</v>
      </c>
      <c r="AQ325" s="238">
        <v>0</v>
      </c>
      <c r="AR325" s="238">
        <v>0</v>
      </c>
      <c r="AS325" s="238">
        <v>0</v>
      </c>
      <c r="AT325" s="238">
        <v>0</v>
      </c>
      <c r="AU325" s="239">
        <v>0</v>
      </c>
    </row>
    <row r="326" spans="1:47" hidden="1">
      <c r="A326" s="228" t="s">
        <v>406</v>
      </c>
      <c r="B326" s="295" cm="1">
        <f t="array" ref="B326">IFERROR(INDEX(Sensors_OpuBC_cpXFP!$G$2:$G$1013,MATCH($A326,Sensors_OpuBC_cpXFP!$A$2:$A$1013,0),0),"")</f>
        <v>0</v>
      </c>
      <c r="C326" s="296" cm="1">
        <f t="array" ref="C326">IFERROR(INDEX(Sensors_OpuBC_cpXFP!$H$2:$H$1013,MATCH($A326,Sensors_OpuBC_cpXFP!$A$2:$A$1013,0),0),"")</f>
        <v>0</v>
      </c>
      <c r="D326" s="229" t="s">
        <v>781</v>
      </c>
      <c r="E326" s="308" t="str" cm="1">
        <f t="array" ref="E326">IFERROR(INDEX(Ligands_names_and_links!$B$3:$B$111,MATCH($D326,Ligands_names_and_links!$A$3:$A$111,0),0)," ")</f>
        <v>Nalmefene</v>
      </c>
      <c r="F326" s="137">
        <v>0</v>
      </c>
      <c r="H326" s="137">
        <v>0</v>
      </c>
      <c r="J326" s="64">
        <v>0</v>
      </c>
      <c r="K326" s="64">
        <v>0</v>
      </c>
      <c r="L326" s="64">
        <v>0</v>
      </c>
      <c r="M326" s="64">
        <v>0</v>
      </c>
      <c r="N326" s="182">
        <v>0</v>
      </c>
      <c r="O326" s="64">
        <v>0</v>
      </c>
      <c r="P326" s="137" t="s">
        <v>892</v>
      </c>
      <c r="Q326" s="64">
        <v>0</v>
      </c>
      <c r="R326" s="244">
        <v>4.8</v>
      </c>
      <c r="S326" s="64">
        <v>0</v>
      </c>
      <c r="T326" s="64">
        <v>0</v>
      </c>
      <c r="U326" s="233">
        <v>34</v>
      </c>
      <c r="V326" s="64">
        <v>0</v>
      </c>
      <c r="W326" s="64">
        <v>0</v>
      </c>
      <c r="X326" s="64">
        <v>0</v>
      </c>
      <c r="Y326" s="64">
        <v>0</v>
      </c>
      <c r="Z326" s="64">
        <v>0</v>
      </c>
      <c r="AA326" s="304">
        <f>IFERROR(R326/U326," ")</f>
        <v>0.14117647058823529</v>
      </c>
      <c r="AB326" s="64">
        <v>0</v>
      </c>
      <c r="AC326" s="182">
        <v>0</v>
      </c>
      <c r="AD326" s="64">
        <v>0</v>
      </c>
      <c r="AE326" s="64">
        <v>0</v>
      </c>
      <c r="AF326" s="64">
        <v>0</v>
      </c>
      <c r="AG326" s="64">
        <v>0</v>
      </c>
      <c r="AH326" s="64">
        <v>0</v>
      </c>
      <c r="AI326" s="64">
        <v>0</v>
      </c>
      <c r="AJ326" s="233">
        <v>0</v>
      </c>
      <c r="AK326" s="233">
        <v>0</v>
      </c>
      <c r="AL326" s="64">
        <v>0</v>
      </c>
      <c r="AM326" s="182">
        <v>0</v>
      </c>
      <c r="AN326" s="64">
        <v>0</v>
      </c>
      <c r="AO326" s="64">
        <v>0</v>
      </c>
      <c r="AP326" s="64">
        <v>0</v>
      </c>
      <c r="AQ326" s="64">
        <v>0</v>
      </c>
      <c r="AR326" s="64">
        <v>0</v>
      </c>
      <c r="AS326" s="64">
        <v>0</v>
      </c>
      <c r="AT326" s="64">
        <v>0</v>
      </c>
      <c r="AU326" s="182">
        <v>0</v>
      </c>
    </row>
    <row r="327" spans="1:47" hidden="1">
      <c r="A327" s="228" t="s">
        <v>408</v>
      </c>
      <c r="B327" s="295" cm="1">
        <f t="array" ref="B327">IFERROR(INDEX(Sensors_OpuBC_cpXFP!$G$2:$G$1013,MATCH($A327,Sensors_OpuBC_cpXFP!$A$2:$A$1013,0),0),"")</f>
        <v>0</v>
      </c>
      <c r="C327" s="296" cm="1">
        <f t="array" ref="C327">IFERROR(INDEX(Sensors_OpuBC_cpXFP!$H$2:$H$1013,MATCH($A327,Sensors_OpuBC_cpXFP!$A$2:$A$1013,0),0),"")</f>
        <v>0</v>
      </c>
      <c r="D327" s="229" t="s">
        <v>781</v>
      </c>
      <c r="E327" s="308" t="str" cm="1">
        <f t="array" ref="E327">IFERROR(INDEX(Ligands_names_and_links!$B$3:$B$111,MATCH($D327,Ligands_names_and_links!$A$3:$A$111,0),0)," ")</f>
        <v>Nalmefene</v>
      </c>
      <c r="F327" s="137">
        <v>0</v>
      </c>
      <c r="H327" s="137">
        <v>0</v>
      </c>
      <c r="J327" s="64">
        <v>0</v>
      </c>
      <c r="K327" s="64">
        <v>0</v>
      </c>
      <c r="L327" s="64">
        <v>0</v>
      </c>
      <c r="M327" s="64">
        <v>0</v>
      </c>
      <c r="N327" s="182">
        <v>0</v>
      </c>
      <c r="O327" s="64">
        <v>0</v>
      </c>
      <c r="P327" s="137" t="s">
        <v>892</v>
      </c>
      <c r="Q327" s="64">
        <v>0</v>
      </c>
      <c r="R327" s="244">
        <v>5.2</v>
      </c>
      <c r="S327" s="64">
        <v>0</v>
      </c>
      <c r="T327" s="64">
        <v>0</v>
      </c>
      <c r="U327" s="233">
        <v>12.2</v>
      </c>
      <c r="V327" s="64">
        <v>0</v>
      </c>
      <c r="W327" s="64">
        <v>0</v>
      </c>
      <c r="X327" s="64">
        <v>0</v>
      </c>
      <c r="Y327" s="64">
        <v>0</v>
      </c>
      <c r="Z327" s="64">
        <v>0</v>
      </c>
      <c r="AA327" s="304">
        <f>IFERROR(R327/U327," ")</f>
        <v>0.42622950819672134</v>
      </c>
      <c r="AB327" s="64">
        <v>0</v>
      </c>
      <c r="AC327" s="182">
        <v>0</v>
      </c>
      <c r="AD327" s="64">
        <v>0</v>
      </c>
      <c r="AE327" s="64">
        <v>0</v>
      </c>
      <c r="AF327" s="64">
        <v>0</v>
      </c>
      <c r="AG327" s="64">
        <v>0</v>
      </c>
      <c r="AH327" s="64">
        <v>0</v>
      </c>
      <c r="AI327" s="64">
        <v>0</v>
      </c>
      <c r="AJ327" s="233">
        <v>0</v>
      </c>
      <c r="AK327" s="233">
        <v>0</v>
      </c>
      <c r="AL327" s="64">
        <v>0</v>
      </c>
      <c r="AM327" s="182">
        <v>0</v>
      </c>
      <c r="AN327" s="64">
        <v>0</v>
      </c>
      <c r="AO327" s="64">
        <v>0</v>
      </c>
      <c r="AP327" s="64">
        <v>0</v>
      </c>
      <c r="AQ327" s="64">
        <v>0</v>
      </c>
      <c r="AR327" s="64">
        <v>0</v>
      </c>
      <c r="AS327" s="64">
        <v>0</v>
      </c>
      <c r="AT327" s="64">
        <v>0</v>
      </c>
      <c r="AU327" s="182">
        <v>0</v>
      </c>
    </row>
    <row r="328" spans="1:47" hidden="1">
      <c r="A328" s="228"/>
      <c r="B328" s="295" t="str" cm="1">
        <f t="array" ref="B328">IFERROR(INDEX(Sensors_OpuBC_cpXFP!$G$2:$G$1013,MATCH($A328,Sensors_OpuBC_cpXFP!$A$2:$A$1013,0),0),"")</f>
        <v/>
      </c>
      <c r="C328" s="296" t="str" cm="1">
        <f t="array" ref="C328">IFERROR(INDEX(Sensors_OpuBC_cpXFP!$H$2:$H$1013,MATCH($A328,Sensors_OpuBC_cpXFP!$A$2:$A$1013,0),0),"")</f>
        <v/>
      </c>
      <c r="D328" s="229" t="s">
        <v>781</v>
      </c>
      <c r="E328" s="308" t="str" cm="1">
        <f t="array" ref="E328">IFERROR(INDEX(Ligands_names_and_links!$B$3:$B$111,MATCH($D328,Ligands_names_and_links!$A$3:$A$111,0),0)," ")</f>
        <v>Nalmefene</v>
      </c>
      <c r="R328" s="244"/>
      <c r="U328" s="233"/>
      <c r="AA328" s="233"/>
      <c r="AJ328" s="233"/>
      <c r="AK328" s="233"/>
    </row>
    <row r="329" spans="1:47" hidden="1">
      <c r="A329" s="228"/>
      <c r="B329" s="295" t="str" cm="1">
        <f t="array" ref="B329">IFERROR(INDEX(Sensors_OpuBC_cpXFP!$G$2:$G$1013,MATCH($A329,Sensors_OpuBC_cpXFP!$A$2:$A$1013,0),0),"")</f>
        <v/>
      </c>
      <c r="C329" s="296" t="str" cm="1">
        <f t="array" ref="C329">IFERROR(INDEX(Sensors_OpuBC_cpXFP!$H$2:$H$1013,MATCH($A329,Sensors_OpuBC_cpXFP!$A$2:$A$1013,0),0),"")</f>
        <v/>
      </c>
      <c r="D329" s="229" t="s">
        <v>781</v>
      </c>
      <c r="E329" s="308" t="str" cm="1">
        <f t="array" ref="E329">IFERROR(INDEX(Ligands_names_and_links!$B$3:$B$111,MATCH($D329,Ligands_names_and_links!$A$3:$A$111,0),0)," ")</f>
        <v>Nalmefene</v>
      </c>
      <c r="R329" s="244"/>
      <c r="U329" s="233"/>
      <c r="AA329" s="233"/>
      <c r="AJ329" s="233"/>
      <c r="AK329" s="233"/>
    </row>
    <row r="330" spans="1:47" hidden="1">
      <c r="A330" s="228"/>
      <c r="B330" s="295" t="str" cm="1">
        <f t="array" ref="B330">IFERROR(INDEX(Sensors_OpuBC_cpXFP!$G$2:$G$1013,MATCH($A330,Sensors_OpuBC_cpXFP!$A$2:$A$1013,0),0),"")</f>
        <v/>
      </c>
      <c r="C330" s="296" t="str" cm="1">
        <f t="array" ref="C330">IFERROR(INDEX(Sensors_OpuBC_cpXFP!$H$2:$H$1013,MATCH($A330,Sensors_OpuBC_cpXFP!$A$2:$A$1013,0),0),"")</f>
        <v/>
      </c>
      <c r="D330" s="229" t="s">
        <v>781</v>
      </c>
      <c r="E330" s="308" t="str" cm="1">
        <f t="array" ref="E330">IFERROR(INDEX(Ligands_names_and_links!$B$3:$B$111,MATCH($D330,Ligands_names_and_links!$A$3:$A$111,0),0)," ")</f>
        <v>Nalmefene</v>
      </c>
      <c r="R330" s="244"/>
      <c r="U330" s="233"/>
      <c r="AA330" s="233"/>
      <c r="AJ330" s="233"/>
      <c r="AK330" s="233"/>
    </row>
    <row r="331" spans="1:47" hidden="1">
      <c r="A331" s="228" t="s">
        <v>112</v>
      </c>
      <c r="B331" s="295" t="str" cm="1">
        <f t="array" ref="B331">IFERROR(INDEX(Sensors_OpuBC_cpXFP!$G$2:$G$1013,MATCH($A331,Sensors_OpuBC_cpXFP!$A$2:$A$1013,0),0),"")</f>
        <v>iAChSnFR</v>
      </c>
      <c r="C331" s="296" t="str" cm="1">
        <f t="array" ref="C331">IFERROR(INDEX(Sensors_OpuBC_cpXFP!$H$2:$H$1013,MATCH($A331,Sensors_OpuBC_cpXFP!$A$2:$A$1013,0),0),"")</f>
        <v>V9, iNicSnFR5</v>
      </c>
      <c r="D331" s="229" t="s">
        <v>782</v>
      </c>
      <c r="E331" s="308" t="str" cm="1">
        <f t="array" ref="E331">IFERROR(INDEX(Ligands_names_and_links!$B$3:$B$111,MATCH($D331,Ligands_names_and_links!$A$3:$A$111,0),0)," ")</f>
        <v>Lofexidine</v>
      </c>
      <c r="L331" s="64">
        <v>0</v>
      </c>
      <c r="M331" s="64">
        <v>0</v>
      </c>
      <c r="N331" s="182">
        <v>0</v>
      </c>
      <c r="O331" s="64">
        <v>0</v>
      </c>
      <c r="P331" s="137" t="s">
        <v>892</v>
      </c>
      <c r="Q331" s="64">
        <v>0</v>
      </c>
      <c r="R331" s="244">
        <v>7.2</v>
      </c>
      <c r="S331" s="64">
        <v>0</v>
      </c>
      <c r="T331" s="64">
        <v>0</v>
      </c>
      <c r="U331" s="233">
        <v>50.4</v>
      </c>
      <c r="V331" s="64">
        <v>0</v>
      </c>
      <c r="W331" s="64">
        <v>0</v>
      </c>
      <c r="X331" s="64">
        <v>0</v>
      </c>
      <c r="Y331" s="64">
        <v>0</v>
      </c>
      <c r="Z331" s="64">
        <v>0</v>
      </c>
      <c r="AA331" s="304">
        <f>IFERROR(R331/U331," ")</f>
        <v>0.14285714285714288</v>
      </c>
      <c r="AB331" s="64">
        <v>0</v>
      </c>
      <c r="AC331" s="182">
        <v>0</v>
      </c>
      <c r="AD331" s="64">
        <v>0</v>
      </c>
      <c r="AE331" s="64">
        <v>0</v>
      </c>
      <c r="AF331" s="64">
        <v>0</v>
      </c>
      <c r="AG331" s="64">
        <v>0</v>
      </c>
      <c r="AH331" s="64">
        <v>0</v>
      </c>
      <c r="AI331" s="64">
        <v>0</v>
      </c>
      <c r="AJ331" s="233">
        <v>0</v>
      </c>
      <c r="AK331" s="233">
        <v>0</v>
      </c>
      <c r="AL331" s="64">
        <v>0</v>
      </c>
      <c r="AM331" s="182">
        <v>0</v>
      </c>
      <c r="AN331" s="64">
        <v>0</v>
      </c>
      <c r="AO331" s="64">
        <v>0</v>
      </c>
      <c r="AP331" s="64">
        <v>0</v>
      </c>
      <c r="AQ331" s="64">
        <v>0</v>
      </c>
      <c r="AR331" s="64">
        <v>0</v>
      </c>
      <c r="AS331" s="64">
        <v>0</v>
      </c>
      <c r="AT331" s="64">
        <v>0</v>
      </c>
      <c r="AU331" s="182">
        <v>0</v>
      </c>
    </row>
    <row r="332" spans="1:47" hidden="1">
      <c r="A332" s="228"/>
      <c r="B332" s="295" t="str" cm="1">
        <f t="array" ref="B332">IFERROR(INDEX(Sensors_OpuBC_cpXFP!$G$2:$G$1013,MATCH($A332,Sensors_OpuBC_cpXFP!$A$2:$A$1013,0),0),"")</f>
        <v/>
      </c>
      <c r="C332" s="296" t="str" cm="1">
        <f t="array" ref="C332">IFERROR(INDEX(Sensors_OpuBC_cpXFP!$H$2:$H$1013,MATCH($A332,Sensors_OpuBC_cpXFP!$A$2:$A$1013,0),0),"")</f>
        <v/>
      </c>
      <c r="D332" s="229" t="s">
        <v>782</v>
      </c>
      <c r="E332" s="308" t="str" cm="1">
        <f t="array" ref="E332">IFERROR(INDEX(Ligands_names_and_links!$B$3:$B$111,MATCH($D332,Ligands_names_and_links!$A$3:$A$111,0),0)," ")</f>
        <v>Lofexidine</v>
      </c>
      <c r="R332" s="244"/>
      <c r="U332" s="233"/>
      <c r="AA332" s="233"/>
      <c r="AJ332" s="233"/>
      <c r="AK332" s="233"/>
    </row>
    <row r="333" spans="1:47" hidden="1">
      <c r="A333" s="228"/>
      <c r="B333" s="295" t="str" cm="1">
        <f t="array" ref="B333">IFERROR(INDEX(Sensors_OpuBC_cpXFP!$G$2:$G$1013,MATCH($A333,Sensors_OpuBC_cpXFP!$A$2:$A$1013,0),0),"")</f>
        <v/>
      </c>
      <c r="C333" s="296" t="str" cm="1">
        <f t="array" ref="C333">IFERROR(INDEX(Sensors_OpuBC_cpXFP!$H$2:$H$1013,MATCH($A333,Sensors_OpuBC_cpXFP!$A$2:$A$1013,0),0),"")</f>
        <v/>
      </c>
      <c r="D333" s="229" t="s">
        <v>782</v>
      </c>
      <c r="E333" s="308" t="str" cm="1">
        <f t="array" ref="E333">IFERROR(INDEX(Ligands_names_and_links!$B$3:$B$111,MATCH($D333,Ligands_names_and_links!$A$3:$A$111,0),0)," ")</f>
        <v>Lofexidine</v>
      </c>
      <c r="R333" s="244"/>
      <c r="U333" s="233"/>
      <c r="AA333" s="233"/>
      <c r="AJ333" s="233"/>
      <c r="AK333" s="233"/>
    </row>
    <row r="334" spans="1:47" hidden="1">
      <c r="A334" s="228"/>
      <c r="B334" s="295" t="str" cm="1">
        <f t="array" ref="B334">IFERROR(INDEX(Sensors_OpuBC_cpXFP!$G$2:$G$1013,MATCH($A334,Sensors_OpuBC_cpXFP!$A$2:$A$1013,0),0),"")</f>
        <v/>
      </c>
      <c r="C334" s="296" t="str" cm="1">
        <f t="array" ref="C334">IFERROR(INDEX(Sensors_OpuBC_cpXFP!$H$2:$H$1013,MATCH($A334,Sensors_OpuBC_cpXFP!$A$2:$A$1013,0),0),"")</f>
        <v/>
      </c>
      <c r="D334" s="229" t="s">
        <v>782</v>
      </c>
      <c r="E334" s="308" t="str" cm="1">
        <f t="array" ref="E334">IFERROR(INDEX(Ligands_names_and_links!$B$3:$B$111,MATCH($D334,Ligands_names_and_links!$A$3:$A$111,0),0)," ")</f>
        <v>Lofexidine</v>
      </c>
      <c r="R334" s="244"/>
      <c r="U334" s="233"/>
      <c r="AA334" s="233"/>
      <c r="AJ334" s="233"/>
      <c r="AK334" s="233"/>
    </row>
    <row r="335" spans="1:47" hidden="1">
      <c r="A335" s="228">
        <v>0</v>
      </c>
      <c r="B335" s="295" t="str" cm="1">
        <f t="array" ref="B335">IFERROR(INDEX(Sensors_OpuBC_cpXFP!$G$2:$G$1013,MATCH($A335,Sensors_OpuBC_cpXFP!$A$2:$A$1013,0),0),"")</f>
        <v/>
      </c>
      <c r="C335" s="296" t="str" cm="1">
        <f t="array" ref="C335">IFERROR(INDEX(Sensors_OpuBC_cpXFP!$H$2:$H$1013,MATCH($A335,Sensors_OpuBC_cpXFP!$A$2:$A$1013,0),0),"")</f>
        <v/>
      </c>
      <c r="D335" s="229" t="s">
        <v>783</v>
      </c>
      <c r="E335" s="308" t="str" cm="1">
        <f t="array" ref="E335">IFERROR(INDEX(Ligands_names_and_links!$B$3:$B$111,MATCH($D335,Ligands_names_and_links!$A$3:$A$111,0),0)," ")</f>
        <v>Butorphanol</v>
      </c>
      <c r="F335" s="137">
        <v>0</v>
      </c>
      <c r="H335" s="137">
        <v>0</v>
      </c>
      <c r="J335" s="64">
        <v>0</v>
      </c>
      <c r="K335" s="64">
        <v>0</v>
      </c>
      <c r="L335" s="64">
        <v>0</v>
      </c>
      <c r="M335" s="64">
        <v>0</v>
      </c>
      <c r="N335" s="182">
        <v>0</v>
      </c>
      <c r="O335" s="64">
        <v>0</v>
      </c>
      <c r="Q335" s="64">
        <v>0</v>
      </c>
      <c r="R335" s="244">
        <v>0</v>
      </c>
      <c r="S335" s="64">
        <v>0</v>
      </c>
      <c r="T335" s="64">
        <v>0</v>
      </c>
      <c r="U335" s="233">
        <v>0</v>
      </c>
      <c r="V335" s="64">
        <v>0</v>
      </c>
      <c r="W335" s="64">
        <v>0</v>
      </c>
      <c r="X335" s="64">
        <v>0</v>
      </c>
      <c r="Y335" s="64">
        <v>0</v>
      </c>
      <c r="Z335" s="64">
        <v>0</v>
      </c>
      <c r="AA335" s="304" t="str">
        <f>IFERROR(R335/U335," ")</f>
        <v xml:space="preserve"> </v>
      </c>
      <c r="AB335" s="64">
        <v>0</v>
      </c>
      <c r="AC335" s="182">
        <v>0</v>
      </c>
      <c r="AD335" s="64">
        <v>0</v>
      </c>
      <c r="AE335" s="64">
        <v>0</v>
      </c>
      <c r="AF335" s="64">
        <v>0</v>
      </c>
      <c r="AG335" s="64">
        <v>0</v>
      </c>
      <c r="AH335" s="64">
        <v>0</v>
      </c>
      <c r="AI335" s="64">
        <v>0</v>
      </c>
      <c r="AJ335" s="233">
        <v>0</v>
      </c>
      <c r="AK335" s="233">
        <v>0</v>
      </c>
      <c r="AL335" s="64">
        <v>0</v>
      </c>
      <c r="AM335" s="182">
        <v>0</v>
      </c>
      <c r="AN335" s="64">
        <v>0</v>
      </c>
      <c r="AO335" s="64">
        <v>0</v>
      </c>
      <c r="AP335" s="64">
        <v>0</v>
      </c>
      <c r="AQ335" s="64">
        <v>0</v>
      </c>
      <c r="AR335" s="64">
        <v>0</v>
      </c>
      <c r="AS335" s="64">
        <v>0</v>
      </c>
      <c r="AT335" s="64">
        <v>0</v>
      </c>
      <c r="AU335" s="182">
        <v>0</v>
      </c>
    </row>
    <row r="336" spans="1:47" hidden="1">
      <c r="A336" s="228"/>
      <c r="B336" s="295" t="str" cm="1">
        <f t="array" ref="B336">IFERROR(INDEX(Sensors_OpuBC_cpXFP!$G$2:$G$1013,MATCH($A336,Sensors_OpuBC_cpXFP!$A$2:$A$1013,0),0),"")</f>
        <v/>
      </c>
      <c r="C336" s="296" t="str" cm="1">
        <f t="array" ref="C336">IFERROR(INDEX(Sensors_OpuBC_cpXFP!$H$2:$H$1013,MATCH($A336,Sensors_OpuBC_cpXFP!$A$2:$A$1013,0),0),"")</f>
        <v/>
      </c>
      <c r="D336" s="229" t="s">
        <v>783</v>
      </c>
      <c r="E336" s="308" t="str" cm="1">
        <f t="array" ref="E336">IFERROR(INDEX(Ligands_names_and_links!$B$3:$B$111,MATCH($D336,Ligands_names_and_links!$A$3:$A$111,0),0)," ")</f>
        <v>Butorphanol</v>
      </c>
      <c r="R336" s="244"/>
      <c r="U336" s="233"/>
      <c r="AA336" s="233"/>
      <c r="AJ336" s="233"/>
      <c r="AK336" s="233"/>
    </row>
    <row r="337" spans="1:289" hidden="1">
      <c r="A337" s="228"/>
      <c r="B337" s="295" t="str" cm="1">
        <f t="array" ref="B337">IFERROR(INDEX(Sensors_OpuBC_cpXFP!$G$2:$G$1013,MATCH($A337,Sensors_OpuBC_cpXFP!$A$2:$A$1013,0),0),"")</f>
        <v/>
      </c>
      <c r="C337" s="296" t="str" cm="1">
        <f t="array" ref="C337">IFERROR(INDEX(Sensors_OpuBC_cpXFP!$H$2:$H$1013,MATCH($A337,Sensors_OpuBC_cpXFP!$A$2:$A$1013,0),0),"")</f>
        <v/>
      </c>
      <c r="D337" s="229" t="s">
        <v>783</v>
      </c>
      <c r="E337" s="308" t="str" cm="1">
        <f t="array" ref="E337">IFERROR(INDEX(Ligands_names_and_links!$B$3:$B$111,MATCH($D337,Ligands_names_and_links!$A$3:$A$111,0),0)," ")</f>
        <v>Butorphanol</v>
      </c>
      <c r="R337" s="244"/>
      <c r="U337" s="233"/>
      <c r="AA337" s="233"/>
      <c r="AJ337" s="233"/>
      <c r="AK337" s="233"/>
    </row>
    <row r="338" spans="1:289" hidden="1">
      <c r="A338" s="228" t="s">
        <v>410</v>
      </c>
      <c r="B338" s="295" cm="1">
        <f t="array" ref="B338">IFERROR(INDEX(Sensors_OpuBC_cpXFP!$G$2:$G$1013,MATCH($A338,Sensors_OpuBC_cpXFP!$A$2:$A$1013,0),0),"")</f>
        <v>0</v>
      </c>
      <c r="C338" s="296" cm="1">
        <f t="array" ref="C338">IFERROR(INDEX(Sensors_OpuBC_cpXFP!$H$2:$H$1013,MATCH($A338,Sensors_OpuBC_cpXFP!$A$2:$A$1013,0),0),"")</f>
        <v>0</v>
      </c>
      <c r="D338" s="229" t="s">
        <v>784</v>
      </c>
      <c r="E338" s="308" t="str" cm="1">
        <f t="array" ref="E338">IFERROR(INDEX(Ligands_names_and_links!$B$3:$B$111,MATCH($D338,Ligands_names_and_links!$A$3:$A$111,0),0)," ")</f>
        <v>Codeine</v>
      </c>
      <c r="F338" s="137">
        <v>0</v>
      </c>
      <c r="H338" s="137">
        <v>0</v>
      </c>
      <c r="J338" s="64">
        <v>0</v>
      </c>
      <c r="K338" s="64">
        <v>0</v>
      </c>
      <c r="L338" s="64">
        <v>0</v>
      </c>
      <c r="M338" s="64">
        <v>0</v>
      </c>
      <c r="N338" s="182">
        <v>0</v>
      </c>
      <c r="O338" s="64">
        <v>0</v>
      </c>
      <c r="P338" s="137" t="s">
        <v>894</v>
      </c>
      <c r="Q338" s="64">
        <v>0</v>
      </c>
      <c r="R338" s="244">
        <v>6.3</v>
      </c>
      <c r="S338" s="64">
        <v>0</v>
      </c>
      <c r="T338" s="64">
        <v>0</v>
      </c>
      <c r="U338" s="233">
        <v>194</v>
      </c>
      <c r="V338" s="64">
        <v>0</v>
      </c>
      <c r="W338" s="64">
        <v>0</v>
      </c>
      <c r="X338" s="64">
        <v>0</v>
      </c>
      <c r="Y338" s="64">
        <v>0</v>
      </c>
      <c r="Z338" s="64">
        <v>0</v>
      </c>
      <c r="AA338" s="304">
        <f>IFERROR(R338/U338," ")</f>
        <v>3.2474226804123707E-2</v>
      </c>
      <c r="AB338" s="64">
        <v>0</v>
      </c>
      <c r="AC338" s="182">
        <v>0</v>
      </c>
      <c r="AD338" s="64">
        <v>0</v>
      </c>
      <c r="AE338" s="64">
        <v>0</v>
      </c>
      <c r="AF338" s="64">
        <v>0</v>
      </c>
      <c r="AG338" s="64">
        <v>0</v>
      </c>
      <c r="AH338" s="64">
        <v>0</v>
      </c>
      <c r="AI338" s="64">
        <v>0</v>
      </c>
      <c r="AJ338" s="233">
        <v>0</v>
      </c>
      <c r="AK338" s="233">
        <v>0</v>
      </c>
      <c r="AL338" s="64">
        <v>0</v>
      </c>
      <c r="AM338" s="182">
        <v>0</v>
      </c>
      <c r="AN338" s="64">
        <v>0</v>
      </c>
      <c r="AO338" s="64">
        <v>0</v>
      </c>
      <c r="AP338" s="64">
        <v>0</v>
      </c>
      <c r="AQ338" s="64">
        <v>0</v>
      </c>
      <c r="AR338" s="64">
        <v>0</v>
      </c>
      <c r="AS338" s="64">
        <v>0</v>
      </c>
      <c r="AT338" s="64">
        <v>0</v>
      </c>
      <c r="AU338" s="182">
        <v>0</v>
      </c>
    </row>
    <row r="339" spans="1:289" hidden="1">
      <c r="A339" s="228" t="s">
        <v>412</v>
      </c>
      <c r="B339" s="295" cm="1">
        <f t="array" ref="B339">IFERROR(INDEX(Sensors_OpuBC_cpXFP!$G$2:$G$1013,MATCH($A339,Sensors_OpuBC_cpXFP!$A$2:$A$1013,0),0),"")</f>
        <v>0</v>
      </c>
      <c r="C339" s="296" cm="1">
        <f t="array" ref="C339">IFERROR(INDEX(Sensors_OpuBC_cpXFP!$H$2:$H$1013,MATCH($A339,Sensors_OpuBC_cpXFP!$A$2:$A$1013,0),0),"")</f>
        <v>0</v>
      </c>
      <c r="D339" s="229" t="s">
        <v>784</v>
      </c>
      <c r="E339" s="308" t="str" cm="1">
        <f t="array" ref="E339">IFERROR(INDEX(Ligands_names_and_links!$B$3:$B$111,MATCH($D339,Ligands_names_and_links!$A$3:$A$111,0),0)," ")</f>
        <v>Codeine</v>
      </c>
      <c r="F339" s="137">
        <v>0</v>
      </c>
      <c r="H339" s="137">
        <v>0</v>
      </c>
      <c r="J339" s="64">
        <v>0</v>
      </c>
      <c r="K339" s="64">
        <v>0</v>
      </c>
      <c r="L339" s="64">
        <v>0</v>
      </c>
      <c r="M339" s="64">
        <v>0</v>
      </c>
      <c r="N339" s="182">
        <v>0</v>
      </c>
      <c r="O339" s="64">
        <v>0</v>
      </c>
      <c r="P339" s="137" t="s">
        <v>894</v>
      </c>
      <c r="Q339" s="64">
        <v>0</v>
      </c>
      <c r="R339" s="244">
        <v>9.6</v>
      </c>
      <c r="S339" s="64">
        <v>0</v>
      </c>
      <c r="T339" s="64">
        <v>0</v>
      </c>
      <c r="U339" s="233">
        <v>123</v>
      </c>
      <c r="V339" s="64">
        <v>0</v>
      </c>
      <c r="W339" s="64">
        <v>0</v>
      </c>
      <c r="X339" s="64">
        <v>0</v>
      </c>
      <c r="Y339" s="64">
        <v>0</v>
      </c>
      <c r="Z339" s="64">
        <v>0</v>
      </c>
      <c r="AA339" s="304">
        <f>IFERROR(R339/U339," ")</f>
        <v>7.8048780487804878E-2</v>
      </c>
      <c r="AB339" s="64">
        <v>0</v>
      </c>
      <c r="AC339" s="182">
        <v>0</v>
      </c>
      <c r="AD339" s="64">
        <v>0</v>
      </c>
      <c r="AE339" s="64">
        <v>0</v>
      </c>
      <c r="AF339" s="64">
        <v>0</v>
      </c>
      <c r="AG339" s="64">
        <v>0</v>
      </c>
      <c r="AH339" s="64">
        <v>0</v>
      </c>
      <c r="AI339" s="64">
        <v>0</v>
      </c>
      <c r="AJ339" s="233">
        <v>0</v>
      </c>
      <c r="AK339" s="233">
        <v>0</v>
      </c>
      <c r="AL339" s="64">
        <v>0</v>
      </c>
      <c r="AM339" s="182">
        <v>0</v>
      </c>
      <c r="AN339" s="64">
        <v>0</v>
      </c>
      <c r="AO339" s="64">
        <v>0</v>
      </c>
      <c r="AP339" s="64">
        <v>0</v>
      </c>
      <c r="AQ339" s="64">
        <v>0</v>
      </c>
      <c r="AR339" s="64">
        <v>0</v>
      </c>
      <c r="AS339" s="64">
        <v>0</v>
      </c>
      <c r="AT339" s="64">
        <v>0</v>
      </c>
      <c r="AU339" s="182">
        <v>0</v>
      </c>
    </row>
    <row r="340" spans="1:289" hidden="1">
      <c r="A340" s="228" t="s">
        <v>414</v>
      </c>
      <c r="B340" s="295" cm="1">
        <f t="array" ref="B340">IFERROR(INDEX(Sensors_OpuBC_cpXFP!$G$2:$G$1013,MATCH($A340,Sensors_OpuBC_cpXFP!$A$2:$A$1013,0),0),"")</f>
        <v>0</v>
      </c>
      <c r="C340" s="296" cm="1">
        <f t="array" ref="C340">IFERROR(INDEX(Sensors_OpuBC_cpXFP!$H$2:$H$1013,MATCH($A340,Sensors_OpuBC_cpXFP!$A$2:$A$1013,0),0),"")</f>
        <v>0</v>
      </c>
      <c r="D340" s="229" t="s">
        <v>784</v>
      </c>
      <c r="E340" s="308" t="str" cm="1">
        <f t="array" ref="E340">IFERROR(INDEX(Ligands_names_and_links!$B$3:$B$111,MATCH($D340,Ligands_names_and_links!$A$3:$A$111,0),0)," ")</f>
        <v>Codeine</v>
      </c>
      <c r="F340" s="137">
        <v>0</v>
      </c>
      <c r="H340" s="137">
        <v>0</v>
      </c>
      <c r="J340" s="64">
        <v>0</v>
      </c>
      <c r="K340" s="64">
        <v>0</v>
      </c>
      <c r="L340" s="64">
        <v>0</v>
      </c>
      <c r="M340" s="64">
        <v>0</v>
      </c>
      <c r="N340" s="182">
        <v>0</v>
      </c>
      <c r="O340" s="64">
        <v>0</v>
      </c>
      <c r="P340" s="137" t="s">
        <v>894</v>
      </c>
      <c r="Q340" s="64">
        <v>0</v>
      </c>
      <c r="R340" s="244">
        <v>10.3</v>
      </c>
      <c r="S340" s="64">
        <v>0</v>
      </c>
      <c r="T340" s="64">
        <v>0</v>
      </c>
      <c r="U340" s="233">
        <v>157</v>
      </c>
      <c r="V340" s="64">
        <v>0</v>
      </c>
      <c r="W340" s="64">
        <v>0</v>
      </c>
      <c r="X340" s="64">
        <v>0</v>
      </c>
      <c r="Y340" s="64">
        <v>0</v>
      </c>
      <c r="Z340" s="64">
        <v>0</v>
      </c>
      <c r="AA340" s="304">
        <f>IFERROR(R340/U340," ")</f>
        <v>6.5605095541401273E-2</v>
      </c>
      <c r="AB340" s="64">
        <v>0</v>
      </c>
      <c r="AC340" s="182">
        <v>0</v>
      </c>
      <c r="AD340" s="64">
        <v>0</v>
      </c>
      <c r="AE340" s="64">
        <v>0</v>
      </c>
      <c r="AF340" s="64">
        <v>0</v>
      </c>
      <c r="AG340" s="64">
        <v>0</v>
      </c>
      <c r="AH340" s="64">
        <v>0</v>
      </c>
      <c r="AI340" s="64">
        <v>0</v>
      </c>
      <c r="AJ340" s="233">
        <v>0</v>
      </c>
      <c r="AK340" s="233">
        <v>0</v>
      </c>
      <c r="AL340" s="64">
        <v>0</v>
      </c>
      <c r="AM340" s="182">
        <v>0</v>
      </c>
      <c r="AN340" s="64">
        <v>0</v>
      </c>
      <c r="AO340" s="64">
        <v>0</v>
      </c>
      <c r="AP340" s="64">
        <v>0</v>
      </c>
      <c r="AQ340" s="64">
        <v>0</v>
      </c>
      <c r="AR340" s="64">
        <v>0</v>
      </c>
      <c r="AS340" s="64">
        <v>0</v>
      </c>
      <c r="AT340" s="64">
        <v>0</v>
      </c>
      <c r="AU340" s="182">
        <v>0</v>
      </c>
    </row>
    <row r="341" spans="1:289" hidden="1">
      <c r="A341" s="228" t="s">
        <v>415</v>
      </c>
      <c r="B341" s="295" cm="1">
        <f t="array" ref="B341">IFERROR(INDEX(Sensors_OpuBC_cpXFP!$G$2:$G$1013,MATCH($A341,Sensors_OpuBC_cpXFP!$A$2:$A$1013,0),0),"")</f>
        <v>0</v>
      </c>
      <c r="C341" s="296" cm="1">
        <f t="array" ref="C341">IFERROR(INDEX(Sensors_OpuBC_cpXFP!$H$2:$H$1013,MATCH($A341,Sensors_OpuBC_cpXFP!$A$2:$A$1013,0),0),"")</f>
        <v>0</v>
      </c>
      <c r="D341" s="229" t="s">
        <v>784</v>
      </c>
      <c r="E341" s="308" t="str" cm="1">
        <f t="array" ref="E341">IFERROR(INDEX(Ligands_names_and_links!$B$3:$B$111,MATCH($D341,Ligands_names_and_links!$A$3:$A$111,0),0)," ")</f>
        <v>Codeine</v>
      </c>
      <c r="F341" s="137">
        <v>0</v>
      </c>
      <c r="H341" s="137">
        <v>0</v>
      </c>
      <c r="J341" s="64">
        <v>0</v>
      </c>
      <c r="K341" s="64">
        <v>0</v>
      </c>
      <c r="L341" s="64">
        <v>0</v>
      </c>
      <c r="M341" s="64">
        <v>0</v>
      </c>
      <c r="N341" s="182">
        <v>0</v>
      </c>
      <c r="O341" s="64">
        <v>0</v>
      </c>
      <c r="P341" s="137" t="s">
        <v>894</v>
      </c>
      <c r="Q341" s="64">
        <v>0</v>
      </c>
      <c r="R341" s="244">
        <v>6.7</v>
      </c>
      <c r="S341" s="64">
        <v>0</v>
      </c>
      <c r="T341" s="64">
        <v>0</v>
      </c>
      <c r="U341" s="233">
        <v>80.3</v>
      </c>
      <c r="V341" s="64">
        <v>0</v>
      </c>
      <c r="W341" s="64">
        <v>0</v>
      </c>
      <c r="X341" s="64">
        <v>0</v>
      </c>
      <c r="Y341" s="64">
        <v>0</v>
      </c>
      <c r="Z341" s="64">
        <v>0</v>
      </c>
      <c r="AA341" s="304">
        <f>IFERROR(R341/U341," ")</f>
        <v>8.3437110834371109E-2</v>
      </c>
      <c r="AB341" s="64">
        <v>0</v>
      </c>
      <c r="AC341" s="182">
        <v>0</v>
      </c>
      <c r="AD341" s="64">
        <v>0</v>
      </c>
      <c r="AE341" s="64">
        <v>0</v>
      </c>
      <c r="AF341" s="64">
        <v>0</v>
      </c>
      <c r="AG341" s="64">
        <v>0</v>
      </c>
      <c r="AH341" s="64">
        <v>0</v>
      </c>
      <c r="AI341" s="64">
        <v>0</v>
      </c>
      <c r="AJ341" s="233">
        <v>0</v>
      </c>
      <c r="AK341" s="233">
        <v>0</v>
      </c>
      <c r="AL341" s="64">
        <v>0</v>
      </c>
      <c r="AM341" s="182">
        <v>0</v>
      </c>
      <c r="AN341" s="64">
        <v>0</v>
      </c>
      <c r="AO341" s="64">
        <v>0</v>
      </c>
      <c r="AP341" s="64">
        <v>0</v>
      </c>
      <c r="AQ341" s="64">
        <v>0</v>
      </c>
      <c r="AR341" s="64">
        <v>0</v>
      </c>
      <c r="AS341" s="64">
        <v>0</v>
      </c>
      <c r="AT341" s="64">
        <v>0</v>
      </c>
      <c r="AU341" s="182">
        <v>0</v>
      </c>
    </row>
    <row r="342" spans="1:289" hidden="1">
      <c r="A342" s="228"/>
      <c r="B342" s="295" t="str" cm="1">
        <f t="array" ref="B342">IFERROR(INDEX(Sensors_OpuBC_cpXFP!$G$2:$G$1013,MATCH($A342,Sensors_OpuBC_cpXFP!$A$2:$A$1013,0),0),"")</f>
        <v/>
      </c>
      <c r="C342" s="296" t="str" cm="1">
        <f t="array" ref="C342">IFERROR(INDEX(Sensors_OpuBC_cpXFP!$H$2:$H$1013,MATCH($A342,Sensors_OpuBC_cpXFP!$A$2:$A$1013,0),0),"")</f>
        <v/>
      </c>
      <c r="D342" s="229" t="s">
        <v>784</v>
      </c>
      <c r="E342" s="308" t="str" cm="1">
        <f t="array" ref="E342">IFERROR(INDEX(Ligands_names_and_links!$B$3:$B$111,MATCH($D342,Ligands_names_and_links!$A$3:$A$111,0),0)," ")</f>
        <v>Codeine</v>
      </c>
      <c r="R342" s="244"/>
      <c r="U342" s="233"/>
      <c r="AA342" s="233"/>
      <c r="AJ342" s="233"/>
      <c r="AK342" s="233"/>
    </row>
    <row r="343" spans="1:289" s="238" customFormat="1" hidden="1">
      <c r="A343" s="228"/>
      <c r="B343" s="295" t="str" cm="1">
        <f t="array" ref="B343">IFERROR(INDEX(Sensors_OpuBC_cpXFP!$G$2:$G$1013,MATCH($A343,Sensors_OpuBC_cpXFP!$A$2:$A$1013,0),0),"")</f>
        <v/>
      </c>
      <c r="C343" s="296" t="str" cm="1">
        <f t="array" ref="C343">IFERROR(INDEX(Sensors_OpuBC_cpXFP!$H$2:$H$1013,MATCH($A343,Sensors_OpuBC_cpXFP!$A$2:$A$1013,0),0),"")</f>
        <v/>
      </c>
      <c r="D343" s="229" t="s">
        <v>784</v>
      </c>
      <c r="E343" s="308" t="str" cm="1">
        <f t="array" ref="E343">IFERROR(INDEX(Ligands_names_and_links!$B$3:$B$111,MATCH($D343,Ligands_names_and_links!$A$3:$A$111,0),0)," ")</f>
        <v>Codeine</v>
      </c>
      <c r="F343" s="137"/>
      <c r="G343" s="137"/>
      <c r="H343" s="137"/>
      <c r="I343" s="142"/>
      <c r="J343" s="64"/>
      <c r="K343" s="64"/>
      <c r="L343" s="64"/>
      <c r="M343" s="64"/>
      <c r="N343" s="182"/>
      <c r="O343" s="64"/>
      <c r="P343" s="137"/>
      <c r="Q343" s="64"/>
      <c r="R343" s="244"/>
      <c r="S343" s="64"/>
      <c r="T343" s="64"/>
      <c r="U343" s="233"/>
      <c r="V343" s="64"/>
      <c r="W343" s="64"/>
      <c r="X343" s="64"/>
      <c r="Y343" s="64"/>
      <c r="Z343" s="64"/>
      <c r="AA343" s="233"/>
      <c r="AB343" s="64"/>
      <c r="AC343" s="182"/>
      <c r="AD343" s="64"/>
      <c r="AE343" s="64"/>
      <c r="AF343" s="64"/>
      <c r="AG343" s="64"/>
      <c r="AH343" s="64"/>
      <c r="AI343" s="64"/>
      <c r="AJ343" s="233"/>
      <c r="AK343" s="233"/>
      <c r="AL343" s="64"/>
      <c r="AM343" s="182"/>
      <c r="AN343" s="64"/>
      <c r="AO343" s="64"/>
      <c r="AP343" s="64"/>
      <c r="AQ343" s="64"/>
      <c r="AR343" s="64"/>
      <c r="AS343" s="64"/>
      <c r="AT343" s="64"/>
      <c r="AU343" s="182"/>
      <c r="AV343" s="64"/>
      <c r="AW343" s="64"/>
      <c r="AX343" s="64"/>
      <c r="AY343" s="64"/>
      <c r="AZ343" s="64"/>
      <c r="BA343" s="64"/>
      <c r="BB343" s="64"/>
      <c r="BC343" s="64"/>
      <c r="BD343" s="64"/>
      <c r="BE343" s="64"/>
      <c r="BF343" s="64"/>
      <c r="BG343" s="64"/>
      <c r="BH343" s="64"/>
      <c r="BI343" s="64"/>
      <c r="BJ343" s="64"/>
      <c r="BK343" s="64"/>
      <c r="BL343" s="64"/>
      <c r="BM343" s="64"/>
      <c r="BN343" s="64"/>
      <c r="BO343" s="64"/>
      <c r="BP343" s="64"/>
      <c r="BQ343" s="64"/>
      <c r="BR343" s="64"/>
      <c r="BS343" s="64"/>
      <c r="BT343" s="64"/>
      <c r="BU343" s="64"/>
      <c r="BV343" s="64"/>
      <c r="BW343" s="64"/>
      <c r="BX343" s="64"/>
      <c r="BY343" s="64"/>
      <c r="BZ343" s="64"/>
      <c r="CA343" s="64"/>
      <c r="CB343" s="64"/>
      <c r="CC343" s="64"/>
      <c r="CD343" s="64"/>
      <c r="CE343" s="64"/>
      <c r="CF343" s="64"/>
      <c r="CG343" s="64"/>
      <c r="CH343" s="64"/>
      <c r="CI343" s="64"/>
      <c r="CJ343" s="64"/>
      <c r="CK343" s="64"/>
      <c r="CL343" s="64"/>
      <c r="CM343" s="64"/>
      <c r="CN343" s="64"/>
      <c r="CO343" s="64"/>
      <c r="CP343" s="64"/>
      <c r="CQ343" s="64"/>
      <c r="CR343" s="64"/>
      <c r="CS343" s="64"/>
      <c r="CT343" s="64"/>
      <c r="CU343" s="64"/>
      <c r="CV343" s="64"/>
      <c r="CW343" s="64"/>
      <c r="CX343" s="64"/>
      <c r="CY343" s="64"/>
      <c r="CZ343" s="64"/>
      <c r="DA343" s="64"/>
      <c r="DB343" s="64"/>
      <c r="DC343" s="64"/>
      <c r="DD343" s="64"/>
      <c r="DE343" s="64"/>
      <c r="DF343" s="64"/>
      <c r="DG343" s="64"/>
      <c r="DH343" s="64"/>
      <c r="DI343" s="64"/>
      <c r="DJ343" s="64"/>
      <c r="DK343" s="64"/>
      <c r="DL343" s="64"/>
      <c r="DM343" s="64"/>
      <c r="DN343" s="64"/>
      <c r="DO343" s="64"/>
      <c r="DP343" s="64"/>
      <c r="DQ343" s="64"/>
      <c r="DR343" s="64"/>
      <c r="DS343" s="64"/>
      <c r="DT343" s="64"/>
      <c r="DU343" s="64"/>
      <c r="DV343" s="64"/>
      <c r="DW343" s="64"/>
      <c r="DX343" s="64"/>
      <c r="DY343" s="64"/>
      <c r="DZ343" s="64"/>
      <c r="EA343" s="64"/>
      <c r="EB343" s="64"/>
      <c r="EC343" s="64"/>
      <c r="ED343" s="64"/>
      <c r="EE343" s="64"/>
      <c r="EF343" s="64"/>
      <c r="EG343" s="64"/>
      <c r="EH343" s="64"/>
      <c r="EI343" s="64"/>
      <c r="EJ343" s="64"/>
      <c r="EK343" s="64"/>
      <c r="EL343" s="64"/>
      <c r="EM343" s="64"/>
      <c r="EN343" s="64"/>
      <c r="EO343" s="64"/>
      <c r="EP343" s="64"/>
      <c r="EQ343" s="64"/>
      <c r="ER343" s="64"/>
      <c r="ES343" s="64"/>
      <c r="ET343" s="64"/>
      <c r="EU343" s="64"/>
      <c r="EV343" s="64"/>
      <c r="EW343" s="64"/>
      <c r="EX343" s="64"/>
      <c r="EY343" s="64"/>
      <c r="EZ343" s="64"/>
      <c r="FA343" s="64"/>
      <c r="FB343" s="64"/>
      <c r="FC343" s="64"/>
      <c r="FD343" s="64"/>
      <c r="FE343" s="64"/>
      <c r="FF343" s="64"/>
      <c r="FG343" s="64"/>
      <c r="FH343" s="64"/>
      <c r="FI343" s="64"/>
      <c r="FJ343" s="64"/>
      <c r="FK343" s="64"/>
      <c r="FL343" s="64"/>
      <c r="FM343" s="64"/>
      <c r="FN343" s="64"/>
      <c r="FO343" s="64"/>
      <c r="FP343" s="64"/>
      <c r="FQ343" s="64"/>
      <c r="FR343" s="64"/>
      <c r="FS343" s="64"/>
      <c r="FT343" s="64"/>
      <c r="FU343" s="64"/>
      <c r="FV343" s="64"/>
      <c r="FW343" s="64"/>
      <c r="FX343" s="64"/>
      <c r="FY343" s="64"/>
      <c r="FZ343" s="64"/>
      <c r="GA343" s="64"/>
      <c r="GB343" s="64"/>
      <c r="GC343" s="64"/>
      <c r="GD343" s="64"/>
      <c r="GE343" s="64"/>
      <c r="GF343" s="64"/>
      <c r="GG343" s="64"/>
      <c r="GH343" s="64"/>
      <c r="GI343" s="64"/>
      <c r="GJ343" s="64"/>
      <c r="GK343" s="64"/>
      <c r="GL343" s="64"/>
      <c r="GM343" s="64"/>
      <c r="GN343" s="64"/>
      <c r="GO343" s="64"/>
      <c r="GP343" s="64"/>
      <c r="GQ343" s="64"/>
      <c r="GR343" s="64"/>
      <c r="GS343" s="64"/>
      <c r="GT343" s="64"/>
      <c r="GU343" s="64"/>
      <c r="GV343" s="64"/>
      <c r="GW343" s="64"/>
      <c r="GX343" s="64"/>
      <c r="GY343" s="64"/>
      <c r="GZ343" s="64"/>
      <c r="HA343" s="64"/>
      <c r="HB343" s="64"/>
      <c r="HC343" s="64"/>
      <c r="HD343" s="64"/>
      <c r="HE343" s="64"/>
      <c r="HF343" s="64"/>
      <c r="HG343" s="64"/>
      <c r="HH343" s="64"/>
      <c r="HI343" s="64"/>
      <c r="HJ343" s="64"/>
      <c r="HK343" s="64"/>
      <c r="HL343" s="64"/>
      <c r="HM343" s="64"/>
      <c r="HN343" s="64"/>
      <c r="HO343" s="64"/>
      <c r="HP343" s="64"/>
      <c r="HQ343" s="64"/>
      <c r="HR343" s="64"/>
      <c r="HS343" s="64"/>
      <c r="HT343" s="64"/>
      <c r="HU343" s="64"/>
      <c r="HV343" s="64"/>
      <c r="HW343" s="64"/>
      <c r="HX343" s="64"/>
      <c r="HY343" s="64"/>
      <c r="HZ343" s="64"/>
      <c r="IA343" s="64"/>
      <c r="IB343" s="64"/>
      <c r="IC343" s="64"/>
      <c r="ID343" s="64"/>
      <c r="IE343" s="64"/>
      <c r="IF343" s="64"/>
      <c r="IG343" s="64"/>
      <c r="IH343" s="64"/>
      <c r="II343" s="64"/>
      <c r="IJ343" s="64"/>
      <c r="IK343" s="64"/>
      <c r="IL343" s="64"/>
      <c r="IM343" s="64"/>
      <c r="IN343" s="64"/>
      <c r="IO343" s="64"/>
      <c r="IP343" s="64"/>
      <c r="IQ343" s="64"/>
      <c r="IR343" s="64"/>
      <c r="IS343" s="64"/>
      <c r="IT343" s="64"/>
      <c r="IU343" s="64"/>
      <c r="IV343" s="64"/>
      <c r="IW343" s="64"/>
      <c r="IX343" s="64"/>
      <c r="IY343" s="64"/>
      <c r="IZ343" s="64"/>
      <c r="JA343" s="64"/>
      <c r="JB343" s="64"/>
      <c r="JC343" s="64"/>
      <c r="JD343" s="64"/>
      <c r="JE343" s="64"/>
      <c r="JF343" s="64"/>
      <c r="JG343" s="64"/>
      <c r="JH343" s="64"/>
      <c r="JI343" s="64"/>
      <c r="JJ343" s="64"/>
      <c r="JK343" s="64"/>
      <c r="JL343" s="64"/>
      <c r="JM343" s="64"/>
      <c r="JN343" s="64"/>
      <c r="JO343" s="64"/>
      <c r="JP343" s="64"/>
      <c r="JQ343" s="64"/>
      <c r="JR343" s="64"/>
      <c r="JS343" s="64"/>
      <c r="JT343" s="64"/>
      <c r="JU343" s="64"/>
      <c r="JV343" s="64"/>
      <c r="JW343" s="64"/>
      <c r="JX343" s="64"/>
      <c r="JY343" s="64"/>
      <c r="JZ343" s="64"/>
      <c r="KA343" s="64"/>
      <c r="KB343" s="64"/>
      <c r="KC343" s="64"/>
    </row>
    <row r="344" spans="1:289" hidden="1">
      <c r="A344" s="228"/>
      <c r="B344" s="295" t="str" cm="1">
        <f t="array" ref="B344">IFERROR(INDEX(Sensors_OpuBC_cpXFP!$G$2:$G$1013,MATCH($A344,Sensors_OpuBC_cpXFP!$A$2:$A$1013,0),0),"")</f>
        <v/>
      </c>
      <c r="C344" s="296" t="str" cm="1">
        <f t="array" ref="C344">IFERROR(INDEX(Sensors_OpuBC_cpXFP!$H$2:$H$1013,MATCH($A344,Sensors_OpuBC_cpXFP!$A$2:$A$1013,0),0),"")</f>
        <v/>
      </c>
      <c r="D344" s="229" t="s">
        <v>784</v>
      </c>
      <c r="E344" s="308" t="str" cm="1">
        <f t="array" ref="E344">IFERROR(INDEX(Ligands_names_and_links!$B$3:$B$111,MATCH($D344,Ligands_names_and_links!$A$3:$A$111,0),0)," ")</f>
        <v>Codeine</v>
      </c>
      <c r="R344" s="244"/>
      <c r="U344" s="233"/>
      <c r="AA344" s="233"/>
      <c r="AJ344" s="233"/>
      <c r="AK344" s="233"/>
    </row>
    <row r="345" spans="1:289" hidden="1">
      <c r="A345" s="228" t="s">
        <v>417</v>
      </c>
      <c r="B345" s="295" cm="1">
        <f t="array" ref="B345">IFERROR(INDEX(Sensors_OpuBC_cpXFP!$G$2:$G$1013,MATCH($A345,Sensors_OpuBC_cpXFP!$A$2:$A$1013,0),0),"")</f>
        <v>0</v>
      </c>
      <c r="C345" s="296" cm="1">
        <f t="array" ref="C345">IFERROR(INDEX(Sensors_OpuBC_cpXFP!$H$2:$H$1013,MATCH($A345,Sensors_OpuBC_cpXFP!$A$2:$A$1013,0),0),"")</f>
        <v>0</v>
      </c>
      <c r="D345" s="229" t="s">
        <v>786</v>
      </c>
      <c r="E345" s="308" t="str" cm="1">
        <f t="array" ref="E345">IFERROR(INDEX(Ligands_names_and_links!$B$3:$B$111,MATCH($D345,Ligands_names_and_links!$A$3:$A$111,0),0)," ")</f>
        <v>Hydrocodone</v>
      </c>
      <c r="F345" s="137">
        <v>0</v>
      </c>
      <c r="H345" s="137">
        <v>0</v>
      </c>
      <c r="J345" s="64">
        <v>0</v>
      </c>
      <c r="K345" s="64">
        <v>0</v>
      </c>
      <c r="L345" s="64">
        <v>0</v>
      </c>
      <c r="M345" s="64">
        <v>0</v>
      </c>
      <c r="N345" s="182">
        <v>0</v>
      </c>
      <c r="O345" s="64">
        <v>0</v>
      </c>
      <c r="P345" s="137" t="s">
        <v>892</v>
      </c>
      <c r="Q345" s="64">
        <v>0</v>
      </c>
      <c r="R345" s="244">
        <v>2.9</v>
      </c>
      <c r="S345" s="64">
        <v>0</v>
      </c>
      <c r="T345" s="64">
        <v>0</v>
      </c>
      <c r="U345" s="233">
        <v>101</v>
      </c>
      <c r="V345" s="64">
        <v>0</v>
      </c>
      <c r="W345" s="64">
        <v>0</v>
      </c>
      <c r="X345" s="64">
        <v>0</v>
      </c>
      <c r="Y345" s="64">
        <v>0</v>
      </c>
      <c r="Z345" s="64">
        <v>0</v>
      </c>
      <c r="AA345" s="304">
        <f>IFERROR(R345/U345," ")</f>
        <v>2.8712871287128711E-2</v>
      </c>
      <c r="AB345" s="64">
        <v>0</v>
      </c>
      <c r="AC345" s="182">
        <v>0</v>
      </c>
      <c r="AD345" s="64">
        <v>0</v>
      </c>
      <c r="AE345" s="64">
        <v>0</v>
      </c>
      <c r="AF345" s="64">
        <v>0</v>
      </c>
      <c r="AG345" s="64">
        <v>0</v>
      </c>
      <c r="AH345" s="64">
        <v>0</v>
      </c>
      <c r="AI345" s="64">
        <v>0</v>
      </c>
      <c r="AJ345" s="233">
        <v>0</v>
      </c>
      <c r="AK345" s="233">
        <v>0</v>
      </c>
      <c r="AL345" s="64">
        <v>0</v>
      </c>
      <c r="AM345" s="182">
        <v>0</v>
      </c>
      <c r="AN345" s="64">
        <v>0</v>
      </c>
      <c r="AO345" s="64">
        <v>0</v>
      </c>
      <c r="AP345" s="64">
        <v>0</v>
      </c>
      <c r="AQ345" s="64">
        <v>0</v>
      </c>
      <c r="AR345" s="64">
        <v>0</v>
      </c>
      <c r="AS345" s="64">
        <v>0</v>
      </c>
      <c r="AT345" s="64">
        <v>0</v>
      </c>
      <c r="AU345" s="182">
        <v>0</v>
      </c>
    </row>
    <row r="346" spans="1:289" hidden="1">
      <c r="A346" s="228" t="s">
        <v>419</v>
      </c>
      <c r="B346" s="295" cm="1">
        <f t="array" ref="B346">IFERROR(INDEX(Sensors_OpuBC_cpXFP!$G$2:$G$1013,MATCH($A346,Sensors_OpuBC_cpXFP!$A$2:$A$1013,0),0),"")</f>
        <v>0</v>
      </c>
      <c r="C346" s="296" cm="1">
        <f t="array" ref="C346">IFERROR(INDEX(Sensors_OpuBC_cpXFP!$H$2:$H$1013,MATCH($A346,Sensors_OpuBC_cpXFP!$A$2:$A$1013,0),0),"")</f>
        <v>0</v>
      </c>
      <c r="D346" s="229" t="s">
        <v>786</v>
      </c>
      <c r="E346" s="308" t="str" cm="1">
        <f t="array" ref="E346">IFERROR(INDEX(Ligands_names_and_links!$B$3:$B$111,MATCH($D346,Ligands_names_and_links!$A$3:$A$111,0),0)," ")</f>
        <v>Hydrocodone</v>
      </c>
      <c r="F346" s="137">
        <v>0</v>
      </c>
      <c r="H346" s="137">
        <v>0</v>
      </c>
      <c r="J346" s="64">
        <v>0</v>
      </c>
      <c r="K346" s="64">
        <v>0</v>
      </c>
      <c r="L346" s="64">
        <v>0</v>
      </c>
      <c r="M346" s="64">
        <v>0</v>
      </c>
      <c r="N346" s="182">
        <v>0</v>
      </c>
      <c r="O346" s="64">
        <v>0</v>
      </c>
      <c r="P346" s="137" t="s">
        <v>894</v>
      </c>
      <c r="Q346" s="64">
        <v>0</v>
      </c>
      <c r="R346" s="244">
        <v>5.2</v>
      </c>
      <c r="S346" s="64">
        <v>0</v>
      </c>
      <c r="T346" s="64">
        <v>0</v>
      </c>
      <c r="U346" s="233">
        <v>34.299999999999997</v>
      </c>
      <c r="V346" s="64">
        <v>0</v>
      </c>
      <c r="W346" s="64">
        <v>0</v>
      </c>
      <c r="X346" s="64">
        <v>0</v>
      </c>
      <c r="Y346" s="64">
        <v>0</v>
      </c>
      <c r="Z346" s="64">
        <v>0</v>
      </c>
      <c r="AA346" s="304">
        <f>IFERROR(R346/U346," ")</f>
        <v>0.15160349854227406</v>
      </c>
      <c r="AB346" s="64">
        <v>0</v>
      </c>
      <c r="AC346" s="182">
        <v>0</v>
      </c>
      <c r="AD346" s="64">
        <v>0</v>
      </c>
      <c r="AE346" s="64">
        <v>0</v>
      </c>
      <c r="AF346" s="64">
        <v>0</v>
      </c>
      <c r="AG346" s="64">
        <v>0</v>
      </c>
      <c r="AH346" s="64">
        <v>0</v>
      </c>
      <c r="AI346" s="64">
        <v>0</v>
      </c>
      <c r="AJ346" s="233">
        <v>0</v>
      </c>
      <c r="AK346" s="233">
        <v>0</v>
      </c>
      <c r="AL346" s="64">
        <v>0</v>
      </c>
      <c r="AM346" s="182">
        <v>0</v>
      </c>
      <c r="AN346" s="64">
        <v>0</v>
      </c>
      <c r="AO346" s="64">
        <v>0</v>
      </c>
      <c r="AP346" s="64">
        <v>0</v>
      </c>
      <c r="AQ346" s="64">
        <v>0</v>
      </c>
      <c r="AR346" s="64">
        <v>0</v>
      </c>
      <c r="AS346" s="64">
        <v>0</v>
      </c>
      <c r="AT346" s="64">
        <v>0</v>
      </c>
      <c r="AU346" s="182">
        <v>0</v>
      </c>
    </row>
    <row r="347" spans="1:289" hidden="1">
      <c r="A347" s="234" t="s">
        <v>422</v>
      </c>
      <c r="B347" s="297" cm="1">
        <f t="array" ref="B347">IFERROR(INDEX(Sensors_OpuBC_cpXFP!$G$2:$G$1013,MATCH($A347,Sensors_OpuBC_cpXFP!$A$2:$A$1013,0),0),"")</f>
        <v>0</v>
      </c>
      <c r="C347" s="298" cm="1">
        <f t="array" ref="C347">IFERROR(INDEX(Sensors_OpuBC_cpXFP!$H$2:$H$1013,MATCH($A347,Sensors_OpuBC_cpXFP!$A$2:$A$1013,0),0),"")</f>
        <v>0</v>
      </c>
      <c r="D347" s="235" t="s">
        <v>786</v>
      </c>
      <c r="E347" s="309" t="str" cm="1">
        <f t="array" ref="E347">IFERROR(INDEX(Ligands_names_and_links!$B$3:$B$111,MATCH($D347,Ligands_names_and_links!$A$3:$A$111,0),0)," ")</f>
        <v>Hydrocodone</v>
      </c>
      <c r="F347" s="236">
        <v>0</v>
      </c>
      <c r="G347" s="236"/>
      <c r="H347" s="236">
        <v>0</v>
      </c>
      <c r="I347" s="237"/>
      <c r="J347" s="238">
        <v>0</v>
      </c>
      <c r="K347" s="238">
        <v>0</v>
      </c>
      <c r="L347" s="238">
        <v>0</v>
      </c>
      <c r="M347" s="238">
        <v>0</v>
      </c>
      <c r="N347" s="239">
        <v>0</v>
      </c>
      <c r="O347" s="238">
        <v>0</v>
      </c>
      <c r="P347" s="236" t="s">
        <v>894</v>
      </c>
      <c r="Q347" s="238">
        <v>0</v>
      </c>
      <c r="R347" s="245">
        <v>3.7</v>
      </c>
      <c r="S347" s="238">
        <v>0</v>
      </c>
      <c r="T347" s="238">
        <v>0</v>
      </c>
      <c r="U347" s="243">
        <v>31.8</v>
      </c>
      <c r="V347" s="238">
        <v>0</v>
      </c>
      <c r="W347" s="238">
        <v>0</v>
      </c>
      <c r="X347" s="238">
        <v>0</v>
      </c>
      <c r="Y347" s="238">
        <v>0</v>
      </c>
      <c r="Z347" s="238">
        <v>0</v>
      </c>
      <c r="AA347" s="305">
        <f>IFERROR(R347/U347," ")</f>
        <v>0.11635220125786164</v>
      </c>
      <c r="AB347" s="238">
        <v>0</v>
      </c>
      <c r="AC347" s="239">
        <v>0</v>
      </c>
      <c r="AD347" s="238">
        <v>0</v>
      </c>
      <c r="AE347" s="238">
        <v>0</v>
      </c>
      <c r="AF347" s="238">
        <v>0</v>
      </c>
      <c r="AG347" s="238">
        <v>0</v>
      </c>
      <c r="AH347" s="238">
        <v>0</v>
      </c>
      <c r="AI347" s="238">
        <v>0</v>
      </c>
      <c r="AJ347" s="243">
        <v>0</v>
      </c>
      <c r="AK347" s="243">
        <v>0</v>
      </c>
      <c r="AL347" s="238">
        <v>0</v>
      </c>
      <c r="AM347" s="239">
        <v>0</v>
      </c>
      <c r="AN347" s="238">
        <v>0</v>
      </c>
      <c r="AO347" s="238">
        <v>0</v>
      </c>
      <c r="AP347" s="238">
        <v>0</v>
      </c>
      <c r="AQ347" s="238">
        <v>0</v>
      </c>
      <c r="AR347" s="238">
        <v>0</v>
      </c>
      <c r="AS347" s="238">
        <v>0</v>
      </c>
      <c r="AT347" s="238">
        <v>0</v>
      </c>
      <c r="AU347" s="239">
        <v>0</v>
      </c>
    </row>
    <row r="348" spans="1:289" hidden="1">
      <c r="A348" s="228" t="s">
        <v>424</v>
      </c>
      <c r="B348" s="295" cm="1">
        <f t="array" ref="B348">IFERROR(INDEX(Sensors_OpuBC_cpXFP!$G$2:$G$1013,MATCH($A348,Sensors_OpuBC_cpXFP!$A$2:$A$1013,0),0),"")</f>
        <v>0</v>
      </c>
      <c r="C348" s="296" cm="1">
        <f t="array" ref="C348">IFERROR(INDEX(Sensors_OpuBC_cpXFP!$H$2:$H$1013,MATCH($A348,Sensors_OpuBC_cpXFP!$A$2:$A$1013,0),0),"")</f>
        <v>0</v>
      </c>
      <c r="D348" s="229" t="s">
        <v>786</v>
      </c>
      <c r="E348" s="308" t="str" cm="1">
        <f t="array" ref="E348">IFERROR(INDEX(Ligands_names_and_links!$B$3:$B$111,MATCH($D348,Ligands_names_and_links!$A$3:$A$111,0),0)," ")</f>
        <v>Hydrocodone</v>
      </c>
      <c r="F348" s="137">
        <v>0</v>
      </c>
      <c r="H348" s="137">
        <v>0</v>
      </c>
      <c r="J348" s="64">
        <v>0</v>
      </c>
      <c r="K348" s="64">
        <v>0</v>
      </c>
      <c r="L348" s="64">
        <v>0</v>
      </c>
      <c r="M348" s="64">
        <v>0</v>
      </c>
      <c r="N348" s="182">
        <v>0</v>
      </c>
      <c r="O348" s="64">
        <v>0</v>
      </c>
      <c r="P348" s="137" t="s">
        <v>894</v>
      </c>
      <c r="Q348" s="64">
        <v>0</v>
      </c>
      <c r="R348" s="244">
        <v>3.4</v>
      </c>
      <c r="S348" s="64">
        <v>0</v>
      </c>
      <c r="T348" s="64">
        <v>0</v>
      </c>
      <c r="U348" s="233">
        <v>40.4</v>
      </c>
      <c r="V348" s="64">
        <v>0</v>
      </c>
      <c r="W348" s="64">
        <v>0</v>
      </c>
      <c r="X348" s="64">
        <v>0</v>
      </c>
      <c r="Y348" s="64">
        <v>0</v>
      </c>
      <c r="Z348" s="64">
        <v>0</v>
      </c>
      <c r="AA348" s="304">
        <f>IFERROR(R348/U348," ")</f>
        <v>8.4158415841584164E-2</v>
      </c>
      <c r="AB348" s="64">
        <v>0</v>
      </c>
      <c r="AC348" s="182">
        <v>0</v>
      </c>
      <c r="AD348" s="64">
        <v>0</v>
      </c>
      <c r="AE348" s="64">
        <v>0</v>
      </c>
      <c r="AF348" s="64">
        <v>0</v>
      </c>
      <c r="AG348" s="64">
        <v>0</v>
      </c>
      <c r="AH348" s="64">
        <v>0</v>
      </c>
      <c r="AI348" s="64">
        <v>0</v>
      </c>
      <c r="AJ348" s="233">
        <v>0</v>
      </c>
      <c r="AK348" s="233">
        <v>0</v>
      </c>
      <c r="AL348" s="64">
        <v>0</v>
      </c>
      <c r="AM348" s="182">
        <v>0</v>
      </c>
      <c r="AN348" s="64">
        <v>0</v>
      </c>
      <c r="AO348" s="64">
        <v>0</v>
      </c>
      <c r="AP348" s="64">
        <v>0</v>
      </c>
      <c r="AQ348" s="64">
        <v>0</v>
      </c>
      <c r="AR348" s="64">
        <v>0</v>
      </c>
      <c r="AS348" s="64">
        <v>0</v>
      </c>
      <c r="AT348" s="64">
        <v>0</v>
      </c>
      <c r="AU348" s="182">
        <v>0</v>
      </c>
    </row>
    <row r="349" spans="1:289" hidden="1">
      <c r="A349" s="228" t="s">
        <v>426</v>
      </c>
      <c r="B349" s="295" cm="1">
        <f t="array" ref="B349">IFERROR(INDEX(Sensors_OpuBC_cpXFP!$G$2:$G$1013,MATCH($A349,Sensors_OpuBC_cpXFP!$A$2:$A$1013,0),0),"")</f>
        <v>0</v>
      </c>
      <c r="C349" s="296" cm="1">
        <f t="array" ref="C349">IFERROR(INDEX(Sensors_OpuBC_cpXFP!$H$2:$H$1013,MATCH($A349,Sensors_OpuBC_cpXFP!$A$2:$A$1013,0),0),"")</f>
        <v>0</v>
      </c>
      <c r="D349" s="229" t="s">
        <v>786</v>
      </c>
      <c r="E349" s="308" t="str" cm="1">
        <f t="array" ref="E349">IFERROR(INDEX(Ligands_names_and_links!$B$3:$B$111,MATCH($D349,Ligands_names_and_links!$A$3:$A$111,0),0)," ")</f>
        <v>Hydrocodone</v>
      </c>
      <c r="F349" s="137">
        <v>0</v>
      </c>
      <c r="H349" s="137">
        <v>0</v>
      </c>
      <c r="J349" s="64">
        <v>0</v>
      </c>
      <c r="K349" s="64">
        <v>0</v>
      </c>
      <c r="L349" s="64">
        <v>0</v>
      </c>
      <c r="M349" s="64">
        <v>0</v>
      </c>
      <c r="N349" s="182">
        <v>0</v>
      </c>
      <c r="O349" s="64">
        <v>0</v>
      </c>
      <c r="P349" s="137" t="s">
        <v>894</v>
      </c>
      <c r="Q349" s="64">
        <v>0</v>
      </c>
      <c r="R349" s="244">
        <v>3.6</v>
      </c>
      <c r="S349" s="64">
        <v>0</v>
      </c>
      <c r="T349" s="64">
        <v>0</v>
      </c>
      <c r="U349" s="233">
        <v>9.6</v>
      </c>
      <c r="V349" s="64">
        <v>0</v>
      </c>
      <c r="W349" s="64">
        <v>0</v>
      </c>
      <c r="X349" s="64">
        <v>0</v>
      </c>
      <c r="Y349" s="64">
        <v>0</v>
      </c>
      <c r="Z349" s="64">
        <v>0</v>
      </c>
      <c r="AA349" s="304">
        <f>IFERROR(R349/U349," ")</f>
        <v>0.375</v>
      </c>
      <c r="AB349" s="64">
        <v>0</v>
      </c>
      <c r="AC349" s="182">
        <v>0</v>
      </c>
      <c r="AD349" s="64">
        <v>0</v>
      </c>
      <c r="AE349" s="64">
        <v>0</v>
      </c>
      <c r="AF349" s="64">
        <v>0</v>
      </c>
      <c r="AG349" s="64">
        <v>0</v>
      </c>
      <c r="AH349" s="64">
        <v>0</v>
      </c>
      <c r="AI349" s="64">
        <v>0</v>
      </c>
      <c r="AJ349" s="233">
        <v>0</v>
      </c>
      <c r="AK349" s="233">
        <v>0</v>
      </c>
      <c r="AL349" s="64">
        <v>0</v>
      </c>
      <c r="AM349" s="182">
        <v>0</v>
      </c>
      <c r="AN349" s="64">
        <v>0</v>
      </c>
      <c r="AO349" s="64">
        <v>0</v>
      </c>
      <c r="AP349" s="64">
        <v>0</v>
      </c>
      <c r="AQ349" s="64">
        <v>0</v>
      </c>
      <c r="AR349" s="64">
        <v>0</v>
      </c>
      <c r="AS349" s="64">
        <v>0</v>
      </c>
      <c r="AT349" s="64">
        <v>0</v>
      </c>
      <c r="AU349" s="182">
        <v>0</v>
      </c>
    </row>
    <row r="350" spans="1:289" s="238" customFormat="1" hidden="1">
      <c r="A350" s="228"/>
      <c r="B350" s="295" t="str" cm="1">
        <f t="array" ref="B350">IFERROR(INDEX(Sensors_OpuBC_cpXFP!$G$2:$G$1013,MATCH($A350,Sensors_OpuBC_cpXFP!$A$2:$A$1013,0),0),"")</f>
        <v/>
      </c>
      <c r="C350" s="296" t="str" cm="1">
        <f t="array" ref="C350">IFERROR(INDEX(Sensors_OpuBC_cpXFP!$H$2:$H$1013,MATCH($A350,Sensors_OpuBC_cpXFP!$A$2:$A$1013,0),0),"")</f>
        <v/>
      </c>
      <c r="D350" s="229" t="s">
        <v>786</v>
      </c>
      <c r="E350" s="308" t="str" cm="1">
        <f t="array" ref="E350">IFERROR(INDEX(Ligands_names_and_links!$B$3:$B$111,MATCH($D350,Ligands_names_and_links!$A$3:$A$111,0),0)," ")</f>
        <v>Hydrocodone</v>
      </c>
      <c r="F350" s="137"/>
      <c r="G350" s="137"/>
      <c r="H350" s="137"/>
      <c r="I350" s="142"/>
      <c r="J350" s="64"/>
      <c r="K350" s="64"/>
      <c r="L350" s="64"/>
      <c r="M350" s="64"/>
      <c r="N350" s="182"/>
      <c r="O350" s="64"/>
      <c r="P350" s="137"/>
      <c r="Q350" s="64"/>
      <c r="R350" s="244"/>
      <c r="S350" s="64"/>
      <c r="T350" s="64"/>
      <c r="U350" s="233"/>
      <c r="V350" s="64"/>
      <c r="W350" s="64"/>
      <c r="X350" s="64"/>
      <c r="Y350" s="64"/>
      <c r="Z350" s="64"/>
      <c r="AA350" s="233"/>
      <c r="AB350" s="64"/>
      <c r="AC350" s="182"/>
      <c r="AD350" s="64"/>
      <c r="AE350" s="64"/>
      <c r="AF350" s="64"/>
      <c r="AG350" s="64"/>
      <c r="AH350" s="64"/>
      <c r="AI350" s="64"/>
      <c r="AJ350" s="233"/>
      <c r="AK350" s="233"/>
      <c r="AL350" s="64"/>
      <c r="AM350" s="182"/>
      <c r="AN350" s="64"/>
      <c r="AO350" s="64"/>
      <c r="AP350" s="64"/>
      <c r="AQ350" s="64"/>
      <c r="AR350" s="64"/>
      <c r="AS350" s="64"/>
      <c r="AT350" s="64"/>
      <c r="AU350" s="182"/>
      <c r="AV350" s="64"/>
      <c r="AW350" s="64"/>
      <c r="AX350" s="64"/>
      <c r="AY350" s="64"/>
      <c r="AZ350" s="64"/>
      <c r="BA350" s="64"/>
      <c r="BB350" s="64"/>
      <c r="BC350" s="64"/>
      <c r="BD350" s="64"/>
      <c r="BE350" s="64"/>
      <c r="BF350" s="64"/>
      <c r="BG350" s="64"/>
      <c r="BH350" s="64"/>
      <c r="BI350" s="64"/>
      <c r="BJ350" s="64"/>
      <c r="BK350" s="64"/>
      <c r="BL350" s="64"/>
      <c r="BM350" s="64"/>
      <c r="BN350" s="64"/>
      <c r="BO350" s="64"/>
      <c r="BP350" s="64"/>
      <c r="BQ350" s="64"/>
      <c r="BR350" s="64"/>
      <c r="BS350" s="64"/>
      <c r="BT350" s="64"/>
      <c r="BU350" s="64"/>
      <c r="BV350" s="64"/>
      <c r="BW350" s="64"/>
      <c r="BX350" s="64"/>
      <c r="BY350" s="64"/>
      <c r="BZ350" s="64"/>
      <c r="CA350" s="64"/>
      <c r="CB350" s="64"/>
      <c r="CC350" s="64"/>
      <c r="CD350" s="64"/>
      <c r="CE350" s="64"/>
      <c r="CF350" s="64"/>
      <c r="CG350" s="64"/>
      <c r="CH350" s="64"/>
      <c r="CI350" s="64"/>
      <c r="CJ350" s="64"/>
      <c r="CK350" s="64"/>
      <c r="CL350" s="64"/>
      <c r="CM350" s="64"/>
      <c r="CN350" s="64"/>
      <c r="CO350" s="64"/>
      <c r="CP350" s="64"/>
      <c r="CQ350" s="64"/>
      <c r="CR350" s="64"/>
      <c r="CS350" s="64"/>
      <c r="CT350" s="64"/>
      <c r="CU350" s="64"/>
      <c r="CV350" s="64"/>
      <c r="CW350" s="64"/>
      <c r="CX350" s="64"/>
      <c r="CY350" s="64"/>
      <c r="CZ350" s="64"/>
      <c r="DA350" s="64"/>
      <c r="DB350" s="64"/>
      <c r="DC350" s="64"/>
      <c r="DD350" s="64"/>
      <c r="DE350" s="64"/>
      <c r="DF350" s="64"/>
      <c r="DG350" s="64"/>
      <c r="DH350" s="64"/>
      <c r="DI350" s="64"/>
      <c r="DJ350" s="64"/>
      <c r="DK350" s="64"/>
      <c r="DL350" s="64"/>
      <c r="DM350" s="64"/>
      <c r="DN350" s="64"/>
      <c r="DO350" s="64"/>
      <c r="DP350" s="64"/>
      <c r="DQ350" s="64"/>
      <c r="DR350" s="64"/>
      <c r="DS350" s="64"/>
      <c r="DT350" s="64"/>
      <c r="DU350" s="64"/>
      <c r="DV350" s="64"/>
      <c r="DW350" s="64"/>
      <c r="DX350" s="64"/>
      <c r="DY350" s="64"/>
      <c r="DZ350" s="64"/>
      <c r="EA350" s="64"/>
      <c r="EB350" s="64"/>
      <c r="EC350" s="64"/>
      <c r="ED350" s="64"/>
      <c r="EE350" s="64"/>
      <c r="EF350" s="64"/>
      <c r="EG350" s="64"/>
      <c r="EH350" s="64"/>
      <c r="EI350" s="64"/>
      <c r="EJ350" s="64"/>
      <c r="EK350" s="64"/>
      <c r="EL350" s="64"/>
      <c r="EM350" s="64"/>
      <c r="EN350" s="64"/>
      <c r="EO350" s="64"/>
      <c r="EP350" s="64"/>
      <c r="EQ350" s="64"/>
      <c r="ER350" s="64"/>
      <c r="ES350" s="64"/>
      <c r="ET350" s="64"/>
      <c r="EU350" s="64"/>
      <c r="EV350" s="64"/>
      <c r="EW350" s="64"/>
      <c r="EX350" s="64"/>
      <c r="EY350" s="64"/>
      <c r="EZ350" s="64"/>
      <c r="FA350" s="64"/>
      <c r="FB350" s="64"/>
      <c r="FC350" s="64"/>
      <c r="FD350" s="64"/>
      <c r="FE350" s="64"/>
      <c r="FF350" s="64"/>
      <c r="FG350" s="64"/>
      <c r="FH350" s="64"/>
      <c r="FI350" s="64"/>
      <c r="FJ350" s="64"/>
      <c r="FK350" s="64"/>
      <c r="FL350" s="64"/>
      <c r="FM350" s="64"/>
      <c r="FN350" s="64"/>
      <c r="FO350" s="64"/>
      <c r="FP350" s="64"/>
      <c r="FQ350" s="64"/>
      <c r="FR350" s="64"/>
      <c r="FS350" s="64"/>
      <c r="FT350" s="64"/>
      <c r="FU350" s="64"/>
      <c r="FV350" s="64"/>
      <c r="FW350" s="64"/>
      <c r="FX350" s="64"/>
      <c r="FY350" s="64"/>
      <c r="FZ350" s="64"/>
      <c r="GA350" s="64"/>
      <c r="GB350" s="64"/>
      <c r="GC350" s="64"/>
      <c r="GD350" s="64"/>
      <c r="GE350" s="64"/>
      <c r="GF350" s="64"/>
      <c r="GG350" s="64"/>
      <c r="GH350" s="64"/>
      <c r="GI350" s="64"/>
      <c r="GJ350" s="64"/>
      <c r="GK350" s="64"/>
      <c r="GL350" s="64"/>
      <c r="GM350" s="64"/>
      <c r="GN350" s="64"/>
      <c r="GO350" s="64"/>
      <c r="GP350" s="64"/>
      <c r="GQ350" s="64"/>
      <c r="GR350" s="64"/>
      <c r="GS350" s="64"/>
      <c r="GT350" s="64"/>
      <c r="GU350" s="64"/>
      <c r="GV350" s="64"/>
      <c r="GW350" s="64"/>
      <c r="GX350" s="64"/>
      <c r="GY350" s="64"/>
      <c r="GZ350" s="64"/>
      <c r="HA350" s="64"/>
      <c r="HB350" s="64"/>
      <c r="HC350" s="64"/>
      <c r="HD350" s="64"/>
      <c r="HE350" s="64"/>
      <c r="HF350" s="64"/>
      <c r="HG350" s="64"/>
      <c r="HH350" s="64"/>
      <c r="HI350" s="64"/>
      <c r="HJ350" s="64"/>
      <c r="HK350" s="64"/>
      <c r="HL350" s="64"/>
      <c r="HM350" s="64"/>
      <c r="HN350" s="64"/>
      <c r="HO350" s="64"/>
      <c r="HP350" s="64"/>
      <c r="HQ350" s="64"/>
      <c r="HR350" s="64"/>
      <c r="HS350" s="64"/>
      <c r="HT350" s="64"/>
      <c r="HU350" s="64"/>
      <c r="HV350" s="64"/>
      <c r="HW350" s="64"/>
      <c r="HX350" s="64"/>
      <c r="HY350" s="64"/>
      <c r="HZ350" s="64"/>
      <c r="IA350" s="64"/>
      <c r="IB350" s="64"/>
      <c r="IC350" s="64"/>
      <c r="ID350" s="64"/>
      <c r="IE350" s="64"/>
      <c r="IF350" s="64"/>
      <c r="IG350" s="64"/>
      <c r="IH350" s="64"/>
      <c r="II350" s="64"/>
      <c r="IJ350" s="64"/>
      <c r="IK350" s="64"/>
      <c r="IL350" s="64"/>
      <c r="IM350" s="64"/>
      <c r="IN350" s="64"/>
      <c r="IO350" s="64"/>
      <c r="IP350" s="64"/>
      <c r="IQ350" s="64"/>
      <c r="IR350" s="64"/>
      <c r="IS350" s="64"/>
      <c r="IT350" s="64"/>
      <c r="IU350" s="64"/>
      <c r="IV350" s="64"/>
      <c r="IW350" s="64"/>
      <c r="IX350" s="64"/>
      <c r="IY350" s="64"/>
      <c r="IZ350" s="64"/>
      <c r="JA350" s="64"/>
      <c r="JB350" s="64"/>
      <c r="JC350" s="64"/>
      <c r="JD350" s="64"/>
      <c r="JE350" s="64"/>
      <c r="JF350" s="64"/>
      <c r="JG350" s="64"/>
      <c r="JH350" s="64"/>
      <c r="JI350" s="64"/>
      <c r="JJ350" s="64"/>
      <c r="JK350" s="64"/>
      <c r="JL350" s="64"/>
      <c r="JM350" s="64"/>
      <c r="JN350" s="64"/>
      <c r="JO350" s="64"/>
      <c r="JP350" s="64"/>
      <c r="JQ350" s="64"/>
      <c r="JR350" s="64"/>
      <c r="JS350" s="64"/>
      <c r="JT350" s="64"/>
      <c r="JU350" s="64"/>
      <c r="JV350" s="64"/>
      <c r="JW350" s="64"/>
      <c r="JX350" s="64"/>
      <c r="JY350" s="64"/>
      <c r="JZ350" s="64"/>
      <c r="KA350" s="64"/>
      <c r="KB350" s="64"/>
      <c r="KC350" s="64"/>
    </row>
    <row r="351" spans="1:289" hidden="1">
      <c r="A351" s="228"/>
      <c r="B351" s="295" t="str" cm="1">
        <f t="array" ref="B351">IFERROR(INDEX(Sensors_OpuBC_cpXFP!$G$2:$G$1013,MATCH($A351,Sensors_OpuBC_cpXFP!$A$2:$A$1013,0),0),"")</f>
        <v/>
      </c>
      <c r="C351" s="296" t="str" cm="1">
        <f t="array" ref="C351">IFERROR(INDEX(Sensors_OpuBC_cpXFP!$H$2:$H$1013,MATCH($A351,Sensors_OpuBC_cpXFP!$A$2:$A$1013,0),0),"")</f>
        <v/>
      </c>
      <c r="D351" s="229" t="s">
        <v>786</v>
      </c>
      <c r="E351" s="308" t="str" cm="1">
        <f t="array" ref="E351">IFERROR(INDEX(Ligands_names_and_links!$B$3:$B$111,MATCH($D351,Ligands_names_and_links!$A$3:$A$111,0),0)," ")</f>
        <v>Hydrocodone</v>
      </c>
      <c r="R351" s="244"/>
      <c r="U351" s="233"/>
      <c r="AA351" s="233"/>
      <c r="AJ351" s="233"/>
      <c r="AK351" s="233"/>
    </row>
    <row r="352" spans="1:289" hidden="1">
      <c r="A352" s="228"/>
      <c r="B352" s="295" t="str" cm="1">
        <f t="array" ref="B352">IFERROR(INDEX(Sensors_OpuBC_cpXFP!$G$2:$G$1013,MATCH($A352,Sensors_OpuBC_cpXFP!$A$2:$A$1013,0),0),"")</f>
        <v/>
      </c>
      <c r="C352" s="296" t="str" cm="1">
        <f t="array" ref="C352">IFERROR(INDEX(Sensors_OpuBC_cpXFP!$H$2:$H$1013,MATCH($A352,Sensors_OpuBC_cpXFP!$A$2:$A$1013,0),0),"")</f>
        <v/>
      </c>
      <c r="D352" s="229" t="s">
        <v>786</v>
      </c>
      <c r="E352" s="308" t="str" cm="1">
        <f t="array" ref="E352">IFERROR(INDEX(Ligands_names_and_links!$B$3:$B$111,MATCH($D352,Ligands_names_and_links!$A$3:$A$111,0),0)," ")</f>
        <v>Hydrocodone</v>
      </c>
      <c r="R352" s="244"/>
      <c r="U352" s="233"/>
      <c r="AA352" s="233"/>
      <c r="AJ352" s="233"/>
      <c r="AK352" s="233"/>
    </row>
    <row r="353" spans="1:289" hidden="1">
      <c r="A353" s="228" t="s">
        <v>428</v>
      </c>
      <c r="B353" s="295" cm="1">
        <f t="array" ref="B353">IFERROR(INDEX(Sensors_OpuBC_cpXFP!$G$2:$G$1013,MATCH($A353,Sensors_OpuBC_cpXFP!$A$2:$A$1013,0),0),"")</f>
        <v>0</v>
      </c>
      <c r="C353" s="296" cm="1">
        <f t="array" ref="C353">IFERROR(INDEX(Sensors_OpuBC_cpXFP!$H$2:$H$1013,MATCH($A353,Sensors_OpuBC_cpXFP!$A$2:$A$1013,0),0),"")</f>
        <v>0</v>
      </c>
      <c r="D353" s="229" t="s">
        <v>787</v>
      </c>
      <c r="E353" s="308" t="str" cm="1">
        <f t="array" ref="E353">IFERROR(INDEX(Ligands_names_and_links!$B$3:$B$111,MATCH($D353,Ligands_names_and_links!$A$3:$A$111,0),0)," ")</f>
        <v>Hydromorphone</v>
      </c>
      <c r="F353" s="137">
        <v>0</v>
      </c>
      <c r="H353" s="137">
        <v>0</v>
      </c>
      <c r="J353" s="64">
        <v>0</v>
      </c>
      <c r="K353" s="64">
        <v>0</v>
      </c>
      <c r="L353" s="64">
        <v>0</v>
      </c>
      <c r="M353" s="64">
        <v>0</v>
      </c>
      <c r="N353" s="182">
        <v>0</v>
      </c>
      <c r="O353" s="64">
        <v>0</v>
      </c>
      <c r="P353" s="137" t="s">
        <v>894</v>
      </c>
      <c r="Q353" s="64">
        <v>0</v>
      </c>
      <c r="R353" s="244">
        <v>5.2</v>
      </c>
      <c r="S353" s="64">
        <v>0</v>
      </c>
      <c r="T353" s="64">
        <v>0</v>
      </c>
      <c r="U353" s="233">
        <v>28.6</v>
      </c>
      <c r="V353" s="64">
        <v>0</v>
      </c>
      <c r="W353" s="64">
        <v>0</v>
      </c>
      <c r="X353" s="64">
        <v>0</v>
      </c>
      <c r="Y353" s="64">
        <v>0</v>
      </c>
      <c r="Z353" s="64">
        <v>0</v>
      </c>
      <c r="AA353" s="304">
        <f>IFERROR(R353/U353," ")</f>
        <v>0.18181818181818182</v>
      </c>
      <c r="AB353" s="64">
        <v>0</v>
      </c>
      <c r="AC353" s="182">
        <v>0</v>
      </c>
      <c r="AD353" s="64">
        <v>0</v>
      </c>
      <c r="AE353" s="64">
        <v>0</v>
      </c>
      <c r="AF353" s="64">
        <v>0</v>
      </c>
      <c r="AG353" s="64">
        <v>0</v>
      </c>
      <c r="AH353" s="64">
        <v>0</v>
      </c>
      <c r="AI353" s="64">
        <v>0</v>
      </c>
      <c r="AJ353" s="233">
        <v>0</v>
      </c>
      <c r="AK353" s="233">
        <v>0</v>
      </c>
      <c r="AL353" s="64">
        <v>0</v>
      </c>
      <c r="AM353" s="182">
        <v>0</v>
      </c>
      <c r="AN353" s="64">
        <v>0</v>
      </c>
      <c r="AO353" s="64">
        <v>0</v>
      </c>
      <c r="AP353" s="64">
        <v>0</v>
      </c>
      <c r="AQ353" s="64">
        <v>0</v>
      </c>
      <c r="AR353" s="64">
        <v>0</v>
      </c>
      <c r="AS353" s="64">
        <v>0</v>
      </c>
      <c r="AT353" s="64">
        <v>0</v>
      </c>
      <c r="AU353" s="182">
        <v>0</v>
      </c>
    </row>
    <row r="354" spans="1:289" hidden="1">
      <c r="A354" s="234" t="s">
        <v>430</v>
      </c>
      <c r="B354" s="297" cm="1">
        <f t="array" ref="B354">IFERROR(INDEX(Sensors_OpuBC_cpXFP!$G$2:$G$1013,MATCH($A354,Sensors_OpuBC_cpXFP!$A$2:$A$1013,0),0),"")</f>
        <v>0</v>
      </c>
      <c r="C354" s="298" cm="1">
        <f t="array" ref="C354">IFERROR(INDEX(Sensors_OpuBC_cpXFP!$H$2:$H$1013,MATCH($A354,Sensors_OpuBC_cpXFP!$A$2:$A$1013,0),0),"")</f>
        <v>0</v>
      </c>
      <c r="D354" s="235" t="s">
        <v>787</v>
      </c>
      <c r="E354" s="309" t="str" cm="1">
        <f t="array" ref="E354">IFERROR(INDEX(Ligands_names_and_links!$B$3:$B$111,MATCH($D354,Ligands_names_and_links!$A$3:$A$111,0),0)," ")</f>
        <v>Hydromorphone</v>
      </c>
      <c r="F354" s="236">
        <v>0</v>
      </c>
      <c r="G354" s="236"/>
      <c r="H354" s="236">
        <v>0</v>
      </c>
      <c r="I354" s="237"/>
      <c r="J354" s="238">
        <v>0</v>
      </c>
      <c r="K354" s="238">
        <v>0</v>
      </c>
      <c r="L354" s="238">
        <v>0</v>
      </c>
      <c r="M354" s="238">
        <v>0</v>
      </c>
      <c r="N354" s="239">
        <v>0</v>
      </c>
      <c r="O354" s="238">
        <v>0</v>
      </c>
      <c r="P354" s="236" t="s">
        <v>894</v>
      </c>
      <c r="Q354" s="238">
        <v>0</v>
      </c>
      <c r="R354" s="245">
        <v>5.5</v>
      </c>
      <c r="S354" s="238">
        <v>0</v>
      </c>
      <c r="T354" s="238">
        <v>0</v>
      </c>
      <c r="U354" s="243">
        <v>23.1</v>
      </c>
      <c r="V354" s="238">
        <v>0</v>
      </c>
      <c r="W354" s="238">
        <v>0</v>
      </c>
      <c r="X354" s="238">
        <v>0</v>
      </c>
      <c r="Y354" s="238">
        <v>0</v>
      </c>
      <c r="Z354" s="238">
        <v>0</v>
      </c>
      <c r="AA354" s="305">
        <f>IFERROR(R354/U354," ")</f>
        <v>0.23809523809523808</v>
      </c>
      <c r="AB354" s="238">
        <v>0</v>
      </c>
      <c r="AC354" s="239">
        <v>0</v>
      </c>
      <c r="AD354" s="238">
        <v>0</v>
      </c>
      <c r="AE354" s="238">
        <v>0</v>
      </c>
      <c r="AF354" s="238">
        <v>0</v>
      </c>
      <c r="AG354" s="238">
        <v>0</v>
      </c>
      <c r="AH354" s="238">
        <v>0</v>
      </c>
      <c r="AI354" s="238">
        <v>0</v>
      </c>
      <c r="AJ354" s="243">
        <v>0</v>
      </c>
      <c r="AK354" s="243">
        <v>0</v>
      </c>
      <c r="AL354" s="238">
        <v>0</v>
      </c>
      <c r="AM354" s="239">
        <v>0</v>
      </c>
      <c r="AN354" s="238">
        <v>0</v>
      </c>
      <c r="AO354" s="238">
        <v>0</v>
      </c>
      <c r="AP354" s="238">
        <v>0</v>
      </c>
      <c r="AQ354" s="238">
        <v>0</v>
      </c>
      <c r="AR354" s="238">
        <v>0</v>
      </c>
      <c r="AS354" s="238">
        <v>0</v>
      </c>
      <c r="AT354" s="238">
        <v>0</v>
      </c>
      <c r="AU354" s="239">
        <v>0</v>
      </c>
    </row>
    <row r="355" spans="1:289" s="238" customFormat="1" hidden="1">
      <c r="A355" s="228"/>
      <c r="B355" s="295" t="str" cm="1">
        <f t="array" ref="B355">IFERROR(INDEX(Sensors_OpuBC_cpXFP!$G$2:$G$1013,MATCH($A355,Sensors_OpuBC_cpXFP!$A$2:$A$1013,0),0),"")</f>
        <v/>
      </c>
      <c r="C355" s="296" t="str" cm="1">
        <f t="array" ref="C355">IFERROR(INDEX(Sensors_OpuBC_cpXFP!$H$2:$H$1013,MATCH($A355,Sensors_OpuBC_cpXFP!$A$2:$A$1013,0),0),"")</f>
        <v/>
      </c>
      <c r="D355" s="229" t="s">
        <v>787</v>
      </c>
      <c r="E355" s="308" t="str" cm="1">
        <f t="array" ref="E355">IFERROR(INDEX(Ligands_names_and_links!$B$3:$B$111,MATCH($D355,Ligands_names_and_links!$A$3:$A$111,0),0)," ")</f>
        <v>Hydromorphone</v>
      </c>
      <c r="F355" s="137"/>
      <c r="G355" s="137"/>
      <c r="H355" s="137"/>
      <c r="I355" s="142"/>
      <c r="J355" s="64"/>
      <c r="K355" s="64"/>
      <c r="L355" s="64"/>
      <c r="M355" s="64"/>
      <c r="N355" s="182"/>
      <c r="O355" s="64"/>
      <c r="P355" s="137"/>
      <c r="Q355" s="64"/>
      <c r="R355" s="244"/>
      <c r="S355" s="64"/>
      <c r="T355" s="64"/>
      <c r="U355" s="233"/>
      <c r="V355" s="64"/>
      <c r="W355" s="64"/>
      <c r="X355" s="64"/>
      <c r="Y355" s="64"/>
      <c r="Z355" s="64"/>
      <c r="AA355" s="233"/>
      <c r="AB355" s="64"/>
      <c r="AC355" s="182"/>
      <c r="AD355" s="64"/>
      <c r="AE355" s="64"/>
      <c r="AF355" s="64"/>
      <c r="AG355" s="64"/>
      <c r="AH355" s="64"/>
      <c r="AI355" s="64"/>
      <c r="AJ355" s="233"/>
      <c r="AK355" s="233"/>
      <c r="AL355" s="64"/>
      <c r="AM355" s="182"/>
      <c r="AN355" s="64"/>
      <c r="AO355" s="64"/>
      <c r="AP355" s="64"/>
      <c r="AQ355" s="64"/>
      <c r="AR355" s="64"/>
      <c r="AS355" s="64"/>
      <c r="AT355" s="64"/>
      <c r="AU355" s="182"/>
      <c r="AV355" s="64"/>
      <c r="AW355" s="64"/>
      <c r="AX355" s="64"/>
      <c r="AY355" s="64"/>
      <c r="AZ355" s="64"/>
      <c r="BA355" s="64"/>
      <c r="BB355" s="64"/>
      <c r="BC355" s="64"/>
      <c r="BD355" s="64"/>
      <c r="BE355" s="64"/>
      <c r="BF355" s="64"/>
      <c r="BG355" s="64"/>
      <c r="BH355" s="64"/>
      <c r="BI355" s="64"/>
      <c r="BJ355" s="64"/>
      <c r="BK355" s="64"/>
      <c r="BL355" s="64"/>
      <c r="BM355" s="64"/>
      <c r="BN355" s="64"/>
      <c r="BO355" s="64"/>
      <c r="BP355" s="64"/>
      <c r="BQ355" s="64"/>
      <c r="BR355" s="64"/>
      <c r="BS355" s="64"/>
      <c r="BT355" s="64"/>
      <c r="BU355" s="64"/>
      <c r="BV355" s="64"/>
      <c r="BW355" s="64"/>
      <c r="BX355" s="64"/>
      <c r="BY355" s="64"/>
      <c r="BZ355" s="64"/>
      <c r="CA355" s="64"/>
      <c r="CB355" s="64"/>
      <c r="CC355" s="64"/>
      <c r="CD355" s="64"/>
      <c r="CE355" s="64"/>
      <c r="CF355" s="64"/>
      <c r="CG355" s="64"/>
      <c r="CH355" s="64"/>
      <c r="CI355" s="64"/>
      <c r="CJ355" s="64"/>
      <c r="CK355" s="64"/>
      <c r="CL355" s="64"/>
      <c r="CM355" s="64"/>
      <c r="CN355" s="64"/>
      <c r="CO355" s="64"/>
      <c r="CP355" s="64"/>
      <c r="CQ355" s="64"/>
      <c r="CR355" s="64"/>
      <c r="CS355" s="64"/>
      <c r="CT355" s="64"/>
      <c r="CU355" s="64"/>
      <c r="CV355" s="64"/>
      <c r="CW355" s="64"/>
      <c r="CX355" s="64"/>
      <c r="CY355" s="64"/>
      <c r="CZ355" s="64"/>
      <c r="DA355" s="64"/>
      <c r="DB355" s="64"/>
      <c r="DC355" s="64"/>
      <c r="DD355" s="64"/>
      <c r="DE355" s="64"/>
      <c r="DF355" s="64"/>
      <c r="DG355" s="64"/>
      <c r="DH355" s="64"/>
      <c r="DI355" s="64"/>
      <c r="DJ355" s="64"/>
      <c r="DK355" s="64"/>
      <c r="DL355" s="64"/>
      <c r="DM355" s="64"/>
      <c r="DN355" s="64"/>
      <c r="DO355" s="64"/>
      <c r="DP355" s="64"/>
      <c r="DQ355" s="64"/>
      <c r="DR355" s="64"/>
      <c r="DS355" s="64"/>
      <c r="DT355" s="64"/>
      <c r="DU355" s="64"/>
      <c r="DV355" s="64"/>
      <c r="DW355" s="64"/>
      <c r="DX355" s="64"/>
      <c r="DY355" s="64"/>
      <c r="DZ355" s="64"/>
      <c r="EA355" s="64"/>
      <c r="EB355" s="64"/>
      <c r="EC355" s="64"/>
      <c r="ED355" s="64"/>
      <c r="EE355" s="64"/>
      <c r="EF355" s="64"/>
      <c r="EG355" s="64"/>
      <c r="EH355" s="64"/>
      <c r="EI355" s="64"/>
      <c r="EJ355" s="64"/>
      <c r="EK355" s="64"/>
      <c r="EL355" s="64"/>
      <c r="EM355" s="64"/>
      <c r="EN355" s="64"/>
      <c r="EO355" s="64"/>
      <c r="EP355" s="64"/>
      <c r="EQ355" s="64"/>
      <c r="ER355" s="64"/>
      <c r="ES355" s="64"/>
      <c r="ET355" s="64"/>
      <c r="EU355" s="64"/>
      <c r="EV355" s="64"/>
      <c r="EW355" s="64"/>
      <c r="EX355" s="64"/>
      <c r="EY355" s="64"/>
      <c r="EZ355" s="64"/>
      <c r="FA355" s="64"/>
      <c r="FB355" s="64"/>
      <c r="FC355" s="64"/>
      <c r="FD355" s="64"/>
      <c r="FE355" s="64"/>
      <c r="FF355" s="64"/>
      <c r="FG355" s="64"/>
      <c r="FH355" s="64"/>
      <c r="FI355" s="64"/>
      <c r="FJ355" s="64"/>
      <c r="FK355" s="64"/>
      <c r="FL355" s="64"/>
      <c r="FM355" s="64"/>
      <c r="FN355" s="64"/>
      <c r="FO355" s="64"/>
      <c r="FP355" s="64"/>
      <c r="FQ355" s="64"/>
      <c r="FR355" s="64"/>
      <c r="FS355" s="64"/>
      <c r="FT355" s="64"/>
      <c r="FU355" s="64"/>
      <c r="FV355" s="64"/>
      <c r="FW355" s="64"/>
      <c r="FX355" s="64"/>
      <c r="FY355" s="64"/>
      <c r="FZ355" s="64"/>
      <c r="GA355" s="64"/>
      <c r="GB355" s="64"/>
      <c r="GC355" s="64"/>
      <c r="GD355" s="64"/>
      <c r="GE355" s="64"/>
      <c r="GF355" s="64"/>
      <c r="GG355" s="64"/>
      <c r="GH355" s="64"/>
      <c r="GI355" s="64"/>
      <c r="GJ355" s="64"/>
      <c r="GK355" s="64"/>
      <c r="GL355" s="64"/>
      <c r="GM355" s="64"/>
      <c r="GN355" s="64"/>
      <c r="GO355" s="64"/>
      <c r="GP355" s="64"/>
      <c r="GQ355" s="64"/>
      <c r="GR355" s="64"/>
      <c r="GS355" s="64"/>
      <c r="GT355" s="64"/>
      <c r="GU355" s="64"/>
      <c r="GV355" s="64"/>
      <c r="GW355" s="64"/>
      <c r="GX355" s="64"/>
      <c r="GY355" s="64"/>
      <c r="GZ355" s="64"/>
      <c r="HA355" s="64"/>
      <c r="HB355" s="64"/>
      <c r="HC355" s="64"/>
      <c r="HD355" s="64"/>
      <c r="HE355" s="64"/>
      <c r="HF355" s="64"/>
      <c r="HG355" s="64"/>
      <c r="HH355" s="64"/>
      <c r="HI355" s="64"/>
      <c r="HJ355" s="64"/>
      <c r="HK355" s="64"/>
      <c r="HL355" s="64"/>
      <c r="HM355" s="64"/>
      <c r="HN355" s="64"/>
      <c r="HO355" s="64"/>
      <c r="HP355" s="64"/>
      <c r="HQ355" s="64"/>
      <c r="HR355" s="64"/>
      <c r="HS355" s="64"/>
      <c r="HT355" s="64"/>
      <c r="HU355" s="64"/>
      <c r="HV355" s="64"/>
      <c r="HW355" s="64"/>
      <c r="HX355" s="64"/>
      <c r="HY355" s="64"/>
      <c r="HZ355" s="64"/>
      <c r="IA355" s="64"/>
      <c r="IB355" s="64"/>
      <c r="IC355" s="64"/>
      <c r="ID355" s="64"/>
      <c r="IE355" s="64"/>
      <c r="IF355" s="64"/>
      <c r="IG355" s="64"/>
      <c r="IH355" s="64"/>
      <c r="II355" s="64"/>
      <c r="IJ355" s="64"/>
      <c r="IK355" s="64"/>
      <c r="IL355" s="64"/>
      <c r="IM355" s="64"/>
      <c r="IN355" s="64"/>
      <c r="IO355" s="64"/>
      <c r="IP355" s="64"/>
      <c r="IQ355" s="64"/>
      <c r="IR355" s="64"/>
      <c r="IS355" s="64"/>
      <c r="IT355" s="64"/>
      <c r="IU355" s="64"/>
      <c r="IV355" s="64"/>
      <c r="IW355" s="64"/>
      <c r="IX355" s="64"/>
      <c r="IY355" s="64"/>
      <c r="IZ355" s="64"/>
      <c r="JA355" s="64"/>
      <c r="JB355" s="64"/>
      <c r="JC355" s="64"/>
      <c r="JD355" s="64"/>
      <c r="JE355" s="64"/>
      <c r="JF355" s="64"/>
      <c r="JG355" s="64"/>
      <c r="JH355" s="64"/>
      <c r="JI355" s="64"/>
      <c r="JJ355" s="64"/>
      <c r="JK355" s="64"/>
      <c r="JL355" s="64"/>
      <c r="JM355" s="64"/>
      <c r="JN355" s="64"/>
      <c r="JO355" s="64"/>
      <c r="JP355" s="64"/>
      <c r="JQ355" s="64"/>
      <c r="JR355" s="64"/>
      <c r="JS355" s="64"/>
      <c r="JT355" s="64"/>
      <c r="JU355" s="64"/>
      <c r="JV355" s="64"/>
      <c r="JW355" s="64"/>
      <c r="JX355" s="64"/>
      <c r="JY355" s="64"/>
      <c r="JZ355" s="64"/>
      <c r="KA355" s="64"/>
      <c r="KB355" s="64"/>
      <c r="KC355" s="64"/>
    </row>
    <row r="356" spans="1:289" hidden="1">
      <c r="A356" s="228"/>
      <c r="B356" s="295" t="str" cm="1">
        <f t="array" ref="B356">IFERROR(INDEX(Sensors_OpuBC_cpXFP!$G$2:$G$1013,MATCH($A356,Sensors_OpuBC_cpXFP!$A$2:$A$1013,0),0),"")</f>
        <v/>
      </c>
      <c r="C356" s="296" t="str" cm="1">
        <f t="array" ref="C356">IFERROR(INDEX(Sensors_OpuBC_cpXFP!$H$2:$H$1013,MATCH($A356,Sensors_OpuBC_cpXFP!$A$2:$A$1013,0),0),"")</f>
        <v/>
      </c>
      <c r="D356" s="229" t="s">
        <v>787</v>
      </c>
      <c r="E356" s="308" t="str" cm="1">
        <f t="array" ref="E356">IFERROR(INDEX(Ligands_names_and_links!$B$3:$B$111,MATCH($D356,Ligands_names_and_links!$A$3:$A$111,0),0)," ")</f>
        <v>Hydromorphone</v>
      </c>
      <c r="R356" s="244"/>
      <c r="U356" s="233"/>
      <c r="AA356" s="233"/>
      <c r="AJ356" s="233"/>
      <c r="AK356" s="233"/>
    </row>
    <row r="357" spans="1:289" hidden="1">
      <c r="A357" s="228"/>
      <c r="B357" s="295" t="str" cm="1">
        <f t="array" ref="B357">IFERROR(INDEX(Sensors_OpuBC_cpXFP!$G$2:$G$1013,MATCH($A357,Sensors_OpuBC_cpXFP!$A$2:$A$1013,0),0),"")</f>
        <v/>
      </c>
      <c r="C357" s="296" t="str" cm="1">
        <f t="array" ref="C357">IFERROR(INDEX(Sensors_OpuBC_cpXFP!$H$2:$H$1013,MATCH($A357,Sensors_OpuBC_cpXFP!$A$2:$A$1013,0),0),"")</f>
        <v/>
      </c>
      <c r="D357" s="229" t="s">
        <v>787</v>
      </c>
      <c r="E357" s="308" t="str" cm="1">
        <f t="array" ref="E357">IFERROR(INDEX(Ligands_names_and_links!$B$3:$B$111,MATCH($D357,Ligands_names_and_links!$A$3:$A$111,0),0)," ")</f>
        <v>Hydromorphone</v>
      </c>
      <c r="R357" s="244"/>
      <c r="U357" s="233"/>
      <c r="AA357" s="233"/>
      <c r="AJ357" s="233"/>
      <c r="AK357" s="233"/>
    </row>
    <row r="358" spans="1:289" hidden="1">
      <c r="A358" s="228" t="s">
        <v>432</v>
      </c>
      <c r="B358" s="295" cm="1">
        <f t="array" ref="B358">IFERROR(INDEX(Sensors_OpuBC_cpXFP!$G$2:$G$1013,MATCH($A358,Sensors_OpuBC_cpXFP!$A$2:$A$1013,0),0),"")</f>
        <v>0</v>
      </c>
      <c r="C358" s="296" cm="1">
        <f t="array" ref="C358">IFERROR(INDEX(Sensors_OpuBC_cpXFP!$H$2:$H$1013,MATCH($A358,Sensors_OpuBC_cpXFP!$A$2:$A$1013,0),0),"")</f>
        <v>0</v>
      </c>
      <c r="D358" s="229" t="s">
        <v>788</v>
      </c>
      <c r="E358" s="308" t="str" cm="1">
        <f t="array" ref="E358">IFERROR(INDEX(Ligands_names_and_links!$B$3:$B$111,MATCH($D358,Ligands_names_and_links!$A$3:$A$111,0),0)," ")</f>
        <v>Rac_tramadol</v>
      </c>
      <c r="F358" s="137">
        <v>0</v>
      </c>
      <c r="H358" s="137">
        <v>0</v>
      </c>
      <c r="J358" s="64">
        <v>0</v>
      </c>
      <c r="K358" s="64">
        <v>0</v>
      </c>
      <c r="L358" s="64">
        <v>0</v>
      </c>
      <c r="M358" s="64">
        <v>0</v>
      </c>
      <c r="N358" s="182">
        <v>0</v>
      </c>
      <c r="O358" s="64">
        <v>0</v>
      </c>
      <c r="P358" s="137" t="s">
        <v>894</v>
      </c>
      <c r="Q358" s="64">
        <v>0</v>
      </c>
      <c r="R358" s="244">
        <v>11</v>
      </c>
      <c r="S358" s="64">
        <v>0</v>
      </c>
      <c r="T358" s="64">
        <v>0</v>
      </c>
      <c r="U358" s="233">
        <v>159</v>
      </c>
      <c r="V358" s="64">
        <v>0</v>
      </c>
      <c r="W358" s="64">
        <v>0</v>
      </c>
      <c r="X358" s="64">
        <v>0</v>
      </c>
      <c r="Y358" s="64">
        <v>0</v>
      </c>
      <c r="Z358" s="64">
        <v>0</v>
      </c>
      <c r="AA358" s="304">
        <f>IFERROR(R358/U358," ")</f>
        <v>6.9182389937106917E-2</v>
      </c>
      <c r="AB358" s="64">
        <v>0</v>
      </c>
      <c r="AC358" s="182">
        <v>0</v>
      </c>
      <c r="AD358" s="64">
        <v>0</v>
      </c>
      <c r="AE358" s="64">
        <v>0</v>
      </c>
      <c r="AF358" s="64">
        <v>0</v>
      </c>
      <c r="AG358" s="64">
        <v>0</v>
      </c>
      <c r="AH358" s="64">
        <v>0</v>
      </c>
      <c r="AI358" s="64">
        <v>0</v>
      </c>
      <c r="AJ358" s="233">
        <v>0</v>
      </c>
      <c r="AK358" s="233">
        <v>0</v>
      </c>
      <c r="AL358" s="64">
        <v>0</v>
      </c>
      <c r="AM358" s="182">
        <v>0</v>
      </c>
      <c r="AN358" s="64">
        <v>0</v>
      </c>
      <c r="AO358" s="64">
        <v>0</v>
      </c>
      <c r="AP358" s="64">
        <v>0</v>
      </c>
      <c r="AQ358" s="64">
        <v>0</v>
      </c>
      <c r="AR358" s="64">
        <v>0</v>
      </c>
      <c r="AS358" s="64">
        <v>0</v>
      </c>
      <c r="AT358" s="64">
        <v>0</v>
      </c>
      <c r="AU358" s="182">
        <v>0</v>
      </c>
    </row>
    <row r="359" spans="1:289" hidden="1">
      <c r="A359" s="234" t="s">
        <v>435</v>
      </c>
      <c r="B359" s="297" cm="1">
        <f t="array" ref="B359">IFERROR(INDEX(Sensors_OpuBC_cpXFP!$G$2:$G$1013,MATCH($A359,Sensors_OpuBC_cpXFP!$A$2:$A$1013,0),0),"")</f>
        <v>0</v>
      </c>
      <c r="C359" s="298" cm="1">
        <f t="array" ref="C359">IFERROR(INDEX(Sensors_OpuBC_cpXFP!$H$2:$H$1013,MATCH($A359,Sensors_OpuBC_cpXFP!$A$2:$A$1013,0),0),"")</f>
        <v>0</v>
      </c>
      <c r="D359" s="235" t="s">
        <v>788</v>
      </c>
      <c r="E359" s="309" t="str" cm="1">
        <f t="array" ref="E359">IFERROR(INDEX(Ligands_names_and_links!$B$3:$B$111,MATCH($D359,Ligands_names_and_links!$A$3:$A$111,0),0)," ")</f>
        <v>Rac_tramadol</v>
      </c>
      <c r="F359" s="236">
        <v>0</v>
      </c>
      <c r="G359" s="236"/>
      <c r="H359" s="236">
        <v>0</v>
      </c>
      <c r="I359" s="237"/>
      <c r="J359" s="238">
        <v>0</v>
      </c>
      <c r="K359" s="238">
        <v>0</v>
      </c>
      <c r="L359" s="238">
        <v>0</v>
      </c>
      <c r="M359" s="238">
        <v>0</v>
      </c>
      <c r="N359" s="239">
        <v>0</v>
      </c>
      <c r="O359" s="238">
        <v>0</v>
      </c>
      <c r="P359" s="236" t="s">
        <v>894</v>
      </c>
      <c r="Q359" s="238">
        <v>0</v>
      </c>
      <c r="R359" s="245">
        <v>9.3000000000000007</v>
      </c>
      <c r="S359" s="238">
        <v>0</v>
      </c>
      <c r="T359" s="238">
        <v>0</v>
      </c>
      <c r="U359" s="243">
        <v>27.9</v>
      </c>
      <c r="V359" s="238">
        <v>0</v>
      </c>
      <c r="W359" s="238">
        <v>0</v>
      </c>
      <c r="X359" s="238">
        <v>0</v>
      </c>
      <c r="Y359" s="238">
        <v>0</v>
      </c>
      <c r="Z359" s="238">
        <v>0</v>
      </c>
      <c r="AA359" s="305">
        <f>IFERROR(R359/U359," ")</f>
        <v>0.33333333333333337</v>
      </c>
      <c r="AB359" s="238">
        <v>0</v>
      </c>
      <c r="AC359" s="239">
        <v>0</v>
      </c>
      <c r="AD359" s="238">
        <v>0</v>
      </c>
      <c r="AE359" s="238">
        <v>0</v>
      </c>
      <c r="AF359" s="238">
        <v>0</v>
      </c>
      <c r="AG359" s="238">
        <v>0</v>
      </c>
      <c r="AH359" s="238">
        <v>0</v>
      </c>
      <c r="AI359" s="238">
        <v>0</v>
      </c>
      <c r="AJ359" s="243">
        <v>0</v>
      </c>
      <c r="AK359" s="243">
        <v>0</v>
      </c>
      <c r="AL359" s="238">
        <v>0</v>
      </c>
      <c r="AM359" s="239">
        <v>0</v>
      </c>
      <c r="AN359" s="238">
        <v>0</v>
      </c>
      <c r="AO359" s="238">
        <v>0</v>
      </c>
      <c r="AP359" s="238">
        <v>0</v>
      </c>
      <c r="AQ359" s="238">
        <v>0</v>
      </c>
      <c r="AR359" s="238">
        <v>0</v>
      </c>
      <c r="AS359" s="238">
        <v>0</v>
      </c>
      <c r="AT359" s="238">
        <v>0</v>
      </c>
      <c r="AU359" s="239">
        <v>0</v>
      </c>
    </row>
    <row r="360" spans="1:289" s="238" customFormat="1" hidden="1">
      <c r="A360" s="228"/>
      <c r="B360" s="295" t="str" cm="1">
        <f t="array" ref="B360">IFERROR(INDEX(Sensors_OpuBC_cpXFP!$G$2:$G$1013,MATCH($A360,Sensors_OpuBC_cpXFP!$A$2:$A$1013,0),0),"")</f>
        <v/>
      </c>
      <c r="C360" s="296" t="str" cm="1">
        <f t="array" ref="C360">IFERROR(INDEX(Sensors_OpuBC_cpXFP!$H$2:$H$1013,MATCH($A360,Sensors_OpuBC_cpXFP!$A$2:$A$1013,0),0),"")</f>
        <v/>
      </c>
      <c r="D360" s="229" t="s">
        <v>788</v>
      </c>
      <c r="E360" s="308" t="str" cm="1">
        <f t="array" ref="E360">IFERROR(INDEX(Ligands_names_and_links!$B$3:$B$111,MATCH($D360,Ligands_names_and_links!$A$3:$A$111,0),0)," ")</f>
        <v>Rac_tramadol</v>
      </c>
      <c r="F360" s="137"/>
      <c r="G360" s="137"/>
      <c r="H360" s="137"/>
      <c r="I360" s="142"/>
      <c r="J360" s="64"/>
      <c r="K360" s="64"/>
      <c r="L360" s="64"/>
      <c r="M360" s="64"/>
      <c r="N360" s="182"/>
      <c r="O360" s="64"/>
      <c r="P360" s="137"/>
      <c r="Q360" s="64"/>
      <c r="R360" s="244"/>
      <c r="S360" s="64"/>
      <c r="T360" s="64"/>
      <c r="U360" s="233"/>
      <c r="V360" s="64"/>
      <c r="W360" s="64"/>
      <c r="X360" s="64"/>
      <c r="Y360" s="64"/>
      <c r="Z360" s="64"/>
      <c r="AA360" s="233"/>
      <c r="AB360" s="64"/>
      <c r="AC360" s="182"/>
      <c r="AD360" s="64"/>
      <c r="AE360" s="64"/>
      <c r="AF360" s="64"/>
      <c r="AG360" s="64"/>
      <c r="AH360" s="64"/>
      <c r="AI360" s="64"/>
      <c r="AJ360" s="233"/>
      <c r="AK360" s="233"/>
      <c r="AL360" s="64"/>
      <c r="AM360" s="182"/>
      <c r="AN360" s="64"/>
      <c r="AO360" s="64"/>
      <c r="AP360" s="64"/>
      <c r="AQ360" s="64"/>
      <c r="AR360" s="64"/>
      <c r="AS360" s="64"/>
      <c r="AT360" s="64"/>
      <c r="AU360" s="182"/>
      <c r="AV360" s="64"/>
      <c r="AW360" s="64"/>
      <c r="AX360" s="64"/>
      <c r="AY360" s="64"/>
      <c r="AZ360" s="64"/>
      <c r="BA360" s="64"/>
      <c r="BB360" s="64"/>
      <c r="BC360" s="64"/>
      <c r="BD360" s="64"/>
      <c r="BE360" s="64"/>
      <c r="BF360" s="64"/>
      <c r="BG360" s="64"/>
      <c r="BH360" s="64"/>
      <c r="BI360" s="64"/>
      <c r="BJ360" s="64"/>
      <c r="BK360" s="64"/>
      <c r="BL360" s="64"/>
      <c r="BM360" s="64"/>
      <c r="BN360" s="64"/>
      <c r="BO360" s="64"/>
      <c r="BP360" s="64"/>
      <c r="BQ360" s="64"/>
      <c r="BR360" s="64"/>
      <c r="BS360" s="64"/>
      <c r="BT360" s="64"/>
      <c r="BU360" s="64"/>
      <c r="BV360" s="64"/>
      <c r="BW360" s="64"/>
      <c r="BX360" s="64"/>
      <c r="BY360" s="64"/>
      <c r="BZ360" s="64"/>
      <c r="CA360" s="64"/>
      <c r="CB360" s="64"/>
      <c r="CC360" s="64"/>
      <c r="CD360" s="64"/>
      <c r="CE360" s="64"/>
      <c r="CF360" s="64"/>
      <c r="CG360" s="64"/>
      <c r="CH360" s="64"/>
      <c r="CI360" s="64"/>
      <c r="CJ360" s="64"/>
      <c r="CK360" s="64"/>
      <c r="CL360" s="64"/>
      <c r="CM360" s="64"/>
      <c r="CN360" s="64"/>
      <c r="CO360" s="64"/>
      <c r="CP360" s="64"/>
      <c r="CQ360" s="64"/>
      <c r="CR360" s="64"/>
      <c r="CS360" s="64"/>
      <c r="CT360" s="64"/>
      <c r="CU360" s="64"/>
      <c r="CV360" s="64"/>
      <c r="CW360" s="64"/>
      <c r="CX360" s="64"/>
      <c r="CY360" s="64"/>
      <c r="CZ360" s="64"/>
      <c r="DA360" s="64"/>
      <c r="DB360" s="64"/>
      <c r="DC360" s="64"/>
      <c r="DD360" s="64"/>
      <c r="DE360" s="64"/>
      <c r="DF360" s="64"/>
      <c r="DG360" s="64"/>
      <c r="DH360" s="64"/>
      <c r="DI360" s="64"/>
      <c r="DJ360" s="64"/>
      <c r="DK360" s="64"/>
      <c r="DL360" s="64"/>
      <c r="DM360" s="64"/>
      <c r="DN360" s="64"/>
      <c r="DO360" s="64"/>
      <c r="DP360" s="64"/>
      <c r="DQ360" s="64"/>
      <c r="DR360" s="64"/>
      <c r="DS360" s="64"/>
      <c r="DT360" s="64"/>
      <c r="DU360" s="64"/>
      <c r="DV360" s="64"/>
      <c r="DW360" s="64"/>
      <c r="DX360" s="64"/>
      <c r="DY360" s="64"/>
      <c r="DZ360" s="64"/>
      <c r="EA360" s="64"/>
      <c r="EB360" s="64"/>
      <c r="EC360" s="64"/>
      <c r="ED360" s="64"/>
      <c r="EE360" s="64"/>
      <c r="EF360" s="64"/>
      <c r="EG360" s="64"/>
      <c r="EH360" s="64"/>
      <c r="EI360" s="64"/>
      <c r="EJ360" s="64"/>
      <c r="EK360" s="64"/>
      <c r="EL360" s="64"/>
      <c r="EM360" s="64"/>
      <c r="EN360" s="64"/>
      <c r="EO360" s="64"/>
      <c r="EP360" s="64"/>
      <c r="EQ360" s="64"/>
      <c r="ER360" s="64"/>
      <c r="ES360" s="64"/>
      <c r="ET360" s="64"/>
      <c r="EU360" s="64"/>
      <c r="EV360" s="64"/>
      <c r="EW360" s="64"/>
      <c r="EX360" s="64"/>
      <c r="EY360" s="64"/>
      <c r="EZ360" s="64"/>
      <c r="FA360" s="64"/>
      <c r="FB360" s="64"/>
      <c r="FC360" s="64"/>
      <c r="FD360" s="64"/>
      <c r="FE360" s="64"/>
      <c r="FF360" s="64"/>
      <c r="FG360" s="64"/>
      <c r="FH360" s="64"/>
      <c r="FI360" s="64"/>
      <c r="FJ360" s="64"/>
      <c r="FK360" s="64"/>
      <c r="FL360" s="64"/>
      <c r="FM360" s="64"/>
      <c r="FN360" s="64"/>
      <c r="FO360" s="64"/>
      <c r="FP360" s="64"/>
      <c r="FQ360" s="64"/>
      <c r="FR360" s="64"/>
      <c r="FS360" s="64"/>
      <c r="FT360" s="64"/>
      <c r="FU360" s="64"/>
      <c r="FV360" s="64"/>
      <c r="FW360" s="64"/>
      <c r="FX360" s="64"/>
      <c r="FY360" s="64"/>
      <c r="FZ360" s="64"/>
      <c r="GA360" s="64"/>
      <c r="GB360" s="64"/>
      <c r="GC360" s="64"/>
      <c r="GD360" s="64"/>
      <c r="GE360" s="64"/>
      <c r="GF360" s="64"/>
      <c r="GG360" s="64"/>
      <c r="GH360" s="64"/>
      <c r="GI360" s="64"/>
      <c r="GJ360" s="64"/>
      <c r="GK360" s="64"/>
      <c r="GL360" s="64"/>
      <c r="GM360" s="64"/>
      <c r="GN360" s="64"/>
      <c r="GO360" s="64"/>
      <c r="GP360" s="64"/>
      <c r="GQ360" s="64"/>
      <c r="GR360" s="64"/>
      <c r="GS360" s="64"/>
      <c r="GT360" s="64"/>
      <c r="GU360" s="64"/>
      <c r="GV360" s="64"/>
      <c r="GW360" s="64"/>
      <c r="GX360" s="64"/>
      <c r="GY360" s="64"/>
      <c r="GZ360" s="64"/>
      <c r="HA360" s="64"/>
      <c r="HB360" s="64"/>
      <c r="HC360" s="64"/>
      <c r="HD360" s="64"/>
      <c r="HE360" s="64"/>
      <c r="HF360" s="64"/>
      <c r="HG360" s="64"/>
      <c r="HH360" s="64"/>
      <c r="HI360" s="64"/>
      <c r="HJ360" s="64"/>
      <c r="HK360" s="64"/>
      <c r="HL360" s="64"/>
      <c r="HM360" s="64"/>
      <c r="HN360" s="64"/>
      <c r="HO360" s="64"/>
      <c r="HP360" s="64"/>
      <c r="HQ360" s="64"/>
      <c r="HR360" s="64"/>
      <c r="HS360" s="64"/>
      <c r="HT360" s="64"/>
      <c r="HU360" s="64"/>
      <c r="HV360" s="64"/>
      <c r="HW360" s="64"/>
      <c r="HX360" s="64"/>
      <c r="HY360" s="64"/>
      <c r="HZ360" s="64"/>
      <c r="IA360" s="64"/>
      <c r="IB360" s="64"/>
      <c r="IC360" s="64"/>
      <c r="ID360" s="64"/>
      <c r="IE360" s="64"/>
      <c r="IF360" s="64"/>
      <c r="IG360" s="64"/>
      <c r="IH360" s="64"/>
      <c r="II360" s="64"/>
      <c r="IJ360" s="64"/>
      <c r="IK360" s="64"/>
      <c r="IL360" s="64"/>
      <c r="IM360" s="64"/>
      <c r="IN360" s="64"/>
      <c r="IO360" s="64"/>
      <c r="IP360" s="64"/>
      <c r="IQ360" s="64"/>
      <c r="IR360" s="64"/>
      <c r="IS360" s="64"/>
      <c r="IT360" s="64"/>
      <c r="IU360" s="64"/>
      <c r="IV360" s="64"/>
      <c r="IW360" s="64"/>
      <c r="IX360" s="64"/>
      <c r="IY360" s="64"/>
      <c r="IZ360" s="64"/>
      <c r="JA360" s="64"/>
      <c r="JB360" s="64"/>
      <c r="JC360" s="64"/>
      <c r="JD360" s="64"/>
      <c r="JE360" s="64"/>
      <c r="JF360" s="64"/>
      <c r="JG360" s="64"/>
      <c r="JH360" s="64"/>
      <c r="JI360" s="64"/>
      <c r="JJ360" s="64"/>
      <c r="JK360" s="64"/>
      <c r="JL360" s="64"/>
      <c r="JM360" s="64"/>
      <c r="JN360" s="64"/>
      <c r="JO360" s="64"/>
      <c r="JP360" s="64"/>
      <c r="JQ360" s="64"/>
      <c r="JR360" s="64"/>
      <c r="JS360" s="64"/>
      <c r="JT360" s="64"/>
      <c r="JU360" s="64"/>
      <c r="JV360" s="64"/>
      <c r="JW360" s="64"/>
      <c r="JX360" s="64"/>
      <c r="JY360" s="64"/>
      <c r="JZ360" s="64"/>
      <c r="KA360" s="64"/>
      <c r="KB360" s="64"/>
      <c r="KC360" s="64"/>
    </row>
    <row r="361" spans="1:289" hidden="1">
      <c r="A361" s="228"/>
      <c r="B361" s="295" t="str" cm="1">
        <f t="array" ref="B361">IFERROR(INDEX(Sensors_OpuBC_cpXFP!$G$2:$G$1013,MATCH($A361,Sensors_OpuBC_cpXFP!$A$2:$A$1013,0),0),"")</f>
        <v/>
      </c>
      <c r="C361" s="296" t="str" cm="1">
        <f t="array" ref="C361">IFERROR(INDEX(Sensors_OpuBC_cpXFP!$H$2:$H$1013,MATCH($A361,Sensors_OpuBC_cpXFP!$A$2:$A$1013,0),0),"")</f>
        <v/>
      </c>
      <c r="D361" s="229" t="s">
        <v>788</v>
      </c>
      <c r="E361" s="308" t="str" cm="1">
        <f t="array" ref="E361">IFERROR(INDEX(Ligands_names_and_links!$B$3:$B$111,MATCH($D361,Ligands_names_and_links!$A$3:$A$111,0),0)," ")</f>
        <v>Rac_tramadol</v>
      </c>
      <c r="R361" s="244"/>
      <c r="U361" s="233"/>
      <c r="AA361" s="233"/>
      <c r="AJ361" s="233"/>
      <c r="AK361" s="233"/>
    </row>
    <row r="362" spans="1:289" hidden="1">
      <c r="A362" s="228"/>
      <c r="B362" s="295" t="str" cm="1">
        <f t="array" ref="B362">IFERROR(INDEX(Sensors_OpuBC_cpXFP!$G$2:$G$1013,MATCH($A362,Sensors_OpuBC_cpXFP!$A$2:$A$1013,0),0),"")</f>
        <v/>
      </c>
      <c r="C362" s="296" t="str" cm="1">
        <f t="array" ref="C362">IFERROR(INDEX(Sensors_OpuBC_cpXFP!$H$2:$H$1013,MATCH($A362,Sensors_OpuBC_cpXFP!$A$2:$A$1013,0),0),"")</f>
        <v/>
      </c>
      <c r="D362" s="229" t="s">
        <v>788</v>
      </c>
      <c r="E362" s="308" t="str" cm="1">
        <f t="array" ref="E362">IFERROR(INDEX(Ligands_names_and_links!$B$3:$B$111,MATCH($D362,Ligands_names_and_links!$A$3:$A$111,0),0)," ")</f>
        <v>Rac_tramadol</v>
      </c>
      <c r="R362" s="244"/>
      <c r="U362" s="233"/>
      <c r="AA362" s="233"/>
      <c r="AJ362" s="233"/>
      <c r="AK362" s="233"/>
    </row>
    <row r="363" spans="1:289" hidden="1">
      <c r="A363" s="234" t="s">
        <v>383</v>
      </c>
      <c r="B363" s="297" cm="1">
        <f t="array" ref="B363">IFERROR(INDEX(Sensors_OpuBC_cpXFP!$G$2:$G$1013,MATCH($A363,Sensors_OpuBC_cpXFP!$A$2:$A$1013,0),0),"")</f>
        <v>0</v>
      </c>
      <c r="C363" s="298" cm="1">
        <f t="array" ref="C363">IFERROR(INDEX(Sensors_OpuBC_cpXFP!$H$2:$H$1013,MATCH($A363,Sensors_OpuBC_cpXFP!$A$2:$A$1013,0),0),"")</f>
        <v>0</v>
      </c>
      <c r="D363" s="235" t="s">
        <v>789</v>
      </c>
      <c r="E363" s="309" t="str" cm="1">
        <f t="array" ref="E363">IFERROR(INDEX(Ligands_names_and_links!$B$3:$B$111,MATCH($D363,Ligands_names_and_links!$A$3:$A$111,0),0)," ")</f>
        <v>Naltrexone</v>
      </c>
      <c r="F363" s="236">
        <v>0</v>
      </c>
      <c r="G363" s="236"/>
      <c r="H363" s="236">
        <v>0</v>
      </c>
      <c r="I363" s="237"/>
      <c r="J363" s="238">
        <v>0</v>
      </c>
      <c r="K363" s="238">
        <v>0</v>
      </c>
      <c r="L363" s="238">
        <v>0</v>
      </c>
      <c r="M363" s="238">
        <v>0</v>
      </c>
      <c r="N363" s="239">
        <v>0</v>
      </c>
      <c r="O363" s="238">
        <v>0</v>
      </c>
      <c r="P363" s="236" t="s">
        <v>892</v>
      </c>
      <c r="Q363" s="238">
        <v>0</v>
      </c>
      <c r="R363" s="245">
        <v>6.4</v>
      </c>
      <c r="S363" s="238">
        <v>0</v>
      </c>
      <c r="T363" s="238">
        <v>0</v>
      </c>
      <c r="U363" s="243">
        <v>104</v>
      </c>
      <c r="V363" s="238">
        <v>0</v>
      </c>
      <c r="W363" s="238">
        <v>0</v>
      </c>
      <c r="X363" s="238">
        <v>0</v>
      </c>
      <c r="Y363" s="238">
        <v>0</v>
      </c>
      <c r="Z363" s="238">
        <v>0</v>
      </c>
      <c r="AA363" s="305">
        <f>IFERROR(R363/U363," ")</f>
        <v>6.1538461538461542E-2</v>
      </c>
      <c r="AB363" s="238">
        <v>0</v>
      </c>
      <c r="AC363" s="239">
        <v>0</v>
      </c>
      <c r="AD363" s="238">
        <v>0</v>
      </c>
      <c r="AE363" s="238">
        <v>0</v>
      </c>
      <c r="AF363" s="238">
        <v>0</v>
      </c>
      <c r="AG363" s="238">
        <v>0</v>
      </c>
      <c r="AH363" s="238">
        <v>0</v>
      </c>
      <c r="AI363" s="238">
        <v>0</v>
      </c>
      <c r="AJ363" s="243">
        <v>0</v>
      </c>
      <c r="AK363" s="243">
        <v>0</v>
      </c>
      <c r="AL363" s="238">
        <v>0</v>
      </c>
      <c r="AM363" s="239">
        <v>0</v>
      </c>
      <c r="AN363" s="238">
        <v>0</v>
      </c>
      <c r="AO363" s="238">
        <v>0</v>
      </c>
      <c r="AP363" s="238">
        <v>0</v>
      </c>
      <c r="AQ363" s="238">
        <v>0</v>
      </c>
      <c r="AR363" s="238">
        <v>0</v>
      </c>
      <c r="AS363" s="238">
        <v>0</v>
      </c>
      <c r="AT363" s="238">
        <v>0</v>
      </c>
      <c r="AU363" s="239">
        <v>0</v>
      </c>
    </row>
    <row r="364" spans="1:289" hidden="1">
      <c r="A364" s="228" t="s">
        <v>385</v>
      </c>
      <c r="B364" s="295" cm="1">
        <f t="array" ref="B364">IFERROR(INDEX(Sensors_OpuBC_cpXFP!$G$2:$G$1013,MATCH($A364,Sensors_OpuBC_cpXFP!$A$2:$A$1013,0),0),"")</f>
        <v>0</v>
      </c>
      <c r="C364" s="296" cm="1">
        <f t="array" ref="C364">IFERROR(INDEX(Sensors_OpuBC_cpXFP!$H$2:$H$1013,MATCH($A364,Sensors_OpuBC_cpXFP!$A$2:$A$1013,0),0),"")</f>
        <v>0</v>
      </c>
      <c r="D364" s="229" t="s">
        <v>789</v>
      </c>
      <c r="E364" s="308" t="str" cm="1">
        <f t="array" ref="E364">IFERROR(INDEX(Ligands_names_and_links!$B$3:$B$111,MATCH($D364,Ligands_names_and_links!$A$3:$A$111,0),0)," ")</f>
        <v>Naltrexone</v>
      </c>
      <c r="F364" s="137">
        <v>0</v>
      </c>
      <c r="H364" s="137">
        <v>0</v>
      </c>
      <c r="J364" s="64">
        <v>0</v>
      </c>
      <c r="K364" s="64">
        <v>0</v>
      </c>
      <c r="L364" s="64">
        <v>0</v>
      </c>
      <c r="M364" s="64">
        <v>0</v>
      </c>
      <c r="N364" s="182">
        <v>0</v>
      </c>
      <c r="O364" s="64">
        <v>0</v>
      </c>
      <c r="P364" s="137" t="s">
        <v>892</v>
      </c>
      <c r="Q364" s="64">
        <v>0</v>
      </c>
      <c r="R364" s="244">
        <v>9.1999999999999993</v>
      </c>
      <c r="S364" s="64">
        <v>0</v>
      </c>
      <c r="T364" s="64">
        <v>0</v>
      </c>
      <c r="U364" s="233">
        <v>88</v>
      </c>
      <c r="V364" s="64">
        <v>0</v>
      </c>
      <c r="W364" s="64">
        <v>0</v>
      </c>
      <c r="X364" s="64">
        <v>0</v>
      </c>
      <c r="Y364" s="64">
        <v>0</v>
      </c>
      <c r="Z364" s="64">
        <v>0</v>
      </c>
      <c r="AA364" s="304">
        <f>IFERROR(R364/U364," ")</f>
        <v>0.10454545454545454</v>
      </c>
      <c r="AB364" s="64">
        <v>0</v>
      </c>
      <c r="AC364" s="182">
        <v>0</v>
      </c>
      <c r="AD364" s="64">
        <v>0</v>
      </c>
      <c r="AE364" s="64">
        <v>0</v>
      </c>
      <c r="AF364" s="64">
        <v>0</v>
      </c>
      <c r="AG364" s="64">
        <v>0</v>
      </c>
      <c r="AH364" s="64">
        <v>0</v>
      </c>
      <c r="AI364" s="64">
        <v>0</v>
      </c>
      <c r="AJ364" s="233">
        <v>0</v>
      </c>
      <c r="AK364" s="233">
        <v>0</v>
      </c>
      <c r="AL364" s="64">
        <v>0</v>
      </c>
      <c r="AM364" s="182">
        <v>0</v>
      </c>
      <c r="AN364" s="64">
        <v>0</v>
      </c>
      <c r="AO364" s="64">
        <v>0</v>
      </c>
      <c r="AP364" s="64">
        <v>0</v>
      </c>
      <c r="AQ364" s="64">
        <v>0</v>
      </c>
      <c r="AR364" s="64">
        <v>0</v>
      </c>
      <c r="AS364" s="64">
        <v>0</v>
      </c>
      <c r="AT364" s="64">
        <v>0</v>
      </c>
      <c r="AU364" s="182">
        <v>0</v>
      </c>
    </row>
    <row r="365" spans="1:289" hidden="1">
      <c r="A365" s="228" t="s">
        <v>387</v>
      </c>
      <c r="B365" s="295" cm="1">
        <f t="array" ref="B365">IFERROR(INDEX(Sensors_OpuBC_cpXFP!$G$2:$G$1013,MATCH($A365,Sensors_OpuBC_cpXFP!$A$2:$A$1013,0),0),"")</f>
        <v>0</v>
      </c>
      <c r="C365" s="296" cm="1">
        <f t="array" ref="C365">IFERROR(INDEX(Sensors_OpuBC_cpXFP!$H$2:$H$1013,MATCH($A365,Sensors_OpuBC_cpXFP!$A$2:$A$1013,0),0),"")</f>
        <v>0</v>
      </c>
      <c r="D365" s="229" t="s">
        <v>789</v>
      </c>
      <c r="E365" s="308" t="str" cm="1">
        <f t="array" ref="E365">IFERROR(INDEX(Ligands_names_and_links!$B$3:$B$111,MATCH($D365,Ligands_names_and_links!$A$3:$A$111,0),0)," ")</f>
        <v>Naltrexone</v>
      </c>
      <c r="F365" s="137">
        <v>0</v>
      </c>
      <c r="H365" s="137">
        <v>0</v>
      </c>
      <c r="J365" s="64">
        <v>0</v>
      </c>
      <c r="K365" s="64">
        <v>0</v>
      </c>
      <c r="L365" s="64">
        <v>0</v>
      </c>
      <c r="M365" s="64">
        <v>0</v>
      </c>
      <c r="N365" s="182">
        <v>0</v>
      </c>
      <c r="O365" s="64">
        <v>0</v>
      </c>
      <c r="P365" s="137" t="s">
        <v>892</v>
      </c>
      <c r="Q365" s="64">
        <v>0</v>
      </c>
      <c r="R365" s="244">
        <v>10.199999999999999</v>
      </c>
      <c r="S365" s="64">
        <v>0</v>
      </c>
      <c r="T365" s="64">
        <v>0</v>
      </c>
      <c r="U365" s="233">
        <v>32.200000000000003</v>
      </c>
      <c r="V365" s="64">
        <v>0</v>
      </c>
      <c r="W365" s="64">
        <v>0</v>
      </c>
      <c r="X365" s="64">
        <v>0</v>
      </c>
      <c r="Y365" s="64">
        <v>0</v>
      </c>
      <c r="Z365" s="64">
        <v>0</v>
      </c>
      <c r="AA365" s="304">
        <f>IFERROR(R365/U365," ")</f>
        <v>0.31677018633540366</v>
      </c>
      <c r="AB365" s="64">
        <v>0</v>
      </c>
      <c r="AC365" s="182">
        <v>0</v>
      </c>
      <c r="AD365" s="64">
        <v>0</v>
      </c>
      <c r="AE365" s="64">
        <v>0</v>
      </c>
      <c r="AF365" s="64">
        <v>0</v>
      </c>
      <c r="AG365" s="64">
        <v>0</v>
      </c>
      <c r="AH365" s="64">
        <v>0</v>
      </c>
      <c r="AI365" s="64">
        <v>0</v>
      </c>
      <c r="AJ365" s="233">
        <v>0</v>
      </c>
      <c r="AK365" s="233">
        <v>0</v>
      </c>
      <c r="AL365" s="64">
        <v>0</v>
      </c>
      <c r="AM365" s="182">
        <v>0</v>
      </c>
      <c r="AN365" s="64">
        <v>0</v>
      </c>
      <c r="AO365" s="64">
        <v>0</v>
      </c>
      <c r="AP365" s="64">
        <v>0</v>
      </c>
      <c r="AQ365" s="64">
        <v>0</v>
      </c>
      <c r="AR365" s="64">
        <v>0</v>
      </c>
      <c r="AS365" s="64">
        <v>0</v>
      </c>
      <c r="AT365" s="64">
        <v>0</v>
      </c>
      <c r="AU365" s="182">
        <v>0</v>
      </c>
    </row>
    <row r="366" spans="1:289" hidden="1">
      <c r="A366" s="228"/>
      <c r="B366" s="295" t="str" cm="1">
        <f t="array" ref="B366">IFERROR(INDEX(Sensors_OpuBC_cpXFP!$G$2:$G$1013,MATCH($A366,Sensors_OpuBC_cpXFP!$A$2:$A$1013,0),0),"")</f>
        <v/>
      </c>
      <c r="C366" s="296" t="str" cm="1">
        <f t="array" ref="C366">IFERROR(INDEX(Sensors_OpuBC_cpXFP!$H$2:$H$1013,MATCH($A366,Sensors_OpuBC_cpXFP!$A$2:$A$1013,0),0),"")</f>
        <v/>
      </c>
      <c r="D366" s="229" t="s">
        <v>789</v>
      </c>
      <c r="E366" s="308" t="str" cm="1">
        <f t="array" ref="E366">IFERROR(INDEX(Ligands_names_and_links!$B$3:$B$111,MATCH($D366,Ligands_names_and_links!$A$3:$A$111,0),0)," ")</f>
        <v>Naltrexone</v>
      </c>
      <c r="R366" s="244"/>
      <c r="U366" s="233"/>
      <c r="AA366" s="233"/>
      <c r="AJ366" s="233"/>
      <c r="AK366" s="233"/>
    </row>
    <row r="367" spans="1:289" s="238" customFormat="1" hidden="1">
      <c r="A367" s="228"/>
      <c r="B367" s="295" t="str" cm="1">
        <f t="array" ref="B367">IFERROR(INDEX(Sensors_OpuBC_cpXFP!$G$2:$G$1013,MATCH($A367,Sensors_OpuBC_cpXFP!$A$2:$A$1013,0),0),"")</f>
        <v/>
      </c>
      <c r="C367" s="296" t="str" cm="1">
        <f t="array" ref="C367">IFERROR(INDEX(Sensors_OpuBC_cpXFP!$H$2:$H$1013,MATCH($A367,Sensors_OpuBC_cpXFP!$A$2:$A$1013,0),0),"")</f>
        <v/>
      </c>
      <c r="D367" s="229" t="s">
        <v>789</v>
      </c>
      <c r="E367" s="308" t="str" cm="1">
        <f t="array" ref="E367">IFERROR(INDEX(Ligands_names_and_links!$B$3:$B$111,MATCH($D367,Ligands_names_and_links!$A$3:$A$111,0),0)," ")</f>
        <v>Naltrexone</v>
      </c>
      <c r="F367" s="137"/>
      <c r="G367" s="137"/>
      <c r="H367" s="137"/>
      <c r="I367" s="142"/>
      <c r="J367" s="64"/>
      <c r="K367" s="64"/>
      <c r="L367" s="64"/>
      <c r="M367" s="64"/>
      <c r="N367" s="182"/>
      <c r="O367" s="64"/>
      <c r="P367" s="137"/>
      <c r="Q367" s="64"/>
      <c r="R367" s="244"/>
      <c r="S367" s="64"/>
      <c r="T367" s="64"/>
      <c r="U367" s="233"/>
      <c r="V367" s="64"/>
      <c r="W367" s="64"/>
      <c r="X367" s="64"/>
      <c r="Y367" s="64"/>
      <c r="Z367" s="64"/>
      <c r="AA367" s="233"/>
      <c r="AB367" s="64"/>
      <c r="AC367" s="182"/>
      <c r="AD367" s="64"/>
      <c r="AE367" s="64"/>
      <c r="AF367" s="64"/>
      <c r="AG367" s="64"/>
      <c r="AH367" s="64"/>
      <c r="AI367" s="64"/>
      <c r="AJ367" s="233"/>
      <c r="AK367" s="233"/>
      <c r="AL367" s="64"/>
      <c r="AM367" s="182"/>
      <c r="AN367" s="64"/>
      <c r="AO367" s="64"/>
      <c r="AP367" s="64"/>
      <c r="AQ367" s="64"/>
      <c r="AR367" s="64"/>
      <c r="AS367" s="64"/>
      <c r="AT367" s="64"/>
      <c r="AU367" s="182"/>
      <c r="AV367" s="64"/>
      <c r="AW367" s="64"/>
      <c r="AX367" s="64"/>
      <c r="AY367" s="64"/>
      <c r="AZ367" s="64"/>
      <c r="BA367" s="64"/>
      <c r="BB367" s="64"/>
      <c r="BC367" s="64"/>
      <c r="BD367" s="64"/>
      <c r="BE367" s="64"/>
      <c r="BF367" s="64"/>
      <c r="BG367" s="64"/>
      <c r="BH367" s="64"/>
      <c r="BI367" s="64"/>
      <c r="BJ367" s="64"/>
      <c r="BK367" s="64"/>
      <c r="BL367" s="64"/>
      <c r="BM367" s="64"/>
      <c r="BN367" s="64"/>
      <c r="BO367" s="64"/>
      <c r="BP367" s="64"/>
      <c r="BQ367" s="64"/>
      <c r="BR367" s="64"/>
      <c r="BS367" s="64"/>
      <c r="BT367" s="64"/>
      <c r="BU367" s="64"/>
      <c r="BV367" s="64"/>
      <c r="BW367" s="64"/>
      <c r="BX367" s="64"/>
      <c r="BY367" s="64"/>
      <c r="BZ367" s="64"/>
      <c r="CA367" s="64"/>
      <c r="CB367" s="64"/>
      <c r="CC367" s="64"/>
      <c r="CD367" s="64"/>
      <c r="CE367" s="64"/>
      <c r="CF367" s="64"/>
      <c r="CG367" s="64"/>
      <c r="CH367" s="64"/>
      <c r="CI367" s="64"/>
      <c r="CJ367" s="64"/>
      <c r="CK367" s="64"/>
      <c r="CL367" s="64"/>
      <c r="CM367" s="64"/>
      <c r="CN367" s="64"/>
      <c r="CO367" s="64"/>
      <c r="CP367" s="64"/>
      <c r="CQ367" s="64"/>
      <c r="CR367" s="64"/>
      <c r="CS367" s="64"/>
      <c r="CT367" s="64"/>
      <c r="CU367" s="64"/>
      <c r="CV367" s="64"/>
      <c r="CW367" s="64"/>
      <c r="CX367" s="64"/>
      <c r="CY367" s="64"/>
      <c r="CZ367" s="64"/>
      <c r="DA367" s="64"/>
      <c r="DB367" s="64"/>
      <c r="DC367" s="64"/>
      <c r="DD367" s="64"/>
      <c r="DE367" s="64"/>
      <c r="DF367" s="64"/>
      <c r="DG367" s="64"/>
      <c r="DH367" s="64"/>
      <c r="DI367" s="64"/>
      <c r="DJ367" s="64"/>
      <c r="DK367" s="64"/>
      <c r="DL367" s="64"/>
      <c r="DM367" s="64"/>
      <c r="DN367" s="64"/>
      <c r="DO367" s="64"/>
      <c r="DP367" s="64"/>
      <c r="DQ367" s="64"/>
      <c r="DR367" s="64"/>
      <c r="DS367" s="64"/>
      <c r="DT367" s="64"/>
      <c r="DU367" s="64"/>
      <c r="DV367" s="64"/>
      <c r="DW367" s="64"/>
      <c r="DX367" s="64"/>
      <c r="DY367" s="64"/>
      <c r="DZ367" s="64"/>
      <c r="EA367" s="64"/>
      <c r="EB367" s="64"/>
      <c r="EC367" s="64"/>
      <c r="ED367" s="64"/>
      <c r="EE367" s="64"/>
      <c r="EF367" s="64"/>
      <c r="EG367" s="64"/>
      <c r="EH367" s="64"/>
      <c r="EI367" s="64"/>
      <c r="EJ367" s="64"/>
      <c r="EK367" s="64"/>
      <c r="EL367" s="64"/>
      <c r="EM367" s="64"/>
      <c r="EN367" s="64"/>
      <c r="EO367" s="64"/>
      <c r="EP367" s="64"/>
      <c r="EQ367" s="64"/>
      <c r="ER367" s="64"/>
      <c r="ES367" s="64"/>
      <c r="ET367" s="64"/>
      <c r="EU367" s="64"/>
      <c r="EV367" s="64"/>
      <c r="EW367" s="64"/>
      <c r="EX367" s="64"/>
      <c r="EY367" s="64"/>
      <c r="EZ367" s="64"/>
      <c r="FA367" s="64"/>
      <c r="FB367" s="64"/>
      <c r="FC367" s="64"/>
      <c r="FD367" s="64"/>
      <c r="FE367" s="64"/>
      <c r="FF367" s="64"/>
      <c r="FG367" s="64"/>
      <c r="FH367" s="64"/>
      <c r="FI367" s="64"/>
      <c r="FJ367" s="64"/>
      <c r="FK367" s="64"/>
      <c r="FL367" s="64"/>
      <c r="FM367" s="64"/>
      <c r="FN367" s="64"/>
      <c r="FO367" s="64"/>
      <c r="FP367" s="64"/>
      <c r="FQ367" s="64"/>
      <c r="FR367" s="64"/>
      <c r="FS367" s="64"/>
      <c r="FT367" s="64"/>
      <c r="FU367" s="64"/>
      <c r="FV367" s="64"/>
      <c r="FW367" s="64"/>
      <c r="FX367" s="64"/>
      <c r="FY367" s="64"/>
      <c r="FZ367" s="64"/>
      <c r="GA367" s="64"/>
      <c r="GB367" s="64"/>
      <c r="GC367" s="64"/>
      <c r="GD367" s="64"/>
      <c r="GE367" s="64"/>
      <c r="GF367" s="64"/>
      <c r="GG367" s="64"/>
      <c r="GH367" s="64"/>
      <c r="GI367" s="64"/>
      <c r="GJ367" s="64"/>
      <c r="GK367" s="64"/>
      <c r="GL367" s="64"/>
      <c r="GM367" s="64"/>
      <c r="GN367" s="64"/>
      <c r="GO367" s="64"/>
      <c r="GP367" s="64"/>
      <c r="GQ367" s="64"/>
      <c r="GR367" s="64"/>
      <c r="GS367" s="64"/>
      <c r="GT367" s="64"/>
      <c r="GU367" s="64"/>
      <c r="GV367" s="64"/>
      <c r="GW367" s="64"/>
      <c r="GX367" s="64"/>
      <c r="GY367" s="64"/>
      <c r="GZ367" s="64"/>
      <c r="HA367" s="64"/>
      <c r="HB367" s="64"/>
      <c r="HC367" s="64"/>
      <c r="HD367" s="64"/>
      <c r="HE367" s="64"/>
      <c r="HF367" s="64"/>
      <c r="HG367" s="64"/>
      <c r="HH367" s="64"/>
      <c r="HI367" s="64"/>
      <c r="HJ367" s="64"/>
      <c r="HK367" s="64"/>
      <c r="HL367" s="64"/>
      <c r="HM367" s="64"/>
      <c r="HN367" s="64"/>
      <c r="HO367" s="64"/>
      <c r="HP367" s="64"/>
      <c r="HQ367" s="64"/>
      <c r="HR367" s="64"/>
      <c r="HS367" s="64"/>
      <c r="HT367" s="64"/>
      <c r="HU367" s="64"/>
      <c r="HV367" s="64"/>
      <c r="HW367" s="64"/>
      <c r="HX367" s="64"/>
      <c r="HY367" s="64"/>
      <c r="HZ367" s="64"/>
      <c r="IA367" s="64"/>
      <c r="IB367" s="64"/>
      <c r="IC367" s="64"/>
      <c r="ID367" s="64"/>
      <c r="IE367" s="64"/>
      <c r="IF367" s="64"/>
      <c r="IG367" s="64"/>
      <c r="IH367" s="64"/>
      <c r="II367" s="64"/>
      <c r="IJ367" s="64"/>
      <c r="IK367" s="64"/>
      <c r="IL367" s="64"/>
      <c r="IM367" s="64"/>
      <c r="IN367" s="64"/>
      <c r="IO367" s="64"/>
      <c r="IP367" s="64"/>
      <c r="IQ367" s="64"/>
      <c r="IR367" s="64"/>
      <c r="IS367" s="64"/>
      <c r="IT367" s="64"/>
      <c r="IU367" s="64"/>
      <c r="IV367" s="64"/>
      <c r="IW367" s="64"/>
      <c r="IX367" s="64"/>
      <c r="IY367" s="64"/>
      <c r="IZ367" s="64"/>
      <c r="JA367" s="64"/>
      <c r="JB367" s="64"/>
      <c r="JC367" s="64"/>
      <c r="JD367" s="64"/>
      <c r="JE367" s="64"/>
      <c r="JF367" s="64"/>
      <c r="JG367" s="64"/>
      <c r="JH367" s="64"/>
      <c r="JI367" s="64"/>
      <c r="JJ367" s="64"/>
      <c r="JK367" s="64"/>
      <c r="JL367" s="64"/>
      <c r="JM367" s="64"/>
      <c r="JN367" s="64"/>
      <c r="JO367" s="64"/>
      <c r="JP367" s="64"/>
      <c r="JQ367" s="64"/>
      <c r="JR367" s="64"/>
      <c r="JS367" s="64"/>
      <c r="JT367" s="64"/>
      <c r="JU367" s="64"/>
      <c r="JV367" s="64"/>
      <c r="JW367" s="64"/>
      <c r="JX367" s="64"/>
      <c r="JY367" s="64"/>
      <c r="JZ367" s="64"/>
      <c r="KA367" s="64"/>
      <c r="KB367" s="64"/>
      <c r="KC367" s="64"/>
    </row>
    <row r="368" spans="1:289" hidden="1">
      <c r="A368" s="228"/>
      <c r="B368" s="295" t="str" cm="1">
        <f t="array" ref="B368">IFERROR(INDEX(Sensors_OpuBC_cpXFP!$G$2:$G$1013,MATCH($A368,Sensors_OpuBC_cpXFP!$A$2:$A$1013,0),0),"")</f>
        <v/>
      </c>
      <c r="C368" s="296" t="str" cm="1">
        <f t="array" ref="C368">IFERROR(INDEX(Sensors_OpuBC_cpXFP!$H$2:$H$1013,MATCH($A368,Sensors_OpuBC_cpXFP!$A$2:$A$1013,0),0),"")</f>
        <v/>
      </c>
      <c r="D368" s="229" t="s">
        <v>789</v>
      </c>
      <c r="E368" s="308" t="str" cm="1">
        <f t="array" ref="E368">IFERROR(INDEX(Ligands_names_and_links!$B$3:$B$111,MATCH($D368,Ligands_names_and_links!$A$3:$A$111,0),0)," ")</f>
        <v>Naltrexone</v>
      </c>
      <c r="R368" s="244"/>
      <c r="U368" s="233"/>
      <c r="AA368" s="233"/>
      <c r="AJ368" s="233"/>
      <c r="AK368" s="233"/>
    </row>
    <row r="369" spans="1:289" hidden="1">
      <c r="A369" s="228" t="s">
        <v>269</v>
      </c>
      <c r="B369" s="295" cm="1">
        <f t="array" ref="B369">IFERROR(INDEX(Sensors_OpuBC_cpXFP!$G$2:$G$1013,MATCH($A369,Sensors_OpuBC_cpXFP!$A$2:$A$1013,0),0),"")</f>
        <v>0</v>
      </c>
      <c r="C369" s="296" t="str" cm="1">
        <f t="array" ref="C369">IFERROR(INDEX(Sensors_OpuBC_cpXFP!$H$2:$H$1013,MATCH($A369,Sensors_OpuBC_cpXFP!$A$2:$A$1013,0),0),"")</f>
        <v>SHNK1</v>
      </c>
      <c r="D369" s="229" t="s">
        <v>790</v>
      </c>
      <c r="E369" s="308" t="str" cm="1">
        <f t="array" ref="E369">IFERROR(INDEX(Ligands_names_and_links!$B$3:$B$111,MATCH($D369,Ligands_names_and_links!$A$3:$A$111,0),0)," ")</f>
        <v>2S_6S_HNK</v>
      </c>
      <c r="F369" s="137">
        <v>0</v>
      </c>
      <c r="H369" s="137">
        <v>0</v>
      </c>
      <c r="J369" s="64">
        <v>0</v>
      </c>
      <c r="K369" s="64">
        <v>0</v>
      </c>
      <c r="L369" s="64">
        <v>0</v>
      </c>
      <c r="M369" s="64">
        <v>0</v>
      </c>
      <c r="N369" s="182">
        <v>0</v>
      </c>
      <c r="O369" s="64">
        <v>0</v>
      </c>
      <c r="Q369" s="64">
        <v>0</v>
      </c>
      <c r="R369" s="244">
        <v>2.5</v>
      </c>
      <c r="S369" s="64">
        <v>0</v>
      </c>
      <c r="T369" s="64">
        <v>0</v>
      </c>
      <c r="U369" s="233">
        <v>33.299999999999997</v>
      </c>
      <c r="V369" s="64">
        <v>0</v>
      </c>
      <c r="W369" s="64">
        <v>0</v>
      </c>
      <c r="X369" s="64">
        <v>0</v>
      </c>
      <c r="Y369" s="64">
        <v>0</v>
      </c>
      <c r="Z369" s="64">
        <v>0</v>
      </c>
      <c r="AA369" s="304">
        <f>IFERROR(R369/U369," ")</f>
        <v>7.5075075075075076E-2</v>
      </c>
      <c r="AB369" s="64">
        <v>0</v>
      </c>
      <c r="AC369" s="182">
        <v>0</v>
      </c>
      <c r="AD369" s="64">
        <v>0</v>
      </c>
      <c r="AE369" s="64">
        <v>0</v>
      </c>
      <c r="AF369" s="64">
        <v>0</v>
      </c>
      <c r="AG369" s="64">
        <v>0</v>
      </c>
      <c r="AH369" s="64">
        <v>0</v>
      </c>
      <c r="AI369" s="64">
        <v>0</v>
      </c>
      <c r="AJ369" s="233">
        <v>0</v>
      </c>
      <c r="AK369" s="233">
        <v>0</v>
      </c>
      <c r="AL369" s="64">
        <v>0</v>
      </c>
      <c r="AM369" s="182">
        <v>0</v>
      </c>
      <c r="AN369" s="64">
        <v>0</v>
      </c>
      <c r="AO369" s="64">
        <v>0</v>
      </c>
      <c r="AP369" s="64">
        <v>0</v>
      </c>
      <c r="AQ369" s="64">
        <v>0</v>
      </c>
      <c r="AR369" s="64">
        <v>0</v>
      </c>
      <c r="AS369" s="64">
        <v>0</v>
      </c>
      <c r="AT369" s="64">
        <v>0</v>
      </c>
      <c r="AU369" s="182">
        <v>0</v>
      </c>
    </row>
    <row r="370" spans="1:289" hidden="1">
      <c r="A370" s="228" t="s">
        <v>470</v>
      </c>
      <c r="B370" s="295" cm="1">
        <f t="array" ref="B370">IFERROR(INDEX(Sensors_OpuBC_cpXFP!$G$2:$G$1013,MATCH($A370,Sensors_OpuBC_cpXFP!$A$2:$A$1013,0),0),"")</f>
        <v>0</v>
      </c>
      <c r="C370" s="296" t="str" cm="1">
        <f t="array" ref="C370">IFERROR(INDEX(Sensors_OpuBC_cpXFP!$H$2:$H$1013,MATCH($A370,Sensors_OpuBC_cpXFP!$A$2:$A$1013,0),0),"")</f>
        <v>SHNK3</v>
      </c>
      <c r="D370" s="229" t="s">
        <v>790</v>
      </c>
      <c r="E370" s="308" t="str" cm="1">
        <f t="array" ref="E370">IFERROR(INDEX(Ligands_names_and_links!$B$3:$B$111,MATCH($D370,Ligands_names_and_links!$A$3:$A$111,0),0)," ")</f>
        <v>2S_6S_HNK</v>
      </c>
      <c r="R370" s="244">
        <v>4.7</v>
      </c>
      <c r="U370" s="233">
        <v>4.9000000000000004</v>
      </c>
      <c r="AA370" s="304">
        <f>IFERROR(R370/U370," ")</f>
        <v>0.95918367346938771</v>
      </c>
      <c r="AJ370" s="233"/>
      <c r="AK370" s="233"/>
    </row>
    <row r="371" spans="1:289" hidden="1">
      <c r="A371" s="228" t="s">
        <v>473</v>
      </c>
      <c r="B371" s="295" cm="1">
        <f t="array" ref="B371">IFERROR(INDEX(Sensors_OpuBC_cpXFP!$G$2:$G$1013,MATCH($A371,Sensors_OpuBC_cpXFP!$A$2:$A$1013,0),0),"")</f>
        <v>0</v>
      </c>
      <c r="C371" s="296" t="str" cm="1">
        <f t="array" ref="C371">IFERROR(INDEX(Sensors_OpuBC_cpXFP!$H$2:$H$1013,MATCH($A371,Sensors_OpuBC_cpXFP!$A$2:$A$1013,0),0),"")</f>
        <v>SHNK4</v>
      </c>
      <c r="D371" s="229" t="s">
        <v>790</v>
      </c>
      <c r="E371" s="308" t="str" cm="1">
        <f t="array" ref="E371">IFERROR(INDEX(Ligands_names_and_links!$B$3:$B$111,MATCH($D371,Ligands_names_and_links!$A$3:$A$111,0),0)," ")</f>
        <v>2S_6S_HNK</v>
      </c>
      <c r="R371" s="244">
        <v>6.3</v>
      </c>
      <c r="U371" s="233">
        <v>3.3</v>
      </c>
      <c r="AA371" s="304">
        <f>IFERROR(R371/U371," ")</f>
        <v>1.9090909090909092</v>
      </c>
      <c r="AJ371" s="233"/>
      <c r="AK371" s="233"/>
    </row>
    <row r="372" spans="1:289" hidden="1">
      <c r="A372" s="228" t="s">
        <v>500</v>
      </c>
      <c r="B372" s="295" cm="1">
        <f t="array" ref="B372">IFERROR(INDEX(Sensors_OpuBC_cpXFP!$G$2:$G$1013,MATCH($A372,Sensors_OpuBC_cpXFP!$A$2:$A$1013,0),0),"")</f>
        <v>0</v>
      </c>
      <c r="C372" s="296" t="str" cm="1">
        <f t="array" ref="C372">IFERROR(INDEX(Sensors_OpuBC_cpXFP!$H$2:$H$1013,MATCH($A372,Sensors_OpuBC_cpXFP!$A$2:$A$1013,0),0),"")</f>
        <v>SHNK4.1</v>
      </c>
      <c r="D372" s="229" t="s">
        <v>790</v>
      </c>
      <c r="E372" s="308" t="str" cm="1">
        <f t="array" ref="E372">IFERROR(INDEX(Ligands_names_and_links!$B$3:$B$111,MATCH($D372,Ligands_names_and_links!$A$3:$A$111,0),0)," ")</f>
        <v>2S_6S_HNK</v>
      </c>
      <c r="R372" s="244">
        <v>3.8</v>
      </c>
      <c r="U372" s="233">
        <v>1.9</v>
      </c>
      <c r="AA372" s="304">
        <f t="shared" ref="AA372:AA374" si="16">IFERROR(R372/U372," ")</f>
        <v>2</v>
      </c>
      <c r="AJ372" s="233"/>
      <c r="AK372" s="233"/>
    </row>
    <row r="373" spans="1:289" hidden="1">
      <c r="A373" s="228" t="s">
        <v>505</v>
      </c>
      <c r="B373" s="295" cm="1">
        <f t="array" ref="B373">IFERROR(INDEX(Sensors_OpuBC_cpXFP!$G$2:$G$1013,MATCH($A373,Sensors_OpuBC_cpXFP!$A$2:$A$1013,0),0),"")</f>
        <v>0</v>
      </c>
      <c r="C373" s="296" t="str" cm="1">
        <f t="array" ref="C373">IFERROR(INDEX(Sensors_OpuBC_cpXFP!$H$2:$H$1013,MATCH($A373,Sensors_OpuBC_cpXFP!$A$2:$A$1013,0),0),"")</f>
        <v>SHNK5</v>
      </c>
      <c r="D373" s="229" t="s">
        <v>790</v>
      </c>
      <c r="E373" s="308" t="str" cm="1">
        <f t="array" ref="E373">IFERROR(INDEX(Ligands_names_and_links!$B$3:$B$111,MATCH($D373,Ligands_names_and_links!$A$3:$A$111,0),0)," ")</f>
        <v>2S_6S_HNK</v>
      </c>
      <c r="R373" s="244">
        <v>3.1</v>
      </c>
      <c r="U373" s="233">
        <v>0.56599999999999995</v>
      </c>
      <c r="AA373" s="304">
        <f t="shared" si="16"/>
        <v>5.4770318021201421</v>
      </c>
      <c r="AJ373" s="233"/>
      <c r="AK373" s="233"/>
    </row>
    <row r="374" spans="1:289" hidden="1">
      <c r="A374" s="228" t="s">
        <v>508</v>
      </c>
      <c r="B374" s="295" cm="1">
        <f t="array" ref="B374">IFERROR(INDEX(Sensors_OpuBC_cpXFP!$G$2:$G$1013,MATCH($A374,Sensors_OpuBC_cpXFP!$A$2:$A$1013,0),0),"")</f>
        <v>0</v>
      </c>
      <c r="C374" s="296" t="str" cm="1">
        <f t="array" ref="C374">IFERROR(INDEX(Sensors_OpuBC_cpXFP!$H$2:$H$1013,MATCH($A374,Sensors_OpuBC_cpXFP!$A$2:$A$1013,0),0),"")</f>
        <v>SHNK6</v>
      </c>
      <c r="D374" s="229" t="s">
        <v>790</v>
      </c>
      <c r="E374" s="308" t="str" cm="1">
        <f t="array" ref="E374">IFERROR(INDEX(Ligands_names_and_links!$B$3:$B$111,MATCH($D374,Ligands_names_and_links!$A$3:$A$111,0),0)," ")</f>
        <v>2S_6S_HNK</v>
      </c>
      <c r="R374" s="244">
        <v>4.7</v>
      </c>
      <c r="U374" s="233">
        <v>0.44400000000000001</v>
      </c>
      <c r="AA374" s="304">
        <f t="shared" si="16"/>
        <v>10.585585585585585</v>
      </c>
      <c r="AJ374" s="233"/>
      <c r="AK374" s="233"/>
    </row>
    <row r="375" spans="1:289" hidden="1">
      <c r="A375" s="228" t="s">
        <v>511</v>
      </c>
      <c r="B375" s="295" t="str" cm="1">
        <f t="array" ref="B375">IFERROR(INDEX(Sensors_OpuBC_cpXFP!$G$2:$G$1013,MATCH($A375,Sensors_OpuBC_cpXFP!$A$2:$A$1013,0),0),"")</f>
        <v>SHNK7 = i-SHNKSnFR1</v>
      </c>
      <c r="C375" s="296" cm="1">
        <f t="array" ref="C375">IFERROR(INDEX(Sensors_OpuBC_cpXFP!$H$2:$H$1013,MATCH($A375,Sensors_OpuBC_cpXFP!$A$2:$A$1013,0),0),"")</f>
        <v>0</v>
      </c>
      <c r="D375" s="229" t="s">
        <v>790</v>
      </c>
      <c r="E375" s="308" t="str" cm="1">
        <f t="array" ref="E375">IFERROR(INDEX(Ligands_names_and_links!$B$3:$B$111,MATCH($D375,Ligands_names_and_links!$A$3:$A$111,0),0)," ")</f>
        <v>2S_6S_HNK</v>
      </c>
      <c r="R375" s="244">
        <v>3.6</v>
      </c>
      <c r="U375" s="233">
        <v>0.11</v>
      </c>
      <c r="AA375" s="304">
        <f>IFERROR(R375/U375," ")</f>
        <v>32.727272727272727</v>
      </c>
      <c r="AJ375" s="233"/>
      <c r="AK375" s="233"/>
    </row>
    <row r="376" spans="1:289" hidden="1">
      <c r="A376" s="228" t="s">
        <v>1265</v>
      </c>
      <c r="B376" s="295" cm="1">
        <f t="array" ref="B376">IFERROR(INDEX(Sensors_OpuBC_cpXFP!$G$2:$G$1013,MATCH($A376,Sensors_OpuBC_cpXFP!$A$2:$A$1013,0),0),"")</f>
        <v>0</v>
      </c>
      <c r="C376" s="296" t="str" cm="1">
        <f t="array" ref="C376">IFERROR(INDEX(Sensors_OpuBC_cpXFP!$H$2:$H$1013,MATCH($A376,Sensors_OpuBC_cpXFP!$A$2:$A$1013,0),0),"")</f>
        <v>SHNK2</v>
      </c>
      <c r="D376" s="229" t="s">
        <v>790</v>
      </c>
      <c r="E376" s="308" t="str" cm="1">
        <f t="array" ref="E376">IFERROR(INDEX(Ligands_names_and_links!$B$3:$B$111,MATCH($D376,Ligands_names_and_links!$A$3:$A$111,0),0)," ")</f>
        <v>2S_6S_HNK</v>
      </c>
      <c r="R376" s="244">
        <v>2.4</v>
      </c>
      <c r="U376" s="233">
        <v>9.3000000000000007</v>
      </c>
      <c r="AA376" s="304">
        <f>IFERROR(R376/U376," ")</f>
        <v>0.25806451612903225</v>
      </c>
      <c r="AJ376" s="233"/>
      <c r="AK376" s="233"/>
    </row>
    <row r="377" spans="1:289" hidden="1">
      <c r="A377" s="228"/>
      <c r="B377" s="295" t="str" cm="1">
        <f t="array" ref="B377">IFERROR(INDEX(Sensors_OpuBC_cpXFP!$G$2:$G$1013,MATCH($A377,Sensors_OpuBC_cpXFP!$A$2:$A$1013,0),0),"")</f>
        <v/>
      </c>
      <c r="C377" s="296" t="str" cm="1">
        <f t="array" ref="C377">IFERROR(INDEX(Sensors_OpuBC_cpXFP!$H$2:$H$1013,MATCH($A377,Sensors_OpuBC_cpXFP!$A$2:$A$1013,0),0),"")</f>
        <v/>
      </c>
      <c r="D377" s="229" t="s">
        <v>790</v>
      </c>
      <c r="E377" s="308" t="str" cm="1">
        <f t="array" ref="E377">IFERROR(INDEX(Ligands_names_and_links!$B$3:$B$111,MATCH($D377,Ligands_names_and_links!$A$3:$A$111,0),0)," ")</f>
        <v>2S_6S_HNK</v>
      </c>
      <c r="R377" s="244"/>
      <c r="U377" s="233"/>
      <c r="AA377" s="233"/>
      <c r="AJ377" s="233"/>
      <c r="AK377" s="233"/>
    </row>
    <row r="378" spans="1:289" hidden="1">
      <c r="A378" s="228"/>
      <c r="B378" s="295" t="str" cm="1">
        <f t="array" ref="B378">IFERROR(INDEX(Sensors_OpuBC_cpXFP!$G$2:$G$1013,MATCH($A378,Sensors_OpuBC_cpXFP!$A$2:$A$1013,0),0),"")</f>
        <v/>
      </c>
      <c r="C378" s="296" t="str" cm="1">
        <f t="array" ref="C378">IFERROR(INDEX(Sensors_OpuBC_cpXFP!$H$2:$H$1013,MATCH($A378,Sensors_OpuBC_cpXFP!$A$2:$A$1013,0),0),"")</f>
        <v/>
      </c>
      <c r="D378" s="229" t="s">
        <v>790</v>
      </c>
      <c r="E378" s="308" t="str" cm="1">
        <f t="array" ref="E378">IFERROR(INDEX(Ligands_names_and_links!$B$3:$B$111,MATCH($D378,Ligands_names_and_links!$A$3:$A$111,0),0)," ")</f>
        <v>2S_6S_HNK</v>
      </c>
      <c r="R378" s="244"/>
      <c r="U378" s="233"/>
      <c r="AA378" s="233"/>
      <c r="AJ378" s="233"/>
      <c r="AK378" s="233"/>
    </row>
    <row r="379" spans="1:289" hidden="1">
      <c r="A379" s="234"/>
      <c r="B379" s="297" t="str" cm="1">
        <f t="array" ref="B379">IFERROR(INDEX(Sensors_OpuBC_cpXFP!$G$2:$G$1013,MATCH($A379,Sensors_OpuBC_cpXFP!$A$2:$A$1013,0),0),"")</f>
        <v/>
      </c>
      <c r="C379" s="298" t="str" cm="1">
        <f t="array" ref="C379">IFERROR(INDEX(Sensors_OpuBC_cpXFP!$H$2:$H$1013,MATCH($A379,Sensors_OpuBC_cpXFP!$A$2:$A$1013,0),0),"")</f>
        <v/>
      </c>
      <c r="D379" s="235" t="s">
        <v>790</v>
      </c>
      <c r="E379" s="309" t="str" cm="1">
        <f t="array" ref="E379">IFERROR(INDEX(Ligands_names_and_links!$B$3:$B$111,MATCH($D379,Ligands_names_and_links!$A$3:$A$111,0),0)," ")</f>
        <v>2S_6S_HNK</v>
      </c>
      <c r="F379" s="236"/>
      <c r="G379" s="236"/>
      <c r="H379" s="236"/>
      <c r="I379" s="237"/>
      <c r="J379" s="238"/>
      <c r="K379" s="238"/>
      <c r="L379" s="238"/>
      <c r="M379" s="238"/>
      <c r="N379" s="239"/>
      <c r="O379" s="238"/>
      <c r="P379" s="236"/>
      <c r="Q379" s="238"/>
      <c r="R379" s="245"/>
      <c r="S379" s="238"/>
      <c r="T379" s="238"/>
      <c r="U379" s="243"/>
      <c r="V379" s="238"/>
      <c r="W379" s="238"/>
      <c r="X379" s="238"/>
      <c r="Y379" s="238"/>
      <c r="Z379" s="238"/>
      <c r="AA379" s="243"/>
      <c r="AB379" s="238"/>
      <c r="AC379" s="239"/>
      <c r="AD379" s="238"/>
      <c r="AE379" s="238"/>
      <c r="AF379" s="238"/>
      <c r="AG379" s="238"/>
      <c r="AH379" s="238"/>
      <c r="AI379" s="238"/>
      <c r="AJ379" s="243"/>
      <c r="AK379" s="243"/>
      <c r="AL379" s="238"/>
      <c r="AM379" s="239"/>
      <c r="AN379" s="238"/>
      <c r="AO379" s="238"/>
      <c r="AP379" s="238"/>
      <c r="AQ379" s="238"/>
      <c r="AR379" s="238"/>
      <c r="AS379" s="238"/>
      <c r="AT379" s="238"/>
      <c r="AU379" s="239"/>
    </row>
    <row r="380" spans="1:289" hidden="1">
      <c r="A380" s="228"/>
      <c r="B380" s="295" t="str" cm="1">
        <f t="array" ref="B380">IFERROR(INDEX(Sensors_OpuBC_cpXFP!$G$2:$G$1013,MATCH($A380,Sensors_OpuBC_cpXFP!$A$2:$A$1013,0),0),"")</f>
        <v/>
      </c>
      <c r="C380" s="296" t="str" cm="1">
        <f t="array" ref="C380">IFERROR(INDEX(Sensors_OpuBC_cpXFP!$H$2:$H$1013,MATCH($A380,Sensors_OpuBC_cpXFP!$A$2:$A$1013,0),0),"")</f>
        <v/>
      </c>
      <c r="D380" s="229" t="s">
        <v>790</v>
      </c>
      <c r="E380" s="308" t="str" cm="1">
        <f t="array" ref="E380">IFERROR(INDEX(Ligands_names_and_links!$B$3:$B$111,MATCH($D380,Ligands_names_and_links!$A$3:$A$111,0),0)," ")</f>
        <v>2S_6S_HNK</v>
      </c>
      <c r="R380" s="244"/>
      <c r="U380" s="233"/>
      <c r="AA380" s="233"/>
      <c r="AJ380" s="233"/>
      <c r="AK380" s="233"/>
    </row>
    <row r="381" spans="1:289" hidden="1">
      <c r="A381" s="228" t="s">
        <v>279</v>
      </c>
      <c r="B381" s="295" cm="1">
        <f t="array" ref="B381">IFERROR(INDEX(Sensors_OpuBC_cpXFP!$G$2:$G$1013,MATCH($A381,Sensors_OpuBC_cpXFP!$A$2:$A$1013,0),0),"")</f>
        <v>0</v>
      </c>
      <c r="C381" s="296" t="str" cm="1">
        <f t="array" ref="C381">IFERROR(INDEX(Sensors_OpuBC_cpXFP!$H$2:$H$1013,MATCH($A381,Sensors_OpuBC_cpXFP!$A$2:$A$1013,0),0),"")</f>
        <v>Scop5</v>
      </c>
      <c r="D381" s="229" t="s">
        <v>791</v>
      </c>
      <c r="E381" s="308" t="str" cm="1">
        <f t="array" ref="E381">IFERROR(INDEX(Ligands_names_and_links!$B$3:$B$111,MATCH($D381,Ligands_names_and_links!$A$3:$A$111,0),0)," ")</f>
        <v>Tiotropium</v>
      </c>
      <c r="F381" s="137">
        <v>0</v>
      </c>
      <c r="H381" s="137">
        <v>0</v>
      </c>
      <c r="J381" s="64">
        <v>0</v>
      </c>
      <c r="K381" s="64">
        <v>0</v>
      </c>
      <c r="L381" s="64">
        <v>0</v>
      </c>
      <c r="M381" s="64">
        <v>0</v>
      </c>
      <c r="N381" s="182">
        <v>0</v>
      </c>
      <c r="O381" s="64">
        <v>0</v>
      </c>
      <c r="Q381" s="64">
        <v>0</v>
      </c>
      <c r="R381" s="244">
        <v>3</v>
      </c>
      <c r="S381" s="64">
        <v>0</v>
      </c>
      <c r="T381" s="64">
        <v>0</v>
      </c>
      <c r="U381" s="233">
        <v>0.3</v>
      </c>
      <c r="V381" s="64">
        <v>0</v>
      </c>
      <c r="W381" s="64">
        <v>0</v>
      </c>
      <c r="X381" s="64">
        <v>0</v>
      </c>
      <c r="Y381" s="64">
        <v>0</v>
      </c>
      <c r="Z381" s="64">
        <v>0</v>
      </c>
      <c r="AA381" s="304">
        <f>IFERROR(R381/U381," ")</f>
        <v>10</v>
      </c>
      <c r="AB381" s="64">
        <v>0</v>
      </c>
      <c r="AC381" s="182">
        <v>0</v>
      </c>
      <c r="AD381" s="64">
        <v>0</v>
      </c>
      <c r="AE381" s="64">
        <v>0</v>
      </c>
      <c r="AF381" s="64">
        <v>0</v>
      </c>
      <c r="AG381" s="64">
        <v>0</v>
      </c>
      <c r="AH381" s="64">
        <v>0</v>
      </c>
      <c r="AI381" s="64">
        <v>0</v>
      </c>
      <c r="AJ381" s="233">
        <v>0</v>
      </c>
      <c r="AK381" s="233">
        <v>0</v>
      </c>
      <c r="AL381" s="64">
        <v>0</v>
      </c>
      <c r="AM381" s="182">
        <v>0</v>
      </c>
      <c r="AN381" s="64">
        <v>0</v>
      </c>
      <c r="AO381" s="64">
        <v>0</v>
      </c>
      <c r="AP381" s="64">
        <v>0</v>
      </c>
      <c r="AQ381" s="64">
        <v>0</v>
      </c>
      <c r="AR381" s="64">
        <v>0</v>
      </c>
      <c r="AS381" s="64">
        <v>0</v>
      </c>
      <c r="AT381" s="64">
        <v>0</v>
      </c>
      <c r="AU381" s="182">
        <v>0</v>
      </c>
    </row>
    <row r="382" spans="1:289" hidden="1">
      <c r="A382" s="228"/>
      <c r="B382" s="295" t="str" cm="1">
        <f t="array" ref="B382">IFERROR(INDEX(Sensors_OpuBC_cpXFP!$G$2:$G$1013,MATCH($A382,Sensors_OpuBC_cpXFP!$A$2:$A$1013,0),0),"")</f>
        <v/>
      </c>
      <c r="C382" s="296" t="str" cm="1">
        <f t="array" ref="C382">IFERROR(INDEX(Sensors_OpuBC_cpXFP!$H$2:$H$1013,MATCH($A382,Sensors_OpuBC_cpXFP!$A$2:$A$1013,0),0),"")</f>
        <v/>
      </c>
      <c r="D382" s="229" t="s">
        <v>791</v>
      </c>
      <c r="E382" s="308" t="str" cm="1">
        <f t="array" ref="E382">IFERROR(INDEX(Ligands_names_and_links!$B$3:$B$111,MATCH($D382,Ligands_names_and_links!$A$3:$A$111,0),0)," ")</f>
        <v>Tiotropium</v>
      </c>
      <c r="R382" s="244"/>
      <c r="U382" s="233"/>
      <c r="AA382" s="233"/>
      <c r="AJ382" s="233"/>
      <c r="AK382" s="233"/>
    </row>
    <row r="383" spans="1:289" hidden="1">
      <c r="A383" s="228"/>
      <c r="B383" s="295" t="str" cm="1">
        <f t="array" ref="B383">IFERROR(INDEX(Sensors_OpuBC_cpXFP!$G$2:$G$1013,MATCH($A383,Sensors_OpuBC_cpXFP!$A$2:$A$1013,0),0),"")</f>
        <v/>
      </c>
      <c r="C383" s="296" t="str" cm="1">
        <f t="array" ref="C383">IFERROR(INDEX(Sensors_OpuBC_cpXFP!$H$2:$H$1013,MATCH($A383,Sensors_OpuBC_cpXFP!$A$2:$A$1013,0),0),"")</f>
        <v/>
      </c>
      <c r="D383" s="229" t="s">
        <v>791</v>
      </c>
      <c r="E383" s="308" t="str" cm="1">
        <f t="array" ref="E383">IFERROR(INDEX(Ligands_names_and_links!$B$3:$B$111,MATCH($D383,Ligands_names_and_links!$A$3:$A$111,0),0)," ")</f>
        <v>Tiotropium</v>
      </c>
      <c r="R383" s="244"/>
      <c r="U383" s="233"/>
      <c r="AA383" s="233"/>
      <c r="AJ383" s="233"/>
      <c r="AK383" s="233"/>
    </row>
    <row r="384" spans="1:289" s="238" customFormat="1" hidden="1">
      <c r="A384" s="228"/>
      <c r="B384" s="295" t="str" cm="1">
        <f t="array" ref="B384">IFERROR(INDEX(Sensors_OpuBC_cpXFP!$G$2:$G$1013,MATCH($A384,Sensors_OpuBC_cpXFP!$A$2:$A$1013,0),0),"")</f>
        <v/>
      </c>
      <c r="C384" s="296" t="str" cm="1">
        <f t="array" ref="C384">IFERROR(INDEX(Sensors_OpuBC_cpXFP!$H$2:$H$1013,MATCH($A384,Sensors_OpuBC_cpXFP!$A$2:$A$1013,0),0),"")</f>
        <v/>
      </c>
      <c r="D384" s="229" t="s">
        <v>791</v>
      </c>
      <c r="E384" s="308" t="str" cm="1">
        <f t="array" ref="E384">IFERROR(INDEX(Ligands_names_and_links!$B$3:$B$111,MATCH($D384,Ligands_names_and_links!$A$3:$A$111,0),0)," ")</f>
        <v>Tiotropium</v>
      </c>
      <c r="F384" s="137"/>
      <c r="G384" s="137"/>
      <c r="H384" s="137"/>
      <c r="I384" s="142"/>
      <c r="J384" s="64"/>
      <c r="K384" s="64"/>
      <c r="L384" s="64"/>
      <c r="M384" s="64"/>
      <c r="N384" s="182"/>
      <c r="O384" s="64"/>
      <c r="P384" s="137"/>
      <c r="Q384" s="64"/>
      <c r="R384" s="244"/>
      <c r="S384" s="64"/>
      <c r="T384" s="64"/>
      <c r="U384" s="233"/>
      <c r="V384" s="64"/>
      <c r="W384" s="64"/>
      <c r="X384" s="64"/>
      <c r="Y384" s="64"/>
      <c r="Z384" s="64"/>
      <c r="AA384" s="233"/>
      <c r="AB384" s="64"/>
      <c r="AC384" s="182"/>
      <c r="AD384" s="64"/>
      <c r="AE384" s="64"/>
      <c r="AF384" s="64"/>
      <c r="AG384" s="64"/>
      <c r="AH384" s="64"/>
      <c r="AI384" s="64"/>
      <c r="AJ384" s="233"/>
      <c r="AK384" s="233"/>
      <c r="AL384" s="64"/>
      <c r="AM384" s="182"/>
      <c r="AN384" s="64"/>
      <c r="AO384" s="64"/>
      <c r="AP384" s="64"/>
      <c r="AQ384" s="64"/>
      <c r="AR384" s="64"/>
      <c r="AS384" s="64"/>
      <c r="AT384" s="64"/>
      <c r="AU384" s="182"/>
      <c r="AV384" s="64"/>
      <c r="AW384" s="64"/>
      <c r="AX384" s="64"/>
      <c r="AY384" s="64"/>
      <c r="AZ384" s="64"/>
      <c r="BA384" s="64"/>
      <c r="BB384" s="64"/>
      <c r="BC384" s="64"/>
      <c r="BD384" s="64"/>
      <c r="BE384" s="64"/>
      <c r="BF384" s="64"/>
      <c r="BG384" s="64"/>
      <c r="BH384" s="64"/>
      <c r="BI384" s="64"/>
      <c r="BJ384" s="64"/>
      <c r="BK384" s="64"/>
      <c r="BL384" s="64"/>
      <c r="BM384" s="64"/>
      <c r="BN384" s="64"/>
      <c r="BO384" s="64"/>
      <c r="BP384" s="64"/>
      <c r="BQ384" s="64"/>
      <c r="BR384" s="64"/>
      <c r="BS384" s="64"/>
      <c r="BT384" s="64"/>
      <c r="BU384" s="64"/>
      <c r="BV384" s="64"/>
      <c r="BW384" s="64"/>
      <c r="BX384" s="64"/>
      <c r="BY384" s="64"/>
      <c r="BZ384" s="64"/>
      <c r="CA384" s="64"/>
      <c r="CB384" s="64"/>
      <c r="CC384" s="64"/>
      <c r="CD384" s="64"/>
      <c r="CE384" s="64"/>
      <c r="CF384" s="64"/>
      <c r="CG384" s="64"/>
      <c r="CH384" s="64"/>
      <c r="CI384" s="64"/>
      <c r="CJ384" s="64"/>
      <c r="CK384" s="64"/>
      <c r="CL384" s="64"/>
      <c r="CM384" s="64"/>
      <c r="CN384" s="64"/>
      <c r="CO384" s="64"/>
      <c r="CP384" s="64"/>
      <c r="CQ384" s="64"/>
      <c r="CR384" s="64"/>
      <c r="CS384" s="64"/>
      <c r="CT384" s="64"/>
      <c r="CU384" s="64"/>
      <c r="CV384" s="64"/>
      <c r="CW384" s="64"/>
      <c r="CX384" s="64"/>
      <c r="CY384" s="64"/>
      <c r="CZ384" s="64"/>
      <c r="DA384" s="64"/>
      <c r="DB384" s="64"/>
      <c r="DC384" s="64"/>
      <c r="DD384" s="64"/>
      <c r="DE384" s="64"/>
      <c r="DF384" s="64"/>
      <c r="DG384" s="64"/>
      <c r="DH384" s="64"/>
      <c r="DI384" s="64"/>
      <c r="DJ384" s="64"/>
      <c r="DK384" s="64"/>
      <c r="DL384" s="64"/>
      <c r="DM384" s="64"/>
      <c r="DN384" s="64"/>
      <c r="DO384" s="64"/>
      <c r="DP384" s="64"/>
      <c r="DQ384" s="64"/>
      <c r="DR384" s="64"/>
      <c r="DS384" s="64"/>
      <c r="DT384" s="64"/>
      <c r="DU384" s="64"/>
      <c r="DV384" s="64"/>
      <c r="DW384" s="64"/>
      <c r="DX384" s="64"/>
      <c r="DY384" s="64"/>
      <c r="DZ384" s="64"/>
      <c r="EA384" s="64"/>
      <c r="EB384" s="64"/>
      <c r="EC384" s="64"/>
      <c r="ED384" s="64"/>
      <c r="EE384" s="64"/>
      <c r="EF384" s="64"/>
      <c r="EG384" s="64"/>
      <c r="EH384" s="64"/>
      <c r="EI384" s="64"/>
      <c r="EJ384" s="64"/>
      <c r="EK384" s="64"/>
      <c r="EL384" s="64"/>
      <c r="EM384" s="64"/>
      <c r="EN384" s="64"/>
      <c r="EO384" s="64"/>
      <c r="EP384" s="64"/>
      <c r="EQ384" s="64"/>
      <c r="ER384" s="64"/>
      <c r="ES384" s="64"/>
      <c r="ET384" s="64"/>
      <c r="EU384" s="64"/>
      <c r="EV384" s="64"/>
      <c r="EW384" s="64"/>
      <c r="EX384" s="64"/>
      <c r="EY384" s="64"/>
      <c r="EZ384" s="64"/>
      <c r="FA384" s="64"/>
      <c r="FB384" s="64"/>
      <c r="FC384" s="64"/>
      <c r="FD384" s="64"/>
      <c r="FE384" s="64"/>
      <c r="FF384" s="64"/>
      <c r="FG384" s="64"/>
      <c r="FH384" s="64"/>
      <c r="FI384" s="64"/>
      <c r="FJ384" s="64"/>
      <c r="FK384" s="64"/>
      <c r="FL384" s="64"/>
      <c r="FM384" s="64"/>
      <c r="FN384" s="64"/>
      <c r="FO384" s="64"/>
      <c r="FP384" s="64"/>
      <c r="FQ384" s="64"/>
      <c r="FR384" s="64"/>
      <c r="FS384" s="64"/>
      <c r="FT384" s="64"/>
      <c r="FU384" s="64"/>
      <c r="FV384" s="64"/>
      <c r="FW384" s="64"/>
      <c r="FX384" s="64"/>
      <c r="FY384" s="64"/>
      <c r="FZ384" s="64"/>
      <c r="GA384" s="64"/>
      <c r="GB384" s="64"/>
      <c r="GC384" s="64"/>
      <c r="GD384" s="64"/>
      <c r="GE384" s="64"/>
      <c r="GF384" s="64"/>
      <c r="GG384" s="64"/>
      <c r="GH384" s="64"/>
      <c r="GI384" s="64"/>
      <c r="GJ384" s="64"/>
      <c r="GK384" s="64"/>
      <c r="GL384" s="64"/>
      <c r="GM384" s="64"/>
      <c r="GN384" s="64"/>
      <c r="GO384" s="64"/>
      <c r="GP384" s="64"/>
      <c r="GQ384" s="64"/>
      <c r="GR384" s="64"/>
      <c r="GS384" s="64"/>
      <c r="GT384" s="64"/>
      <c r="GU384" s="64"/>
      <c r="GV384" s="64"/>
      <c r="GW384" s="64"/>
      <c r="GX384" s="64"/>
      <c r="GY384" s="64"/>
      <c r="GZ384" s="64"/>
      <c r="HA384" s="64"/>
      <c r="HB384" s="64"/>
      <c r="HC384" s="64"/>
      <c r="HD384" s="64"/>
      <c r="HE384" s="64"/>
      <c r="HF384" s="64"/>
      <c r="HG384" s="64"/>
      <c r="HH384" s="64"/>
      <c r="HI384" s="64"/>
      <c r="HJ384" s="64"/>
      <c r="HK384" s="64"/>
      <c r="HL384" s="64"/>
      <c r="HM384" s="64"/>
      <c r="HN384" s="64"/>
      <c r="HO384" s="64"/>
      <c r="HP384" s="64"/>
      <c r="HQ384" s="64"/>
      <c r="HR384" s="64"/>
      <c r="HS384" s="64"/>
      <c r="HT384" s="64"/>
      <c r="HU384" s="64"/>
      <c r="HV384" s="64"/>
      <c r="HW384" s="64"/>
      <c r="HX384" s="64"/>
      <c r="HY384" s="64"/>
      <c r="HZ384" s="64"/>
      <c r="IA384" s="64"/>
      <c r="IB384" s="64"/>
      <c r="IC384" s="64"/>
      <c r="ID384" s="64"/>
      <c r="IE384" s="64"/>
      <c r="IF384" s="64"/>
      <c r="IG384" s="64"/>
      <c r="IH384" s="64"/>
      <c r="II384" s="64"/>
      <c r="IJ384" s="64"/>
      <c r="IK384" s="64"/>
      <c r="IL384" s="64"/>
      <c r="IM384" s="64"/>
      <c r="IN384" s="64"/>
      <c r="IO384" s="64"/>
      <c r="IP384" s="64"/>
      <c r="IQ384" s="64"/>
      <c r="IR384" s="64"/>
      <c r="IS384" s="64"/>
      <c r="IT384" s="64"/>
      <c r="IU384" s="64"/>
      <c r="IV384" s="64"/>
      <c r="IW384" s="64"/>
      <c r="IX384" s="64"/>
      <c r="IY384" s="64"/>
      <c r="IZ384" s="64"/>
      <c r="JA384" s="64"/>
      <c r="JB384" s="64"/>
      <c r="JC384" s="64"/>
      <c r="JD384" s="64"/>
      <c r="JE384" s="64"/>
      <c r="JF384" s="64"/>
      <c r="JG384" s="64"/>
      <c r="JH384" s="64"/>
      <c r="JI384" s="64"/>
      <c r="JJ384" s="64"/>
      <c r="JK384" s="64"/>
      <c r="JL384" s="64"/>
      <c r="JM384" s="64"/>
      <c r="JN384" s="64"/>
      <c r="JO384" s="64"/>
      <c r="JP384" s="64"/>
      <c r="JQ384" s="64"/>
      <c r="JR384" s="64"/>
      <c r="JS384" s="64"/>
      <c r="JT384" s="64"/>
      <c r="JU384" s="64"/>
      <c r="JV384" s="64"/>
      <c r="JW384" s="64"/>
      <c r="JX384" s="64"/>
      <c r="JY384" s="64"/>
      <c r="JZ384" s="64"/>
      <c r="KA384" s="64"/>
      <c r="KB384" s="64"/>
      <c r="KC384" s="64"/>
    </row>
    <row r="385" spans="1:289" hidden="1">
      <c r="A385" s="228" t="s">
        <v>104</v>
      </c>
      <c r="B385" s="295" t="str" cm="1">
        <f t="array" ref="B385">IFERROR(INDEX(Sensors_OpuBC_cpXFP!$G$2:$G$1013,MATCH($A385,Sensors_OpuBC_cpXFP!$A$2:$A$1013,0),0),"")</f>
        <v>iNicSnFR3a</v>
      </c>
      <c r="C385" s="296" t="str" cm="1">
        <f t="array" ref="C385">IFERROR(INDEX(Sensors_OpuBC_cpXFP!$H$2:$H$1013,MATCH($A385,Sensors_OpuBC_cpXFP!$A$2:$A$1013,0),0),"")</f>
        <v>CC93</v>
      </c>
      <c r="D385" s="229" t="s">
        <v>792</v>
      </c>
      <c r="E385" s="308" t="str" cm="1">
        <f t="array" ref="E385">IFERROR(INDEX(Ligands_names_and_links!$B$3:$B$111,MATCH($D385,Ligands_names_and_links!$A$3:$A$111,0),0)," ")</f>
        <v>Escitalopram</v>
      </c>
      <c r="F385" s="137">
        <v>0</v>
      </c>
      <c r="H385" s="137">
        <v>0</v>
      </c>
      <c r="J385" s="64">
        <v>0</v>
      </c>
      <c r="K385" s="64">
        <v>0</v>
      </c>
      <c r="L385" s="64">
        <v>0</v>
      </c>
      <c r="M385" s="64">
        <v>0</v>
      </c>
      <c r="N385" s="182">
        <v>0</v>
      </c>
      <c r="O385" s="64">
        <v>0</v>
      </c>
      <c r="P385" s="137" t="s">
        <v>892</v>
      </c>
      <c r="Q385" s="64">
        <v>0</v>
      </c>
      <c r="R385" s="244">
        <v>12</v>
      </c>
      <c r="S385" s="64">
        <v>0</v>
      </c>
      <c r="T385" s="64">
        <v>0</v>
      </c>
      <c r="U385" s="233">
        <v>8</v>
      </c>
      <c r="V385" s="64">
        <v>0</v>
      </c>
      <c r="W385" s="64">
        <v>0</v>
      </c>
      <c r="X385" s="64">
        <v>0</v>
      </c>
      <c r="Y385" s="64">
        <v>0</v>
      </c>
      <c r="Z385" s="64">
        <v>0</v>
      </c>
      <c r="AA385" s="304">
        <f>IFERROR(R385/U385," ")</f>
        <v>1.5</v>
      </c>
      <c r="AB385" s="64">
        <v>0</v>
      </c>
      <c r="AC385" s="182">
        <v>0</v>
      </c>
      <c r="AD385" s="64">
        <v>0</v>
      </c>
      <c r="AE385" s="64">
        <v>0</v>
      </c>
      <c r="AF385" s="64">
        <v>0</v>
      </c>
      <c r="AG385" s="64">
        <v>0</v>
      </c>
      <c r="AH385" s="64">
        <v>0</v>
      </c>
      <c r="AI385" s="64">
        <v>0</v>
      </c>
      <c r="AJ385" s="233">
        <v>0</v>
      </c>
      <c r="AK385" s="233">
        <v>0</v>
      </c>
      <c r="AL385" s="64">
        <v>0</v>
      </c>
      <c r="AM385" s="182">
        <v>0</v>
      </c>
      <c r="AN385" s="64">
        <v>0</v>
      </c>
      <c r="AO385" s="64">
        <v>0</v>
      </c>
      <c r="AP385" s="64">
        <v>0</v>
      </c>
      <c r="AQ385" s="64">
        <v>0</v>
      </c>
      <c r="AR385" s="64">
        <v>0</v>
      </c>
      <c r="AS385" s="64">
        <v>0</v>
      </c>
      <c r="AT385" s="64">
        <v>0</v>
      </c>
      <c r="AU385" s="182">
        <v>0</v>
      </c>
    </row>
    <row r="386" spans="1:289" hidden="1">
      <c r="A386" s="228" t="s">
        <v>108</v>
      </c>
      <c r="B386" s="295" t="str" cm="1">
        <f t="array" ref="B386">IFERROR(INDEX(Sensors_OpuBC_cpXFP!$G$2:$G$1013,MATCH($A386,Sensors_OpuBC_cpXFP!$A$2:$A$1013,0),0),"")</f>
        <v>iNicSnFR3b</v>
      </c>
      <c r="C386" s="296" t="str" cm="1">
        <f t="array" ref="C386">IFERROR(INDEX(Sensors_OpuBC_cpXFP!$H$2:$H$1013,MATCH($A386,Sensors_OpuBC_cpXFP!$A$2:$A$1013,0),0),"")</f>
        <v>V7</v>
      </c>
      <c r="D386" s="229" t="s">
        <v>792</v>
      </c>
      <c r="E386" s="308" t="str" cm="1">
        <f t="array" ref="E386">IFERROR(INDEX(Ligands_names_and_links!$B$3:$B$111,MATCH($D386,Ligands_names_and_links!$A$3:$A$111,0),0)," ")</f>
        <v>Escitalopram</v>
      </c>
      <c r="F386" s="137">
        <v>0</v>
      </c>
      <c r="H386" s="137">
        <v>0</v>
      </c>
      <c r="J386" s="64">
        <v>0</v>
      </c>
      <c r="K386" s="64">
        <v>0</v>
      </c>
      <c r="L386" s="64">
        <v>0</v>
      </c>
      <c r="M386" s="64">
        <v>0</v>
      </c>
      <c r="N386" s="182">
        <v>0</v>
      </c>
      <c r="O386" s="64">
        <v>0</v>
      </c>
      <c r="P386" s="137" t="s">
        <v>892</v>
      </c>
      <c r="Q386" s="64">
        <v>0</v>
      </c>
      <c r="R386" s="244">
        <v>12</v>
      </c>
      <c r="S386" s="64">
        <v>0</v>
      </c>
      <c r="T386" s="64">
        <v>0</v>
      </c>
      <c r="U386" s="233">
        <v>9</v>
      </c>
      <c r="V386" s="64">
        <v>0</v>
      </c>
      <c r="W386" s="64">
        <v>0</v>
      </c>
      <c r="X386" s="64">
        <v>0</v>
      </c>
      <c r="Y386" s="64">
        <v>0</v>
      </c>
      <c r="Z386" s="64">
        <v>0</v>
      </c>
      <c r="AA386" s="304">
        <f>IFERROR(R386/U386," ")</f>
        <v>1.3333333333333333</v>
      </c>
      <c r="AB386" s="64">
        <v>0</v>
      </c>
      <c r="AC386" s="182">
        <v>0</v>
      </c>
      <c r="AD386" s="64">
        <v>0</v>
      </c>
      <c r="AE386" s="64">
        <v>0</v>
      </c>
      <c r="AF386" s="64">
        <v>0</v>
      </c>
      <c r="AG386" s="64">
        <v>0</v>
      </c>
      <c r="AH386" s="64">
        <v>0</v>
      </c>
      <c r="AI386" s="64">
        <v>0</v>
      </c>
      <c r="AJ386" s="233">
        <v>0</v>
      </c>
      <c r="AK386" s="233">
        <v>0</v>
      </c>
      <c r="AL386" s="64">
        <v>0</v>
      </c>
      <c r="AM386" s="182">
        <v>0</v>
      </c>
      <c r="AN386" s="64">
        <v>0</v>
      </c>
      <c r="AO386" s="64">
        <v>0</v>
      </c>
      <c r="AP386" s="64">
        <v>0</v>
      </c>
      <c r="AQ386" s="64">
        <v>0</v>
      </c>
      <c r="AR386" s="64">
        <v>0</v>
      </c>
      <c r="AS386" s="64">
        <v>0</v>
      </c>
      <c r="AT386" s="64">
        <v>0</v>
      </c>
      <c r="AU386" s="182">
        <v>0</v>
      </c>
    </row>
    <row r="387" spans="1:289" hidden="1">
      <c r="A387" s="228"/>
      <c r="B387" s="295" t="str" cm="1">
        <f t="array" ref="B387">IFERROR(INDEX(Sensors_OpuBC_cpXFP!$G$2:$G$1013,MATCH($A387,Sensors_OpuBC_cpXFP!$A$2:$A$1013,0),0),"")</f>
        <v/>
      </c>
      <c r="C387" s="296" t="str" cm="1">
        <f t="array" ref="C387">IFERROR(INDEX(Sensors_OpuBC_cpXFP!$H$2:$H$1013,MATCH($A387,Sensors_OpuBC_cpXFP!$A$2:$A$1013,0),0),"")</f>
        <v/>
      </c>
      <c r="D387" s="229" t="s">
        <v>792</v>
      </c>
      <c r="E387" s="308" t="str" cm="1">
        <f t="array" ref="E387">IFERROR(INDEX(Ligands_names_and_links!$B$3:$B$111,MATCH($D387,Ligands_names_and_links!$A$3:$A$111,0),0)," ")</f>
        <v>Escitalopram</v>
      </c>
      <c r="R387" s="244"/>
      <c r="U387" s="233"/>
      <c r="AA387" s="233"/>
      <c r="AJ387" s="233"/>
      <c r="AK387" s="233"/>
    </row>
    <row r="388" spans="1:289" hidden="1">
      <c r="A388" s="234"/>
      <c r="B388" s="297" t="str" cm="1">
        <f t="array" ref="B388">IFERROR(INDEX(Sensors_OpuBC_cpXFP!$G$2:$G$1013,MATCH($A388,Sensors_OpuBC_cpXFP!$A$2:$A$1013,0),0),"")</f>
        <v/>
      </c>
      <c r="C388" s="298" t="str" cm="1">
        <f t="array" ref="C388">IFERROR(INDEX(Sensors_OpuBC_cpXFP!$H$2:$H$1013,MATCH($A388,Sensors_OpuBC_cpXFP!$A$2:$A$1013,0),0),"")</f>
        <v/>
      </c>
      <c r="D388" s="235" t="s">
        <v>792</v>
      </c>
      <c r="E388" s="309" t="str" cm="1">
        <f t="array" ref="E388">IFERROR(INDEX(Ligands_names_and_links!$B$3:$B$111,MATCH($D388,Ligands_names_and_links!$A$3:$A$111,0),0)," ")</f>
        <v>Escitalopram</v>
      </c>
      <c r="F388" s="236"/>
      <c r="G388" s="236"/>
      <c r="H388" s="236"/>
      <c r="I388" s="237"/>
      <c r="J388" s="238"/>
      <c r="K388" s="238"/>
      <c r="L388" s="238"/>
      <c r="M388" s="238"/>
      <c r="N388" s="239"/>
      <c r="O388" s="238"/>
      <c r="P388" s="236"/>
      <c r="Q388" s="238"/>
      <c r="R388" s="245"/>
      <c r="S388" s="238"/>
      <c r="T388" s="238"/>
      <c r="U388" s="243"/>
      <c r="V388" s="238"/>
      <c r="W388" s="238"/>
      <c r="X388" s="238"/>
      <c r="Y388" s="238"/>
      <c r="Z388" s="238"/>
      <c r="AA388" s="243"/>
      <c r="AB388" s="238"/>
      <c r="AC388" s="239"/>
      <c r="AD388" s="238"/>
      <c r="AE388" s="238"/>
      <c r="AF388" s="238"/>
      <c r="AG388" s="238"/>
      <c r="AH388" s="238"/>
      <c r="AI388" s="238"/>
      <c r="AJ388" s="243"/>
      <c r="AK388" s="243"/>
      <c r="AL388" s="238"/>
      <c r="AM388" s="239"/>
      <c r="AN388" s="238"/>
      <c r="AO388" s="238"/>
      <c r="AP388" s="238"/>
      <c r="AQ388" s="238"/>
      <c r="AR388" s="238"/>
      <c r="AS388" s="238"/>
      <c r="AT388" s="238"/>
      <c r="AU388" s="239"/>
    </row>
    <row r="389" spans="1:289" hidden="1">
      <c r="A389" s="228"/>
      <c r="B389" s="295" t="str" cm="1">
        <f t="array" ref="B389">IFERROR(INDEX(Sensors_OpuBC_cpXFP!$G$2:$G$1013,MATCH($A389,Sensors_OpuBC_cpXFP!$A$2:$A$1013,0),0),"")</f>
        <v/>
      </c>
      <c r="C389" s="296" t="str" cm="1">
        <f t="array" ref="C389">IFERROR(INDEX(Sensors_OpuBC_cpXFP!$H$2:$H$1013,MATCH($A389,Sensors_OpuBC_cpXFP!$A$2:$A$1013,0),0),"")</f>
        <v/>
      </c>
      <c r="D389" s="229" t="s">
        <v>792</v>
      </c>
      <c r="E389" s="308" t="str" cm="1">
        <f t="array" ref="E389">IFERROR(INDEX(Ligands_names_and_links!$B$3:$B$111,MATCH($D389,Ligands_names_and_links!$A$3:$A$111,0),0)," ")</f>
        <v>Escitalopram</v>
      </c>
      <c r="R389" s="244"/>
      <c r="U389" s="233"/>
      <c r="AA389" s="233"/>
      <c r="AJ389" s="233"/>
      <c r="AK389" s="233"/>
    </row>
    <row r="390" spans="1:289" s="238" customFormat="1" hidden="1">
      <c r="A390" s="228">
        <v>0</v>
      </c>
      <c r="B390" s="295" t="str" cm="1">
        <f t="array" ref="B390">IFERROR(INDEX(Sensors_OpuBC_cpXFP!$G$2:$G$1013,MATCH($A390,Sensors_OpuBC_cpXFP!$A$2:$A$1013,0),0),"")</f>
        <v/>
      </c>
      <c r="C390" s="296" t="str" cm="1">
        <f t="array" ref="C390">IFERROR(INDEX(Sensors_OpuBC_cpXFP!$H$2:$H$1013,MATCH($A390,Sensors_OpuBC_cpXFP!$A$2:$A$1013,0),0),"")</f>
        <v/>
      </c>
      <c r="D390" s="229" t="s">
        <v>793</v>
      </c>
      <c r="E390" s="308" t="str" cm="1">
        <f t="array" ref="E390">IFERROR(INDEX(Ligands_names_and_links!$B$3:$B$111,MATCH($D390,Ligands_names_and_links!$A$3:$A$111,0),0)," ")</f>
        <v>Duloxetine</v>
      </c>
      <c r="F390" s="137">
        <v>0</v>
      </c>
      <c r="G390" s="137"/>
      <c r="H390" s="137">
        <v>0</v>
      </c>
      <c r="I390" s="142"/>
      <c r="J390" s="64">
        <v>0</v>
      </c>
      <c r="K390" s="64">
        <v>0</v>
      </c>
      <c r="L390" s="64">
        <v>0</v>
      </c>
      <c r="M390" s="64">
        <v>0</v>
      </c>
      <c r="N390" s="182">
        <v>0</v>
      </c>
      <c r="O390" s="64">
        <v>0</v>
      </c>
      <c r="P390" s="137"/>
      <c r="Q390" s="64">
        <v>0</v>
      </c>
      <c r="R390" s="244">
        <v>0</v>
      </c>
      <c r="S390" s="64">
        <v>0</v>
      </c>
      <c r="T390" s="64">
        <v>0</v>
      </c>
      <c r="U390" s="233">
        <v>0</v>
      </c>
      <c r="V390" s="64">
        <v>0</v>
      </c>
      <c r="W390" s="64">
        <v>0</v>
      </c>
      <c r="X390" s="64">
        <v>0</v>
      </c>
      <c r="Y390" s="64">
        <v>0</v>
      </c>
      <c r="Z390" s="64">
        <v>0</v>
      </c>
      <c r="AA390" s="304" t="str">
        <f>IFERROR(R390/U390," ")</f>
        <v xml:space="preserve"> </v>
      </c>
      <c r="AB390" s="64">
        <v>0</v>
      </c>
      <c r="AC390" s="182">
        <v>0</v>
      </c>
      <c r="AD390" s="64">
        <v>0</v>
      </c>
      <c r="AE390" s="64">
        <v>0</v>
      </c>
      <c r="AF390" s="64">
        <v>0</v>
      </c>
      <c r="AG390" s="64">
        <v>0</v>
      </c>
      <c r="AH390" s="64">
        <v>0</v>
      </c>
      <c r="AI390" s="64">
        <v>0</v>
      </c>
      <c r="AJ390" s="233">
        <v>0</v>
      </c>
      <c r="AK390" s="233">
        <v>0</v>
      </c>
      <c r="AL390" s="64">
        <v>0</v>
      </c>
      <c r="AM390" s="182">
        <v>0</v>
      </c>
      <c r="AN390" s="64">
        <v>0</v>
      </c>
      <c r="AO390" s="64">
        <v>0</v>
      </c>
      <c r="AP390" s="64">
        <v>0</v>
      </c>
      <c r="AQ390" s="64">
        <v>0</v>
      </c>
      <c r="AR390" s="64">
        <v>0</v>
      </c>
      <c r="AS390" s="64">
        <v>0</v>
      </c>
      <c r="AT390" s="64">
        <v>0</v>
      </c>
      <c r="AU390" s="182">
        <v>0</v>
      </c>
      <c r="AV390" s="64"/>
      <c r="AW390" s="64"/>
      <c r="AX390" s="64"/>
      <c r="AY390" s="64"/>
      <c r="AZ390" s="64"/>
      <c r="BA390" s="64"/>
      <c r="BB390" s="64"/>
      <c r="BC390" s="64"/>
      <c r="BD390" s="64"/>
      <c r="BE390" s="64"/>
      <c r="BF390" s="64"/>
      <c r="BG390" s="64"/>
      <c r="BH390" s="64"/>
      <c r="BI390" s="64"/>
      <c r="BJ390" s="64"/>
      <c r="BK390" s="64"/>
      <c r="BL390" s="64"/>
      <c r="BM390" s="64"/>
      <c r="BN390" s="64"/>
      <c r="BO390" s="64"/>
      <c r="BP390" s="64"/>
      <c r="BQ390" s="64"/>
      <c r="BR390" s="64"/>
      <c r="BS390" s="64"/>
      <c r="BT390" s="64"/>
      <c r="BU390" s="64"/>
      <c r="BV390" s="64"/>
      <c r="BW390" s="64"/>
      <c r="BX390" s="64"/>
      <c r="BY390" s="64"/>
      <c r="BZ390" s="64"/>
      <c r="CA390" s="64"/>
      <c r="CB390" s="64"/>
      <c r="CC390" s="64"/>
      <c r="CD390" s="64"/>
      <c r="CE390" s="64"/>
      <c r="CF390" s="64"/>
      <c r="CG390" s="64"/>
      <c r="CH390" s="64"/>
      <c r="CI390" s="64"/>
      <c r="CJ390" s="64"/>
      <c r="CK390" s="64"/>
      <c r="CL390" s="64"/>
      <c r="CM390" s="64"/>
      <c r="CN390" s="64"/>
      <c r="CO390" s="64"/>
      <c r="CP390" s="64"/>
      <c r="CQ390" s="64"/>
      <c r="CR390" s="64"/>
      <c r="CS390" s="64"/>
      <c r="CT390" s="64"/>
      <c r="CU390" s="64"/>
      <c r="CV390" s="64"/>
      <c r="CW390" s="64"/>
      <c r="CX390" s="64"/>
      <c r="CY390" s="64"/>
      <c r="CZ390" s="64"/>
      <c r="DA390" s="64"/>
      <c r="DB390" s="64"/>
      <c r="DC390" s="64"/>
      <c r="DD390" s="64"/>
      <c r="DE390" s="64"/>
      <c r="DF390" s="64"/>
      <c r="DG390" s="64"/>
      <c r="DH390" s="64"/>
      <c r="DI390" s="64"/>
      <c r="DJ390" s="64"/>
      <c r="DK390" s="64"/>
      <c r="DL390" s="64"/>
      <c r="DM390" s="64"/>
      <c r="DN390" s="64"/>
      <c r="DO390" s="64"/>
      <c r="DP390" s="64"/>
      <c r="DQ390" s="64"/>
      <c r="DR390" s="64"/>
      <c r="DS390" s="64"/>
      <c r="DT390" s="64"/>
      <c r="DU390" s="64"/>
      <c r="DV390" s="64"/>
      <c r="DW390" s="64"/>
      <c r="DX390" s="64"/>
      <c r="DY390" s="64"/>
      <c r="DZ390" s="64"/>
      <c r="EA390" s="64"/>
      <c r="EB390" s="64"/>
      <c r="EC390" s="64"/>
      <c r="ED390" s="64"/>
      <c r="EE390" s="64"/>
      <c r="EF390" s="64"/>
      <c r="EG390" s="64"/>
      <c r="EH390" s="64"/>
      <c r="EI390" s="64"/>
      <c r="EJ390" s="64"/>
      <c r="EK390" s="64"/>
      <c r="EL390" s="64"/>
      <c r="EM390" s="64"/>
      <c r="EN390" s="64"/>
      <c r="EO390" s="64"/>
      <c r="EP390" s="64"/>
      <c r="EQ390" s="64"/>
      <c r="ER390" s="64"/>
      <c r="ES390" s="64"/>
      <c r="ET390" s="64"/>
      <c r="EU390" s="64"/>
      <c r="EV390" s="64"/>
      <c r="EW390" s="64"/>
      <c r="EX390" s="64"/>
      <c r="EY390" s="64"/>
      <c r="EZ390" s="64"/>
      <c r="FA390" s="64"/>
      <c r="FB390" s="64"/>
      <c r="FC390" s="64"/>
      <c r="FD390" s="64"/>
      <c r="FE390" s="64"/>
      <c r="FF390" s="64"/>
      <c r="FG390" s="64"/>
      <c r="FH390" s="64"/>
      <c r="FI390" s="64"/>
      <c r="FJ390" s="64"/>
      <c r="FK390" s="64"/>
      <c r="FL390" s="64"/>
      <c r="FM390" s="64"/>
      <c r="FN390" s="64"/>
      <c r="FO390" s="64"/>
      <c r="FP390" s="64"/>
      <c r="FQ390" s="64"/>
      <c r="FR390" s="64"/>
      <c r="FS390" s="64"/>
      <c r="FT390" s="64"/>
      <c r="FU390" s="64"/>
      <c r="FV390" s="64"/>
      <c r="FW390" s="64"/>
      <c r="FX390" s="64"/>
      <c r="FY390" s="64"/>
      <c r="FZ390" s="64"/>
      <c r="GA390" s="64"/>
      <c r="GB390" s="64"/>
      <c r="GC390" s="64"/>
      <c r="GD390" s="64"/>
      <c r="GE390" s="64"/>
      <c r="GF390" s="64"/>
      <c r="GG390" s="64"/>
      <c r="GH390" s="64"/>
      <c r="GI390" s="64"/>
      <c r="GJ390" s="64"/>
      <c r="GK390" s="64"/>
      <c r="GL390" s="64"/>
      <c r="GM390" s="64"/>
      <c r="GN390" s="64"/>
      <c r="GO390" s="64"/>
      <c r="GP390" s="64"/>
      <c r="GQ390" s="64"/>
      <c r="GR390" s="64"/>
      <c r="GS390" s="64"/>
      <c r="GT390" s="64"/>
      <c r="GU390" s="64"/>
      <c r="GV390" s="64"/>
      <c r="GW390" s="64"/>
      <c r="GX390" s="64"/>
      <c r="GY390" s="64"/>
      <c r="GZ390" s="64"/>
      <c r="HA390" s="64"/>
      <c r="HB390" s="64"/>
      <c r="HC390" s="64"/>
      <c r="HD390" s="64"/>
      <c r="HE390" s="64"/>
      <c r="HF390" s="64"/>
      <c r="HG390" s="64"/>
      <c r="HH390" s="64"/>
      <c r="HI390" s="64"/>
      <c r="HJ390" s="64"/>
      <c r="HK390" s="64"/>
      <c r="HL390" s="64"/>
      <c r="HM390" s="64"/>
      <c r="HN390" s="64"/>
      <c r="HO390" s="64"/>
      <c r="HP390" s="64"/>
      <c r="HQ390" s="64"/>
      <c r="HR390" s="64"/>
      <c r="HS390" s="64"/>
      <c r="HT390" s="64"/>
      <c r="HU390" s="64"/>
      <c r="HV390" s="64"/>
      <c r="HW390" s="64"/>
      <c r="HX390" s="64"/>
      <c r="HY390" s="64"/>
      <c r="HZ390" s="64"/>
      <c r="IA390" s="64"/>
      <c r="IB390" s="64"/>
      <c r="IC390" s="64"/>
      <c r="ID390" s="64"/>
      <c r="IE390" s="64"/>
      <c r="IF390" s="64"/>
      <c r="IG390" s="64"/>
      <c r="IH390" s="64"/>
      <c r="II390" s="64"/>
      <c r="IJ390" s="64"/>
      <c r="IK390" s="64"/>
      <c r="IL390" s="64"/>
      <c r="IM390" s="64"/>
      <c r="IN390" s="64"/>
      <c r="IO390" s="64"/>
      <c r="IP390" s="64"/>
      <c r="IQ390" s="64"/>
      <c r="IR390" s="64"/>
      <c r="IS390" s="64"/>
      <c r="IT390" s="64"/>
      <c r="IU390" s="64"/>
      <c r="IV390" s="64"/>
      <c r="IW390" s="64"/>
      <c r="IX390" s="64"/>
      <c r="IY390" s="64"/>
      <c r="IZ390" s="64"/>
      <c r="JA390" s="64"/>
      <c r="JB390" s="64"/>
      <c r="JC390" s="64"/>
      <c r="JD390" s="64"/>
      <c r="JE390" s="64"/>
      <c r="JF390" s="64"/>
      <c r="JG390" s="64"/>
      <c r="JH390" s="64"/>
      <c r="JI390" s="64"/>
      <c r="JJ390" s="64"/>
      <c r="JK390" s="64"/>
      <c r="JL390" s="64"/>
      <c r="JM390" s="64"/>
      <c r="JN390" s="64"/>
      <c r="JO390" s="64"/>
      <c r="JP390" s="64"/>
      <c r="JQ390" s="64"/>
      <c r="JR390" s="64"/>
      <c r="JS390" s="64"/>
      <c r="JT390" s="64"/>
      <c r="JU390" s="64"/>
      <c r="JV390" s="64"/>
      <c r="JW390" s="64"/>
      <c r="JX390" s="64"/>
      <c r="JY390" s="64"/>
      <c r="JZ390" s="64"/>
      <c r="KA390" s="64"/>
      <c r="KB390" s="64"/>
      <c r="KC390" s="64"/>
    </row>
    <row r="391" spans="1:289" hidden="1">
      <c r="A391" s="228"/>
      <c r="B391" s="295" t="str" cm="1">
        <f t="array" ref="B391">IFERROR(INDEX(Sensors_OpuBC_cpXFP!$G$2:$G$1013,MATCH($A391,Sensors_OpuBC_cpXFP!$A$2:$A$1013,0),0),"")</f>
        <v/>
      </c>
      <c r="C391" s="296" t="str" cm="1">
        <f t="array" ref="C391">IFERROR(INDEX(Sensors_OpuBC_cpXFP!$H$2:$H$1013,MATCH($A391,Sensors_OpuBC_cpXFP!$A$2:$A$1013,0),0),"")</f>
        <v/>
      </c>
      <c r="D391" s="229" t="s">
        <v>793</v>
      </c>
      <c r="E391" s="308" t="str" cm="1">
        <f t="array" ref="E391">IFERROR(INDEX(Ligands_names_and_links!$B$3:$B$111,MATCH($D391,Ligands_names_and_links!$A$3:$A$111,0),0)," ")</f>
        <v>Duloxetine</v>
      </c>
      <c r="R391" s="244"/>
      <c r="U391" s="233"/>
      <c r="AA391" s="233"/>
      <c r="AJ391" s="233"/>
      <c r="AK391" s="233"/>
    </row>
    <row r="392" spans="1:289" hidden="1">
      <c r="A392" s="228"/>
      <c r="B392" s="295" t="str" cm="1">
        <f t="array" ref="B392">IFERROR(INDEX(Sensors_OpuBC_cpXFP!$G$2:$G$1013,MATCH($A392,Sensors_OpuBC_cpXFP!$A$2:$A$1013,0),0),"")</f>
        <v/>
      </c>
      <c r="C392" s="296" t="str" cm="1">
        <f t="array" ref="C392">IFERROR(INDEX(Sensors_OpuBC_cpXFP!$H$2:$H$1013,MATCH($A392,Sensors_OpuBC_cpXFP!$A$2:$A$1013,0),0),"")</f>
        <v/>
      </c>
      <c r="D392" s="229" t="s">
        <v>793</v>
      </c>
      <c r="E392" s="308" t="str" cm="1">
        <f t="array" ref="E392">IFERROR(INDEX(Ligands_names_and_links!$B$3:$B$111,MATCH($D392,Ligands_names_and_links!$A$3:$A$111,0),0)," ")</f>
        <v>Duloxetine</v>
      </c>
      <c r="R392" s="244"/>
      <c r="U392" s="233"/>
      <c r="AA392" s="233"/>
      <c r="AJ392" s="233"/>
      <c r="AK392" s="233"/>
    </row>
    <row r="393" spans="1:289" hidden="1">
      <c r="A393" s="228">
        <v>0</v>
      </c>
      <c r="B393" s="295" t="str" cm="1">
        <f t="array" ref="B393">IFERROR(INDEX(Sensors_OpuBC_cpXFP!$G$2:$G$1013,MATCH($A393,Sensors_OpuBC_cpXFP!$A$2:$A$1013,0),0),"")</f>
        <v/>
      </c>
      <c r="C393" s="296" t="str" cm="1">
        <f t="array" ref="C393">IFERROR(INDEX(Sensors_OpuBC_cpXFP!$H$2:$H$1013,MATCH($A393,Sensors_OpuBC_cpXFP!$A$2:$A$1013,0),0),"")</f>
        <v/>
      </c>
      <c r="D393" s="229" t="s">
        <v>794</v>
      </c>
      <c r="E393" s="308" t="str" cm="1">
        <f t="array" ref="E393">IFERROR(INDEX(Ligands_names_and_links!$B$3:$B$111,MATCH($D393,Ligands_names_and_links!$A$3:$A$111,0),0)," ")</f>
        <v>Paroxetine</v>
      </c>
      <c r="F393" s="137">
        <v>0</v>
      </c>
      <c r="H393" s="137">
        <v>0</v>
      </c>
      <c r="J393" s="64">
        <v>0</v>
      </c>
      <c r="K393" s="64">
        <v>0</v>
      </c>
      <c r="L393" s="64">
        <v>0</v>
      </c>
      <c r="M393" s="64">
        <v>0</v>
      </c>
      <c r="N393" s="182">
        <v>0</v>
      </c>
      <c r="O393" s="64">
        <v>0</v>
      </c>
      <c r="Q393" s="64">
        <v>0</v>
      </c>
      <c r="R393" s="244">
        <v>0</v>
      </c>
      <c r="S393" s="64">
        <v>0</v>
      </c>
      <c r="T393" s="64">
        <v>0</v>
      </c>
      <c r="U393" s="233">
        <v>0</v>
      </c>
      <c r="V393" s="64">
        <v>0</v>
      </c>
      <c r="W393" s="64">
        <v>0</v>
      </c>
      <c r="X393" s="64">
        <v>0</v>
      </c>
      <c r="Y393" s="64">
        <v>0</v>
      </c>
      <c r="Z393" s="64">
        <v>0</v>
      </c>
      <c r="AA393" s="304" t="str">
        <f>IFERROR(R393/U393," ")</f>
        <v xml:space="preserve"> </v>
      </c>
      <c r="AB393" s="64">
        <v>0</v>
      </c>
      <c r="AC393" s="182">
        <v>0</v>
      </c>
      <c r="AD393" s="64">
        <v>0</v>
      </c>
      <c r="AE393" s="64">
        <v>0</v>
      </c>
      <c r="AF393" s="64">
        <v>0</v>
      </c>
      <c r="AG393" s="64">
        <v>0</v>
      </c>
      <c r="AH393" s="64">
        <v>0</v>
      </c>
      <c r="AI393" s="64">
        <v>0</v>
      </c>
      <c r="AJ393" s="233">
        <v>0</v>
      </c>
      <c r="AK393" s="233">
        <v>0</v>
      </c>
      <c r="AL393" s="64">
        <v>0</v>
      </c>
      <c r="AM393" s="182">
        <v>0</v>
      </c>
      <c r="AN393" s="64">
        <v>0</v>
      </c>
      <c r="AO393" s="64">
        <v>0</v>
      </c>
      <c r="AP393" s="64">
        <v>0</v>
      </c>
      <c r="AQ393" s="64">
        <v>0</v>
      </c>
      <c r="AR393" s="64">
        <v>0</v>
      </c>
      <c r="AS393" s="64">
        <v>0</v>
      </c>
      <c r="AT393" s="64">
        <v>0</v>
      </c>
      <c r="AU393" s="182">
        <v>0</v>
      </c>
    </row>
    <row r="394" spans="1:289" hidden="1">
      <c r="A394" s="234"/>
      <c r="B394" s="297" t="str" cm="1">
        <f t="array" ref="B394">IFERROR(INDEX(Sensors_OpuBC_cpXFP!$G$2:$G$1013,MATCH($A394,Sensors_OpuBC_cpXFP!$A$2:$A$1013,0),0),"")</f>
        <v/>
      </c>
      <c r="C394" s="298" t="str" cm="1">
        <f t="array" ref="C394">IFERROR(INDEX(Sensors_OpuBC_cpXFP!$H$2:$H$1013,MATCH($A394,Sensors_OpuBC_cpXFP!$A$2:$A$1013,0),0),"")</f>
        <v/>
      </c>
      <c r="D394" s="235" t="s">
        <v>794</v>
      </c>
      <c r="E394" s="309" t="str" cm="1">
        <f t="array" ref="E394">IFERROR(INDEX(Ligands_names_and_links!$B$3:$B$111,MATCH($D394,Ligands_names_and_links!$A$3:$A$111,0),0)," ")</f>
        <v>Paroxetine</v>
      </c>
      <c r="F394" s="236"/>
      <c r="G394" s="236"/>
      <c r="H394" s="236"/>
      <c r="I394" s="237"/>
      <c r="J394" s="238"/>
      <c r="K394" s="238"/>
      <c r="L394" s="238"/>
      <c r="M394" s="238"/>
      <c r="N394" s="239"/>
      <c r="O394" s="238"/>
      <c r="P394" s="236"/>
      <c r="Q394" s="238"/>
      <c r="R394" s="245"/>
      <c r="S394" s="238"/>
      <c r="T394" s="238"/>
      <c r="U394" s="243"/>
      <c r="V394" s="238"/>
      <c r="W394" s="238"/>
      <c r="X394" s="238"/>
      <c r="Y394" s="238"/>
      <c r="Z394" s="238"/>
      <c r="AA394" s="243"/>
      <c r="AB394" s="238"/>
      <c r="AC394" s="239"/>
      <c r="AD394" s="238"/>
      <c r="AE394" s="238"/>
      <c r="AF394" s="238"/>
      <c r="AG394" s="238"/>
      <c r="AH394" s="238"/>
      <c r="AI394" s="238"/>
      <c r="AJ394" s="243"/>
      <c r="AK394" s="243"/>
      <c r="AL394" s="238"/>
      <c r="AM394" s="239"/>
      <c r="AN394" s="238"/>
      <c r="AO394" s="238"/>
      <c r="AP394" s="238"/>
      <c r="AQ394" s="238"/>
      <c r="AR394" s="238"/>
      <c r="AS394" s="238"/>
      <c r="AT394" s="238"/>
      <c r="AU394" s="239"/>
    </row>
    <row r="395" spans="1:289" hidden="1">
      <c r="A395" s="228"/>
      <c r="B395" s="295" t="str" cm="1">
        <f t="array" ref="B395">IFERROR(INDEX(Sensors_OpuBC_cpXFP!$G$2:$G$1013,MATCH($A395,Sensors_OpuBC_cpXFP!$A$2:$A$1013,0),0),"")</f>
        <v/>
      </c>
      <c r="C395" s="296" t="str" cm="1">
        <f t="array" ref="C395">IFERROR(INDEX(Sensors_OpuBC_cpXFP!$H$2:$H$1013,MATCH($A395,Sensors_OpuBC_cpXFP!$A$2:$A$1013,0),0),"")</f>
        <v/>
      </c>
      <c r="D395" s="229" t="s">
        <v>794</v>
      </c>
      <c r="E395" s="308" t="str" cm="1">
        <f t="array" ref="E395">IFERROR(INDEX(Ligands_names_and_links!$B$3:$B$111,MATCH($D395,Ligands_names_and_links!$A$3:$A$111,0),0)," ")</f>
        <v>Paroxetine</v>
      </c>
      <c r="R395" s="244"/>
      <c r="U395" s="233"/>
      <c r="AA395" s="233"/>
      <c r="AJ395" s="233"/>
      <c r="AK395" s="233"/>
    </row>
    <row r="396" spans="1:289" s="238" customFormat="1" hidden="1">
      <c r="A396" s="228">
        <v>0</v>
      </c>
      <c r="B396" s="295" t="str" cm="1">
        <f t="array" ref="B396">IFERROR(INDEX(Sensors_OpuBC_cpXFP!$G$2:$G$1013,MATCH($A396,Sensors_OpuBC_cpXFP!$A$2:$A$1013,0),0),"")</f>
        <v/>
      </c>
      <c r="C396" s="296" t="str" cm="1">
        <f t="array" ref="C396">IFERROR(INDEX(Sensors_OpuBC_cpXFP!$H$2:$H$1013,MATCH($A396,Sensors_OpuBC_cpXFP!$A$2:$A$1013,0),0),"")</f>
        <v/>
      </c>
      <c r="D396" s="229" t="s">
        <v>795</v>
      </c>
      <c r="E396" s="308" t="str" cm="1">
        <f t="array" ref="E396">IFERROR(INDEX(Ligands_names_and_links!$B$3:$B$111,MATCH($D396,Ligands_names_and_links!$A$3:$A$111,0),0)," ")</f>
        <v>Venlafaxine</v>
      </c>
      <c r="F396" s="137">
        <v>0</v>
      </c>
      <c r="G396" s="137"/>
      <c r="H396" s="137">
        <v>0</v>
      </c>
      <c r="I396" s="142"/>
      <c r="J396" s="64">
        <v>0</v>
      </c>
      <c r="K396" s="64">
        <v>0</v>
      </c>
      <c r="L396" s="64">
        <v>0</v>
      </c>
      <c r="M396" s="64">
        <v>0</v>
      </c>
      <c r="N396" s="182">
        <v>0</v>
      </c>
      <c r="O396" s="64">
        <v>0</v>
      </c>
      <c r="P396" s="137"/>
      <c r="Q396" s="64">
        <v>0</v>
      </c>
      <c r="R396" s="244">
        <v>0</v>
      </c>
      <c r="S396" s="64">
        <v>0</v>
      </c>
      <c r="T396" s="64">
        <v>0</v>
      </c>
      <c r="U396" s="233">
        <v>0</v>
      </c>
      <c r="V396" s="64">
        <v>0</v>
      </c>
      <c r="W396" s="64">
        <v>0</v>
      </c>
      <c r="X396" s="64">
        <v>0</v>
      </c>
      <c r="Y396" s="64">
        <v>0</v>
      </c>
      <c r="Z396" s="64">
        <v>0</v>
      </c>
      <c r="AA396" s="304" t="str">
        <f>IFERROR(R396/U396," ")</f>
        <v xml:space="preserve"> </v>
      </c>
      <c r="AB396" s="64">
        <v>0</v>
      </c>
      <c r="AC396" s="182">
        <v>0</v>
      </c>
      <c r="AD396" s="64">
        <v>0</v>
      </c>
      <c r="AE396" s="64">
        <v>0</v>
      </c>
      <c r="AF396" s="64">
        <v>0</v>
      </c>
      <c r="AG396" s="64">
        <v>0</v>
      </c>
      <c r="AH396" s="64">
        <v>0</v>
      </c>
      <c r="AI396" s="64">
        <v>0</v>
      </c>
      <c r="AJ396" s="233">
        <v>0</v>
      </c>
      <c r="AK396" s="233">
        <v>0</v>
      </c>
      <c r="AL396" s="64">
        <v>0</v>
      </c>
      <c r="AM396" s="182">
        <v>0</v>
      </c>
      <c r="AN396" s="64">
        <v>0</v>
      </c>
      <c r="AO396" s="64">
        <v>0</v>
      </c>
      <c r="AP396" s="64">
        <v>0</v>
      </c>
      <c r="AQ396" s="64">
        <v>0</v>
      </c>
      <c r="AR396" s="64">
        <v>0</v>
      </c>
      <c r="AS396" s="64">
        <v>0</v>
      </c>
      <c r="AT396" s="64">
        <v>0</v>
      </c>
      <c r="AU396" s="182">
        <v>0</v>
      </c>
      <c r="AV396" s="64"/>
      <c r="AW396" s="64"/>
      <c r="AX396" s="64"/>
      <c r="AY396" s="64"/>
      <c r="AZ396" s="64"/>
      <c r="BA396" s="64"/>
      <c r="BB396" s="64"/>
      <c r="BC396" s="64"/>
      <c r="BD396" s="64"/>
      <c r="BE396" s="64"/>
      <c r="BF396" s="64"/>
      <c r="BG396" s="64"/>
      <c r="BH396" s="64"/>
      <c r="BI396" s="64"/>
      <c r="BJ396" s="64"/>
      <c r="BK396" s="64"/>
      <c r="BL396" s="64"/>
      <c r="BM396" s="64"/>
      <c r="BN396" s="64"/>
      <c r="BO396" s="64"/>
      <c r="BP396" s="64"/>
      <c r="BQ396" s="64"/>
      <c r="BR396" s="64"/>
      <c r="BS396" s="64"/>
      <c r="BT396" s="64"/>
      <c r="BU396" s="64"/>
      <c r="BV396" s="64"/>
      <c r="BW396" s="64"/>
      <c r="BX396" s="64"/>
      <c r="BY396" s="64"/>
      <c r="BZ396" s="64"/>
      <c r="CA396" s="64"/>
      <c r="CB396" s="64"/>
      <c r="CC396" s="64"/>
      <c r="CD396" s="64"/>
      <c r="CE396" s="64"/>
      <c r="CF396" s="64"/>
      <c r="CG396" s="64"/>
      <c r="CH396" s="64"/>
      <c r="CI396" s="64"/>
      <c r="CJ396" s="64"/>
      <c r="CK396" s="64"/>
      <c r="CL396" s="64"/>
      <c r="CM396" s="64"/>
      <c r="CN396" s="64"/>
      <c r="CO396" s="64"/>
      <c r="CP396" s="64"/>
      <c r="CQ396" s="64"/>
      <c r="CR396" s="64"/>
      <c r="CS396" s="64"/>
      <c r="CT396" s="64"/>
      <c r="CU396" s="64"/>
      <c r="CV396" s="64"/>
      <c r="CW396" s="64"/>
      <c r="CX396" s="64"/>
      <c r="CY396" s="64"/>
      <c r="CZ396" s="64"/>
      <c r="DA396" s="64"/>
      <c r="DB396" s="64"/>
      <c r="DC396" s="64"/>
      <c r="DD396" s="64"/>
      <c r="DE396" s="64"/>
      <c r="DF396" s="64"/>
      <c r="DG396" s="64"/>
      <c r="DH396" s="64"/>
      <c r="DI396" s="64"/>
      <c r="DJ396" s="64"/>
      <c r="DK396" s="64"/>
      <c r="DL396" s="64"/>
      <c r="DM396" s="64"/>
      <c r="DN396" s="64"/>
      <c r="DO396" s="64"/>
      <c r="DP396" s="64"/>
      <c r="DQ396" s="64"/>
      <c r="DR396" s="64"/>
      <c r="DS396" s="64"/>
      <c r="DT396" s="64"/>
      <c r="DU396" s="64"/>
      <c r="DV396" s="64"/>
      <c r="DW396" s="64"/>
      <c r="DX396" s="64"/>
      <c r="DY396" s="64"/>
      <c r="DZ396" s="64"/>
      <c r="EA396" s="64"/>
      <c r="EB396" s="64"/>
      <c r="EC396" s="64"/>
      <c r="ED396" s="64"/>
      <c r="EE396" s="64"/>
      <c r="EF396" s="64"/>
      <c r="EG396" s="64"/>
      <c r="EH396" s="64"/>
      <c r="EI396" s="64"/>
      <c r="EJ396" s="64"/>
      <c r="EK396" s="64"/>
      <c r="EL396" s="64"/>
      <c r="EM396" s="64"/>
      <c r="EN396" s="64"/>
      <c r="EO396" s="64"/>
      <c r="EP396" s="64"/>
      <c r="EQ396" s="64"/>
      <c r="ER396" s="64"/>
      <c r="ES396" s="64"/>
      <c r="ET396" s="64"/>
      <c r="EU396" s="64"/>
      <c r="EV396" s="64"/>
      <c r="EW396" s="64"/>
      <c r="EX396" s="64"/>
      <c r="EY396" s="64"/>
      <c r="EZ396" s="64"/>
      <c r="FA396" s="64"/>
      <c r="FB396" s="64"/>
      <c r="FC396" s="64"/>
      <c r="FD396" s="64"/>
      <c r="FE396" s="64"/>
      <c r="FF396" s="64"/>
      <c r="FG396" s="64"/>
      <c r="FH396" s="64"/>
      <c r="FI396" s="64"/>
      <c r="FJ396" s="64"/>
      <c r="FK396" s="64"/>
      <c r="FL396" s="64"/>
      <c r="FM396" s="64"/>
      <c r="FN396" s="64"/>
      <c r="FO396" s="64"/>
      <c r="FP396" s="64"/>
      <c r="FQ396" s="64"/>
      <c r="FR396" s="64"/>
      <c r="FS396" s="64"/>
      <c r="FT396" s="64"/>
      <c r="FU396" s="64"/>
      <c r="FV396" s="64"/>
      <c r="FW396" s="64"/>
      <c r="FX396" s="64"/>
      <c r="FY396" s="64"/>
      <c r="FZ396" s="64"/>
      <c r="GA396" s="64"/>
      <c r="GB396" s="64"/>
      <c r="GC396" s="64"/>
      <c r="GD396" s="64"/>
      <c r="GE396" s="64"/>
      <c r="GF396" s="64"/>
      <c r="GG396" s="64"/>
      <c r="GH396" s="64"/>
      <c r="GI396" s="64"/>
      <c r="GJ396" s="64"/>
      <c r="GK396" s="64"/>
      <c r="GL396" s="64"/>
      <c r="GM396" s="64"/>
      <c r="GN396" s="64"/>
      <c r="GO396" s="64"/>
      <c r="GP396" s="64"/>
      <c r="GQ396" s="64"/>
      <c r="GR396" s="64"/>
      <c r="GS396" s="64"/>
      <c r="GT396" s="64"/>
      <c r="GU396" s="64"/>
      <c r="GV396" s="64"/>
      <c r="GW396" s="64"/>
      <c r="GX396" s="64"/>
      <c r="GY396" s="64"/>
      <c r="GZ396" s="64"/>
      <c r="HA396" s="64"/>
      <c r="HB396" s="64"/>
      <c r="HC396" s="64"/>
      <c r="HD396" s="64"/>
      <c r="HE396" s="64"/>
      <c r="HF396" s="64"/>
      <c r="HG396" s="64"/>
      <c r="HH396" s="64"/>
      <c r="HI396" s="64"/>
      <c r="HJ396" s="64"/>
      <c r="HK396" s="64"/>
      <c r="HL396" s="64"/>
      <c r="HM396" s="64"/>
      <c r="HN396" s="64"/>
      <c r="HO396" s="64"/>
      <c r="HP396" s="64"/>
      <c r="HQ396" s="64"/>
      <c r="HR396" s="64"/>
      <c r="HS396" s="64"/>
      <c r="HT396" s="64"/>
      <c r="HU396" s="64"/>
      <c r="HV396" s="64"/>
      <c r="HW396" s="64"/>
      <c r="HX396" s="64"/>
      <c r="HY396" s="64"/>
      <c r="HZ396" s="64"/>
      <c r="IA396" s="64"/>
      <c r="IB396" s="64"/>
      <c r="IC396" s="64"/>
      <c r="ID396" s="64"/>
      <c r="IE396" s="64"/>
      <c r="IF396" s="64"/>
      <c r="IG396" s="64"/>
      <c r="IH396" s="64"/>
      <c r="II396" s="64"/>
      <c r="IJ396" s="64"/>
      <c r="IK396" s="64"/>
      <c r="IL396" s="64"/>
      <c r="IM396" s="64"/>
      <c r="IN396" s="64"/>
      <c r="IO396" s="64"/>
      <c r="IP396" s="64"/>
      <c r="IQ396" s="64"/>
      <c r="IR396" s="64"/>
      <c r="IS396" s="64"/>
      <c r="IT396" s="64"/>
      <c r="IU396" s="64"/>
      <c r="IV396" s="64"/>
      <c r="IW396" s="64"/>
      <c r="IX396" s="64"/>
      <c r="IY396" s="64"/>
      <c r="IZ396" s="64"/>
      <c r="JA396" s="64"/>
      <c r="JB396" s="64"/>
      <c r="JC396" s="64"/>
      <c r="JD396" s="64"/>
      <c r="JE396" s="64"/>
      <c r="JF396" s="64"/>
      <c r="JG396" s="64"/>
      <c r="JH396" s="64"/>
      <c r="JI396" s="64"/>
      <c r="JJ396" s="64"/>
      <c r="JK396" s="64"/>
      <c r="JL396" s="64"/>
      <c r="JM396" s="64"/>
      <c r="JN396" s="64"/>
      <c r="JO396" s="64"/>
      <c r="JP396" s="64"/>
      <c r="JQ396" s="64"/>
      <c r="JR396" s="64"/>
      <c r="JS396" s="64"/>
      <c r="JT396" s="64"/>
      <c r="JU396" s="64"/>
      <c r="JV396" s="64"/>
      <c r="JW396" s="64"/>
      <c r="JX396" s="64"/>
      <c r="JY396" s="64"/>
      <c r="JZ396" s="64"/>
      <c r="KA396" s="64"/>
      <c r="KB396" s="64"/>
      <c r="KC396" s="64"/>
    </row>
    <row r="397" spans="1:289" hidden="1">
      <c r="A397" s="228"/>
      <c r="B397" s="295" t="str" cm="1">
        <f t="array" ref="B397">IFERROR(INDEX(Sensors_OpuBC_cpXFP!$G$2:$G$1013,MATCH($A397,Sensors_OpuBC_cpXFP!$A$2:$A$1013,0),0),"")</f>
        <v/>
      </c>
      <c r="C397" s="296" t="str" cm="1">
        <f t="array" ref="C397">IFERROR(INDEX(Sensors_OpuBC_cpXFP!$H$2:$H$1013,MATCH($A397,Sensors_OpuBC_cpXFP!$A$2:$A$1013,0),0),"")</f>
        <v/>
      </c>
      <c r="D397" s="229" t="s">
        <v>795</v>
      </c>
      <c r="E397" s="308" t="str" cm="1">
        <f t="array" ref="E397">IFERROR(INDEX(Ligands_names_and_links!$B$3:$B$111,MATCH($D397,Ligands_names_and_links!$A$3:$A$111,0),0)," ")</f>
        <v>Venlafaxine</v>
      </c>
      <c r="R397" s="244"/>
      <c r="U397" s="233"/>
      <c r="AA397" s="233"/>
      <c r="AJ397" s="233"/>
      <c r="AK397" s="233"/>
    </row>
    <row r="398" spans="1:289" hidden="1">
      <c r="A398" s="228"/>
      <c r="B398" s="295" t="str" cm="1">
        <f t="array" ref="B398">IFERROR(INDEX(Sensors_OpuBC_cpXFP!$G$2:$G$1013,MATCH($A398,Sensors_OpuBC_cpXFP!$A$2:$A$1013,0),0),"")</f>
        <v/>
      </c>
      <c r="C398" s="296" t="str" cm="1">
        <f t="array" ref="C398">IFERROR(INDEX(Sensors_OpuBC_cpXFP!$H$2:$H$1013,MATCH($A398,Sensors_OpuBC_cpXFP!$A$2:$A$1013,0),0),"")</f>
        <v/>
      </c>
      <c r="D398" s="229" t="s">
        <v>795</v>
      </c>
      <c r="E398" s="308" t="str" cm="1">
        <f t="array" ref="E398">IFERROR(INDEX(Ligands_names_and_links!$B$3:$B$111,MATCH($D398,Ligands_names_and_links!$A$3:$A$111,0),0)," ")</f>
        <v>Venlafaxine</v>
      </c>
      <c r="R398" s="244"/>
      <c r="U398" s="233"/>
      <c r="AA398" s="233"/>
      <c r="AJ398" s="233"/>
      <c r="AK398" s="233"/>
    </row>
    <row r="399" spans="1:289" hidden="1">
      <c r="A399" s="228">
        <v>0</v>
      </c>
      <c r="B399" s="295" t="str" cm="1">
        <f t="array" ref="B399">IFERROR(INDEX(Sensors_OpuBC_cpXFP!$G$2:$G$1013,MATCH($A399,Sensors_OpuBC_cpXFP!$A$2:$A$1013,0),0),"")</f>
        <v/>
      </c>
      <c r="C399" s="296" t="str" cm="1">
        <f t="array" ref="C399">IFERROR(INDEX(Sensors_OpuBC_cpXFP!$H$2:$H$1013,MATCH($A399,Sensors_OpuBC_cpXFP!$A$2:$A$1013,0),0),"")</f>
        <v/>
      </c>
      <c r="D399" s="229" t="s">
        <v>796</v>
      </c>
      <c r="E399" s="308" t="str" cm="1">
        <f t="array" ref="E399">IFERROR(INDEX(Ligands_names_and_links!$B$3:$B$111,MATCH($D399,Ligands_names_and_links!$A$3:$A$111,0),0)," ")</f>
        <v>Norfluoxetine</v>
      </c>
      <c r="F399" s="137">
        <v>0</v>
      </c>
      <c r="H399" s="137">
        <v>0</v>
      </c>
      <c r="J399" s="64">
        <v>0</v>
      </c>
      <c r="K399" s="64">
        <v>0</v>
      </c>
      <c r="L399" s="64">
        <v>0</v>
      </c>
      <c r="M399" s="64">
        <v>0</v>
      </c>
      <c r="N399" s="182">
        <v>0</v>
      </c>
      <c r="O399" s="64">
        <v>0</v>
      </c>
      <c r="Q399" s="64">
        <v>0</v>
      </c>
      <c r="R399" s="244">
        <v>0</v>
      </c>
      <c r="S399" s="64">
        <v>0</v>
      </c>
      <c r="T399" s="64">
        <v>0</v>
      </c>
      <c r="U399" s="233">
        <v>0</v>
      </c>
      <c r="V399" s="64">
        <v>0</v>
      </c>
      <c r="W399" s="64">
        <v>0</v>
      </c>
      <c r="X399" s="64">
        <v>0</v>
      </c>
      <c r="Y399" s="64">
        <v>0</v>
      </c>
      <c r="Z399" s="64">
        <v>0</v>
      </c>
      <c r="AA399" s="304" t="str">
        <f>IFERROR(R399/U399," ")</f>
        <v xml:space="preserve"> </v>
      </c>
      <c r="AB399" s="64">
        <v>0</v>
      </c>
      <c r="AC399" s="182">
        <v>0</v>
      </c>
      <c r="AD399" s="64">
        <v>0</v>
      </c>
      <c r="AE399" s="64">
        <v>0</v>
      </c>
      <c r="AF399" s="64">
        <v>0</v>
      </c>
      <c r="AG399" s="64">
        <v>0</v>
      </c>
      <c r="AH399" s="64">
        <v>0</v>
      </c>
      <c r="AI399" s="64">
        <v>0</v>
      </c>
      <c r="AJ399" s="233">
        <v>0</v>
      </c>
      <c r="AK399" s="233">
        <v>0</v>
      </c>
      <c r="AL399" s="64">
        <v>0</v>
      </c>
      <c r="AM399" s="182">
        <v>0</v>
      </c>
      <c r="AN399" s="64">
        <v>0</v>
      </c>
      <c r="AO399" s="64">
        <v>0</v>
      </c>
      <c r="AP399" s="64">
        <v>0</v>
      </c>
      <c r="AQ399" s="64">
        <v>0</v>
      </c>
      <c r="AR399" s="64">
        <v>0</v>
      </c>
      <c r="AS399" s="64">
        <v>0</v>
      </c>
      <c r="AT399" s="64">
        <v>0</v>
      </c>
      <c r="AU399" s="182">
        <v>0</v>
      </c>
    </row>
    <row r="400" spans="1:289" hidden="1">
      <c r="A400" s="234"/>
      <c r="B400" s="297" t="str" cm="1">
        <f t="array" ref="B400">IFERROR(INDEX(Sensors_OpuBC_cpXFP!$G$2:$G$1013,MATCH($A400,Sensors_OpuBC_cpXFP!$A$2:$A$1013,0),0),"")</f>
        <v/>
      </c>
      <c r="C400" s="298" t="str" cm="1">
        <f t="array" ref="C400">IFERROR(INDEX(Sensors_OpuBC_cpXFP!$H$2:$H$1013,MATCH($A400,Sensors_OpuBC_cpXFP!$A$2:$A$1013,0),0),"")</f>
        <v/>
      </c>
      <c r="D400" s="235" t="s">
        <v>796</v>
      </c>
      <c r="E400" s="309" t="str" cm="1">
        <f t="array" ref="E400">IFERROR(INDEX(Ligands_names_and_links!$B$3:$B$111,MATCH($D400,Ligands_names_and_links!$A$3:$A$111,0),0)," ")</f>
        <v>Norfluoxetine</v>
      </c>
      <c r="F400" s="236"/>
      <c r="G400" s="236"/>
      <c r="H400" s="236"/>
      <c r="I400" s="237"/>
      <c r="J400" s="238"/>
      <c r="K400" s="238"/>
      <c r="L400" s="238"/>
      <c r="M400" s="238"/>
      <c r="N400" s="239"/>
      <c r="O400" s="238"/>
      <c r="P400" s="236"/>
      <c r="Q400" s="238"/>
      <c r="R400" s="245"/>
      <c r="S400" s="238"/>
      <c r="T400" s="238"/>
      <c r="U400" s="243"/>
      <c r="V400" s="238"/>
      <c r="W400" s="238"/>
      <c r="X400" s="238"/>
      <c r="Y400" s="238"/>
      <c r="Z400" s="238"/>
      <c r="AA400" s="243"/>
      <c r="AB400" s="238"/>
      <c r="AC400" s="239"/>
      <c r="AD400" s="238"/>
      <c r="AE400" s="238"/>
      <c r="AF400" s="238"/>
      <c r="AG400" s="238"/>
      <c r="AH400" s="238"/>
      <c r="AI400" s="238"/>
      <c r="AJ400" s="243"/>
      <c r="AK400" s="243"/>
      <c r="AL400" s="238"/>
      <c r="AM400" s="239"/>
      <c r="AN400" s="238"/>
      <c r="AO400" s="238"/>
      <c r="AP400" s="238"/>
      <c r="AQ400" s="238"/>
      <c r="AR400" s="238"/>
      <c r="AS400" s="238"/>
      <c r="AT400" s="238"/>
      <c r="AU400" s="239"/>
    </row>
    <row r="401" spans="1:289" hidden="1">
      <c r="A401" s="228"/>
      <c r="B401" s="295" t="str" cm="1">
        <f t="array" ref="B401">IFERROR(INDEX(Sensors_OpuBC_cpXFP!$G$2:$G$1013,MATCH($A401,Sensors_OpuBC_cpXFP!$A$2:$A$1013,0),0),"")</f>
        <v/>
      </c>
      <c r="C401" s="296" t="str" cm="1">
        <f t="array" ref="C401">IFERROR(INDEX(Sensors_OpuBC_cpXFP!$H$2:$H$1013,MATCH($A401,Sensors_OpuBC_cpXFP!$A$2:$A$1013,0),0),"")</f>
        <v/>
      </c>
      <c r="D401" s="229" t="s">
        <v>796</v>
      </c>
      <c r="E401" s="308" t="str" cm="1">
        <f t="array" ref="E401">IFERROR(INDEX(Ligands_names_and_links!$B$3:$B$111,MATCH($D401,Ligands_names_and_links!$A$3:$A$111,0),0)," ")</f>
        <v>Norfluoxetine</v>
      </c>
      <c r="R401" s="244"/>
      <c r="U401" s="233"/>
      <c r="AA401" s="233"/>
      <c r="AJ401" s="233"/>
      <c r="AK401" s="233"/>
    </row>
    <row r="402" spans="1:289" hidden="1">
      <c r="A402" s="228" t="s">
        <v>294</v>
      </c>
      <c r="B402" s="295" t="str" cm="1">
        <f t="array" ref="B402">IFERROR(INDEX(Sensors_OpuBC_cpXFP!$G$2:$G$1013,MATCH($A402,Sensors_OpuBC_cpXFP!$A$2:$A$1013,0),0),"")</f>
        <v>iEscSnFR</v>
      </c>
      <c r="C402" s="296" cm="1">
        <f t="array" ref="C402">IFERROR(INDEX(Sensors_OpuBC_cpXFP!$H$2:$H$1013,MATCH($A402,Sensors_OpuBC_cpXFP!$A$2:$A$1013,0),0),"")</f>
        <v>0</v>
      </c>
      <c r="D402" s="229" t="s">
        <v>797</v>
      </c>
      <c r="E402" s="308" t="str" cm="1">
        <f t="array" ref="E402">IFERROR(INDEX(Ligands_names_and_links!$B$3:$B$111,MATCH($D402,Ligands_names_and_links!$A$3:$A$111,0),0)," ")</f>
        <v>N_methyl_escitalopram</v>
      </c>
      <c r="F402" s="137">
        <v>0</v>
      </c>
      <c r="H402" s="137">
        <v>0</v>
      </c>
      <c r="J402" s="64">
        <v>0</v>
      </c>
      <c r="K402" s="64">
        <v>0</v>
      </c>
      <c r="L402" s="64">
        <v>0</v>
      </c>
      <c r="M402" s="64">
        <v>0</v>
      </c>
      <c r="N402" s="182">
        <v>0</v>
      </c>
      <c r="O402" s="64">
        <v>0</v>
      </c>
      <c r="Q402" s="64">
        <v>0</v>
      </c>
      <c r="R402" s="244">
        <v>16</v>
      </c>
      <c r="S402" s="64">
        <v>0</v>
      </c>
      <c r="T402" s="64">
        <v>0</v>
      </c>
      <c r="U402" s="233">
        <v>1.8</v>
      </c>
      <c r="V402" s="64">
        <v>0</v>
      </c>
      <c r="W402" s="64">
        <v>0</v>
      </c>
      <c r="X402" s="64">
        <v>0</v>
      </c>
      <c r="Y402" s="64">
        <v>0</v>
      </c>
      <c r="Z402" s="64">
        <v>0</v>
      </c>
      <c r="AA402" s="304">
        <f>IFERROR(R402/U402," ")</f>
        <v>8.8888888888888893</v>
      </c>
      <c r="AB402" s="64">
        <v>0</v>
      </c>
      <c r="AC402" s="182">
        <v>0</v>
      </c>
      <c r="AD402" s="64">
        <v>0</v>
      </c>
      <c r="AE402" s="64">
        <v>0</v>
      </c>
      <c r="AF402" s="64">
        <v>0</v>
      </c>
      <c r="AG402" s="64">
        <v>0</v>
      </c>
      <c r="AH402" s="64">
        <v>0</v>
      </c>
      <c r="AI402" s="64">
        <v>0</v>
      </c>
      <c r="AJ402" s="233">
        <v>0</v>
      </c>
      <c r="AK402" s="233">
        <v>0</v>
      </c>
      <c r="AL402" s="64">
        <v>0</v>
      </c>
      <c r="AM402" s="182">
        <v>0</v>
      </c>
      <c r="AN402" s="64">
        <v>0</v>
      </c>
      <c r="AO402" s="64">
        <v>0</v>
      </c>
      <c r="AP402" s="64">
        <v>0</v>
      </c>
      <c r="AQ402" s="64">
        <v>0</v>
      </c>
      <c r="AR402" s="64">
        <v>0</v>
      </c>
      <c r="AS402" s="64">
        <v>0</v>
      </c>
      <c r="AT402" s="64">
        <v>0</v>
      </c>
      <c r="AU402" s="182">
        <v>0</v>
      </c>
    </row>
    <row r="403" spans="1:289" s="238" customFormat="1" hidden="1">
      <c r="A403" s="228"/>
      <c r="B403" s="295" t="str" cm="1">
        <f t="array" ref="B403">IFERROR(INDEX(Sensors_OpuBC_cpXFP!$G$2:$G$1013,MATCH($A403,Sensors_OpuBC_cpXFP!$A$2:$A$1013,0),0),"")</f>
        <v/>
      </c>
      <c r="C403" s="296" t="str" cm="1">
        <f t="array" ref="C403">IFERROR(INDEX(Sensors_OpuBC_cpXFP!$H$2:$H$1013,MATCH($A403,Sensors_OpuBC_cpXFP!$A$2:$A$1013,0),0),"")</f>
        <v/>
      </c>
      <c r="D403" s="229" t="s">
        <v>797</v>
      </c>
      <c r="E403" s="308" t="str" cm="1">
        <f t="array" ref="E403">IFERROR(INDEX(Ligands_names_and_links!$B$3:$B$111,MATCH($D403,Ligands_names_and_links!$A$3:$A$111,0),0)," ")</f>
        <v>N_methyl_escitalopram</v>
      </c>
      <c r="F403" s="137"/>
      <c r="G403" s="137"/>
      <c r="H403" s="137"/>
      <c r="I403" s="142"/>
      <c r="J403" s="64"/>
      <c r="K403" s="64"/>
      <c r="L403" s="64"/>
      <c r="M403" s="64"/>
      <c r="N403" s="182"/>
      <c r="O403" s="64"/>
      <c r="P403" s="137"/>
      <c r="Q403" s="64"/>
      <c r="R403" s="244"/>
      <c r="S403" s="64"/>
      <c r="T403" s="64"/>
      <c r="U403" s="233"/>
      <c r="V403" s="64"/>
      <c r="W403" s="64"/>
      <c r="X403" s="64"/>
      <c r="Y403" s="64"/>
      <c r="Z403" s="64"/>
      <c r="AA403" s="233"/>
      <c r="AB403" s="64"/>
      <c r="AC403" s="182"/>
      <c r="AD403" s="64"/>
      <c r="AE403" s="64"/>
      <c r="AF403" s="64"/>
      <c r="AG403" s="64"/>
      <c r="AH403" s="64"/>
      <c r="AI403" s="64"/>
      <c r="AJ403" s="233"/>
      <c r="AK403" s="233"/>
      <c r="AL403" s="64"/>
      <c r="AM403" s="182"/>
      <c r="AN403" s="64"/>
      <c r="AO403" s="64"/>
      <c r="AP403" s="64"/>
      <c r="AQ403" s="64"/>
      <c r="AR403" s="64"/>
      <c r="AS403" s="64"/>
      <c r="AT403" s="64"/>
      <c r="AU403" s="182"/>
      <c r="AV403" s="64"/>
      <c r="AW403" s="64"/>
      <c r="AX403" s="64"/>
      <c r="AY403" s="64"/>
      <c r="AZ403" s="64"/>
      <c r="BA403" s="64"/>
      <c r="BB403" s="64"/>
      <c r="BC403" s="64"/>
      <c r="BD403" s="64"/>
      <c r="BE403" s="64"/>
      <c r="BF403" s="64"/>
      <c r="BG403" s="64"/>
      <c r="BH403" s="64"/>
      <c r="BI403" s="64"/>
      <c r="BJ403" s="64"/>
      <c r="BK403" s="64"/>
      <c r="BL403" s="64"/>
      <c r="BM403" s="64"/>
      <c r="BN403" s="64"/>
      <c r="BO403" s="64"/>
      <c r="BP403" s="64"/>
      <c r="BQ403" s="64"/>
      <c r="BR403" s="64"/>
      <c r="BS403" s="64"/>
      <c r="BT403" s="64"/>
      <c r="BU403" s="64"/>
      <c r="BV403" s="64"/>
      <c r="BW403" s="64"/>
      <c r="BX403" s="64"/>
      <c r="BY403" s="64"/>
      <c r="BZ403" s="64"/>
      <c r="CA403" s="64"/>
      <c r="CB403" s="64"/>
      <c r="CC403" s="64"/>
      <c r="CD403" s="64"/>
      <c r="CE403" s="64"/>
      <c r="CF403" s="64"/>
      <c r="CG403" s="64"/>
      <c r="CH403" s="64"/>
      <c r="CI403" s="64"/>
      <c r="CJ403" s="64"/>
      <c r="CK403" s="64"/>
      <c r="CL403" s="64"/>
      <c r="CM403" s="64"/>
      <c r="CN403" s="64"/>
      <c r="CO403" s="64"/>
      <c r="CP403" s="64"/>
      <c r="CQ403" s="64"/>
      <c r="CR403" s="64"/>
      <c r="CS403" s="64"/>
      <c r="CT403" s="64"/>
      <c r="CU403" s="64"/>
      <c r="CV403" s="64"/>
      <c r="CW403" s="64"/>
      <c r="CX403" s="64"/>
      <c r="CY403" s="64"/>
      <c r="CZ403" s="64"/>
      <c r="DA403" s="64"/>
      <c r="DB403" s="64"/>
      <c r="DC403" s="64"/>
      <c r="DD403" s="64"/>
      <c r="DE403" s="64"/>
      <c r="DF403" s="64"/>
      <c r="DG403" s="64"/>
      <c r="DH403" s="64"/>
      <c r="DI403" s="64"/>
      <c r="DJ403" s="64"/>
      <c r="DK403" s="64"/>
      <c r="DL403" s="64"/>
      <c r="DM403" s="64"/>
      <c r="DN403" s="64"/>
      <c r="DO403" s="64"/>
      <c r="DP403" s="64"/>
      <c r="DQ403" s="64"/>
      <c r="DR403" s="64"/>
      <c r="DS403" s="64"/>
      <c r="DT403" s="64"/>
      <c r="DU403" s="64"/>
      <c r="DV403" s="64"/>
      <c r="DW403" s="64"/>
      <c r="DX403" s="64"/>
      <c r="DY403" s="64"/>
      <c r="DZ403" s="64"/>
      <c r="EA403" s="64"/>
      <c r="EB403" s="64"/>
      <c r="EC403" s="64"/>
      <c r="ED403" s="64"/>
      <c r="EE403" s="64"/>
      <c r="EF403" s="64"/>
      <c r="EG403" s="64"/>
      <c r="EH403" s="64"/>
      <c r="EI403" s="64"/>
      <c r="EJ403" s="64"/>
      <c r="EK403" s="64"/>
      <c r="EL403" s="64"/>
      <c r="EM403" s="64"/>
      <c r="EN403" s="64"/>
      <c r="EO403" s="64"/>
      <c r="EP403" s="64"/>
      <c r="EQ403" s="64"/>
      <c r="ER403" s="64"/>
      <c r="ES403" s="64"/>
      <c r="ET403" s="64"/>
      <c r="EU403" s="64"/>
      <c r="EV403" s="64"/>
      <c r="EW403" s="64"/>
      <c r="EX403" s="64"/>
      <c r="EY403" s="64"/>
      <c r="EZ403" s="64"/>
      <c r="FA403" s="64"/>
      <c r="FB403" s="64"/>
      <c r="FC403" s="64"/>
      <c r="FD403" s="64"/>
      <c r="FE403" s="64"/>
      <c r="FF403" s="64"/>
      <c r="FG403" s="64"/>
      <c r="FH403" s="64"/>
      <c r="FI403" s="64"/>
      <c r="FJ403" s="64"/>
      <c r="FK403" s="64"/>
      <c r="FL403" s="64"/>
      <c r="FM403" s="64"/>
      <c r="FN403" s="64"/>
      <c r="FO403" s="64"/>
      <c r="FP403" s="64"/>
      <c r="FQ403" s="64"/>
      <c r="FR403" s="64"/>
      <c r="FS403" s="64"/>
      <c r="FT403" s="64"/>
      <c r="FU403" s="64"/>
      <c r="FV403" s="64"/>
      <c r="FW403" s="64"/>
      <c r="FX403" s="64"/>
      <c r="FY403" s="64"/>
      <c r="FZ403" s="64"/>
      <c r="GA403" s="64"/>
      <c r="GB403" s="64"/>
      <c r="GC403" s="64"/>
      <c r="GD403" s="64"/>
      <c r="GE403" s="64"/>
      <c r="GF403" s="64"/>
      <c r="GG403" s="64"/>
      <c r="GH403" s="64"/>
      <c r="GI403" s="64"/>
      <c r="GJ403" s="64"/>
      <c r="GK403" s="64"/>
      <c r="GL403" s="64"/>
      <c r="GM403" s="64"/>
      <c r="GN403" s="64"/>
      <c r="GO403" s="64"/>
      <c r="GP403" s="64"/>
      <c r="GQ403" s="64"/>
      <c r="GR403" s="64"/>
      <c r="GS403" s="64"/>
      <c r="GT403" s="64"/>
      <c r="GU403" s="64"/>
      <c r="GV403" s="64"/>
      <c r="GW403" s="64"/>
      <c r="GX403" s="64"/>
      <c r="GY403" s="64"/>
      <c r="GZ403" s="64"/>
      <c r="HA403" s="64"/>
      <c r="HB403" s="64"/>
      <c r="HC403" s="64"/>
      <c r="HD403" s="64"/>
      <c r="HE403" s="64"/>
      <c r="HF403" s="64"/>
      <c r="HG403" s="64"/>
      <c r="HH403" s="64"/>
      <c r="HI403" s="64"/>
      <c r="HJ403" s="64"/>
      <c r="HK403" s="64"/>
      <c r="HL403" s="64"/>
      <c r="HM403" s="64"/>
      <c r="HN403" s="64"/>
      <c r="HO403" s="64"/>
      <c r="HP403" s="64"/>
      <c r="HQ403" s="64"/>
      <c r="HR403" s="64"/>
      <c r="HS403" s="64"/>
      <c r="HT403" s="64"/>
      <c r="HU403" s="64"/>
      <c r="HV403" s="64"/>
      <c r="HW403" s="64"/>
      <c r="HX403" s="64"/>
      <c r="HY403" s="64"/>
      <c r="HZ403" s="64"/>
      <c r="IA403" s="64"/>
      <c r="IB403" s="64"/>
      <c r="IC403" s="64"/>
      <c r="ID403" s="64"/>
      <c r="IE403" s="64"/>
      <c r="IF403" s="64"/>
      <c r="IG403" s="64"/>
      <c r="IH403" s="64"/>
      <c r="II403" s="64"/>
      <c r="IJ403" s="64"/>
      <c r="IK403" s="64"/>
      <c r="IL403" s="64"/>
      <c r="IM403" s="64"/>
      <c r="IN403" s="64"/>
      <c r="IO403" s="64"/>
      <c r="IP403" s="64"/>
      <c r="IQ403" s="64"/>
      <c r="IR403" s="64"/>
      <c r="IS403" s="64"/>
      <c r="IT403" s="64"/>
      <c r="IU403" s="64"/>
      <c r="IV403" s="64"/>
      <c r="IW403" s="64"/>
      <c r="IX403" s="64"/>
      <c r="IY403" s="64"/>
      <c r="IZ403" s="64"/>
      <c r="JA403" s="64"/>
      <c r="JB403" s="64"/>
      <c r="JC403" s="64"/>
      <c r="JD403" s="64"/>
      <c r="JE403" s="64"/>
      <c r="JF403" s="64"/>
      <c r="JG403" s="64"/>
      <c r="JH403" s="64"/>
      <c r="JI403" s="64"/>
      <c r="JJ403" s="64"/>
      <c r="JK403" s="64"/>
      <c r="JL403" s="64"/>
      <c r="JM403" s="64"/>
      <c r="JN403" s="64"/>
      <c r="JO403" s="64"/>
      <c r="JP403" s="64"/>
      <c r="JQ403" s="64"/>
      <c r="JR403" s="64"/>
      <c r="JS403" s="64"/>
      <c r="JT403" s="64"/>
      <c r="JU403" s="64"/>
      <c r="JV403" s="64"/>
      <c r="JW403" s="64"/>
      <c r="JX403" s="64"/>
      <c r="JY403" s="64"/>
      <c r="JZ403" s="64"/>
      <c r="KA403" s="64"/>
      <c r="KB403" s="64"/>
      <c r="KC403" s="64"/>
    </row>
    <row r="404" spans="1:289" hidden="1">
      <c r="A404" s="228"/>
      <c r="B404" s="295" t="str" cm="1">
        <f t="array" ref="B404">IFERROR(INDEX(Sensors_OpuBC_cpXFP!$G$2:$G$1013,MATCH($A404,Sensors_OpuBC_cpXFP!$A$2:$A$1013,0),0),"")</f>
        <v/>
      </c>
      <c r="C404" s="296" t="str" cm="1">
        <f t="array" ref="C404">IFERROR(INDEX(Sensors_OpuBC_cpXFP!$H$2:$H$1013,MATCH($A404,Sensors_OpuBC_cpXFP!$A$2:$A$1013,0),0),"")</f>
        <v/>
      </c>
      <c r="D404" s="229" t="s">
        <v>797</v>
      </c>
      <c r="E404" s="308" t="str" cm="1">
        <f t="array" ref="E404">IFERROR(INDEX(Ligands_names_and_links!$B$3:$B$111,MATCH($D404,Ligands_names_and_links!$A$3:$A$111,0),0)," ")</f>
        <v>N_methyl_escitalopram</v>
      </c>
      <c r="R404" s="244"/>
      <c r="U404" s="233"/>
      <c r="AA404" s="233"/>
      <c r="AJ404" s="233"/>
      <c r="AK404" s="233"/>
    </row>
    <row r="405" spans="1:289" hidden="1">
      <c r="A405" s="228"/>
      <c r="B405" s="295" t="str" cm="1">
        <f t="array" ref="B405">IFERROR(INDEX(Sensors_OpuBC_cpXFP!$G$2:$G$1013,MATCH($A405,Sensors_OpuBC_cpXFP!$A$2:$A$1013,0),0),"")</f>
        <v/>
      </c>
      <c r="C405" s="296" t="str" cm="1">
        <f t="array" ref="C405">IFERROR(INDEX(Sensors_OpuBC_cpXFP!$H$2:$H$1013,MATCH($A405,Sensors_OpuBC_cpXFP!$A$2:$A$1013,0),0),"")</f>
        <v/>
      </c>
      <c r="D405" s="229" t="s">
        <v>797</v>
      </c>
      <c r="E405" s="308" t="str" cm="1">
        <f t="array" ref="E405">IFERROR(INDEX(Ligands_names_and_links!$B$3:$B$111,MATCH($D405,Ligands_names_and_links!$A$3:$A$111,0),0)," ")</f>
        <v>N_methyl_escitalopram</v>
      </c>
      <c r="R405" s="244"/>
      <c r="U405" s="233"/>
      <c r="AA405" s="233"/>
      <c r="AJ405" s="233"/>
      <c r="AK405" s="233"/>
    </row>
    <row r="406" spans="1:289" hidden="1">
      <c r="A406" s="228">
        <v>0</v>
      </c>
      <c r="B406" s="295" t="str" cm="1">
        <f t="array" ref="B406">IFERROR(INDEX(Sensors_OpuBC_cpXFP!$G$2:$G$1013,MATCH($A406,Sensors_OpuBC_cpXFP!$A$2:$A$1013,0),0),"")</f>
        <v/>
      </c>
      <c r="C406" s="296" t="str" cm="1">
        <f t="array" ref="C406">IFERROR(INDEX(Sensors_OpuBC_cpXFP!$H$2:$H$1013,MATCH($A406,Sensors_OpuBC_cpXFP!$A$2:$A$1013,0),0),"")</f>
        <v/>
      </c>
      <c r="D406" s="229" t="s">
        <v>799</v>
      </c>
      <c r="E406" s="308" t="str" cm="1">
        <f t="array" ref="E406">IFERROR(INDEX(Ligands_names_and_links!$B$3:$B$111,MATCH($D406,Ligands_names_and_links!$A$3:$A$111,0),0)," ")</f>
        <v>Sertraline</v>
      </c>
      <c r="F406" s="137">
        <v>0</v>
      </c>
      <c r="H406" s="137">
        <v>0</v>
      </c>
      <c r="J406" s="64">
        <v>0</v>
      </c>
      <c r="K406" s="64">
        <v>0</v>
      </c>
      <c r="L406" s="64">
        <v>0</v>
      </c>
      <c r="M406" s="64">
        <v>0</v>
      </c>
      <c r="N406" s="182">
        <v>0</v>
      </c>
      <c r="O406" s="64">
        <v>0</v>
      </c>
      <c r="Q406" s="64">
        <v>0</v>
      </c>
      <c r="R406" s="244">
        <v>0</v>
      </c>
      <c r="S406" s="64">
        <v>0</v>
      </c>
      <c r="T406" s="64">
        <v>0</v>
      </c>
      <c r="U406" s="233">
        <v>0</v>
      </c>
      <c r="V406" s="64">
        <v>0</v>
      </c>
      <c r="W406" s="64">
        <v>0</v>
      </c>
      <c r="X406" s="64">
        <v>0</v>
      </c>
      <c r="Y406" s="64">
        <v>0</v>
      </c>
      <c r="Z406" s="64">
        <v>0</v>
      </c>
      <c r="AA406" s="304" t="str">
        <f>IFERROR(R406/U406," ")</f>
        <v xml:space="preserve"> </v>
      </c>
      <c r="AB406" s="64">
        <v>0</v>
      </c>
      <c r="AC406" s="182">
        <v>0</v>
      </c>
      <c r="AD406" s="64">
        <v>0</v>
      </c>
      <c r="AE406" s="64">
        <v>0</v>
      </c>
      <c r="AF406" s="64">
        <v>0</v>
      </c>
      <c r="AG406" s="64">
        <v>0</v>
      </c>
      <c r="AH406" s="64">
        <v>0</v>
      </c>
      <c r="AI406" s="64">
        <v>0</v>
      </c>
      <c r="AJ406" s="233">
        <v>0</v>
      </c>
      <c r="AK406" s="233">
        <v>0</v>
      </c>
      <c r="AL406" s="64">
        <v>0</v>
      </c>
      <c r="AM406" s="182">
        <v>0</v>
      </c>
      <c r="AN406" s="64">
        <v>0</v>
      </c>
      <c r="AO406" s="64">
        <v>0</v>
      </c>
      <c r="AP406" s="64">
        <v>0</v>
      </c>
      <c r="AQ406" s="64">
        <v>0</v>
      </c>
      <c r="AR406" s="64">
        <v>0</v>
      </c>
      <c r="AS406" s="64">
        <v>0</v>
      </c>
      <c r="AT406" s="64">
        <v>0</v>
      </c>
      <c r="AU406" s="182">
        <v>0</v>
      </c>
    </row>
    <row r="407" spans="1:289" hidden="1">
      <c r="A407" s="234"/>
      <c r="B407" s="297" t="str" cm="1">
        <f t="array" ref="B407">IFERROR(INDEX(Sensors_OpuBC_cpXFP!$G$2:$G$1013,MATCH($A407,Sensors_OpuBC_cpXFP!$A$2:$A$1013,0),0),"")</f>
        <v/>
      </c>
      <c r="C407" s="298" t="str" cm="1">
        <f t="array" ref="C407">IFERROR(INDEX(Sensors_OpuBC_cpXFP!$H$2:$H$1013,MATCH($A407,Sensors_OpuBC_cpXFP!$A$2:$A$1013,0),0),"")</f>
        <v/>
      </c>
      <c r="D407" s="235" t="s">
        <v>799</v>
      </c>
      <c r="E407" s="309" t="str" cm="1">
        <f t="array" ref="E407">IFERROR(INDEX(Ligands_names_and_links!$B$3:$B$111,MATCH($D407,Ligands_names_and_links!$A$3:$A$111,0),0)," ")</f>
        <v>Sertraline</v>
      </c>
      <c r="F407" s="236"/>
      <c r="G407" s="236"/>
      <c r="H407" s="236"/>
      <c r="I407" s="237"/>
      <c r="J407" s="238"/>
      <c r="K407" s="238"/>
      <c r="L407" s="238"/>
      <c r="M407" s="238"/>
      <c r="N407" s="239"/>
      <c r="O407" s="238"/>
      <c r="P407" s="236"/>
      <c r="Q407" s="238"/>
      <c r="R407" s="245"/>
      <c r="S407" s="238"/>
      <c r="T407" s="238"/>
      <c r="U407" s="243"/>
      <c r="V407" s="238"/>
      <c r="W407" s="238"/>
      <c r="X407" s="238"/>
      <c r="Y407" s="238"/>
      <c r="Z407" s="238"/>
      <c r="AA407" s="243"/>
      <c r="AB407" s="238"/>
      <c r="AC407" s="239"/>
      <c r="AD407" s="238"/>
      <c r="AE407" s="238"/>
      <c r="AF407" s="238"/>
      <c r="AG407" s="238"/>
      <c r="AH407" s="238"/>
      <c r="AI407" s="238"/>
      <c r="AJ407" s="243"/>
      <c r="AK407" s="243"/>
      <c r="AL407" s="238"/>
      <c r="AM407" s="239"/>
      <c r="AN407" s="238"/>
      <c r="AO407" s="238"/>
      <c r="AP407" s="238"/>
      <c r="AQ407" s="238"/>
      <c r="AR407" s="238"/>
      <c r="AS407" s="238"/>
      <c r="AT407" s="238"/>
      <c r="AU407" s="239"/>
    </row>
    <row r="408" spans="1:289" s="238" customFormat="1" hidden="1">
      <c r="A408" s="228"/>
      <c r="B408" s="295" t="str" cm="1">
        <f t="array" ref="B408">IFERROR(INDEX(Sensors_OpuBC_cpXFP!$G$2:$G$1013,MATCH($A408,Sensors_OpuBC_cpXFP!$A$2:$A$1013,0),0),"")</f>
        <v/>
      </c>
      <c r="C408" s="296" t="str" cm="1">
        <f t="array" ref="C408">IFERROR(INDEX(Sensors_OpuBC_cpXFP!$H$2:$H$1013,MATCH($A408,Sensors_OpuBC_cpXFP!$A$2:$A$1013,0),0),"")</f>
        <v/>
      </c>
      <c r="D408" s="229" t="s">
        <v>799</v>
      </c>
      <c r="E408" s="308" t="str" cm="1">
        <f t="array" ref="E408">IFERROR(INDEX(Ligands_names_and_links!$B$3:$B$111,MATCH($D408,Ligands_names_and_links!$A$3:$A$111,0),0)," ")</f>
        <v>Sertraline</v>
      </c>
      <c r="F408" s="137"/>
      <c r="G408" s="137"/>
      <c r="H408" s="137"/>
      <c r="I408" s="142"/>
      <c r="J408" s="64"/>
      <c r="K408" s="64"/>
      <c r="L408" s="64"/>
      <c r="M408" s="64"/>
      <c r="N408" s="182"/>
      <c r="O408" s="64"/>
      <c r="P408" s="137"/>
      <c r="Q408" s="64"/>
      <c r="R408" s="244"/>
      <c r="S408" s="64"/>
      <c r="T408" s="64"/>
      <c r="U408" s="233"/>
      <c r="V408" s="64"/>
      <c r="W408" s="64"/>
      <c r="X408" s="64"/>
      <c r="Y408" s="64"/>
      <c r="Z408" s="64"/>
      <c r="AA408" s="233"/>
      <c r="AB408" s="64"/>
      <c r="AC408" s="182"/>
      <c r="AD408" s="64"/>
      <c r="AE408" s="64"/>
      <c r="AF408" s="64"/>
      <c r="AG408" s="64"/>
      <c r="AH408" s="64"/>
      <c r="AI408" s="64"/>
      <c r="AJ408" s="233"/>
      <c r="AK408" s="233"/>
      <c r="AL408" s="64"/>
      <c r="AM408" s="182"/>
      <c r="AN408" s="64"/>
      <c r="AO408" s="64"/>
      <c r="AP408" s="64"/>
      <c r="AQ408" s="64"/>
      <c r="AR408" s="64"/>
      <c r="AS408" s="64"/>
      <c r="AT408" s="64"/>
      <c r="AU408" s="182"/>
      <c r="AV408" s="64"/>
      <c r="AW408" s="64"/>
      <c r="AX408" s="64"/>
      <c r="AY408" s="64"/>
      <c r="AZ408" s="64"/>
      <c r="BA408" s="64"/>
      <c r="BB408" s="64"/>
      <c r="BC408" s="64"/>
      <c r="BD408" s="64"/>
      <c r="BE408" s="64"/>
      <c r="BF408" s="64"/>
      <c r="BG408" s="64"/>
      <c r="BH408" s="64"/>
      <c r="BI408" s="64"/>
      <c r="BJ408" s="64"/>
      <c r="BK408" s="64"/>
      <c r="BL408" s="64"/>
      <c r="BM408" s="64"/>
      <c r="BN408" s="64"/>
      <c r="BO408" s="64"/>
      <c r="BP408" s="64"/>
      <c r="BQ408" s="64"/>
      <c r="BR408" s="64"/>
      <c r="BS408" s="64"/>
      <c r="BT408" s="64"/>
      <c r="BU408" s="64"/>
      <c r="BV408" s="64"/>
      <c r="BW408" s="64"/>
      <c r="BX408" s="64"/>
      <c r="BY408" s="64"/>
      <c r="BZ408" s="64"/>
      <c r="CA408" s="64"/>
      <c r="CB408" s="64"/>
      <c r="CC408" s="64"/>
      <c r="CD408" s="64"/>
      <c r="CE408" s="64"/>
      <c r="CF408" s="64"/>
      <c r="CG408" s="64"/>
      <c r="CH408" s="64"/>
      <c r="CI408" s="64"/>
      <c r="CJ408" s="64"/>
      <c r="CK408" s="64"/>
      <c r="CL408" s="64"/>
      <c r="CM408" s="64"/>
      <c r="CN408" s="64"/>
      <c r="CO408" s="64"/>
      <c r="CP408" s="64"/>
      <c r="CQ408" s="64"/>
      <c r="CR408" s="64"/>
      <c r="CS408" s="64"/>
      <c r="CT408" s="64"/>
      <c r="CU408" s="64"/>
      <c r="CV408" s="64"/>
      <c r="CW408" s="64"/>
      <c r="CX408" s="64"/>
      <c r="CY408" s="64"/>
      <c r="CZ408" s="64"/>
      <c r="DA408" s="64"/>
      <c r="DB408" s="64"/>
      <c r="DC408" s="64"/>
      <c r="DD408" s="64"/>
      <c r="DE408" s="64"/>
      <c r="DF408" s="64"/>
      <c r="DG408" s="64"/>
      <c r="DH408" s="64"/>
      <c r="DI408" s="64"/>
      <c r="DJ408" s="64"/>
      <c r="DK408" s="64"/>
      <c r="DL408" s="64"/>
      <c r="DM408" s="64"/>
      <c r="DN408" s="64"/>
      <c r="DO408" s="64"/>
      <c r="DP408" s="64"/>
      <c r="DQ408" s="64"/>
      <c r="DR408" s="64"/>
      <c r="DS408" s="64"/>
      <c r="DT408" s="64"/>
      <c r="DU408" s="64"/>
      <c r="DV408" s="64"/>
      <c r="DW408" s="64"/>
      <c r="DX408" s="64"/>
      <c r="DY408" s="64"/>
      <c r="DZ408" s="64"/>
      <c r="EA408" s="64"/>
      <c r="EB408" s="64"/>
      <c r="EC408" s="64"/>
      <c r="ED408" s="64"/>
      <c r="EE408" s="64"/>
      <c r="EF408" s="64"/>
      <c r="EG408" s="64"/>
      <c r="EH408" s="64"/>
      <c r="EI408" s="64"/>
      <c r="EJ408" s="64"/>
      <c r="EK408" s="64"/>
      <c r="EL408" s="64"/>
      <c r="EM408" s="64"/>
      <c r="EN408" s="64"/>
      <c r="EO408" s="64"/>
      <c r="EP408" s="64"/>
      <c r="EQ408" s="64"/>
      <c r="ER408" s="64"/>
      <c r="ES408" s="64"/>
      <c r="ET408" s="64"/>
      <c r="EU408" s="64"/>
      <c r="EV408" s="64"/>
      <c r="EW408" s="64"/>
      <c r="EX408" s="64"/>
      <c r="EY408" s="64"/>
      <c r="EZ408" s="64"/>
      <c r="FA408" s="64"/>
      <c r="FB408" s="64"/>
      <c r="FC408" s="64"/>
      <c r="FD408" s="64"/>
      <c r="FE408" s="64"/>
      <c r="FF408" s="64"/>
      <c r="FG408" s="64"/>
      <c r="FH408" s="64"/>
      <c r="FI408" s="64"/>
      <c r="FJ408" s="64"/>
      <c r="FK408" s="64"/>
      <c r="FL408" s="64"/>
      <c r="FM408" s="64"/>
      <c r="FN408" s="64"/>
      <c r="FO408" s="64"/>
      <c r="FP408" s="64"/>
      <c r="FQ408" s="64"/>
      <c r="FR408" s="64"/>
      <c r="FS408" s="64"/>
      <c r="FT408" s="64"/>
      <c r="FU408" s="64"/>
      <c r="FV408" s="64"/>
      <c r="FW408" s="64"/>
      <c r="FX408" s="64"/>
      <c r="FY408" s="64"/>
      <c r="FZ408" s="64"/>
      <c r="GA408" s="64"/>
      <c r="GB408" s="64"/>
      <c r="GC408" s="64"/>
      <c r="GD408" s="64"/>
      <c r="GE408" s="64"/>
      <c r="GF408" s="64"/>
      <c r="GG408" s="64"/>
      <c r="GH408" s="64"/>
      <c r="GI408" s="64"/>
      <c r="GJ408" s="64"/>
      <c r="GK408" s="64"/>
      <c r="GL408" s="64"/>
      <c r="GM408" s="64"/>
      <c r="GN408" s="64"/>
      <c r="GO408" s="64"/>
      <c r="GP408" s="64"/>
      <c r="GQ408" s="64"/>
      <c r="GR408" s="64"/>
      <c r="GS408" s="64"/>
      <c r="GT408" s="64"/>
      <c r="GU408" s="64"/>
      <c r="GV408" s="64"/>
      <c r="GW408" s="64"/>
      <c r="GX408" s="64"/>
      <c r="GY408" s="64"/>
      <c r="GZ408" s="64"/>
      <c r="HA408" s="64"/>
      <c r="HB408" s="64"/>
      <c r="HC408" s="64"/>
      <c r="HD408" s="64"/>
      <c r="HE408" s="64"/>
      <c r="HF408" s="64"/>
      <c r="HG408" s="64"/>
      <c r="HH408" s="64"/>
      <c r="HI408" s="64"/>
      <c r="HJ408" s="64"/>
      <c r="HK408" s="64"/>
      <c r="HL408" s="64"/>
      <c r="HM408" s="64"/>
      <c r="HN408" s="64"/>
      <c r="HO408" s="64"/>
      <c r="HP408" s="64"/>
      <c r="HQ408" s="64"/>
      <c r="HR408" s="64"/>
      <c r="HS408" s="64"/>
      <c r="HT408" s="64"/>
      <c r="HU408" s="64"/>
      <c r="HV408" s="64"/>
      <c r="HW408" s="64"/>
      <c r="HX408" s="64"/>
      <c r="HY408" s="64"/>
      <c r="HZ408" s="64"/>
      <c r="IA408" s="64"/>
      <c r="IB408" s="64"/>
      <c r="IC408" s="64"/>
      <c r="ID408" s="64"/>
      <c r="IE408" s="64"/>
      <c r="IF408" s="64"/>
      <c r="IG408" s="64"/>
      <c r="IH408" s="64"/>
      <c r="II408" s="64"/>
      <c r="IJ408" s="64"/>
      <c r="IK408" s="64"/>
      <c r="IL408" s="64"/>
      <c r="IM408" s="64"/>
      <c r="IN408" s="64"/>
      <c r="IO408" s="64"/>
      <c r="IP408" s="64"/>
      <c r="IQ408" s="64"/>
      <c r="IR408" s="64"/>
      <c r="IS408" s="64"/>
      <c r="IT408" s="64"/>
      <c r="IU408" s="64"/>
      <c r="IV408" s="64"/>
      <c r="IW408" s="64"/>
      <c r="IX408" s="64"/>
      <c r="IY408" s="64"/>
      <c r="IZ408" s="64"/>
      <c r="JA408" s="64"/>
      <c r="JB408" s="64"/>
      <c r="JC408" s="64"/>
      <c r="JD408" s="64"/>
      <c r="JE408" s="64"/>
      <c r="JF408" s="64"/>
      <c r="JG408" s="64"/>
      <c r="JH408" s="64"/>
      <c r="JI408" s="64"/>
      <c r="JJ408" s="64"/>
      <c r="JK408" s="64"/>
      <c r="JL408" s="64"/>
      <c r="JM408" s="64"/>
      <c r="JN408" s="64"/>
      <c r="JO408" s="64"/>
      <c r="JP408" s="64"/>
      <c r="JQ408" s="64"/>
      <c r="JR408" s="64"/>
      <c r="JS408" s="64"/>
      <c r="JT408" s="64"/>
      <c r="JU408" s="64"/>
      <c r="JV408" s="64"/>
      <c r="JW408" s="64"/>
      <c r="JX408" s="64"/>
      <c r="JY408" s="64"/>
      <c r="JZ408" s="64"/>
      <c r="KA408" s="64"/>
      <c r="KB408" s="64"/>
      <c r="KC408" s="64"/>
    </row>
    <row r="409" spans="1:289" hidden="1">
      <c r="A409" s="228">
        <v>0</v>
      </c>
      <c r="B409" s="295" t="str" cm="1">
        <f t="array" ref="B409">IFERROR(INDEX(Sensors_OpuBC_cpXFP!$G$2:$G$1013,MATCH($A409,Sensors_OpuBC_cpXFP!$A$2:$A$1013,0),0),"")</f>
        <v/>
      </c>
      <c r="C409" s="296" t="str" cm="1">
        <f t="array" ref="C409">IFERROR(INDEX(Sensors_OpuBC_cpXFP!$H$2:$H$1013,MATCH($A409,Sensors_OpuBC_cpXFP!$A$2:$A$1013,0),0),"")</f>
        <v/>
      </c>
      <c r="D409" s="229" t="s">
        <v>800</v>
      </c>
      <c r="E409" s="308" t="str" cm="1">
        <f t="array" ref="E409">IFERROR(INDEX(Ligands_names_and_links!$B$3:$B$111,MATCH($D409,Ligands_names_and_links!$A$3:$A$111,0),0)," ")</f>
        <v>Cytisine Me</v>
      </c>
      <c r="F409" s="137">
        <v>0</v>
      </c>
      <c r="H409" s="137">
        <v>0</v>
      </c>
      <c r="J409" s="64">
        <v>0</v>
      </c>
      <c r="K409" s="64">
        <v>0</v>
      </c>
      <c r="L409" s="64">
        <v>0</v>
      </c>
      <c r="M409" s="64">
        <v>0</v>
      </c>
      <c r="N409" s="182">
        <v>0</v>
      </c>
      <c r="O409" s="64">
        <v>0</v>
      </c>
      <c r="Q409" s="64">
        <v>0</v>
      </c>
      <c r="R409" s="244">
        <v>0</v>
      </c>
      <c r="S409" s="64">
        <v>0</v>
      </c>
      <c r="T409" s="64">
        <v>0</v>
      </c>
      <c r="U409" s="233">
        <v>0</v>
      </c>
      <c r="V409" s="64">
        <v>0</v>
      </c>
      <c r="W409" s="64">
        <v>0</v>
      </c>
      <c r="X409" s="64">
        <v>0</v>
      </c>
      <c r="Y409" s="64">
        <v>0</v>
      </c>
      <c r="Z409" s="64">
        <v>0</v>
      </c>
      <c r="AA409" s="304" t="str">
        <f>IFERROR(R409/U409," ")</f>
        <v xml:space="preserve"> </v>
      </c>
      <c r="AB409" s="64">
        <v>0</v>
      </c>
      <c r="AC409" s="182">
        <v>0</v>
      </c>
      <c r="AD409" s="64">
        <v>0</v>
      </c>
      <c r="AE409" s="64">
        <v>0</v>
      </c>
      <c r="AF409" s="64">
        <v>0</v>
      </c>
      <c r="AG409" s="64">
        <v>0</v>
      </c>
      <c r="AH409" s="64">
        <v>0</v>
      </c>
      <c r="AI409" s="64">
        <v>0</v>
      </c>
      <c r="AJ409" s="233">
        <v>0</v>
      </c>
      <c r="AK409" s="233">
        <v>0</v>
      </c>
      <c r="AL409" s="64">
        <v>0</v>
      </c>
      <c r="AM409" s="182">
        <v>0</v>
      </c>
      <c r="AN409" s="64">
        <v>0</v>
      </c>
      <c r="AO409" s="64">
        <v>0</v>
      </c>
      <c r="AP409" s="64">
        <v>0</v>
      </c>
      <c r="AQ409" s="64">
        <v>0</v>
      </c>
      <c r="AR409" s="64">
        <v>0</v>
      </c>
      <c r="AS409" s="64">
        <v>0</v>
      </c>
      <c r="AT409" s="64">
        <v>0</v>
      </c>
      <c r="AU409" s="182">
        <v>0</v>
      </c>
    </row>
    <row r="410" spans="1:289" hidden="1">
      <c r="A410" s="228"/>
      <c r="B410" s="295" t="str" cm="1">
        <f t="array" ref="B410">IFERROR(INDEX(Sensors_OpuBC_cpXFP!$G$2:$G$1013,MATCH($A410,Sensors_OpuBC_cpXFP!$A$2:$A$1013,0),0),"")</f>
        <v/>
      </c>
      <c r="C410" s="296" t="str" cm="1">
        <f t="array" ref="C410">IFERROR(INDEX(Sensors_OpuBC_cpXFP!$H$2:$H$1013,MATCH($A410,Sensors_OpuBC_cpXFP!$A$2:$A$1013,0),0),"")</f>
        <v/>
      </c>
      <c r="D410" s="229" t="s">
        <v>800</v>
      </c>
      <c r="E410" s="308" t="str" cm="1">
        <f t="array" ref="E410">IFERROR(INDEX(Ligands_names_and_links!$B$3:$B$111,MATCH($D410,Ligands_names_and_links!$A$3:$A$111,0),0)," ")</f>
        <v>Cytisine Me</v>
      </c>
      <c r="R410" s="244"/>
      <c r="U410" s="233"/>
      <c r="AA410" s="233"/>
      <c r="AJ410" s="233"/>
      <c r="AK410" s="233"/>
    </row>
    <row r="411" spans="1:289" hidden="1">
      <c r="A411" s="228"/>
      <c r="B411" s="295" t="str" cm="1">
        <f t="array" ref="B411">IFERROR(INDEX(Sensors_OpuBC_cpXFP!$G$2:$G$1013,MATCH($A411,Sensors_OpuBC_cpXFP!$A$2:$A$1013,0),0),"")</f>
        <v/>
      </c>
      <c r="C411" s="296" t="str" cm="1">
        <f t="array" ref="C411">IFERROR(INDEX(Sensors_OpuBC_cpXFP!$H$2:$H$1013,MATCH($A411,Sensors_OpuBC_cpXFP!$A$2:$A$1013,0),0),"")</f>
        <v/>
      </c>
      <c r="D411" s="229" t="s">
        <v>800</v>
      </c>
      <c r="E411" s="308" t="str" cm="1">
        <f t="array" ref="E411">IFERROR(INDEX(Ligands_names_and_links!$B$3:$B$111,MATCH($D411,Ligands_names_and_links!$A$3:$A$111,0),0)," ")</f>
        <v>Cytisine Me</v>
      </c>
      <c r="R411" s="244"/>
      <c r="U411" s="233"/>
      <c r="AA411" s="233"/>
      <c r="AJ411" s="233"/>
      <c r="AK411" s="233"/>
    </row>
    <row r="412" spans="1:289" hidden="1">
      <c r="A412" s="234">
        <v>0</v>
      </c>
      <c r="B412" s="297" t="str" cm="1">
        <f t="array" ref="B412">IFERROR(INDEX(Sensors_OpuBC_cpXFP!$G$2:$G$1013,MATCH($A412,Sensors_OpuBC_cpXFP!$A$2:$A$1013,0),0),"")</f>
        <v/>
      </c>
      <c r="C412" s="298" t="str" cm="1">
        <f t="array" ref="C412">IFERROR(INDEX(Sensors_OpuBC_cpXFP!$H$2:$H$1013,MATCH($A412,Sensors_OpuBC_cpXFP!$A$2:$A$1013,0),0),"")</f>
        <v/>
      </c>
      <c r="D412" s="235" t="s">
        <v>802</v>
      </c>
      <c r="E412" s="309" t="str" cm="1">
        <f t="array" ref="E412">IFERROR(INDEX(Ligands_names_and_links!$B$3:$B$111,MATCH($D412,Ligands_names_and_links!$A$3:$A$111,0),0)," ")</f>
        <v>Cytisine Et</v>
      </c>
      <c r="F412" s="236">
        <v>0</v>
      </c>
      <c r="G412" s="236"/>
      <c r="H412" s="236">
        <v>0</v>
      </c>
      <c r="I412" s="237"/>
      <c r="J412" s="238">
        <v>0</v>
      </c>
      <c r="K412" s="238">
        <v>0</v>
      </c>
      <c r="L412" s="238">
        <v>0</v>
      </c>
      <c r="M412" s="238">
        <v>0</v>
      </c>
      <c r="N412" s="239">
        <v>0</v>
      </c>
      <c r="O412" s="238">
        <v>0</v>
      </c>
      <c r="P412" s="236"/>
      <c r="Q412" s="238">
        <v>0</v>
      </c>
      <c r="R412" s="245">
        <v>0</v>
      </c>
      <c r="S412" s="238">
        <v>0</v>
      </c>
      <c r="T412" s="238">
        <v>0</v>
      </c>
      <c r="U412" s="243">
        <v>0</v>
      </c>
      <c r="V412" s="238">
        <v>0</v>
      </c>
      <c r="W412" s="238">
        <v>0</v>
      </c>
      <c r="X412" s="238">
        <v>0</v>
      </c>
      <c r="Y412" s="238">
        <v>0</v>
      </c>
      <c r="Z412" s="238">
        <v>0</v>
      </c>
      <c r="AA412" s="305" t="str">
        <f>IFERROR(R412/U412," ")</f>
        <v xml:space="preserve"> </v>
      </c>
      <c r="AB412" s="238">
        <v>0</v>
      </c>
      <c r="AC412" s="239">
        <v>0</v>
      </c>
      <c r="AD412" s="238">
        <v>0</v>
      </c>
      <c r="AE412" s="238">
        <v>0</v>
      </c>
      <c r="AF412" s="238">
        <v>0</v>
      </c>
      <c r="AG412" s="238">
        <v>0</v>
      </c>
      <c r="AH412" s="238">
        <v>0</v>
      </c>
      <c r="AI412" s="238">
        <v>0</v>
      </c>
      <c r="AJ412" s="243">
        <v>0</v>
      </c>
      <c r="AK412" s="243">
        <v>0</v>
      </c>
      <c r="AL412" s="238">
        <v>0</v>
      </c>
      <c r="AM412" s="239">
        <v>0</v>
      </c>
      <c r="AN412" s="238">
        <v>0</v>
      </c>
      <c r="AO412" s="238">
        <v>0</v>
      </c>
      <c r="AP412" s="238">
        <v>0</v>
      </c>
      <c r="AQ412" s="238">
        <v>0</v>
      </c>
      <c r="AR412" s="238">
        <v>0</v>
      </c>
      <c r="AS412" s="238">
        <v>0</v>
      </c>
      <c r="AT412" s="238">
        <v>0</v>
      </c>
      <c r="AU412" s="239">
        <v>0</v>
      </c>
    </row>
    <row r="413" spans="1:289" s="238" customFormat="1" hidden="1">
      <c r="A413" s="228"/>
      <c r="B413" s="295" t="str" cm="1">
        <f t="array" ref="B413">IFERROR(INDEX(Sensors_OpuBC_cpXFP!$G$2:$G$1013,MATCH($A413,Sensors_OpuBC_cpXFP!$A$2:$A$1013,0),0),"")</f>
        <v/>
      </c>
      <c r="C413" s="296" t="str" cm="1">
        <f t="array" ref="C413">IFERROR(INDEX(Sensors_OpuBC_cpXFP!$H$2:$H$1013,MATCH($A413,Sensors_OpuBC_cpXFP!$A$2:$A$1013,0),0),"")</f>
        <v/>
      </c>
      <c r="D413" s="229" t="s">
        <v>802</v>
      </c>
      <c r="E413" s="308" t="str" cm="1">
        <f t="array" ref="E413">IFERROR(INDEX(Ligands_names_and_links!$B$3:$B$111,MATCH($D413,Ligands_names_and_links!$A$3:$A$111,0),0)," ")</f>
        <v>Cytisine Et</v>
      </c>
      <c r="F413" s="137"/>
      <c r="G413" s="137"/>
      <c r="H413" s="137"/>
      <c r="I413" s="142"/>
      <c r="J413" s="64"/>
      <c r="K413" s="64"/>
      <c r="L413" s="64"/>
      <c r="M413" s="64"/>
      <c r="N413" s="182"/>
      <c r="O413" s="64"/>
      <c r="P413" s="137"/>
      <c r="Q413" s="64"/>
      <c r="R413" s="244"/>
      <c r="S413" s="64"/>
      <c r="T413" s="64"/>
      <c r="U413" s="233"/>
      <c r="V413" s="64"/>
      <c r="W413" s="64"/>
      <c r="X413" s="64"/>
      <c r="Y413" s="64"/>
      <c r="Z413" s="64"/>
      <c r="AA413" s="233"/>
      <c r="AB413" s="64"/>
      <c r="AC413" s="182"/>
      <c r="AD413" s="64"/>
      <c r="AE413" s="64"/>
      <c r="AF413" s="64"/>
      <c r="AG413" s="64"/>
      <c r="AH413" s="64"/>
      <c r="AI413" s="64"/>
      <c r="AJ413" s="233"/>
      <c r="AK413" s="233"/>
      <c r="AL413" s="64"/>
      <c r="AM413" s="182"/>
      <c r="AN413" s="64"/>
      <c r="AO413" s="64"/>
      <c r="AP413" s="64"/>
      <c r="AQ413" s="64"/>
      <c r="AR413" s="64"/>
      <c r="AS413" s="64"/>
      <c r="AT413" s="64"/>
      <c r="AU413" s="182"/>
      <c r="AV413" s="64"/>
      <c r="AW413" s="64"/>
      <c r="AX413" s="64"/>
      <c r="AY413" s="64"/>
      <c r="AZ413" s="64"/>
      <c r="BA413" s="64"/>
      <c r="BB413" s="64"/>
      <c r="BC413" s="64"/>
      <c r="BD413" s="64"/>
      <c r="BE413" s="64"/>
      <c r="BF413" s="64"/>
      <c r="BG413" s="64"/>
      <c r="BH413" s="64"/>
      <c r="BI413" s="64"/>
      <c r="BJ413" s="64"/>
      <c r="BK413" s="64"/>
      <c r="BL413" s="64"/>
      <c r="BM413" s="64"/>
      <c r="BN413" s="64"/>
      <c r="BO413" s="64"/>
      <c r="BP413" s="64"/>
      <c r="BQ413" s="64"/>
      <c r="BR413" s="64"/>
      <c r="BS413" s="64"/>
      <c r="BT413" s="64"/>
      <c r="BU413" s="64"/>
      <c r="BV413" s="64"/>
      <c r="BW413" s="64"/>
      <c r="BX413" s="64"/>
      <c r="BY413" s="64"/>
      <c r="BZ413" s="64"/>
      <c r="CA413" s="64"/>
      <c r="CB413" s="64"/>
      <c r="CC413" s="64"/>
      <c r="CD413" s="64"/>
      <c r="CE413" s="64"/>
      <c r="CF413" s="64"/>
      <c r="CG413" s="64"/>
      <c r="CH413" s="64"/>
      <c r="CI413" s="64"/>
      <c r="CJ413" s="64"/>
      <c r="CK413" s="64"/>
      <c r="CL413" s="64"/>
      <c r="CM413" s="64"/>
      <c r="CN413" s="64"/>
      <c r="CO413" s="64"/>
      <c r="CP413" s="64"/>
      <c r="CQ413" s="64"/>
      <c r="CR413" s="64"/>
      <c r="CS413" s="64"/>
      <c r="CT413" s="64"/>
      <c r="CU413" s="64"/>
      <c r="CV413" s="64"/>
      <c r="CW413" s="64"/>
      <c r="CX413" s="64"/>
      <c r="CY413" s="64"/>
      <c r="CZ413" s="64"/>
      <c r="DA413" s="64"/>
      <c r="DB413" s="64"/>
      <c r="DC413" s="64"/>
      <c r="DD413" s="64"/>
      <c r="DE413" s="64"/>
      <c r="DF413" s="64"/>
      <c r="DG413" s="64"/>
      <c r="DH413" s="64"/>
      <c r="DI413" s="64"/>
      <c r="DJ413" s="64"/>
      <c r="DK413" s="64"/>
      <c r="DL413" s="64"/>
      <c r="DM413" s="64"/>
      <c r="DN413" s="64"/>
      <c r="DO413" s="64"/>
      <c r="DP413" s="64"/>
      <c r="DQ413" s="64"/>
      <c r="DR413" s="64"/>
      <c r="DS413" s="64"/>
      <c r="DT413" s="64"/>
      <c r="DU413" s="64"/>
      <c r="DV413" s="64"/>
      <c r="DW413" s="64"/>
      <c r="DX413" s="64"/>
      <c r="DY413" s="64"/>
      <c r="DZ413" s="64"/>
      <c r="EA413" s="64"/>
      <c r="EB413" s="64"/>
      <c r="EC413" s="64"/>
      <c r="ED413" s="64"/>
      <c r="EE413" s="64"/>
      <c r="EF413" s="64"/>
      <c r="EG413" s="64"/>
      <c r="EH413" s="64"/>
      <c r="EI413" s="64"/>
      <c r="EJ413" s="64"/>
      <c r="EK413" s="64"/>
      <c r="EL413" s="64"/>
      <c r="EM413" s="64"/>
      <c r="EN413" s="64"/>
      <c r="EO413" s="64"/>
      <c r="EP413" s="64"/>
      <c r="EQ413" s="64"/>
      <c r="ER413" s="64"/>
      <c r="ES413" s="64"/>
      <c r="ET413" s="64"/>
      <c r="EU413" s="64"/>
      <c r="EV413" s="64"/>
      <c r="EW413" s="64"/>
      <c r="EX413" s="64"/>
      <c r="EY413" s="64"/>
      <c r="EZ413" s="64"/>
      <c r="FA413" s="64"/>
      <c r="FB413" s="64"/>
      <c r="FC413" s="64"/>
      <c r="FD413" s="64"/>
      <c r="FE413" s="64"/>
      <c r="FF413" s="64"/>
      <c r="FG413" s="64"/>
      <c r="FH413" s="64"/>
      <c r="FI413" s="64"/>
      <c r="FJ413" s="64"/>
      <c r="FK413" s="64"/>
      <c r="FL413" s="64"/>
      <c r="FM413" s="64"/>
      <c r="FN413" s="64"/>
      <c r="FO413" s="64"/>
      <c r="FP413" s="64"/>
      <c r="FQ413" s="64"/>
      <c r="FR413" s="64"/>
      <c r="FS413" s="64"/>
      <c r="FT413" s="64"/>
      <c r="FU413" s="64"/>
      <c r="FV413" s="64"/>
      <c r="FW413" s="64"/>
      <c r="FX413" s="64"/>
      <c r="FY413" s="64"/>
      <c r="FZ413" s="64"/>
      <c r="GA413" s="64"/>
      <c r="GB413" s="64"/>
      <c r="GC413" s="64"/>
      <c r="GD413" s="64"/>
      <c r="GE413" s="64"/>
      <c r="GF413" s="64"/>
      <c r="GG413" s="64"/>
      <c r="GH413" s="64"/>
      <c r="GI413" s="64"/>
      <c r="GJ413" s="64"/>
      <c r="GK413" s="64"/>
      <c r="GL413" s="64"/>
      <c r="GM413" s="64"/>
      <c r="GN413" s="64"/>
      <c r="GO413" s="64"/>
      <c r="GP413" s="64"/>
      <c r="GQ413" s="64"/>
      <c r="GR413" s="64"/>
      <c r="GS413" s="64"/>
      <c r="GT413" s="64"/>
      <c r="GU413" s="64"/>
      <c r="GV413" s="64"/>
      <c r="GW413" s="64"/>
      <c r="GX413" s="64"/>
      <c r="GY413" s="64"/>
      <c r="GZ413" s="64"/>
      <c r="HA413" s="64"/>
      <c r="HB413" s="64"/>
      <c r="HC413" s="64"/>
      <c r="HD413" s="64"/>
      <c r="HE413" s="64"/>
      <c r="HF413" s="64"/>
      <c r="HG413" s="64"/>
      <c r="HH413" s="64"/>
      <c r="HI413" s="64"/>
      <c r="HJ413" s="64"/>
      <c r="HK413" s="64"/>
      <c r="HL413" s="64"/>
      <c r="HM413" s="64"/>
      <c r="HN413" s="64"/>
      <c r="HO413" s="64"/>
      <c r="HP413" s="64"/>
      <c r="HQ413" s="64"/>
      <c r="HR413" s="64"/>
      <c r="HS413" s="64"/>
      <c r="HT413" s="64"/>
      <c r="HU413" s="64"/>
      <c r="HV413" s="64"/>
      <c r="HW413" s="64"/>
      <c r="HX413" s="64"/>
      <c r="HY413" s="64"/>
      <c r="HZ413" s="64"/>
      <c r="IA413" s="64"/>
      <c r="IB413" s="64"/>
      <c r="IC413" s="64"/>
      <c r="ID413" s="64"/>
      <c r="IE413" s="64"/>
      <c r="IF413" s="64"/>
      <c r="IG413" s="64"/>
      <c r="IH413" s="64"/>
      <c r="II413" s="64"/>
      <c r="IJ413" s="64"/>
      <c r="IK413" s="64"/>
      <c r="IL413" s="64"/>
      <c r="IM413" s="64"/>
      <c r="IN413" s="64"/>
      <c r="IO413" s="64"/>
      <c r="IP413" s="64"/>
      <c r="IQ413" s="64"/>
      <c r="IR413" s="64"/>
      <c r="IS413" s="64"/>
      <c r="IT413" s="64"/>
      <c r="IU413" s="64"/>
      <c r="IV413" s="64"/>
      <c r="IW413" s="64"/>
      <c r="IX413" s="64"/>
      <c r="IY413" s="64"/>
      <c r="IZ413" s="64"/>
      <c r="JA413" s="64"/>
      <c r="JB413" s="64"/>
      <c r="JC413" s="64"/>
      <c r="JD413" s="64"/>
      <c r="JE413" s="64"/>
      <c r="JF413" s="64"/>
      <c r="JG413" s="64"/>
      <c r="JH413" s="64"/>
      <c r="JI413" s="64"/>
      <c r="JJ413" s="64"/>
      <c r="JK413" s="64"/>
      <c r="JL413" s="64"/>
      <c r="JM413" s="64"/>
      <c r="JN413" s="64"/>
      <c r="JO413" s="64"/>
      <c r="JP413" s="64"/>
      <c r="JQ413" s="64"/>
      <c r="JR413" s="64"/>
      <c r="JS413" s="64"/>
      <c r="JT413" s="64"/>
      <c r="JU413" s="64"/>
      <c r="JV413" s="64"/>
      <c r="JW413" s="64"/>
      <c r="JX413" s="64"/>
      <c r="JY413" s="64"/>
      <c r="JZ413" s="64"/>
      <c r="KA413" s="64"/>
      <c r="KB413" s="64"/>
      <c r="KC413" s="64"/>
    </row>
    <row r="414" spans="1:289" hidden="1">
      <c r="A414" s="228"/>
      <c r="B414" s="295" t="str" cm="1">
        <f t="array" ref="B414">IFERROR(INDEX(Sensors_OpuBC_cpXFP!$G$2:$G$1013,MATCH($A414,Sensors_OpuBC_cpXFP!$A$2:$A$1013,0),0),"")</f>
        <v/>
      </c>
      <c r="C414" s="296" t="str" cm="1">
        <f t="array" ref="C414">IFERROR(INDEX(Sensors_OpuBC_cpXFP!$H$2:$H$1013,MATCH($A414,Sensors_OpuBC_cpXFP!$A$2:$A$1013,0),0),"")</f>
        <v/>
      </c>
      <c r="D414" s="229" t="s">
        <v>802</v>
      </c>
      <c r="E414" s="308" t="str" cm="1">
        <f t="array" ref="E414">IFERROR(INDEX(Ligands_names_and_links!$B$3:$B$111,MATCH($D414,Ligands_names_and_links!$A$3:$A$111,0),0)," ")</f>
        <v>Cytisine Et</v>
      </c>
      <c r="R414" s="244"/>
      <c r="U414" s="233"/>
      <c r="AA414" s="233"/>
      <c r="AJ414" s="233"/>
      <c r="AK414" s="233"/>
    </row>
    <row r="415" spans="1:289" hidden="1">
      <c r="A415" s="228" t="s">
        <v>224</v>
      </c>
      <c r="B415" s="295" t="str" cm="1">
        <f t="array" ref="B415">IFERROR(INDEX(Sensors_OpuBC_cpXFP!$G$2:$G$1013,MATCH($A415,Sensors_OpuBC_cpXFP!$A$2:$A$1013,0),0),"")</f>
        <v>iCytSnFR</v>
      </c>
      <c r="C415" s="296" cm="1">
        <f t="array" ref="C415">IFERROR(INDEX(Sensors_OpuBC_cpXFP!$H$2:$H$1013,MATCH($A415,Sensors_OpuBC_cpXFP!$A$2:$A$1013,0),0),"")</f>
        <v>0</v>
      </c>
      <c r="D415" s="229" t="s">
        <v>803</v>
      </c>
      <c r="E415" s="308" t="str" cm="1">
        <f t="array" ref="E415">IFERROR(INDEX(Ligands_names_and_links!$B$3:$B$111,MATCH($D415,Ligands_names_and_links!$A$3:$A$111,0),0)," ")</f>
        <v>Cytisine Et_Br</v>
      </c>
      <c r="F415" s="137">
        <v>0</v>
      </c>
      <c r="H415" s="137">
        <v>0</v>
      </c>
      <c r="J415" s="64">
        <v>0</v>
      </c>
      <c r="K415" s="64">
        <v>0</v>
      </c>
      <c r="L415" s="64">
        <v>0</v>
      </c>
      <c r="M415" s="64">
        <v>0</v>
      </c>
      <c r="N415" s="182">
        <v>0</v>
      </c>
      <c r="O415" s="64">
        <v>0</v>
      </c>
      <c r="P415" s="137" t="s">
        <v>894</v>
      </c>
      <c r="Q415" s="64">
        <v>0</v>
      </c>
      <c r="R415" s="244">
        <v>3</v>
      </c>
      <c r="S415" s="64">
        <v>0</v>
      </c>
      <c r="T415" s="64">
        <v>0</v>
      </c>
      <c r="U415" s="233">
        <v>30.6</v>
      </c>
      <c r="V415" s="64">
        <v>0</v>
      </c>
      <c r="W415" s="64">
        <v>0</v>
      </c>
      <c r="X415" s="64">
        <v>0</v>
      </c>
      <c r="Y415" s="64">
        <v>0</v>
      </c>
      <c r="Z415" s="64">
        <v>0</v>
      </c>
      <c r="AA415" s="304">
        <f>IFERROR(R415/U415," ")</f>
        <v>9.8039215686274508E-2</v>
      </c>
      <c r="AB415" s="64">
        <v>0</v>
      </c>
      <c r="AC415" s="182">
        <v>0</v>
      </c>
      <c r="AD415" s="64">
        <v>0</v>
      </c>
      <c r="AE415" s="64">
        <v>0</v>
      </c>
      <c r="AF415" s="64">
        <v>0</v>
      </c>
      <c r="AG415" s="64">
        <v>0</v>
      </c>
      <c r="AH415" s="64">
        <v>0</v>
      </c>
      <c r="AI415" s="64">
        <v>0</v>
      </c>
      <c r="AJ415" s="233">
        <v>0</v>
      </c>
      <c r="AK415" s="233">
        <v>0</v>
      </c>
      <c r="AL415" s="64">
        <v>0</v>
      </c>
      <c r="AM415" s="182">
        <v>0</v>
      </c>
      <c r="AN415" s="64">
        <v>0</v>
      </c>
      <c r="AO415" s="64">
        <v>0</v>
      </c>
      <c r="AP415" s="64">
        <v>0</v>
      </c>
      <c r="AQ415" s="64">
        <v>0</v>
      </c>
      <c r="AR415" s="64">
        <v>0</v>
      </c>
      <c r="AS415" s="64">
        <v>0</v>
      </c>
      <c r="AT415" s="64">
        <v>0</v>
      </c>
      <c r="AU415" s="182">
        <v>0</v>
      </c>
    </row>
    <row r="416" spans="1:289" hidden="1">
      <c r="A416" s="228" t="s">
        <v>226</v>
      </c>
      <c r="B416" s="295" t="str" cm="1">
        <f t="array" ref="B416">IFERROR(INDEX(Sensors_OpuBC_cpXFP!$G$2:$G$1013,MATCH($A416,Sensors_OpuBC_cpXFP!$A$2:$A$1013,0),0),"")</f>
        <v>iCytSnFR</v>
      </c>
      <c r="C416" s="296" cm="1">
        <f t="array" ref="C416">IFERROR(INDEX(Sensors_OpuBC_cpXFP!$H$2:$H$1013,MATCH($A416,Sensors_OpuBC_cpXFP!$A$2:$A$1013,0),0),"")</f>
        <v>0</v>
      </c>
      <c r="D416" s="229" t="s">
        <v>803</v>
      </c>
      <c r="E416" s="308" t="str" cm="1">
        <f t="array" ref="E416">IFERROR(INDEX(Ligands_names_and_links!$B$3:$B$111,MATCH($D416,Ligands_names_and_links!$A$3:$A$111,0),0)," ")</f>
        <v>Cytisine Et_Br</v>
      </c>
      <c r="F416" s="137">
        <v>0</v>
      </c>
      <c r="H416" s="137">
        <v>0</v>
      </c>
      <c r="J416" s="64">
        <v>0</v>
      </c>
      <c r="K416" s="64">
        <v>0</v>
      </c>
      <c r="L416" s="64">
        <v>0</v>
      </c>
      <c r="M416" s="64">
        <v>0</v>
      </c>
      <c r="N416" s="182">
        <v>0</v>
      </c>
      <c r="O416" s="64">
        <v>0</v>
      </c>
      <c r="P416" s="137" t="s">
        <v>892</v>
      </c>
      <c r="Q416" s="64">
        <v>0</v>
      </c>
      <c r="R416" s="244">
        <v>3.3</v>
      </c>
      <c r="S416" s="64">
        <v>0</v>
      </c>
      <c r="T416" s="64">
        <v>0</v>
      </c>
      <c r="U416" s="233">
        <v>4.2</v>
      </c>
      <c r="V416" s="64">
        <v>0</v>
      </c>
      <c r="W416" s="64">
        <v>0</v>
      </c>
      <c r="X416" s="64">
        <v>0</v>
      </c>
      <c r="Y416" s="64">
        <v>0</v>
      </c>
      <c r="Z416" s="64">
        <v>0</v>
      </c>
      <c r="AA416" s="304">
        <f>IFERROR(R416/U416," ")</f>
        <v>0.78571428571428559</v>
      </c>
      <c r="AB416" s="64">
        <v>0</v>
      </c>
      <c r="AC416" s="182">
        <v>0</v>
      </c>
      <c r="AD416" s="64">
        <v>0</v>
      </c>
      <c r="AE416" s="64">
        <v>0</v>
      </c>
      <c r="AF416" s="64">
        <v>0</v>
      </c>
      <c r="AG416" s="64">
        <v>0</v>
      </c>
      <c r="AH416" s="64">
        <v>0</v>
      </c>
      <c r="AI416" s="64">
        <v>0</v>
      </c>
      <c r="AJ416" s="233">
        <v>0</v>
      </c>
      <c r="AK416" s="233">
        <v>0</v>
      </c>
      <c r="AL416" s="64">
        <v>0</v>
      </c>
      <c r="AM416" s="182">
        <v>0</v>
      </c>
      <c r="AN416" s="64">
        <v>0</v>
      </c>
      <c r="AO416" s="64">
        <v>0</v>
      </c>
      <c r="AP416" s="64">
        <v>0</v>
      </c>
      <c r="AQ416" s="64">
        <v>0</v>
      </c>
      <c r="AR416" s="64">
        <v>0</v>
      </c>
      <c r="AS416" s="64">
        <v>0</v>
      </c>
      <c r="AT416" s="64">
        <v>0</v>
      </c>
      <c r="AU416" s="182">
        <v>0</v>
      </c>
    </row>
    <row r="417" spans="1:289" hidden="1">
      <c r="A417" s="234"/>
      <c r="B417" s="297" t="str" cm="1">
        <f t="array" ref="B417">IFERROR(INDEX(Sensors_OpuBC_cpXFP!$G$2:$G$1013,MATCH($A417,Sensors_OpuBC_cpXFP!$A$2:$A$1013,0),0),"")</f>
        <v/>
      </c>
      <c r="C417" s="298" t="str" cm="1">
        <f t="array" ref="C417">IFERROR(INDEX(Sensors_OpuBC_cpXFP!$H$2:$H$1013,MATCH($A417,Sensors_OpuBC_cpXFP!$A$2:$A$1013,0),0),"")</f>
        <v/>
      </c>
      <c r="D417" s="235" t="s">
        <v>803</v>
      </c>
      <c r="E417" s="309" t="str" cm="1">
        <f t="array" ref="E417">IFERROR(INDEX(Ligands_names_and_links!$B$3:$B$111,MATCH($D417,Ligands_names_and_links!$A$3:$A$111,0),0)," ")</f>
        <v>Cytisine Et_Br</v>
      </c>
      <c r="F417" s="236"/>
      <c r="G417" s="236"/>
      <c r="H417" s="236"/>
      <c r="I417" s="237"/>
      <c r="J417" s="238"/>
      <c r="K417" s="238"/>
      <c r="L417" s="238"/>
      <c r="M417" s="238"/>
      <c r="N417" s="239"/>
      <c r="O417" s="238"/>
      <c r="P417" s="236"/>
      <c r="Q417" s="238"/>
      <c r="R417" s="245"/>
      <c r="S417" s="238"/>
      <c r="T417" s="238"/>
      <c r="U417" s="243"/>
      <c r="V417" s="238"/>
      <c r="W417" s="238"/>
      <c r="X417" s="238"/>
      <c r="Y417" s="238"/>
      <c r="Z417" s="238"/>
      <c r="AA417" s="243"/>
      <c r="AB417" s="238"/>
      <c r="AC417" s="239"/>
      <c r="AD417" s="238"/>
      <c r="AE417" s="238"/>
      <c r="AF417" s="238"/>
      <c r="AG417" s="238"/>
      <c r="AH417" s="238"/>
      <c r="AI417" s="238"/>
      <c r="AJ417" s="243"/>
      <c r="AK417" s="243"/>
      <c r="AL417" s="238"/>
      <c r="AM417" s="239"/>
      <c r="AN417" s="238"/>
      <c r="AO417" s="238"/>
      <c r="AP417" s="238"/>
      <c r="AQ417" s="238"/>
      <c r="AR417" s="238"/>
      <c r="AS417" s="238"/>
      <c r="AT417" s="238"/>
      <c r="AU417" s="239"/>
    </row>
    <row r="418" spans="1:289" hidden="1">
      <c r="A418" s="228"/>
      <c r="B418" s="295" t="str" cm="1">
        <f t="array" ref="B418">IFERROR(INDEX(Sensors_OpuBC_cpXFP!$G$2:$G$1013,MATCH($A418,Sensors_OpuBC_cpXFP!$A$2:$A$1013,0),0),"")</f>
        <v/>
      </c>
      <c r="C418" s="296" t="str" cm="1">
        <f t="array" ref="C418">IFERROR(INDEX(Sensors_OpuBC_cpXFP!$H$2:$H$1013,MATCH($A418,Sensors_OpuBC_cpXFP!$A$2:$A$1013,0),0),"")</f>
        <v/>
      </c>
      <c r="D418" s="229" t="s">
        <v>803</v>
      </c>
      <c r="E418" s="308" t="str" cm="1">
        <f t="array" ref="E418">IFERROR(INDEX(Ligands_names_and_links!$B$3:$B$111,MATCH($D418,Ligands_names_and_links!$A$3:$A$111,0),0)," ")</f>
        <v>Cytisine Et_Br</v>
      </c>
      <c r="R418" s="244"/>
      <c r="U418" s="233"/>
      <c r="AA418" s="233"/>
      <c r="AJ418" s="233"/>
      <c r="AK418" s="233"/>
    </row>
    <row r="419" spans="1:289" s="238" customFormat="1" hidden="1">
      <c r="A419" s="228"/>
      <c r="B419" s="295" t="str" cm="1">
        <f t="array" ref="B419">IFERROR(INDEX(Sensors_OpuBC_cpXFP!$G$2:$G$1013,MATCH($A419,Sensors_OpuBC_cpXFP!$A$2:$A$1013,0),0),"")</f>
        <v/>
      </c>
      <c r="C419" s="296" t="str" cm="1">
        <f t="array" ref="C419">IFERROR(INDEX(Sensors_OpuBC_cpXFP!$H$2:$H$1013,MATCH($A419,Sensors_OpuBC_cpXFP!$A$2:$A$1013,0),0),"")</f>
        <v/>
      </c>
      <c r="D419" s="229" t="s">
        <v>803</v>
      </c>
      <c r="E419" s="308" t="str" cm="1">
        <f t="array" ref="E419">IFERROR(INDEX(Ligands_names_and_links!$B$3:$B$111,MATCH($D419,Ligands_names_and_links!$A$3:$A$111,0),0)," ")</f>
        <v>Cytisine Et_Br</v>
      </c>
      <c r="F419" s="137"/>
      <c r="G419" s="137"/>
      <c r="H419" s="137"/>
      <c r="I419" s="142"/>
      <c r="J419" s="64"/>
      <c r="K419" s="64"/>
      <c r="L419" s="64"/>
      <c r="M419" s="64"/>
      <c r="N419" s="182"/>
      <c r="O419" s="64"/>
      <c r="P419" s="137"/>
      <c r="Q419" s="64"/>
      <c r="R419" s="244"/>
      <c r="S419" s="64"/>
      <c r="T419" s="64"/>
      <c r="U419" s="233"/>
      <c r="V419" s="64"/>
      <c r="W419" s="64"/>
      <c r="X419" s="64"/>
      <c r="Y419" s="64"/>
      <c r="Z419" s="64"/>
      <c r="AA419" s="233"/>
      <c r="AB419" s="64"/>
      <c r="AC419" s="182"/>
      <c r="AD419" s="64"/>
      <c r="AE419" s="64"/>
      <c r="AF419" s="64"/>
      <c r="AG419" s="64"/>
      <c r="AH419" s="64"/>
      <c r="AI419" s="64"/>
      <c r="AJ419" s="233"/>
      <c r="AK419" s="233"/>
      <c r="AL419" s="64"/>
      <c r="AM419" s="182"/>
      <c r="AN419" s="64"/>
      <c r="AO419" s="64"/>
      <c r="AP419" s="64"/>
      <c r="AQ419" s="64"/>
      <c r="AR419" s="64"/>
      <c r="AS419" s="64"/>
      <c r="AT419" s="64"/>
      <c r="AU419" s="182"/>
      <c r="AV419" s="64"/>
      <c r="AW419" s="64"/>
      <c r="AX419" s="64"/>
      <c r="AY419" s="64"/>
      <c r="AZ419" s="64"/>
      <c r="BA419" s="64"/>
      <c r="BB419" s="64"/>
      <c r="BC419" s="64"/>
      <c r="BD419" s="64"/>
      <c r="BE419" s="64"/>
      <c r="BF419" s="64"/>
      <c r="BG419" s="64"/>
      <c r="BH419" s="64"/>
      <c r="BI419" s="64"/>
      <c r="BJ419" s="64"/>
      <c r="BK419" s="64"/>
      <c r="BL419" s="64"/>
      <c r="BM419" s="64"/>
      <c r="BN419" s="64"/>
      <c r="BO419" s="64"/>
      <c r="BP419" s="64"/>
      <c r="BQ419" s="64"/>
      <c r="BR419" s="64"/>
      <c r="BS419" s="64"/>
      <c r="BT419" s="64"/>
      <c r="BU419" s="64"/>
      <c r="BV419" s="64"/>
      <c r="BW419" s="64"/>
      <c r="BX419" s="64"/>
      <c r="BY419" s="64"/>
      <c r="BZ419" s="64"/>
      <c r="CA419" s="64"/>
      <c r="CB419" s="64"/>
      <c r="CC419" s="64"/>
      <c r="CD419" s="64"/>
      <c r="CE419" s="64"/>
      <c r="CF419" s="64"/>
      <c r="CG419" s="64"/>
      <c r="CH419" s="64"/>
      <c r="CI419" s="64"/>
      <c r="CJ419" s="64"/>
      <c r="CK419" s="64"/>
      <c r="CL419" s="64"/>
      <c r="CM419" s="64"/>
      <c r="CN419" s="64"/>
      <c r="CO419" s="64"/>
      <c r="CP419" s="64"/>
      <c r="CQ419" s="64"/>
      <c r="CR419" s="64"/>
      <c r="CS419" s="64"/>
      <c r="CT419" s="64"/>
      <c r="CU419" s="64"/>
      <c r="CV419" s="64"/>
      <c r="CW419" s="64"/>
      <c r="CX419" s="64"/>
      <c r="CY419" s="64"/>
      <c r="CZ419" s="64"/>
      <c r="DA419" s="64"/>
      <c r="DB419" s="64"/>
      <c r="DC419" s="64"/>
      <c r="DD419" s="64"/>
      <c r="DE419" s="64"/>
      <c r="DF419" s="64"/>
      <c r="DG419" s="64"/>
      <c r="DH419" s="64"/>
      <c r="DI419" s="64"/>
      <c r="DJ419" s="64"/>
      <c r="DK419" s="64"/>
      <c r="DL419" s="64"/>
      <c r="DM419" s="64"/>
      <c r="DN419" s="64"/>
      <c r="DO419" s="64"/>
      <c r="DP419" s="64"/>
      <c r="DQ419" s="64"/>
      <c r="DR419" s="64"/>
      <c r="DS419" s="64"/>
      <c r="DT419" s="64"/>
      <c r="DU419" s="64"/>
      <c r="DV419" s="64"/>
      <c r="DW419" s="64"/>
      <c r="DX419" s="64"/>
      <c r="DY419" s="64"/>
      <c r="DZ419" s="64"/>
      <c r="EA419" s="64"/>
      <c r="EB419" s="64"/>
      <c r="EC419" s="64"/>
      <c r="ED419" s="64"/>
      <c r="EE419" s="64"/>
      <c r="EF419" s="64"/>
      <c r="EG419" s="64"/>
      <c r="EH419" s="64"/>
      <c r="EI419" s="64"/>
      <c r="EJ419" s="64"/>
      <c r="EK419" s="64"/>
      <c r="EL419" s="64"/>
      <c r="EM419" s="64"/>
      <c r="EN419" s="64"/>
      <c r="EO419" s="64"/>
      <c r="EP419" s="64"/>
      <c r="EQ419" s="64"/>
      <c r="ER419" s="64"/>
      <c r="ES419" s="64"/>
      <c r="ET419" s="64"/>
      <c r="EU419" s="64"/>
      <c r="EV419" s="64"/>
      <c r="EW419" s="64"/>
      <c r="EX419" s="64"/>
      <c r="EY419" s="64"/>
      <c r="EZ419" s="64"/>
      <c r="FA419" s="64"/>
      <c r="FB419" s="64"/>
      <c r="FC419" s="64"/>
      <c r="FD419" s="64"/>
      <c r="FE419" s="64"/>
      <c r="FF419" s="64"/>
      <c r="FG419" s="64"/>
      <c r="FH419" s="64"/>
      <c r="FI419" s="64"/>
      <c r="FJ419" s="64"/>
      <c r="FK419" s="64"/>
      <c r="FL419" s="64"/>
      <c r="FM419" s="64"/>
      <c r="FN419" s="64"/>
      <c r="FO419" s="64"/>
      <c r="FP419" s="64"/>
      <c r="FQ419" s="64"/>
      <c r="FR419" s="64"/>
      <c r="FS419" s="64"/>
      <c r="FT419" s="64"/>
      <c r="FU419" s="64"/>
      <c r="FV419" s="64"/>
      <c r="FW419" s="64"/>
      <c r="FX419" s="64"/>
      <c r="FY419" s="64"/>
      <c r="FZ419" s="64"/>
      <c r="GA419" s="64"/>
      <c r="GB419" s="64"/>
      <c r="GC419" s="64"/>
      <c r="GD419" s="64"/>
      <c r="GE419" s="64"/>
      <c r="GF419" s="64"/>
      <c r="GG419" s="64"/>
      <c r="GH419" s="64"/>
      <c r="GI419" s="64"/>
      <c r="GJ419" s="64"/>
      <c r="GK419" s="64"/>
      <c r="GL419" s="64"/>
      <c r="GM419" s="64"/>
      <c r="GN419" s="64"/>
      <c r="GO419" s="64"/>
      <c r="GP419" s="64"/>
      <c r="GQ419" s="64"/>
      <c r="GR419" s="64"/>
      <c r="GS419" s="64"/>
      <c r="GT419" s="64"/>
      <c r="GU419" s="64"/>
      <c r="GV419" s="64"/>
      <c r="GW419" s="64"/>
      <c r="GX419" s="64"/>
      <c r="GY419" s="64"/>
      <c r="GZ419" s="64"/>
      <c r="HA419" s="64"/>
      <c r="HB419" s="64"/>
      <c r="HC419" s="64"/>
      <c r="HD419" s="64"/>
      <c r="HE419" s="64"/>
      <c r="HF419" s="64"/>
      <c r="HG419" s="64"/>
      <c r="HH419" s="64"/>
      <c r="HI419" s="64"/>
      <c r="HJ419" s="64"/>
      <c r="HK419" s="64"/>
      <c r="HL419" s="64"/>
      <c r="HM419" s="64"/>
      <c r="HN419" s="64"/>
      <c r="HO419" s="64"/>
      <c r="HP419" s="64"/>
      <c r="HQ419" s="64"/>
      <c r="HR419" s="64"/>
      <c r="HS419" s="64"/>
      <c r="HT419" s="64"/>
      <c r="HU419" s="64"/>
      <c r="HV419" s="64"/>
      <c r="HW419" s="64"/>
      <c r="HX419" s="64"/>
      <c r="HY419" s="64"/>
      <c r="HZ419" s="64"/>
      <c r="IA419" s="64"/>
      <c r="IB419" s="64"/>
      <c r="IC419" s="64"/>
      <c r="ID419" s="64"/>
      <c r="IE419" s="64"/>
      <c r="IF419" s="64"/>
      <c r="IG419" s="64"/>
      <c r="IH419" s="64"/>
      <c r="II419" s="64"/>
      <c r="IJ419" s="64"/>
      <c r="IK419" s="64"/>
      <c r="IL419" s="64"/>
      <c r="IM419" s="64"/>
      <c r="IN419" s="64"/>
      <c r="IO419" s="64"/>
      <c r="IP419" s="64"/>
      <c r="IQ419" s="64"/>
      <c r="IR419" s="64"/>
      <c r="IS419" s="64"/>
      <c r="IT419" s="64"/>
      <c r="IU419" s="64"/>
      <c r="IV419" s="64"/>
      <c r="IW419" s="64"/>
      <c r="IX419" s="64"/>
      <c r="IY419" s="64"/>
      <c r="IZ419" s="64"/>
      <c r="JA419" s="64"/>
      <c r="JB419" s="64"/>
      <c r="JC419" s="64"/>
      <c r="JD419" s="64"/>
      <c r="JE419" s="64"/>
      <c r="JF419" s="64"/>
      <c r="JG419" s="64"/>
      <c r="JH419" s="64"/>
      <c r="JI419" s="64"/>
      <c r="JJ419" s="64"/>
      <c r="JK419" s="64"/>
      <c r="JL419" s="64"/>
      <c r="JM419" s="64"/>
      <c r="JN419" s="64"/>
      <c r="JO419" s="64"/>
      <c r="JP419" s="64"/>
      <c r="JQ419" s="64"/>
      <c r="JR419" s="64"/>
      <c r="JS419" s="64"/>
      <c r="JT419" s="64"/>
      <c r="JU419" s="64"/>
      <c r="JV419" s="64"/>
      <c r="JW419" s="64"/>
      <c r="JX419" s="64"/>
      <c r="JY419" s="64"/>
      <c r="JZ419" s="64"/>
      <c r="KA419" s="64"/>
      <c r="KB419" s="64"/>
      <c r="KC419" s="64"/>
    </row>
    <row r="420" spans="1:289" hidden="1">
      <c r="A420" s="228">
        <v>0</v>
      </c>
      <c r="B420" s="295" t="str" cm="1">
        <f t="array" ref="B420">IFERROR(INDEX(Sensors_OpuBC_cpXFP!$G$2:$G$1013,MATCH($A420,Sensors_OpuBC_cpXFP!$A$2:$A$1013,0),0),"")</f>
        <v/>
      </c>
      <c r="C420" s="296" t="str" cm="1">
        <f t="array" ref="C420">IFERROR(INDEX(Sensors_OpuBC_cpXFP!$H$2:$H$1013,MATCH($A420,Sensors_OpuBC_cpXFP!$A$2:$A$1013,0),0),"")</f>
        <v/>
      </c>
      <c r="D420" s="229" t="s">
        <v>804</v>
      </c>
      <c r="E420" s="308" t="str" cm="1">
        <f t="array" ref="E420">IFERROR(INDEX(Ligands_names_and_links!$B$3:$B$111,MATCH($D420,Ligands_names_and_links!$A$3:$A$111,0),0)," ")</f>
        <v>Cytisine H2N_Br</v>
      </c>
      <c r="F420" s="137">
        <v>0</v>
      </c>
      <c r="H420" s="137">
        <v>0</v>
      </c>
      <c r="J420" s="64">
        <v>0</v>
      </c>
      <c r="K420" s="64">
        <v>0</v>
      </c>
      <c r="L420" s="64">
        <v>0</v>
      </c>
      <c r="M420" s="64">
        <v>0</v>
      </c>
      <c r="N420" s="182">
        <v>0</v>
      </c>
      <c r="O420" s="64">
        <v>0</v>
      </c>
      <c r="Q420" s="64">
        <v>0</v>
      </c>
      <c r="R420" s="244">
        <v>0</v>
      </c>
      <c r="S420" s="64">
        <v>0</v>
      </c>
      <c r="T420" s="64">
        <v>0</v>
      </c>
      <c r="U420" s="233">
        <v>0</v>
      </c>
      <c r="V420" s="64">
        <v>0</v>
      </c>
      <c r="W420" s="64">
        <v>0</v>
      </c>
      <c r="X420" s="64">
        <v>0</v>
      </c>
      <c r="Y420" s="64">
        <v>0</v>
      </c>
      <c r="Z420" s="64">
        <v>0</v>
      </c>
      <c r="AA420" s="304" t="str">
        <f>IFERROR(R420/U420," ")</f>
        <v xml:space="preserve"> </v>
      </c>
      <c r="AB420" s="64">
        <v>0</v>
      </c>
      <c r="AC420" s="182">
        <v>0</v>
      </c>
      <c r="AD420" s="64">
        <v>0</v>
      </c>
      <c r="AE420" s="64">
        <v>0</v>
      </c>
      <c r="AF420" s="64">
        <v>0</v>
      </c>
      <c r="AG420" s="64">
        <v>0</v>
      </c>
      <c r="AH420" s="64">
        <v>0</v>
      </c>
      <c r="AI420" s="64">
        <v>0</v>
      </c>
      <c r="AJ420" s="233">
        <v>0</v>
      </c>
      <c r="AK420" s="233">
        <v>0</v>
      </c>
      <c r="AL420" s="64">
        <v>0</v>
      </c>
      <c r="AM420" s="182">
        <v>0</v>
      </c>
      <c r="AN420" s="64">
        <v>0</v>
      </c>
      <c r="AO420" s="64">
        <v>0</v>
      </c>
      <c r="AP420" s="64">
        <v>0</v>
      </c>
      <c r="AQ420" s="64">
        <v>0</v>
      </c>
      <c r="AR420" s="64">
        <v>0</v>
      </c>
      <c r="AS420" s="64">
        <v>0</v>
      </c>
      <c r="AT420" s="64">
        <v>0</v>
      </c>
      <c r="AU420" s="182">
        <v>0</v>
      </c>
    </row>
    <row r="421" spans="1:289" hidden="1">
      <c r="A421" s="228"/>
      <c r="B421" s="295" t="str" cm="1">
        <f t="array" ref="B421">IFERROR(INDEX(Sensors_OpuBC_cpXFP!$G$2:$G$1013,MATCH($A421,Sensors_OpuBC_cpXFP!$A$2:$A$1013,0),0),"")</f>
        <v/>
      </c>
      <c r="C421" s="296" t="str" cm="1">
        <f t="array" ref="C421">IFERROR(INDEX(Sensors_OpuBC_cpXFP!$H$2:$H$1013,MATCH($A421,Sensors_OpuBC_cpXFP!$A$2:$A$1013,0),0),"")</f>
        <v/>
      </c>
      <c r="D421" s="229" t="s">
        <v>804</v>
      </c>
      <c r="E421" s="308" t="str" cm="1">
        <f t="array" ref="E421">IFERROR(INDEX(Ligands_names_and_links!$B$3:$B$111,MATCH($D421,Ligands_names_and_links!$A$3:$A$111,0),0)," ")</f>
        <v>Cytisine H2N_Br</v>
      </c>
      <c r="R421" s="244"/>
      <c r="U421" s="233"/>
      <c r="AA421" s="233"/>
      <c r="AJ421" s="233"/>
      <c r="AK421" s="233"/>
    </row>
    <row r="422" spans="1:289" hidden="1">
      <c r="A422" s="228"/>
      <c r="B422" s="295" t="str" cm="1">
        <f t="array" ref="B422">IFERROR(INDEX(Sensors_OpuBC_cpXFP!$G$2:$G$1013,MATCH($A422,Sensors_OpuBC_cpXFP!$A$2:$A$1013,0),0),"")</f>
        <v/>
      </c>
      <c r="C422" s="296" t="str" cm="1">
        <f t="array" ref="C422">IFERROR(INDEX(Sensors_OpuBC_cpXFP!$H$2:$H$1013,MATCH($A422,Sensors_OpuBC_cpXFP!$A$2:$A$1013,0),0),"")</f>
        <v/>
      </c>
      <c r="D422" s="229" t="s">
        <v>804</v>
      </c>
      <c r="E422" s="308" t="str" cm="1">
        <f t="array" ref="E422">IFERROR(INDEX(Ligands_names_and_links!$B$3:$B$111,MATCH($D422,Ligands_names_and_links!$A$3:$A$111,0),0)," ")</f>
        <v>Cytisine H2N_Br</v>
      </c>
      <c r="R422" s="244"/>
      <c r="U422" s="233"/>
      <c r="AA422" s="233"/>
      <c r="AJ422" s="233"/>
      <c r="AK422" s="233"/>
    </row>
    <row r="423" spans="1:289" hidden="1">
      <c r="A423" s="234" t="s">
        <v>221</v>
      </c>
      <c r="B423" s="297" t="str" cm="1">
        <f t="array" ref="B423">IFERROR(INDEX(Sensors_OpuBC_cpXFP!$G$2:$G$1013,MATCH($A423,Sensors_OpuBC_cpXFP!$A$2:$A$1013,0),0),"")</f>
        <v>iCytSnFR</v>
      </c>
      <c r="C423" s="298" cm="1">
        <f t="array" ref="C423">IFERROR(INDEX(Sensors_OpuBC_cpXFP!$H$2:$H$1013,MATCH($A423,Sensors_OpuBC_cpXFP!$A$2:$A$1013,0),0),"")</f>
        <v>0</v>
      </c>
      <c r="D423" s="235" t="s">
        <v>805</v>
      </c>
      <c r="E423" s="309" t="str" cm="1">
        <f t="array" ref="E423">IFERROR(INDEX(Ligands_names_and_links!$B$3:$B$111,MATCH($D423,Ligands_names_and_links!$A$3:$A$111,0),0)," ")</f>
        <v>Cytisine F</v>
      </c>
      <c r="F423" s="236">
        <v>0</v>
      </c>
      <c r="G423" s="236"/>
      <c r="H423" s="236">
        <v>0</v>
      </c>
      <c r="I423" s="237"/>
      <c r="J423" s="238">
        <v>0</v>
      </c>
      <c r="K423" s="238">
        <v>0</v>
      </c>
      <c r="L423" s="238">
        <v>0</v>
      </c>
      <c r="M423" s="238">
        <v>0</v>
      </c>
      <c r="N423" s="239">
        <v>0</v>
      </c>
      <c r="O423" s="238">
        <v>0</v>
      </c>
      <c r="P423" s="236" t="s">
        <v>894</v>
      </c>
      <c r="Q423" s="238">
        <v>0</v>
      </c>
      <c r="R423" s="245">
        <v>8.8000000000000007</v>
      </c>
      <c r="S423" s="238">
        <v>0</v>
      </c>
      <c r="T423" s="238">
        <v>0</v>
      </c>
      <c r="U423" s="243">
        <v>3.4</v>
      </c>
      <c r="V423" s="238">
        <v>0</v>
      </c>
      <c r="W423" s="238">
        <v>0</v>
      </c>
      <c r="X423" s="238">
        <v>0</v>
      </c>
      <c r="Y423" s="238">
        <v>0</v>
      </c>
      <c r="Z423" s="238">
        <v>0</v>
      </c>
      <c r="AA423" s="305">
        <f>IFERROR(R423/U423," ")</f>
        <v>2.5882352941176472</v>
      </c>
      <c r="AB423" s="238">
        <v>0</v>
      </c>
      <c r="AC423" s="239">
        <v>0</v>
      </c>
      <c r="AD423" s="238">
        <v>0</v>
      </c>
      <c r="AE423" s="238">
        <v>0</v>
      </c>
      <c r="AF423" s="238">
        <v>0</v>
      </c>
      <c r="AG423" s="238">
        <v>0</v>
      </c>
      <c r="AH423" s="238">
        <v>0</v>
      </c>
      <c r="AI423" s="238">
        <v>0</v>
      </c>
      <c r="AJ423" s="243">
        <v>0</v>
      </c>
      <c r="AK423" s="243">
        <v>0</v>
      </c>
      <c r="AL423" s="238">
        <v>0</v>
      </c>
      <c r="AM423" s="239">
        <v>0</v>
      </c>
      <c r="AN423" s="238">
        <v>0</v>
      </c>
      <c r="AO423" s="238">
        <v>0</v>
      </c>
      <c r="AP423" s="238">
        <v>0</v>
      </c>
      <c r="AQ423" s="238">
        <v>0</v>
      </c>
      <c r="AR423" s="238">
        <v>0</v>
      </c>
      <c r="AS423" s="238">
        <v>0</v>
      </c>
      <c r="AT423" s="238">
        <v>0</v>
      </c>
      <c r="AU423" s="239">
        <v>0</v>
      </c>
    </row>
    <row r="424" spans="1:289" s="238" customFormat="1" hidden="1">
      <c r="A424" s="228" t="s">
        <v>224</v>
      </c>
      <c r="B424" s="295" t="str" cm="1">
        <f t="array" ref="B424">IFERROR(INDEX(Sensors_OpuBC_cpXFP!$G$2:$G$1013,MATCH($A424,Sensors_OpuBC_cpXFP!$A$2:$A$1013,0),0),"")</f>
        <v>iCytSnFR</v>
      </c>
      <c r="C424" s="296" cm="1">
        <f t="array" ref="C424">IFERROR(INDEX(Sensors_OpuBC_cpXFP!$H$2:$H$1013,MATCH($A424,Sensors_OpuBC_cpXFP!$A$2:$A$1013,0),0),"")</f>
        <v>0</v>
      </c>
      <c r="D424" s="229" t="s">
        <v>805</v>
      </c>
      <c r="E424" s="308" t="str" cm="1">
        <f t="array" ref="E424">IFERROR(INDEX(Ligands_names_and_links!$B$3:$B$111,MATCH($D424,Ligands_names_and_links!$A$3:$A$111,0),0)," ")</f>
        <v>Cytisine F</v>
      </c>
      <c r="F424" s="137">
        <v>0</v>
      </c>
      <c r="G424" s="137"/>
      <c r="H424" s="137">
        <v>0</v>
      </c>
      <c r="I424" s="142"/>
      <c r="J424" s="64">
        <v>0</v>
      </c>
      <c r="K424" s="64">
        <v>0</v>
      </c>
      <c r="L424" s="64">
        <v>0</v>
      </c>
      <c r="M424" s="64">
        <v>0</v>
      </c>
      <c r="N424" s="182">
        <v>0</v>
      </c>
      <c r="O424" s="64">
        <v>0</v>
      </c>
      <c r="P424" s="137" t="s">
        <v>894</v>
      </c>
      <c r="Q424" s="64">
        <v>0</v>
      </c>
      <c r="R424" s="244">
        <v>7.5</v>
      </c>
      <c r="S424" s="64">
        <v>0</v>
      </c>
      <c r="T424" s="64">
        <v>0</v>
      </c>
      <c r="U424" s="233">
        <v>1.4</v>
      </c>
      <c r="V424" s="64">
        <v>0</v>
      </c>
      <c r="W424" s="64">
        <v>0</v>
      </c>
      <c r="X424" s="64">
        <v>0</v>
      </c>
      <c r="Y424" s="64">
        <v>0</v>
      </c>
      <c r="Z424" s="64">
        <v>0</v>
      </c>
      <c r="AA424" s="304">
        <f>IFERROR(R424/U424," ")</f>
        <v>5.3571428571428577</v>
      </c>
      <c r="AB424" s="64">
        <v>0</v>
      </c>
      <c r="AC424" s="182">
        <v>0</v>
      </c>
      <c r="AD424" s="64">
        <v>0</v>
      </c>
      <c r="AE424" s="64">
        <v>0</v>
      </c>
      <c r="AF424" s="64">
        <v>0</v>
      </c>
      <c r="AG424" s="64">
        <v>0</v>
      </c>
      <c r="AH424" s="64">
        <v>0</v>
      </c>
      <c r="AI424" s="64">
        <v>0</v>
      </c>
      <c r="AJ424" s="233">
        <v>0</v>
      </c>
      <c r="AK424" s="233">
        <v>0</v>
      </c>
      <c r="AL424" s="64">
        <v>0</v>
      </c>
      <c r="AM424" s="182">
        <v>0</v>
      </c>
      <c r="AN424" s="64">
        <v>0</v>
      </c>
      <c r="AO424" s="64">
        <v>0</v>
      </c>
      <c r="AP424" s="64">
        <v>0</v>
      </c>
      <c r="AQ424" s="64">
        <v>0</v>
      </c>
      <c r="AR424" s="64">
        <v>0</v>
      </c>
      <c r="AS424" s="64">
        <v>0</v>
      </c>
      <c r="AT424" s="64">
        <v>0</v>
      </c>
      <c r="AU424" s="182">
        <v>0</v>
      </c>
      <c r="AV424" s="64"/>
      <c r="AW424" s="64"/>
      <c r="AX424" s="64"/>
      <c r="AY424" s="64"/>
      <c r="AZ424" s="64"/>
      <c r="BA424" s="64"/>
      <c r="BB424" s="64"/>
      <c r="BC424" s="64"/>
      <c r="BD424" s="64"/>
      <c r="BE424" s="64"/>
      <c r="BF424" s="64"/>
      <c r="BG424" s="64"/>
      <c r="BH424" s="64"/>
      <c r="BI424" s="64"/>
      <c r="BJ424" s="64"/>
      <c r="BK424" s="64"/>
      <c r="BL424" s="64"/>
      <c r="BM424" s="64"/>
      <c r="BN424" s="64"/>
      <c r="BO424" s="64"/>
      <c r="BP424" s="64"/>
      <c r="BQ424" s="64"/>
      <c r="BR424" s="64"/>
      <c r="BS424" s="64"/>
      <c r="BT424" s="64"/>
      <c r="BU424" s="64"/>
      <c r="BV424" s="64"/>
      <c r="BW424" s="64"/>
      <c r="BX424" s="64"/>
      <c r="BY424" s="64"/>
      <c r="BZ424" s="64"/>
      <c r="CA424" s="64"/>
      <c r="CB424" s="64"/>
      <c r="CC424" s="64"/>
      <c r="CD424" s="64"/>
      <c r="CE424" s="64"/>
      <c r="CF424" s="64"/>
      <c r="CG424" s="64"/>
      <c r="CH424" s="64"/>
      <c r="CI424" s="64"/>
      <c r="CJ424" s="64"/>
      <c r="CK424" s="64"/>
      <c r="CL424" s="64"/>
      <c r="CM424" s="64"/>
      <c r="CN424" s="64"/>
      <c r="CO424" s="64"/>
      <c r="CP424" s="64"/>
      <c r="CQ424" s="64"/>
      <c r="CR424" s="64"/>
      <c r="CS424" s="64"/>
      <c r="CT424" s="64"/>
      <c r="CU424" s="64"/>
      <c r="CV424" s="64"/>
      <c r="CW424" s="64"/>
      <c r="CX424" s="64"/>
      <c r="CY424" s="64"/>
      <c r="CZ424" s="64"/>
      <c r="DA424" s="64"/>
      <c r="DB424" s="64"/>
      <c r="DC424" s="64"/>
      <c r="DD424" s="64"/>
      <c r="DE424" s="64"/>
      <c r="DF424" s="64"/>
      <c r="DG424" s="64"/>
      <c r="DH424" s="64"/>
      <c r="DI424" s="64"/>
      <c r="DJ424" s="64"/>
      <c r="DK424" s="64"/>
      <c r="DL424" s="64"/>
      <c r="DM424" s="64"/>
      <c r="DN424" s="64"/>
      <c r="DO424" s="64"/>
      <c r="DP424" s="64"/>
      <c r="DQ424" s="64"/>
      <c r="DR424" s="64"/>
      <c r="DS424" s="64"/>
      <c r="DT424" s="64"/>
      <c r="DU424" s="64"/>
      <c r="DV424" s="64"/>
      <c r="DW424" s="64"/>
      <c r="DX424" s="64"/>
      <c r="DY424" s="64"/>
      <c r="DZ424" s="64"/>
      <c r="EA424" s="64"/>
      <c r="EB424" s="64"/>
      <c r="EC424" s="64"/>
      <c r="ED424" s="64"/>
      <c r="EE424" s="64"/>
      <c r="EF424" s="64"/>
      <c r="EG424" s="64"/>
      <c r="EH424" s="64"/>
      <c r="EI424" s="64"/>
      <c r="EJ424" s="64"/>
      <c r="EK424" s="64"/>
      <c r="EL424" s="64"/>
      <c r="EM424" s="64"/>
      <c r="EN424" s="64"/>
      <c r="EO424" s="64"/>
      <c r="EP424" s="64"/>
      <c r="EQ424" s="64"/>
      <c r="ER424" s="64"/>
      <c r="ES424" s="64"/>
      <c r="ET424" s="64"/>
      <c r="EU424" s="64"/>
      <c r="EV424" s="64"/>
      <c r="EW424" s="64"/>
      <c r="EX424" s="64"/>
      <c r="EY424" s="64"/>
      <c r="EZ424" s="64"/>
      <c r="FA424" s="64"/>
      <c r="FB424" s="64"/>
      <c r="FC424" s="64"/>
      <c r="FD424" s="64"/>
      <c r="FE424" s="64"/>
      <c r="FF424" s="64"/>
      <c r="FG424" s="64"/>
      <c r="FH424" s="64"/>
      <c r="FI424" s="64"/>
      <c r="FJ424" s="64"/>
      <c r="FK424" s="64"/>
      <c r="FL424" s="64"/>
      <c r="FM424" s="64"/>
      <c r="FN424" s="64"/>
      <c r="FO424" s="64"/>
      <c r="FP424" s="64"/>
      <c r="FQ424" s="64"/>
      <c r="FR424" s="64"/>
      <c r="FS424" s="64"/>
      <c r="FT424" s="64"/>
      <c r="FU424" s="64"/>
      <c r="FV424" s="64"/>
      <c r="FW424" s="64"/>
      <c r="FX424" s="64"/>
      <c r="FY424" s="64"/>
      <c r="FZ424" s="64"/>
      <c r="GA424" s="64"/>
      <c r="GB424" s="64"/>
      <c r="GC424" s="64"/>
      <c r="GD424" s="64"/>
      <c r="GE424" s="64"/>
      <c r="GF424" s="64"/>
      <c r="GG424" s="64"/>
      <c r="GH424" s="64"/>
      <c r="GI424" s="64"/>
      <c r="GJ424" s="64"/>
      <c r="GK424" s="64"/>
      <c r="GL424" s="64"/>
      <c r="GM424" s="64"/>
      <c r="GN424" s="64"/>
      <c r="GO424" s="64"/>
      <c r="GP424" s="64"/>
      <c r="GQ424" s="64"/>
      <c r="GR424" s="64"/>
      <c r="GS424" s="64"/>
      <c r="GT424" s="64"/>
      <c r="GU424" s="64"/>
      <c r="GV424" s="64"/>
      <c r="GW424" s="64"/>
      <c r="GX424" s="64"/>
      <c r="GY424" s="64"/>
      <c r="GZ424" s="64"/>
      <c r="HA424" s="64"/>
      <c r="HB424" s="64"/>
      <c r="HC424" s="64"/>
      <c r="HD424" s="64"/>
      <c r="HE424" s="64"/>
      <c r="HF424" s="64"/>
      <c r="HG424" s="64"/>
      <c r="HH424" s="64"/>
      <c r="HI424" s="64"/>
      <c r="HJ424" s="64"/>
      <c r="HK424" s="64"/>
      <c r="HL424" s="64"/>
      <c r="HM424" s="64"/>
      <c r="HN424" s="64"/>
      <c r="HO424" s="64"/>
      <c r="HP424" s="64"/>
      <c r="HQ424" s="64"/>
      <c r="HR424" s="64"/>
      <c r="HS424" s="64"/>
      <c r="HT424" s="64"/>
      <c r="HU424" s="64"/>
      <c r="HV424" s="64"/>
      <c r="HW424" s="64"/>
      <c r="HX424" s="64"/>
      <c r="HY424" s="64"/>
      <c r="HZ424" s="64"/>
      <c r="IA424" s="64"/>
      <c r="IB424" s="64"/>
      <c r="IC424" s="64"/>
      <c r="ID424" s="64"/>
      <c r="IE424" s="64"/>
      <c r="IF424" s="64"/>
      <c r="IG424" s="64"/>
      <c r="IH424" s="64"/>
      <c r="II424" s="64"/>
      <c r="IJ424" s="64"/>
      <c r="IK424" s="64"/>
      <c r="IL424" s="64"/>
      <c r="IM424" s="64"/>
      <c r="IN424" s="64"/>
      <c r="IO424" s="64"/>
      <c r="IP424" s="64"/>
      <c r="IQ424" s="64"/>
      <c r="IR424" s="64"/>
      <c r="IS424" s="64"/>
      <c r="IT424" s="64"/>
      <c r="IU424" s="64"/>
      <c r="IV424" s="64"/>
      <c r="IW424" s="64"/>
      <c r="IX424" s="64"/>
      <c r="IY424" s="64"/>
      <c r="IZ424" s="64"/>
      <c r="JA424" s="64"/>
      <c r="JB424" s="64"/>
      <c r="JC424" s="64"/>
      <c r="JD424" s="64"/>
      <c r="JE424" s="64"/>
      <c r="JF424" s="64"/>
      <c r="JG424" s="64"/>
      <c r="JH424" s="64"/>
      <c r="JI424" s="64"/>
      <c r="JJ424" s="64"/>
      <c r="JK424" s="64"/>
      <c r="JL424" s="64"/>
      <c r="JM424" s="64"/>
      <c r="JN424" s="64"/>
      <c r="JO424" s="64"/>
      <c r="JP424" s="64"/>
      <c r="JQ424" s="64"/>
      <c r="JR424" s="64"/>
      <c r="JS424" s="64"/>
      <c r="JT424" s="64"/>
      <c r="JU424" s="64"/>
      <c r="JV424" s="64"/>
      <c r="JW424" s="64"/>
      <c r="JX424" s="64"/>
      <c r="JY424" s="64"/>
      <c r="JZ424" s="64"/>
      <c r="KA424" s="64"/>
      <c r="KB424" s="64"/>
      <c r="KC424" s="64"/>
    </row>
    <row r="425" spans="1:289" hidden="1">
      <c r="A425" s="228" t="s">
        <v>226</v>
      </c>
      <c r="B425" s="295" t="str" cm="1">
        <f t="array" ref="B425">IFERROR(INDEX(Sensors_OpuBC_cpXFP!$G$2:$G$1013,MATCH($A425,Sensors_OpuBC_cpXFP!$A$2:$A$1013,0),0),"")</f>
        <v>iCytSnFR</v>
      </c>
      <c r="C425" s="296" cm="1">
        <f t="array" ref="C425">IFERROR(INDEX(Sensors_OpuBC_cpXFP!$H$2:$H$1013,MATCH($A425,Sensors_OpuBC_cpXFP!$A$2:$A$1013,0),0),"")</f>
        <v>0</v>
      </c>
      <c r="D425" s="229" t="s">
        <v>805</v>
      </c>
      <c r="E425" s="308" t="str" cm="1">
        <f t="array" ref="E425">IFERROR(INDEX(Ligands_names_and_links!$B$3:$B$111,MATCH($D425,Ligands_names_and_links!$A$3:$A$111,0),0)," ")</f>
        <v>Cytisine F</v>
      </c>
      <c r="F425" s="137">
        <v>0</v>
      </c>
      <c r="H425" s="137">
        <v>0</v>
      </c>
      <c r="J425" s="64">
        <v>0</v>
      </c>
      <c r="K425" s="64">
        <v>0</v>
      </c>
      <c r="L425" s="64">
        <v>0</v>
      </c>
      <c r="M425" s="64">
        <v>0</v>
      </c>
      <c r="N425" s="182">
        <v>0</v>
      </c>
      <c r="O425" s="64">
        <v>0</v>
      </c>
      <c r="P425" s="137" t="s">
        <v>892</v>
      </c>
      <c r="Q425" s="64">
        <v>0</v>
      </c>
      <c r="R425" s="244">
        <v>2.7</v>
      </c>
      <c r="S425" s="64">
        <v>0</v>
      </c>
      <c r="T425" s="64">
        <v>0</v>
      </c>
      <c r="U425" s="233">
        <v>4.7</v>
      </c>
      <c r="V425" s="64">
        <v>0</v>
      </c>
      <c r="W425" s="64">
        <v>0</v>
      </c>
      <c r="X425" s="64">
        <v>0</v>
      </c>
      <c r="Y425" s="64">
        <v>0</v>
      </c>
      <c r="Z425" s="64">
        <v>0</v>
      </c>
      <c r="AA425" s="304">
        <f>IFERROR(R425/U425," ")</f>
        <v>0.57446808510638303</v>
      </c>
      <c r="AB425" s="64">
        <v>0</v>
      </c>
      <c r="AC425" s="182">
        <v>0</v>
      </c>
      <c r="AD425" s="64">
        <v>0</v>
      </c>
      <c r="AE425" s="64">
        <v>0</v>
      </c>
      <c r="AF425" s="64">
        <v>0</v>
      </c>
      <c r="AG425" s="64">
        <v>0</v>
      </c>
      <c r="AH425" s="64">
        <v>0</v>
      </c>
      <c r="AI425" s="64">
        <v>0</v>
      </c>
      <c r="AJ425" s="233">
        <v>0</v>
      </c>
      <c r="AK425" s="233">
        <v>0</v>
      </c>
      <c r="AL425" s="64">
        <v>0</v>
      </c>
      <c r="AM425" s="182">
        <v>0</v>
      </c>
      <c r="AN425" s="64">
        <v>0</v>
      </c>
      <c r="AO425" s="64">
        <v>0</v>
      </c>
      <c r="AP425" s="64">
        <v>0</v>
      </c>
      <c r="AQ425" s="64">
        <v>0</v>
      </c>
      <c r="AR425" s="64">
        <v>0</v>
      </c>
      <c r="AS425" s="64">
        <v>0</v>
      </c>
      <c r="AT425" s="64">
        <v>0</v>
      </c>
      <c r="AU425" s="182">
        <v>0</v>
      </c>
    </row>
    <row r="426" spans="1:289" hidden="1">
      <c r="A426" s="228"/>
      <c r="B426" s="295" t="str" cm="1">
        <f t="array" ref="B426">IFERROR(INDEX(Sensors_OpuBC_cpXFP!$G$2:$G$1013,MATCH($A426,Sensors_OpuBC_cpXFP!$A$2:$A$1013,0),0),"")</f>
        <v/>
      </c>
      <c r="C426" s="296" t="str" cm="1">
        <f t="array" ref="C426">IFERROR(INDEX(Sensors_OpuBC_cpXFP!$H$2:$H$1013,MATCH($A426,Sensors_OpuBC_cpXFP!$A$2:$A$1013,0),0),"")</f>
        <v/>
      </c>
      <c r="D426" s="229" t="s">
        <v>805</v>
      </c>
      <c r="E426" s="308" t="str" cm="1">
        <f t="array" ref="E426">IFERROR(INDEX(Ligands_names_and_links!$B$3:$B$111,MATCH($D426,Ligands_names_and_links!$A$3:$A$111,0),0)," ")</f>
        <v>Cytisine F</v>
      </c>
      <c r="R426" s="244"/>
      <c r="U426" s="233"/>
      <c r="AA426" s="233"/>
      <c r="AJ426" s="233"/>
      <c r="AK426" s="233"/>
    </row>
    <row r="427" spans="1:289" hidden="1">
      <c r="A427" s="234"/>
      <c r="B427" s="297" t="str" cm="1">
        <f t="array" ref="B427">IFERROR(INDEX(Sensors_OpuBC_cpXFP!$G$2:$G$1013,MATCH($A427,Sensors_OpuBC_cpXFP!$A$2:$A$1013,0),0),"")</f>
        <v/>
      </c>
      <c r="C427" s="298" t="str" cm="1">
        <f t="array" ref="C427">IFERROR(INDEX(Sensors_OpuBC_cpXFP!$H$2:$H$1013,MATCH($A427,Sensors_OpuBC_cpXFP!$A$2:$A$1013,0),0),"")</f>
        <v/>
      </c>
      <c r="D427" s="235" t="s">
        <v>805</v>
      </c>
      <c r="E427" s="309" t="str" cm="1">
        <f t="array" ref="E427">IFERROR(INDEX(Ligands_names_and_links!$B$3:$B$111,MATCH($D427,Ligands_names_and_links!$A$3:$A$111,0),0)," ")</f>
        <v>Cytisine F</v>
      </c>
      <c r="F427" s="236"/>
      <c r="G427" s="236"/>
      <c r="H427" s="236"/>
      <c r="I427" s="237"/>
      <c r="J427" s="238"/>
      <c r="K427" s="238"/>
      <c r="L427" s="238"/>
      <c r="M427" s="238"/>
      <c r="N427" s="239"/>
      <c r="O427" s="238"/>
      <c r="P427" s="236"/>
      <c r="Q427" s="238"/>
      <c r="R427" s="245"/>
      <c r="S427" s="238"/>
      <c r="T427" s="238"/>
      <c r="U427" s="243"/>
      <c r="V427" s="238"/>
      <c r="W427" s="238"/>
      <c r="X427" s="238"/>
      <c r="Y427" s="238"/>
      <c r="Z427" s="238"/>
      <c r="AA427" s="243"/>
      <c r="AB427" s="238"/>
      <c r="AC427" s="239"/>
      <c r="AD427" s="238"/>
      <c r="AE427" s="238"/>
      <c r="AF427" s="238"/>
      <c r="AG427" s="238"/>
      <c r="AH427" s="238"/>
      <c r="AI427" s="238"/>
      <c r="AJ427" s="243"/>
      <c r="AK427" s="243"/>
      <c r="AL427" s="238"/>
      <c r="AM427" s="239"/>
      <c r="AN427" s="238"/>
      <c r="AO427" s="238"/>
      <c r="AP427" s="238"/>
      <c r="AQ427" s="238"/>
      <c r="AR427" s="238"/>
      <c r="AS427" s="238"/>
      <c r="AT427" s="238"/>
      <c r="AU427" s="239"/>
    </row>
    <row r="428" spans="1:289" s="238" customFormat="1" hidden="1">
      <c r="A428" s="228"/>
      <c r="B428" s="295" t="str" cm="1">
        <f t="array" ref="B428">IFERROR(INDEX(Sensors_OpuBC_cpXFP!$G$2:$G$1013,MATCH($A428,Sensors_OpuBC_cpXFP!$A$2:$A$1013,0),0),"")</f>
        <v/>
      </c>
      <c r="C428" s="296" t="str" cm="1">
        <f t="array" ref="C428">IFERROR(INDEX(Sensors_OpuBC_cpXFP!$H$2:$H$1013,MATCH($A428,Sensors_OpuBC_cpXFP!$A$2:$A$1013,0),0),"")</f>
        <v/>
      </c>
      <c r="D428" s="229" t="s">
        <v>805</v>
      </c>
      <c r="E428" s="308" t="str" cm="1">
        <f t="array" ref="E428">IFERROR(INDEX(Ligands_names_and_links!$B$3:$B$111,MATCH($D428,Ligands_names_and_links!$A$3:$A$111,0),0)," ")</f>
        <v>Cytisine F</v>
      </c>
      <c r="F428" s="137"/>
      <c r="G428" s="137"/>
      <c r="H428" s="137"/>
      <c r="I428" s="142"/>
      <c r="J428" s="64"/>
      <c r="K428" s="64"/>
      <c r="L428" s="64"/>
      <c r="M428" s="64"/>
      <c r="N428" s="182"/>
      <c r="O428" s="64"/>
      <c r="P428" s="137"/>
      <c r="Q428" s="64"/>
      <c r="R428" s="244"/>
      <c r="S428" s="64"/>
      <c r="T428" s="64"/>
      <c r="U428" s="233"/>
      <c r="V428" s="64"/>
      <c r="W428" s="64"/>
      <c r="X428" s="64"/>
      <c r="Y428" s="64"/>
      <c r="Z428" s="64"/>
      <c r="AA428" s="233"/>
      <c r="AB428" s="64"/>
      <c r="AC428" s="182"/>
      <c r="AD428" s="64"/>
      <c r="AE428" s="64"/>
      <c r="AF428" s="64"/>
      <c r="AG428" s="64"/>
      <c r="AH428" s="64"/>
      <c r="AI428" s="64"/>
      <c r="AJ428" s="233"/>
      <c r="AK428" s="233"/>
      <c r="AL428" s="64"/>
      <c r="AM428" s="182"/>
      <c r="AN428" s="64"/>
      <c r="AO428" s="64"/>
      <c r="AP428" s="64"/>
      <c r="AQ428" s="64"/>
      <c r="AR428" s="64"/>
      <c r="AS428" s="64"/>
      <c r="AT428" s="64"/>
      <c r="AU428" s="182"/>
      <c r="AV428" s="64"/>
      <c r="AW428" s="64"/>
      <c r="AX428" s="64"/>
      <c r="AY428" s="64"/>
      <c r="AZ428" s="64"/>
      <c r="BA428" s="64"/>
      <c r="BB428" s="64"/>
      <c r="BC428" s="64"/>
      <c r="BD428" s="64"/>
      <c r="BE428" s="64"/>
      <c r="BF428" s="64"/>
      <c r="BG428" s="64"/>
      <c r="BH428" s="64"/>
      <c r="BI428" s="64"/>
      <c r="BJ428" s="64"/>
      <c r="BK428" s="64"/>
      <c r="BL428" s="64"/>
      <c r="BM428" s="64"/>
      <c r="BN428" s="64"/>
      <c r="BO428" s="64"/>
      <c r="BP428" s="64"/>
      <c r="BQ428" s="64"/>
      <c r="BR428" s="64"/>
      <c r="BS428" s="64"/>
      <c r="BT428" s="64"/>
      <c r="BU428" s="64"/>
      <c r="BV428" s="64"/>
      <c r="BW428" s="64"/>
      <c r="BX428" s="64"/>
      <c r="BY428" s="64"/>
      <c r="BZ428" s="64"/>
      <c r="CA428" s="64"/>
      <c r="CB428" s="64"/>
      <c r="CC428" s="64"/>
      <c r="CD428" s="64"/>
      <c r="CE428" s="64"/>
      <c r="CF428" s="64"/>
      <c r="CG428" s="64"/>
      <c r="CH428" s="64"/>
      <c r="CI428" s="64"/>
      <c r="CJ428" s="64"/>
      <c r="CK428" s="64"/>
      <c r="CL428" s="64"/>
      <c r="CM428" s="64"/>
      <c r="CN428" s="64"/>
      <c r="CO428" s="64"/>
      <c r="CP428" s="64"/>
      <c r="CQ428" s="64"/>
      <c r="CR428" s="64"/>
      <c r="CS428" s="64"/>
      <c r="CT428" s="64"/>
      <c r="CU428" s="64"/>
      <c r="CV428" s="64"/>
      <c r="CW428" s="64"/>
      <c r="CX428" s="64"/>
      <c r="CY428" s="64"/>
      <c r="CZ428" s="64"/>
      <c r="DA428" s="64"/>
      <c r="DB428" s="64"/>
      <c r="DC428" s="64"/>
      <c r="DD428" s="64"/>
      <c r="DE428" s="64"/>
      <c r="DF428" s="64"/>
      <c r="DG428" s="64"/>
      <c r="DH428" s="64"/>
      <c r="DI428" s="64"/>
      <c r="DJ428" s="64"/>
      <c r="DK428" s="64"/>
      <c r="DL428" s="64"/>
      <c r="DM428" s="64"/>
      <c r="DN428" s="64"/>
      <c r="DO428" s="64"/>
      <c r="DP428" s="64"/>
      <c r="DQ428" s="64"/>
      <c r="DR428" s="64"/>
      <c r="DS428" s="64"/>
      <c r="DT428" s="64"/>
      <c r="DU428" s="64"/>
      <c r="DV428" s="64"/>
      <c r="DW428" s="64"/>
      <c r="DX428" s="64"/>
      <c r="DY428" s="64"/>
      <c r="DZ428" s="64"/>
      <c r="EA428" s="64"/>
      <c r="EB428" s="64"/>
      <c r="EC428" s="64"/>
      <c r="ED428" s="64"/>
      <c r="EE428" s="64"/>
      <c r="EF428" s="64"/>
      <c r="EG428" s="64"/>
      <c r="EH428" s="64"/>
      <c r="EI428" s="64"/>
      <c r="EJ428" s="64"/>
      <c r="EK428" s="64"/>
      <c r="EL428" s="64"/>
      <c r="EM428" s="64"/>
      <c r="EN428" s="64"/>
      <c r="EO428" s="64"/>
      <c r="EP428" s="64"/>
      <c r="EQ428" s="64"/>
      <c r="ER428" s="64"/>
      <c r="ES428" s="64"/>
      <c r="ET428" s="64"/>
      <c r="EU428" s="64"/>
      <c r="EV428" s="64"/>
      <c r="EW428" s="64"/>
      <c r="EX428" s="64"/>
      <c r="EY428" s="64"/>
      <c r="EZ428" s="64"/>
      <c r="FA428" s="64"/>
      <c r="FB428" s="64"/>
      <c r="FC428" s="64"/>
      <c r="FD428" s="64"/>
      <c r="FE428" s="64"/>
      <c r="FF428" s="64"/>
      <c r="FG428" s="64"/>
      <c r="FH428" s="64"/>
      <c r="FI428" s="64"/>
      <c r="FJ428" s="64"/>
      <c r="FK428" s="64"/>
      <c r="FL428" s="64"/>
      <c r="FM428" s="64"/>
      <c r="FN428" s="64"/>
      <c r="FO428" s="64"/>
      <c r="FP428" s="64"/>
      <c r="FQ428" s="64"/>
      <c r="FR428" s="64"/>
      <c r="FS428" s="64"/>
      <c r="FT428" s="64"/>
      <c r="FU428" s="64"/>
      <c r="FV428" s="64"/>
      <c r="FW428" s="64"/>
      <c r="FX428" s="64"/>
      <c r="FY428" s="64"/>
      <c r="FZ428" s="64"/>
      <c r="GA428" s="64"/>
      <c r="GB428" s="64"/>
      <c r="GC428" s="64"/>
      <c r="GD428" s="64"/>
      <c r="GE428" s="64"/>
      <c r="GF428" s="64"/>
      <c r="GG428" s="64"/>
      <c r="GH428" s="64"/>
      <c r="GI428" s="64"/>
      <c r="GJ428" s="64"/>
      <c r="GK428" s="64"/>
      <c r="GL428" s="64"/>
      <c r="GM428" s="64"/>
      <c r="GN428" s="64"/>
      <c r="GO428" s="64"/>
      <c r="GP428" s="64"/>
      <c r="GQ428" s="64"/>
      <c r="GR428" s="64"/>
      <c r="GS428" s="64"/>
      <c r="GT428" s="64"/>
      <c r="GU428" s="64"/>
      <c r="GV428" s="64"/>
      <c r="GW428" s="64"/>
      <c r="GX428" s="64"/>
      <c r="GY428" s="64"/>
      <c r="GZ428" s="64"/>
      <c r="HA428" s="64"/>
      <c r="HB428" s="64"/>
      <c r="HC428" s="64"/>
      <c r="HD428" s="64"/>
      <c r="HE428" s="64"/>
      <c r="HF428" s="64"/>
      <c r="HG428" s="64"/>
      <c r="HH428" s="64"/>
      <c r="HI428" s="64"/>
      <c r="HJ428" s="64"/>
      <c r="HK428" s="64"/>
      <c r="HL428" s="64"/>
      <c r="HM428" s="64"/>
      <c r="HN428" s="64"/>
      <c r="HO428" s="64"/>
      <c r="HP428" s="64"/>
      <c r="HQ428" s="64"/>
      <c r="HR428" s="64"/>
      <c r="HS428" s="64"/>
      <c r="HT428" s="64"/>
      <c r="HU428" s="64"/>
      <c r="HV428" s="64"/>
      <c r="HW428" s="64"/>
      <c r="HX428" s="64"/>
      <c r="HY428" s="64"/>
      <c r="HZ428" s="64"/>
      <c r="IA428" s="64"/>
      <c r="IB428" s="64"/>
      <c r="IC428" s="64"/>
      <c r="ID428" s="64"/>
      <c r="IE428" s="64"/>
      <c r="IF428" s="64"/>
      <c r="IG428" s="64"/>
      <c r="IH428" s="64"/>
      <c r="II428" s="64"/>
      <c r="IJ428" s="64"/>
      <c r="IK428" s="64"/>
      <c r="IL428" s="64"/>
      <c r="IM428" s="64"/>
      <c r="IN428" s="64"/>
      <c r="IO428" s="64"/>
      <c r="IP428" s="64"/>
      <c r="IQ428" s="64"/>
      <c r="IR428" s="64"/>
      <c r="IS428" s="64"/>
      <c r="IT428" s="64"/>
      <c r="IU428" s="64"/>
      <c r="IV428" s="64"/>
      <c r="IW428" s="64"/>
      <c r="IX428" s="64"/>
      <c r="IY428" s="64"/>
      <c r="IZ428" s="64"/>
      <c r="JA428" s="64"/>
      <c r="JB428" s="64"/>
      <c r="JC428" s="64"/>
      <c r="JD428" s="64"/>
      <c r="JE428" s="64"/>
      <c r="JF428" s="64"/>
      <c r="JG428" s="64"/>
      <c r="JH428" s="64"/>
      <c r="JI428" s="64"/>
      <c r="JJ428" s="64"/>
      <c r="JK428" s="64"/>
      <c r="JL428" s="64"/>
      <c r="JM428" s="64"/>
      <c r="JN428" s="64"/>
      <c r="JO428" s="64"/>
      <c r="JP428" s="64"/>
      <c r="JQ428" s="64"/>
      <c r="JR428" s="64"/>
      <c r="JS428" s="64"/>
      <c r="JT428" s="64"/>
      <c r="JU428" s="64"/>
      <c r="JV428" s="64"/>
      <c r="JW428" s="64"/>
      <c r="JX428" s="64"/>
      <c r="JY428" s="64"/>
      <c r="JZ428" s="64"/>
      <c r="KA428" s="64"/>
      <c r="KB428" s="64"/>
      <c r="KC428" s="64"/>
    </row>
    <row r="429" spans="1:289" hidden="1">
      <c r="A429" s="228">
        <v>0</v>
      </c>
      <c r="B429" s="295" t="str" cm="1">
        <f t="array" ref="B429">IFERROR(INDEX(Sensors_OpuBC_cpXFP!$G$2:$G$1013,MATCH($A429,Sensors_OpuBC_cpXFP!$A$2:$A$1013,0),0),"")</f>
        <v/>
      </c>
      <c r="C429" s="296" t="str" cm="1">
        <f t="array" ref="C429">IFERROR(INDEX(Sensors_OpuBC_cpXFP!$H$2:$H$1013,MATCH($A429,Sensors_OpuBC_cpXFP!$A$2:$A$1013,0),0),"")</f>
        <v/>
      </c>
      <c r="D429" s="229" t="s">
        <v>806</v>
      </c>
      <c r="E429" s="308" t="str" cm="1">
        <f t="array" ref="E429">IFERROR(INDEX(Ligands_names_and_links!$B$3:$B$111,MATCH($D429,Ligands_names_and_links!$A$3:$A$111,0),0)," ")</f>
        <v>N_methylscopolamine</v>
      </c>
      <c r="F429" s="137">
        <v>0</v>
      </c>
      <c r="H429" s="137">
        <v>0</v>
      </c>
      <c r="J429" s="64">
        <v>0</v>
      </c>
      <c r="K429" s="64">
        <v>0</v>
      </c>
      <c r="L429" s="64">
        <v>0</v>
      </c>
      <c r="M429" s="64">
        <v>0</v>
      </c>
      <c r="N429" s="182">
        <v>0</v>
      </c>
      <c r="O429" s="64">
        <v>0</v>
      </c>
      <c r="Q429" s="64">
        <v>0</v>
      </c>
      <c r="R429" s="244">
        <v>0</v>
      </c>
      <c r="S429" s="64">
        <v>0</v>
      </c>
      <c r="T429" s="64">
        <v>0</v>
      </c>
      <c r="U429" s="233">
        <v>0</v>
      </c>
      <c r="V429" s="64">
        <v>0</v>
      </c>
      <c r="W429" s="64">
        <v>0</v>
      </c>
      <c r="X429" s="64">
        <v>0</v>
      </c>
      <c r="Y429" s="64">
        <v>0</v>
      </c>
      <c r="Z429" s="64">
        <v>0</v>
      </c>
      <c r="AA429" s="304" t="str">
        <f>IFERROR(R429/U429," ")</f>
        <v xml:space="preserve"> </v>
      </c>
      <c r="AB429" s="64">
        <v>0</v>
      </c>
      <c r="AC429" s="182">
        <v>0</v>
      </c>
      <c r="AD429" s="64">
        <v>0</v>
      </c>
      <c r="AE429" s="64">
        <v>0</v>
      </c>
      <c r="AF429" s="64">
        <v>0</v>
      </c>
      <c r="AG429" s="64">
        <v>0</v>
      </c>
      <c r="AH429" s="64">
        <v>0</v>
      </c>
      <c r="AI429" s="64">
        <v>0</v>
      </c>
      <c r="AJ429" s="233">
        <v>0</v>
      </c>
      <c r="AK429" s="233">
        <v>0</v>
      </c>
      <c r="AL429" s="64">
        <v>0</v>
      </c>
      <c r="AM429" s="182">
        <v>0</v>
      </c>
      <c r="AN429" s="64">
        <v>0</v>
      </c>
      <c r="AO429" s="64">
        <v>0</v>
      </c>
      <c r="AP429" s="64">
        <v>0</v>
      </c>
      <c r="AQ429" s="64">
        <v>0</v>
      </c>
      <c r="AR429" s="64">
        <v>0</v>
      </c>
      <c r="AS429" s="64">
        <v>0</v>
      </c>
      <c r="AT429" s="64">
        <v>0</v>
      </c>
      <c r="AU429" s="182">
        <v>0</v>
      </c>
    </row>
    <row r="430" spans="1:289" hidden="1">
      <c r="A430" s="228"/>
      <c r="B430" s="295" t="str" cm="1">
        <f t="array" ref="B430">IFERROR(INDEX(Sensors_OpuBC_cpXFP!$G$2:$G$1013,MATCH($A430,Sensors_OpuBC_cpXFP!$A$2:$A$1013,0),0),"")</f>
        <v/>
      </c>
      <c r="C430" s="296" t="str" cm="1">
        <f t="array" ref="C430">IFERROR(INDEX(Sensors_OpuBC_cpXFP!$H$2:$H$1013,MATCH($A430,Sensors_OpuBC_cpXFP!$A$2:$A$1013,0),0),"")</f>
        <v/>
      </c>
      <c r="D430" s="229" t="s">
        <v>806</v>
      </c>
      <c r="E430" s="308" t="str" cm="1">
        <f t="array" ref="E430">IFERROR(INDEX(Ligands_names_and_links!$B$3:$B$111,MATCH($D430,Ligands_names_and_links!$A$3:$A$111,0),0)," ")</f>
        <v>N_methylscopolamine</v>
      </c>
      <c r="R430" s="244"/>
      <c r="U430" s="233"/>
      <c r="AA430" s="233"/>
      <c r="AJ430" s="233"/>
      <c r="AK430" s="233"/>
    </row>
    <row r="431" spans="1:289" hidden="1">
      <c r="A431" s="234"/>
      <c r="B431" s="297" t="str" cm="1">
        <f t="array" ref="B431">IFERROR(INDEX(Sensors_OpuBC_cpXFP!$G$2:$G$1013,MATCH($A431,Sensors_OpuBC_cpXFP!$A$2:$A$1013,0),0),"")</f>
        <v/>
      </c>
      <c r="C431" s="298" t="str" cm="1">
        <f t="array" ref="C431">IFERROR(INDEX(Sensors_OpuBC_cpXFP!$H$2:$H$1013,MATCH($A431,Sensors_OpuBC_cpXFP!$A$2:$A$1013,0),0),"")</f>
        <v/>
      </c>
      <c r="D431" s="235" t="s">
        <v>806</v>
      </c>
      <c r="E431" s="309" t="str" cm="1">
        <f t="array" ref="E431">IFERROR(INDEX(Ligands_names_and_links!$B$3:$B$111,MATCH($D431,Ligands_names_and_links!$A$3:$A$111,0),0)," ")</f>
        <v>N_methylscopolamine</v>
      </c>
      <c r="F431" s="236"/>
      <c r="G431" s="236"/>
      <c r="H431" s="236"/>
      <c r="I431" s="237"/>
      <c r="J431" s="238"/>
      <c r="K431" s="238"/>
      <c r="L431" s="238"/>
      <c r="M431" s="238"/>
      <c r="N431" s="239"/>
      <c r="O431" s="238"/>
      <c r="P431" s="236"/>
      <c r="Q431" s="238"/>
      <c r="R431" s="245"/>
      <c r="S431" s="238"/>
      <c r="T431" s="238"/>
      <c r="U431" s="243"/>
      <c r="V431" s="238"/>
      <c r="W431" s="238"/>
      <c r="X431" s="238"/>
      <c r="Y431" s="238"/>
      <c r="Z431" s="238"/>
      <c r="AA431" s="243"/>
      <c r="AB431" s="238"/>
      <c r="AC431" s="239"/>
      <c r="AD431" s="238"/>
      <c r="AE431" s="238"/>
      <c r="AF431" s="238"/>
      <c r="AG431" s="238"/>
      <c r="AH431" s="238"/>
      <c r="AI431" s="238"/>
      <c r="AJ431" s="243"/>
      <c r="AK431" s="243"/>
      <c r="AL431" s="238"/>
      <c r="AM431" s="239"/>
      <c r="AN431" s="238"/>
      <c r="AO431" s="238"/>
      <c r="AP431" s="238"/>
      <c r="AQ431" s="238"/>
      <c r="AR431" s="238"/>
      <c r="AS431" s="238"/>
      <c r="AT431" s="238"/>
      <c r="AU431" s="239"/>
    </row>
    <row r="432" spans="1:289" s="238" customFormat="1" hidden="1">
      <c r="A432" s="228" t="s">
        <v>437</v>
      </c>
      <c r="B432" s="295" cm="1">
        <f t="array" ref="B432">IFERROR(INDEX(Sensors_OpuBC_cpXFP!$G$2:$G$1013,MATCH($A432,Sensors_OpuBC_cpXFP!$A$2:$A$1013,0),0),"")</f>
        <v>0</v>
      </c>
      <c r="C432" s="296" t="str" cm="1">
        <f t="array" ref="C432">IFERROR(INDEX(Sensors_OpuBC_cpXFP!$H$2:$H$1013,MATCH($A432,Sensors_OpuBC_cpXFP!$A$2:$A$1013,0),0),"")</f>
        <v>v7 436F</v>
      </c>
      <c r="D432" s="229" t="s">
        <v>807</v>
      </c>
      <c r="E432" s="308" t="str" cm="1">
        <f t="array" ref="E432">IFERROR(INDEX(Ligands_names_and_links!$B$3:$B$111,MATCH($D432,Ligands_names_and_links!$A$3:$A$111,0),0)," ")</f>
        <v>R_methadone</v>
      </c>
      <c r="F432" s="137"/>
      <c r="G432" s="137"/>
      <c r="H432" s="137"/>
      <c r="I432" s="142"/>
      <c r="J432" s="64"/>
      <c r="K432" s="64"/>
      <c r="L432" s="64"/>
      <c r="M432" s="64"/>
      <c r="N432" s="182"/>
      <c r="O432" s="64"/>
      <c r="P432" s="137" t="s">
        <v>892</v>
      </c>
      <c r="Q432" s="64"/>
      <c r="R432" s="64">
        <v>4.2</v>
      </c>
      <c r="S432" s="64"/>
      <c r="T432" s="64"/>
      <c r="U432" s="233">
        <v>18.100000000000001</v>
      </c>
      <c r="V432" s="64"/>
      <c r="W432" s="64"/>
      <c r="X432" s="64"/>
      <c r="Y432" s="64"/>
      <c r="Z432" s="64"/>
      <c r="AA432" s="304">
        <f>IFERROR(R432/U432," ")</f>
        <v>0.23204419889502761</v>
      </c>
      <c r="AB432" s="64"/>
      <c r="AC432" s="182"/>
      <c r="AD432" s="64"/>
      <c r="AE432" s="64"/>
      <c r="AF432" s="64"/>
      <c r="AG432" s="64"/>
      <c r="AH432" s="64"/>
      <c r="AI432" s="64"/>
      <c r="AJ432" s="233"/>
      <c r="AK432" s="233"/>
      <c r="AL432" s="64"/>
      <c r="AM432" s="182"/>
      <c r="AN432" s="64"/>
      <c r="AO432" s="64"/>
      <c r="AP432" s="64"/>
      <c r="AQ432" s="64"/>
      <c r="AR432" s="64"/>
      <c r="AS432" s="64"/>
      <c r="AT432" s="64"/>
      <c r="AU432" s="182"/>
      <c r="AV432" s="64"/>
      <c r="AW432" s="64"/>
      <c r="AX432" s="64"/>
      <c r="AY432" s="64"/>
      <c r="AZ432" s="64"/>
      <c r="BA432" s="64"/>
      <c r="BB432" s="64"/>
      <c r="BC432" s="64"/>
      <c r="BD432" s="64"/>
      <c r="BE432" s="64"/>
      <c r="BF432" s="64"/>
      <c r="BG432" s="64"/>
      <c r="BH432" s="64"/>
      <c r="BI432" s="64"/>
      <c r="BJ432" s="64"/>
      <c r="BK432" s="64"/>
      <c r="BL432" s="64"/>
      <c r="BM432" s="64"/>
      <c r="BN432" s="64"/>
      <c r="BO432" s="64"/>
      <c r="BP432" s="64"/>
      <c r="BQ432" s="64"/>
      <c r="BR432" s="64"/>
      <c r="BS432" s="64"/>
      <c r="BT432" s="64"/>
      <c r="BU432" s="64"/>
      <c r="BV432" s="64"/>
      <c r="BW432" s="64"/>
      <c r="BX432" s="64"/>
      <c r="BY432" s="64"/>
      <c r="BZ432" s="64"/>
      <c r="CA432" s="64"/>
      <c r="CB432" s="64"/>
      <c r="CC432" s="64"/>
      <c r="CD432" s="64"/>
      <c r="CE432" s="64"/>
      <c r="CF432" s="64"/>
      <c r="CG432" s="64"/>
      <c r="CH432" s="64"/>
      <c r="CI432" s="64"/>
      <c r="CJ432" s="64"/>
      <c r="CK432" s="64"/>
      <c r="CL432" s="64"/>
      <c r="CM432" s="64"/>
      <c r="CN432" s="64"/>
      <c r="CO432" s="64"/>
      <c r="CP432" s="64"/>
      <c r="CQ432" s="64"/>
      <c r="CR432" s="64"/>
      <c r="CS432" s="64"/>
      <c r="CT432" s="64"/>
      <c r="CU432" s="64"/>
      <c r="CV432" s="64"/>
      <c r="CW432" s="64"/>
      <c r="CX432" s="64"/>
      <c r="CY432" s="64"/>
      <c r="CZ432" s="64"/>
      <c r="DA432" s="64"/>
      <c r="DB432" s="64"/>
      <c r="DC432" s="64"/>
      <c r="DD432" s="64"/>
      <c r="DE432" s="64"/>
      <c r="DF432" s="64"/>
      <c r="DG432" s="64"/>
      <c r="DH432" s="64"/>
      <c r="DI432" s="64"/>
      <c r="DJ432" s="64"/>
      <c r="DK432" s="64"/>
      <c r="DL432" s="64"/>
      <c r="DM432" s="64"/>
      <c r="DN432" s="64"/>
      <c r="DO432" s="64"/>
      <c r="DP432" s="64"/>
      <c r="DQ432" s="64"/>
      <c r="DR432" s="64"/>
      <c r="DS432" s="64"/>
      <c r="DT432" s="64"/>
      <c r="DU432" s="64"/>
      <c r="DV432" s="64"/>
      <c r="DW432" s="64"/>
      <c r="DX432" s="64"/>
      <c r="DY432" s="64"/>
      <c r="DZ432" s="64"/>
      <c r="EA432" s="64"/>
      <c r="EB432" s="64"/>
      <c r="EC432" s="64"/>
      <c r="ED432" s="64"/>
      <c r="EE432" s="64"/>
      <c r="EF432" s="64"/>
      <c r="EG432" s="64"/>
      <c r="EH432" s="64"/>
      <c r="EI432" s="64"/>
      <c r="EJ432" s="64"/>
      <c r="EK432" s="64"/>
      <c r="EL432" s="64"/>
      <c r="EM432" s="64"/>
      <c r="EN432" s="64"/>
      <c r="EO432" s="64"/>
      <c r="EP432" s="64"/>
      <c r="EQ432" s="64"/>
      <c r="ER432" s="64"/>
      <c r="ES432" s="64"/>
      <c r="ET432" s="64"/>
      <c r="EU432" s="64"/>
      <c r="EV432" s="64"/>
      <c r="EW432" s="64"/>
      <c r="EX432" s="64"/>
      <c r="EY432" s="64"/>
      <c r="EZ432" s="64"/>
      <c r="FA432" s="64"/>
      <c r="FB432" s="64"/>
      <c r="FC432" s="64"/>
      <c r="FD432" s="64"/>
      <c r="FE432" s="64"/>
      <c r="FF432" s="64"/>
      <c r="FG432" s="64"/>
      <c r="FH432" s="64"/>
      <c r="FI432" s="64"/>
      <c r="FJ432" s="64"/>
      <c r="FK432" s="64"/>
      <c r="FL432" s="64"/>
      <c r="FM432" s="64"/>
      <c r="FN432" s="64"/>
      <c r="FO432" s="64"/>
      <c r="FP432" s="64"/>
      <c r="FQ432" s="64"/>
      <c r="FR432" s="64"/>
      <c r="FS432" s="64"/>
      <c r="FT432" s="64"/>
      <c r="FU432" s="64"/>
      <c r="FV432" s="64"/>
      <c r="FW432" s="64"/>
      <c r="FX432" s="64"/>
      <c r="FY432" s="64"/>
      <c r="FZ432" s="64"/>
      <c r="GA432" s="64"/>
      <c r="GB432" s="64"/>
      <c r="GC432" s="64"/>
      <c r="GD432" s="64"/>
      <c r="GE432" s="64"/>
      <c r="GF432" s="64"/>
      <c r="GG432" s="64"/>
      <c r="GH432" s="64"/>
      <c r="GI432" s="64"/>
      <c r="GJ432" s="64"/>
      <c r="GK432" s="64"/>
      <c r="GL432" s="64"/>
      <c r="GM432" s="64"/>
      <c r="GN432" s="64"/>
      <c r="GO432" s="64"/>
      <c r="GP432" s="64"/>
      <c r="GQ432" s="64"/>
      <c r="GR432" s="64"/>
      <c r="GS432" s="64"/>
      <c r="GT432" s="64"/>
      <c r="GU432" s="64"/>
      <c r="GV432" s="64"/>
      <c r="GW432" s="64"/>
      <c r="GX432" s="64"/>
      <c r="GY432" s="64"/>
      <c r="GZ432" s="64"/>
      <c r="HA432" s="64"/>
      <c r="HB432" s="64"/>
      <c r="HC432" s="64"/>
      <c r="HD432" s="64"/>
      <c r="HE432" s="64"/>
      <c r="HF432" s="64"/>
      <c r="HG432" s="64"/>
      <c r="HH432" s="64"/>
      <c r="HI432" s="64"/>
      <c r="HJ432" s="64"/>
      <c r="HK432" s="64"/>
      <c r="HL432" s="64"/>
      <c r="HM432" s="64"/>
      <c r="HN432" s="64"/>
      <c r="HO432" s="64"/>
      <c r="HP432" s="64"/>
      <c r="HQ432" s="64"/>
      <c r="HR432" s="64"/>
      <c r="HS432" s="64"/>
      <c r="HT432" s="64"/>
      <c r="HU432" s="64"/>
      <c r="HV432" s="64"/>
      <c r="HW432" s="64"/>
      <c r="HX432" s="64"/>
      <c r="HY432" s="64"/>
      <c r="HZ432" s="64"/>
      <c r="IA432" s="64"/>
      <c r="IB432" s="64"/>
      <c r="IC432" s="64"/>
      <c r="ID432" s="64"/>
      <c r="IE432" s="64"/>
      <c r="IF432" s="64"/>
      <c r="IG432" s="64"/>
      <c r="IH432" s="64"/>
      <c r="II432" s="64"/>
      <c r="IJ432" s="64"/>
      <c r="IK432" s="64"/>
      <c r="IL432" s="64"/>
      <c r="IM432" s="64"/>
      <c r="IN432" s="64"/>
      <c r="IO432" s="64"/>
      <c r="IP432" s="64"/>
      <c r="IQ432" s="64"/>
      <c r="IR432" s="64"/>
      <c r="IS432" s="64"/>
      <c r="IT432" s="64"/>
      <c r="IU432" s="64"/>
      <c r="IV432" s="64"/>
      <c r="IW432" s="64"/>
      <c r="IX432" s="64"/>
      <c r="IY432" s="64"/>
      <c r="IZ432" s="64"/>
      <c r="JA432" s="64"/>
      <c r="JB432" s="64"/>
      <c r="JC432" s="64"/>
      <c r="JD432" s="64"/>
      <c r="JE432" s="64"/>
      <c r="JF432" s="64"/>
      <c r="JG432" s="64"/>
      <c r="JH432" s="64"/>
      <c r="JI432" s="64"/>
      <c r="JJ432" s="64"/>
      <c r="JK432" s="64"/>
      <c r="JL432" s="64"/>
      <c r="JM432" s="64"/>
      <c r="JN432" s="64"/>
      <c r="JO432" s="64"/>
      <c r="JP432" s="64"/>
      <c r="JQ432" s="64"/>
      <c r="JR432" s="64"/>
      <c r="JS432" s="64"/>
      <c r="JT432" s="64"/>
      <c r="JU432" s="64"/>
      <c r="JV432" s="64"/>
      <c r="JW432" s="64"/>
      <c r="JX432" s="64"/>
      <c r="JY432" s="64"/>
      <c r="JZ432" s="64"/>
      <c r="KA432" s="64"/>
      <c r="KB432" s="64"/>
      <c r="KC432" s="64"/>
    </row>
    <row r="433" spans="1:289" hidden="1">
      <c r="A433" s="228" t="s">
        <v>439</v>
      </c>
      <c r="B433" s="295" cm="1">
        <f t="array" ref="B433">IFERROR(INDEX(Sensors_OpuBC_cpXFP!$G$2:$G$1013,MATCH($A433,Sensors_OpuBC_cpXFP!$A$2:$A$1013,0),0),"")</f>
        <v>0</v>
      </c>
      <c r="C433" s="296" t="str" cm="1">
        <f t="array" ref="C433">IFERROR(INDEX(Sensors_OpuBC_cpXFP!$H$2:$H$1013,MATCH($A433,Sensors_OpuBC_cpXFP!$A$2:$A$1013,0),0),"")</f>
        <v>v7</v>
      </c>
      <c r="D433" s="229" t="s">
        <v>807</v>
      </c>
      <c r="E433" s="308" t="str" cm="1">
        <f t="array" ref="E433">IFERROR(INDEX(Ligands_names_and_links!$B$3:$B$111,MATCH($D433,Ligands_names_and_links!$A$3:$A$111,0),0)," ")</f>
        <v>R_methadone</v>
      </c>
      <c r="P433" s="137" t="s">
        <v>892</v>
      </c>
      <c r="R433" s="64">
        <v>3.8</v>
      </c>
      <c r="U433" s="233">
        <v>212</v>
      </c>
      <c r="AA433" s="304">
        <f>IFERROR(R433/U433," ")</f>
        <v>1.7924528301886792E-2</v>
      </c>
      <c r="AJ433" s="233"/>
      <c r="AK433" s="233"/>
    </row>
    <row r="434" spans="1:289" hidden="1">
      <c r="A434" s="228" t="s">
        <v>442</v>
      </c>
      <c r="B434" s="295" cm="1">
        <f t="array" ref="B434">IFERROR(INDEX(Sensors_OpuBC_cpXFP!$G$2:$G$1013,MATCH($A434,Sensors_OpuBC_cpXFP!$A$2:$A$1013,0),0),"")</f>
        <v>0</v>
      </c>
      <c r="C434" s="296" t="str" cm="1">
        <f t="array" ref="C434">IFERROR(INDEX(Sensors_OpuBC_cpXFP!$H$2:$H$1013,MATCH($A434,Sensors_OpuBC_cpXFP!$A$2:$A$1013,0),0),"")</f>
        <v>v7.1</v>
      </c>
      <c r="D434" s="229" t="s">
        <v>807</v>
      </c>
      <c r="E434" s="308" t="str" cm="1">
        <f t="array" ref="E434">IFERROR(INDEX(Ligands_names_and_links!$B$3:$B$111,MATCH($D434,Ligands_names_and_links!$A$3:$A$111,0),0)," ")</f>
        <v>R_methadone</v>
      </c>
      <c r="P434" s="137" t="s">
        <v>892</v>
      </c>
      <c r="R434" s="64">
        <v>1.1000000000000001</v>
      </c>
      <c r="U434" s="233">
        <v>18.399999999999999</v>
      </c>
      <c r="AA434" s="304">
        <f>IFERROR(R434/U434," ")</f>
        <v>5.9782608695652183E-2</v>
      </c>
      <c r="AJ434" s="233"/>
      <c r="AK434" s="233"/>
    </row>
    <row r="435" spans="1:289" hidden="1">
      <c r="A435" s="234" t="s">
        <v>445</v>
      </c>
      <c r="B435" s="297" cm="1">
        <f t="array" ref="B435">IFERROR(INDEX(Sensors_OpuBC_cpXFP!$G$2:$G$1013,MATCH($A435,Sensors_OpuBC_cpXFP!$A$2:$A$1013,0),0),"")</f>
        <v>0</v>
      </c>
      <c r="C435" s="298" t="str" cm="1">
        <f t="array" ref="C435">IFERROR(INDEX(Sensors_OpuBC_cpXFP!$H$2:$H$1013,MATCH($A435,Sensors_OpuBC_cpXFP!$A$2:$A$1013,0),0),"")</f>
        <v>cc90</v>
      </c>
      <c r="D435" s="235" t="s">
        <v>807</v>
      </c>
      <c r="E435" s="309" t="str" cm="1">
        <f t="array" ref="E435">IFERROR(INDEX(Ligands_names_and_links!$B$3:$B$111,MATCH($D435,Ligands_names_and_links!$A$3:$A$111,0),0)," ")</f>
        <v>R_methadone</v>
      </c>
      <c r="F435" s="236"/>
      <c r="G435" s="236"/>
      <c r="H435" s="236"/>
      <c r="I435" s="237"/>
      <c r="J435" s="238"/>
      <c r="K435" s="238"/>
      <c r="L435" s="238"/>
      <c r="M435" s="238"/>
      <c r="N435" s="239"/>
      <c r="O435" s="238"/>
      <c r="P435" s="236" t="s">
        <v>892</v>
      </c>
      <c r="Q435" s="238"/>
      <c r="R435" s="238">
        <v>3.7</v>
      </c>
      <c r="S435" s="238"/>
      <c r="T435" s="238"/>
      <c r="U435" s="243">
        <v>19.2</v>
      </c>
      <c r="V435" s="238"/>
      <c r="W435" s="238"/>
      <c r="X435" s="238"/>
      <c r="Y435" s="238"/>
      <c r="Z435" s="238"/>
      <c r="AA435" s="305">
        <f>IFERROR(R435/U435," ")</f>
        <v>0.19270833333333334</v>
      </c>
      <c r="AB435" s="238"/>
      <c r="AC435" s="239"/>
      <c r="AD435" s="238"/>
      <c r="AE435" s="238"/>
      <c r="AF435" s="238"/>
      <c r="AG435" s="238"/>
      <c r="AH435" s="238"/>
      <c r="AI435" s="238"/>
      <c r="AJ435" s="243"/>
      <c r="AK435" s="243"/>
      <c r="AL435" s="238"/>
      <c r="AM435" s="239"/>
      <c r="AN435" s="238"/>
      <c r="AO435" s="238"/>
      <c r="AP435" s="238"/>
      <c r="AQ435" s="238"/>
      <c r="AR435" s="238"/>
      <c r="AS435" s="238"/>
      <c r="AT435" s="238"/>
      <c r="AU435" s="239"/>
    </row>
    <row r="436" spans="1:289" s="238" customFormat="1" hidden="1">
      <c r="A436" s="228" t="s">
        <v>449</v>
      </c>
      <c r="B436" s="295" cm="1">
        <f t="array" ref="B436">IFERROR(INDEX(Sensors_OpuBC_cpXFP!$G$2:$G$1013,MATCH($A436,Sensors_OpuBC_cpXFP!$A$2:$A$1013,0),0),"")</f>
        <v>0</v>
      </c>
      <c r="C436" s="296" t="str" cm="1">
        <f t="array" ref="C436">IFERROR(INDEX(Sensors_OpuBC_cpXFP!$H$2:$H$1013,MATCH($A436,Sensors_OpuBC_cpXFP!$A$2:$A$1013,0),0),"")</f>
        <v>v9</v>
      </c>
      <c r="D436" s="229" t="s">
        <v>807</v>
      </c>
      <c r="E436" s="308" t="str" cm="1">
        <f t="array" ref="E436">IFERROR(INDEX(Ligands_names_and_links!$B$3:$B$111,MATCH($D436,Ligands_names_and_links!$A$3:$A$111,0),0)," ")</f>
        <v>R_methadone</v>
      </c>
      <c r="F436" s="137"/>
      <c r="G436" s="137"/>
      <c r="H436" s="137"/>
      <c r="I436" s="142"/>
      <c r="J436" s="64"/>
      <c r="K436" s="64"/>
      <c r="L436" s="64"/>
      <c r="M436" s="64"/>
      <c r="N436" s="182"/>
      <c r="O436" s="64"/>
      <c r="P436" s="137" t="s">
        <v>892</v>
      </c>
      <c r="Q436" s="64"/>
      <c r="R436" s="64">
        <v>2.6</v>
      </c>
      <c r="S436" s="64"/>
      <c r="T436" s="64"/>
      <c r="U436" s="233">
        <v>33.200000000000003</v>
      </c>
      <c r="V436" s="64"/>
      <c r="W436" s="64"/>
      <c r="X436" s="64"/>
      <c r="Y436" s="64"/>
      <c r="Z436" s="64"/>
      <c r="AA436" s="304">
        <f>IFERROR(R436/U436," ")</f>
        <v>7.8313253012048195E-2</v>
      </c>
      <c r="AB436" s="64"/>
      <c r="AC436" s="182"/>
      <c r="AD436" s="64"/>
      <c r="AE436" s="64"/>
      <c r="AF436" s="64"/>
      <c r="AG436" s="64"/>
      <c r="AH436" s="64"/>
      <c r="AI436" s="64"/>
      <c r="AJ436" s="233"/>
      <c r="AK436" s="233"/>
      <c r="AL436" s="64"/>
      <c r="AM436" s="182"/>
      <c r="AN436" s="64"/>
      <c r="AO436" s="64"/>
      <c r="AP436" s="64"/>
      <c r="AQ436" s="64"/>
      <c r="AR436" s="64"/>
      <c r="AS436" s="64"/>
      <c r="AT436" s="64"/>
      <c r="AU436" s="182"/>
      <c r="AV436" s="64"/>
      <c r="AW436" s="64"/>
      <c r="AX436" s="64"/>
      <c r="AY436" s="64"/>
      <c r="AZ436" s="64"/>
      <c r="BA436" s="64"/>
      <c r="BB436" s="64"/>
      <c r="BC436" s="64"/>
      <c r="BD436" s="64"/>
      <c r="BE436" s="64"/>
      <c r="BF436" s="64"/>
      <c r="BG436" s="64"/>
      <c r="BH436" s="64"/>
      <c r="BI436" s="64"/>
      <c r="BJ436" s="64"/>
      <c r="BK436" s="64"/>
      <c r="BL436" s="64"/>
      <c r="BM436" s="64"/>
      <c r="BN436" s="64"/>
      <c r="BO436" s="64"/>
      <c r="BP436" s="64"/>
      <c r="BQ436" s="64"/>
      <c r="BR436" s="64"/>
      <c r="BS436" s="64"/>
      <c r="BT436" s="64"/>
      <c r="BU436" s="64"/>
      <c r="BV436" s="64"/>
      <c r="BW436" s="64"/>
      <c r="BX436" s="64"/>
      <c r="BY436" s="64"/>
      <c r="BZ436" s="64"/>
      <c r="CA436" s="64"/>
      <c r="CB436" s="64"/>
      <c r="CC436" s="64"/>
      <c r="CD436" s="64"/>
      <c r="CE436" s="64"/>
      <c r="CF436" s="64"/>
      <c r="CG436" s="64"/>
      <c r="CH436" s="64"/>
      <c r="CI436" s="64"/>
      <c r="CJ436" s="64"/>
      <c r="CK436" s="64"/>
      <c r="CL436" s="64"/>
      <c r="CM436" s="64"/>
      <c r="CN436" s="64"/>
      <c r="CO436" s="64"/>
      <c r="CP436" s="64"/>
      <c r="CQ436" s="64"/>
      <c r="CR436" s="64"/>
      <c r="CS436" s="64"/>
      <c r="CT436" s="64"/>
      <c r="CU436" s="64"/>
      <c r="CV436" s="64"/>
      <c r="CW436" s="64"/>
      <c r="CX436" s="64"/>
      <c r="CY436" s="64"/>
      <c r="CZ436" s="64"/>
      <c r="DA436" s="64"/>
      <c r="DB436" s="64"/>
      <c r="DC436" s="64"/>
      <c r="DD436" s="64"/>
      <c r="DE436" s="64"/>
      <c r="DF436" s="64"/>
      <c r="DG436" s="64"/>
      <c r="DH436" s="64"/>
      <c r="DI436" s="64"/>
      <c r="DJ436" s="64"/>
      <c r="DK436" s="64"/>
      <c r="DL436" s="64"/>
      <c r="DM436" s="64"/>
      <c r="DN436" s="64"/>
      <c r="DO436" s="64"/>
      <c r="DP436" s="64"/>
      <c r="DQ436" s="64"/>
      <c r="DR436" s="64"/>
      <c r="DS436" s="64"/>
      <c r="DT436" s="64"/>
      <c r="DU436" s="64"/>
      <c r="DV436" s="64"/>
      <c r="DW436" s="64"/>
      <c r="DX436" s="64"/>
      <c r="DY436" s="64"/>
      <c r="DZ436" s="64"/>
      <c r="EA436" s="64"/>
      <c r="EB436" s="64"/>
      <c r="EC436" s="64"/>
      <c r="ED436" s="64"/>
      <c r="EE436" s="64"/>
      <c r="EF436" s="64"/>
      <c r="EG436" s="64"/>
      <c r="EH436" s="64"/>
      <c r="EI436" s="64"/>
      <c r="EJ436" s="64"/>
      <c r="EK436" s="64"/>
      <c r="EL436" s="64"/>
      <c r="EM436" s="64"/>
      <c r="EN436" s="64"/>
      <c r="EO436" s="64"/>
      <c r="EP436" s="64"/>
      <c r="EQ436" s="64"/>
      <c r="ER436" s="64"/>
      <c r="ES436" s="64"/>
      <c r="ET436" s="64"/>
      <c r="EU436" s="64"/>
      <c r="EV436" s="64"/>
      <c r="EW436" s="64"/>
      <c r="EX436" s="64"/>
      <c r="EY436" s="64"/>
      <c r="EZ436" s="64"/>
      <c r="FA436" s="64"/>
      <c r="FB436" s="64"/>
      <c r="FC436" s="64"/>
      <c r="FD436" s="64"/>
      <c r="FE436" s="64"/>
      <c r="FF436" s="64"/>
      <c r="FG436" s="64"/>
      <c r="FH436" s="64"/>
      <c r="FI436" s="64"/>
      <c r="FJ436" s="64"/>
      <c r="FK436" s="64"/>
      <c r="FL436" s="64"/>
      <c r="FM436" s="64"/>
      <c r="FN436" s="64"/>
      <c r="FO436" s="64"/>
      <c r="FP436" s="64"/>
      <c r="FQ436" s="64"/>
      <c r="FR436" s="64"/>
      <c r="FS436" s="64"/>
      <c r="FT436" s="64"/>
      <c r="FU436" s="64"/>
      <c r="FV436" s="64"/>
      <c r="FW436" s="64"/>
      <c r="FX436" s="64"/>
      <c r="FY436" s="64"/>
      <c r="FZ436" s="64"/>
      <c r="GA436" s="64"/>
      <c r="GB436" s="64"/>
      <c r="GC436" s="64"/>
      <c r="GD436" s="64"/>
      <c r="GE436" s="64"/>
      <c r="GF436" s="64"/>
      <c r="GG436" s="64"/>
      <c r="GH436" s="64"/>
      <c r="GI436" s="64"/>
      <c r="GJ436" s="64"/>
      <c r="GK436" s="64"/>
      <c r="GL436" s="64"/>
      <c r="GM436" s="64"/>
      <c r="GN436" s="64"/>
      <c r="GO436" s="64"/>
      <c r="GP436" s="64"/>
      <c r="GQ436" s="64"/>
      <c r="GR436" s="64"/>
      <c r="GS436" s="64"/>
      <c r="GT436" s="64"/>
      <c r="GU436" s="64"/>
      <c r="GV436" s="64"/>
      <c r="GW436" s="64"/>
      <c r="GX436" s="64"/>
      <c r="GY436" s="64"/>
      <c r="GZ436" s="64"/>
      <c r="HA436" s="64"/>
      <c r="HB436" s="64"/>
      <c r="HC436" s="64"/>
      <c r="HD436" s="64"/>
      <c r="HE436" s="64"/>
      <c r="HF436" s="64"/>
      <c r="HG436" s="64"/>
      <c r="HH436" s="64"/>
      <c r="HI436" s="64"/>
      <c r="HJ436" s="64"/>
      <c r="HK436" s="64"/>
      <c r="HL436" s="64"/>
      <c r="HM436" s="64"/>
      <c r="HN436" s="64"/>
      <c r="HO436" s="64"/>
      <c r="HP436" s="64"/>
      <c r="HQ436" s="64"/>
      <c r="HR436" s="64"/>
      <c r="HS436" s="64"/>
      <c r="HT436" s="64"/>
      <c r="HU436" s="64"/>
      <c r="HV436" s="64"/>
      <c r="HW436" s="64"/>
      <c r="HX436" s="64"/>
      <c r="HY436" s="64"/>
      <c r="HZ436" s="64"/>
      <c r="IA436" s="64"/>
      <c r="IB436" s="64"/>
      <c r="IC436" s="64"/>
      <c r="ID436" s="64"/>
      <c r="IE436" s="64"/>
      <c r="IF436" s="64"/>
      <c r="IG436" s="64"/>
      <c r="IH436" s="64"/>
      <c r="II436" s="64"/>
      <c r="IJ436" s="64"/>
      <c r="IK436" s="64"/>
      <c r="IL436" s="64"/>
      <c r="IM436" s="64"/>
      <c r="IN436" s="64"/>
      <c r="IO436" s="64"/>
      <c r="IP436" s="64"/>
      <c r="IQ436" s="64"/>
      <c r="IR436" s="64"/>
      <c r="IS436" s="64"/>
      <c r="IT436" s="64"/>
      <c r="IU436" s="64"/>
      <c r="IV436" s="64"/>
      <c r="IW436" s="64"/>
      <c r="IX436" s="64"/>
      <c r="IY436" s="64"/>
      <c r="IZ436" s="64"/>
      <c r="JA436" s="64"/>
      <c r="JB436" s="64"/>
      <c r="JC436" s="64"/>
      <c r="JD436" s="64"/>
      <c r="JE436" s="64"/>
      <c r="JF436" s="64"/>
      <c r="JG436" s="64"/>
      <c r="JH436" s="64"/>
      <c r="JI436" s="64"/>
      <c r="JJ436" s="64"/>
      <c r="JK436" s="64"/>
      <c r="JL436" s="64"/>
      <c r="JM436" s="64"/>
      <c r="JN436" s="64"/>
      <c r="JO436" s="64"/>
      <c r="JP436" s="64"/>
      <c r="JQ436" s="64"/>
      <c r="JR436" s="64"/>
      <c r="JS436" s="64"/>
      <c r="JT436" s="64"/>
      <c r="JU436" s="64"/>
      <c r="JV436" s="64"/>
      <c r="JW436" s="64"/>
      <c r="JX436" s="64"/>
      <c r="JY436" s="64"/>
      <c r="JZ436" s="64"/>
      <c r="KA436" s="64"/>
      <c r="KB436" s="64"/>
      <c r="KC436" s="64"/>
    </row>
    <row r="437" spans="1:289" hidden="1">
      <c r="A437" s="228"/>
      <c r="B437" s="295" t="str" cm="1">
        <f t="array" ref="B437">IFERROR(INDEX(Sensors_OpuBC_cpXFP!$G$2:$G$1013,MATCH($A437,Sensors_OpuBC_cpXFP!$A$2:$A$1013,0),0),"")</f>
        <v/>
      </c>
      <c r="C437" s="296" t="str" cm="1">
        <f t="array" ref="C437">IFERROR(INDEX(Sensors_OpuBC_cpXFP!$H$2:$H$1013,MATCH($A437,Sensors_OpuBC_cpXFP!$A$2:$A$1013,0),0),"")</f>
        <v/>
      </c>
      <c r="D437" s="229" t="s">
        <v>807</v>
      </c>
      <c r="E437" s="308" t="str" cm="1">
        <f t="array" ref="E437">IFERROR(INDEX(Ligands_names_and_links!$B$3:$B$111,MATCH($D437,Ligands_names_and_links!$A$3:$A$111,0),0)," ")</f>
        <v>R_methadone</v>
      </c>
      <c r="R437" s="244"/>
      <c r="U437" s="233"/>
      <c r="AA437" s="233"/>
      <c r="AJ437" s="233"/>
      <c r="AK437" s="233"/>
    </row>
    <row r="438" spans="1:289" hidden="1">
      <c r="A438" s="228"/>
      <c r="B438" s="295" t="str" cm="1">
        <f t="array" ref="B438">IFERROR(INDEX(Sensors_OpuBC_cpXFP!$G$2:$G$1013,MATCH($A438,Sensors_OpuBC_cpXFP!$A$2:$A$1013,0),0),"")</f>
        <v/>
      </c>
      <c r="C438" s="296" t="str" cm="1">
        <f t="array" ref="C438">IFERROR(INDEX(Sensors_OpuBC_cpXFP!$H$2:$H$1013,MATCH($A438,Sensors_OpuBC_cpXFP!$A$2:$A$1013,0),0),"")</f>
        <v/>
      </c>
      <c r="D438" s="229" t="s">
        <v>807</v>
      </c>
      <c r="E438" s="308" t="str" cm="1">
        <f t="array" ref="E438">IFERROR(INDEX(Ligands_names_and_links!$B$3:$B$111,MATCH($D438,Ligands_names_and_links!$A$3:$A$111,0),0)," ")</f>
        <v>R_methadone</v>
      </c>
      <c r="R438" s="244"/>
      <c r="U438" s="233"/>
      <c r="AA438" s="233"/>
      <c r="AJ438" s="233"/>
      <c r="AK438" s="233"/>
    </row>
    <row r="439" spans="1:289" hidden="1">
      <c r="A439" s="234"/>
      <c r="B439" s="297" t="str" cm="1">
        <f t="array" ref="B439">IFERROR(INDEX(Sensors_OpuBC_cpXFP!$G$2:$G$1013,MATCH($A439,Sensors_OpuBC_cpXFP!$A$2:$A$1013,0),0),"")</f>
        <v/>
      </c>
      <c r="C439" s="298" t="str" cm="1">
        <f t="array" ref="C439">IFERROR(INDEX(Sensors_OpuBC_cpXFP!$H$2:$H$1013,MATCH($A439,Sensors_OpuBC_cpXFP!$A$2:$A$1013,0),0),"")</f>
        <v/>
      </c>
      <c r="D439" s="235" t="s">
        <v>807</v>
      </c>
      <c r="E439" s="309" t="str" cm="1">
        <f t="array" ref="E439">IFERROR(INDEX(Ligands_names_and_links!$B$3:$B$111,MATCH($D439,Ligands_names_and_links!$A$3:$A$111,0),0)," ")</f>
        <v>R_methadone</v>
      </c>
      <c r="F439" s="236"/>
      <c r="G439" s="236"/>
      <c r="H439" s="236"/>
      <c r="I439" s="237"/>
      <c r="J439" s="238"/>
      <c r="K439" s="238"/>
      <c r="L439" s="238"/>
      <c r="M439" s="238"/>
      <c r="N439" s="239"/>
      <c r="O439" s="238"/>
      <c r="P439" s="236"/>
      <c r="Q439" s="238"/>
      <c r="R439" s="245"/>
      <c r="S439" s="238"/>
      <c r="T439" s="238"/>
      <c r="U439" s="243"/>
      <c r="V439" s="238"/>
      <c r="W439" s="238"/>
      <c r="X439" s="238"/>
      <c r="Y439" s="238"/>
      <c r="Z439" s="238"/>
      <c r="AA439" s="243"/>
      <c r="AB439" s="238"/>
      <c r="AC439" s="239"/>
      <c r="AD439" s="238"/>
      <c r="AE439" s="238"/>
      <c r="AF439" s="238"/>
      <c r="AG439" s="238"/>
      <c r="AH439" s="238"/>
      <c r="AI439" s="238"/>
      <c r="AJ439" s="243"/>
      <c r="AK439" s="243"/>
      <c r="AL439" s="238"/>
      <c r="AM439" s="239"/>
      <c r="AN439" s="238"/>
      <c r="AO439" s="238"/>
      <c r="AP439" s="238"/>
      <c r="AQ439" s="238"/>
      <c r="AR439" s="238"/>
      <c r="AS439" s="238"/>
      <c r="AT439" s="238"/>
      <c r="AU439" s="239"/>
    </row>
    <row r="440" spans="1:289" hidden="1">
      <c r="A440" s="228"/>
      <c r="B440" s="295" t="str" cm="1">
        <f t="array" ref="B440">IFERROR(INDEX(Sensors_OpuBC_cpXFP!$G$2:$G$1013,MATCH($A440,Sensors_OpuBC_cpXFP!$A$2:$A$1013,0),0),"")</f>
        <v/>
      </c>
      <c r="C440" s="296" t="str" cm="1">
        <f t="array" ref="C440">IFERROR(INDEX(Sensors_OpuBC_cpXFP!$H$2:$H$1013,MATCH($A440,Sensors_OpuBC_cpXFP!$A$2:$A$1013,0),0),"")</f>
        <v/>
      </c>
      <c r="D440" s="229" t="s">
        <v>807</v>
      </c>
      <c r="E440" s="308" t="str" cm="1">
        <f t="array" ref="E440">IFERROR(INDEX(Ligands_names_and_links!$B$3:$B$111,MATCH($D440,Ligands_names_and_links!$A$3:$A$111,0),0)," ")</f>
        <v>R_methadone</v>
      </c>
      <c r="R440" s="244"/>
      <c r="U440" s="233"/>
      <c r="AA440" s="233"/>
      <c r="AJ440" s="233"/>
      <c r="AK440" s="233"/>
    </row>
    <row r="441" spans="1:289" hidden="1">
      <c r="A441" s="228"/>
      <c r="B441" s="295" t="str" cm="1">
        <f t="array" ref="B441">IFERROR(INDEX(Sensors_OpuBC_cpXFP!$G$2:$G$1013,MATCH($A441,Sensors_OpuBC_cpXFP!$A$2:$A$1013,0),0),"")</f>
        <v/>
      </c>
      <c r="C441" s="296" t="str" cm="1">
        <f t="array" ref="C441">IFERROR(INDEX(Sensors_OpuBC_cpXFP!$H$2:$H$1013,MATCH($A441,Sensors_OpuBC_cpXFP!$A$2:$A$1013,0),0),"")</f>
        <v/>
      </c>
      <c r="D441" s="229" t="s">
        <v>807</v>
      </c>
      <c r="E441" s="308" t="str" cm="1">
        <f t="array" ref="E441">IFERROR(INDEX(Ligands_names_and_links!$B$3:$B$111,MATCH($D441,Ligands_names_and_links!$A$3:$A$111,0),0)," ")</f>
        <v>R_methadone</v>
      </c>
      <c r="R441" s="244"/>
      <c r="U441" s="233"/>
      <c r="AA441" s="233"/>
      <c r="AJ441" s="233"/>
      <c r="AK441" s="233"/>
    </row>
    <row r="442" spans="1:289" hidden="1">
      <c r="A442" s="228" t="s">
        <v>451</v>
      </c>
      <c r="B442" s="295" cm="1">
        <f t="array" ref="B442">IFERROR(INDEX(Sensors_OpuBC_cpXFP!$G$2:$G$1013,MATCH($A442,Sensors_OpuBC_cpXFP!$A$2:$A$1013,0),0),"")</f>
        <v>0</v>
      </c>
      <c r="C442" s="296" t="str" cm="1">
        <f t="array" ref="C442">IFERROR(INDEX(Sensors_OpuBC_cpXFP!$H$2:$H$1013,MATCH($A442,Sensors_OpuBC_cpXFP!$A$2:$A$1013,0),0),"")</f>
        <v>v7 436F</v>
      </c>
      <c r="D442" s="229" t="s">
        <v>808</v>
      </c>
      <c r="E442" s="308" t="str" cm="1">
        <f t="array" ref="E442">IFERROR(INDEX(Ligands_names_and_links!$B$3:$B$111,MATCH($D442,Ligands_names_and_links!$A$3:$A$111,0),0)," ")</f>
        <v>S_methadone</v>
      </c>
      <c r="P442" s="137" t="s">
        <v>892</v>
      </c>
      <c r="R442" s="64">
        <v>13.7</v>
      </c>
      <c r="U442" s="233">
        <v>4.5999999999999996</v>
      </c>
      <c r="AA442" s="304">
        <f t="shared" ref="AA442:AA455" si="17">IFERROR(R442/U442," ")</f>
        <v>2.9782608695652173</v>
      </c>
      <c r="AJ442" s="233"/>
      <c r="AK442" s="233"/>
    </row>
    <row r="443" spans="1:289" s="238" customFormat="1" hidden="1">
      <c r="A443" s="228" t="s">
        <v>454</v>
      </c>
      <c r="B443" s="295" cm="1">
        <f t="array" ref="B443">IFERROR(INDEX(Sensors_OpuBC_cpXFP!$G$2:$G$1013,MATCH($A443,Sensors_OpuBC_cpXFP!$A$2:$A$1013,0),0),"")</f>
        <v>0</v>
      </c>
      <c r="C443" s="296" t="str" cm="1">
        <f t="array" ref="C443">IFERROR(INDEX(Sensors_OpuBC_cpXFP!$H$2:$H$1013,MATCH($A443,Sensors_OpuBC_cpXFP!$A$2:$A$1013,0),0),"")</f>
        <v>v7</v>
      </c>
      <c r="D443" s="229" t="s">
        <v>808</v>
      </c>
      <c r="E443" s="308" t="str" cm="1">
        <f t="array" ref="E443">IFERROR(INDEX(Ligands_names_and_links!$B$3:$B$111,MATCH($D443,Ligands_names_and_links!$A$3:$A$111,0),0)," ")</f>
        <v>S_methadone</v>
      </c>
      <c r="F443" s="137"/>
      <c r="G443" s="137"/>
      <c r="H443" s="137"/>
      <c r="I443" s="142"/>
      <c r="J443" s="64"/>
      <c r="K443" s="64"/>
      <c r="L443" s="64"/>
      <c r="M443" s="64"/>
      <c r="N443" s="182"/>
      <c r="O443" s="64"/>
      <c r="P443" s="137" t="s">
        <v>892</v>
      </c>
      <c r="Q443" s="64"/>
      <c r="R443" s="64">
        <v>17.8</v>
      </c>
      <c r="S443" s="64"/>
      <c r="T443" s="64"/>
      <c r="U443" s="233">
        <v>23.3</v>
      </c>
      <c r="V443" s="64"/>
      <c r="W443" s="64"/>
      <c r="X443" s="64"/>
      <c r="Y443" s="64"/>
      <c r="Z443" s="64"/>
      <c r="AA443" s="304">
        <f t="shared" si="17"/>
        <v>0.76394849785407726</v>
      </c>
      <c r="AB443" s="64"/>
      <c r="AC443" s="182"/>
      <c r="AD443" s="64"/>
      <c r="AE443" s="64"/>
      <c r="AF443" s="64"/>
      <c r="AG443" s="64"/>
      <c r="AH443" s="64"/>
      <c r="AI443" s="64"/>
      <c r="AJ443" s="233"/>
      <c r="AK443" s="233"/>
      <c r="AL443" s="64"/>
      <c r="AM443" s="182"/>
      <c r="AN443" s="64"/>
      <c r="AO443" s="64"/>
      <c r="AP443" s="64"/>
      <c r="AQ443" s="64"/>
      <c r="AR443" s="64"/>
      <c r="AS443" s="64"/>
      <c r="AT443" s="64"/>
      <c r="AU443" s="182"/>
      <c r="AV443" s="64"/>
      <c r="AW443" s="64"/>
      <c r="AX443" s="64"/>
      <c r="AY443" s="64"/>
      <c r="AZ443" s="64"/>
      <c r="BA443" s="64"/>
      <c r="BB443" s="64"/>
      <c r="BC443" s="64"/>
      <c r="BD443" s="64"/>
      <c r="BE443" s="64"/>
      <c r="BF443" s="64"/>
      <c r="BG443" s="64"/>
      <c r="BH443" s="64"/>
      <c r="BI443" s="64"/>
      <c r="BJ443" s="64"/>
      <c r="BK443" s="64"/>
      <c r="BL443" s="64"/>
      <c r="BM443" s="64"/>
      <c r="BN443" s="64"/>
      <c r="BO443" s="64"/>
      <c r="BP443" s="64"/>
      <c r="BQ443" s="64"/>
      <c r="BR443" s="64"/>
      <c r="BS443" s="64"/>
      <c r="BT443" s="64"/>
      <c r="BU443" s="64"/>
      <c r="BV443" s="64"/>
      <c r="BW443" s="64"/>
      <c r="BX443" s="64"/>
      <c r="BY443" s="64"/>
      <c r="BZ443" s="64"/>
      <c r="CA443" s="64"/>
      <c r="CB443" s="64"/>
      <c r="CC443" s="64"/>
      <c r="CD443" s="64"/>
      <c r="CE443" s="64"/>
      <c r="CF443" s="64"/>
      <c r="CG443" s="64"/>
      <c r="CH443" s="64"/>
      <c r="CI443" s="64"/>
      <c r="CJ443" s="64"/>
      <c r="CK443" s="64"/>
      <c r="CL443" s="64"/>
      <c r="CM443" s="64"/>
      <c r="CN443" s="64"/>
      <c r="CO443" s="64"/>
      <c r="CP443" s="64"/>
      <c r="CQ443" s="64"/>
      <c r="CR443" s="64"/>
      <c r="CS443" s="64"/>
      <c r="CT443" s="64"/>
      <c r="CU443" s="64"/>
      <c r="CV443" s="64"/>
      <c r="CW443" s="64"/>
      <c r="CX443" s="64"/>
      <c r="CY443" s="64"/>
      <c r="CZ443" s="64"/>
      <c r="DA443" s="64"/>
      <c r="DB443" s="64"/>
      <c r="DC443" s="64"/>
      <c r="DD443" s="64"/>
      <c r="DE443" s="64"/>
      <c r="DF443" s="64"/>
      <c r="DG443" s="64"/>
      <c r="DH443" s="64"/>
      <c r="DI443" s="64"/>
      <c r="DJ443" s="64"/>
      <c r="DK443" s="64"/>
      <c r="DL443" s="64"/>
      <c r="DM443" s="64"/>
      <c r="DN443" s="64"/>
      <c r="DO443" s="64"/>
      <c r="DP443" s="64"/>
      <c r="DQ443" s="64"/>
      <c r="DR443" s="64"/>
      <c r="DS443" s="64"/>
      <c r="DT443" s="64"/>
      <c r="DU443" s="64"/>
      <c r="DV443" s="64"/>
      <c r="DW443" s="64"/>
      <c r="DX443" s="64"/>
      <c r="DY443" s="64"/>
      <c r="DZ443" s="64"/>
      <c r="EA443" s="64"/>
      <c r="EB443" s="64"/>
      <c r="EC443" s="64"/>
      <c r="ED443" s="64"/>
      <c r="EE443" s="64"/>
      <c r="EF443" s="64"/>
      <c r="EG443" s="64"/>
      <c r="EH443" s="64"/>
      <c r="EI443" s="64"/>
      <c r="EJ443" s="64"/>
      <c r="EK443" s="64"/>
      <c r="EL443" s="64"/>
      <c r="EM443" s="64"/>
      <c r="EN443" s="64"/>
      <c r="EO443" s="64"/>
      <c r="EP443" s="64"/>
      <c r="EQ443" s="64"/>
      <c r="ER443" s="64"/>
      <c r="ES443" s="64"/>
      <c r="ET443" s="64"/>
      <c r="EU443" s="64"/>
      <c r="EV443" s="64"/>
      <c r="EW443" s="64"/>
      <c r="EX443" s="64"/>
      <c r="EY443" s="64"/>
      <c r="EZ443" s="64"/>
      <c r="FA443" s="64"/>
      <c r="FB443" s="64"/>
      <c r="FC443" s="64"/>
      <c r="FD443" s="64"/>
      <c r="FE443" s="64"/>
      <c r="FF443" s="64"/>
      <c r="FG443" s="64"/>
      <c r="FH443" s="64"/>
      <c r="FI443" s="64"/>
      <c r="FJ443" s="64"/>
      <c r="FK443" s="64"/>
      <c r="FL443" s="64"/>
      <c r="FM443" s="64"/>
      <c r="FN443" s="64"/>
      <c r="FO443" s="64"/>
      <c r="FP443" s="64"/>
      <c r="FQ443" s="64"/>
      <c r="FR443" s="64"/>
      <c r="FS443" s="64"/>
      <c r="FT443" s="64"/>
      <c r="FU443" s="64"/>
      <c r="FV443" s="64"/>
      <c r="FW443" s="64"/>
      <c r="FX443" s="64"/>
      <c r="FY443" s="64"/>
      <c r="FZ443" s="64"/>
      <c r="GA443" s="64"/>
      <c r="GB443" s="64"/>
      <c r="GC443" s="64"/>
      <c r="GD443" s="64"/>
      <c r="GE443" s="64"/>
      <c r="GF443" s="64"/>
      <c r="GG443" s="64"/>
      <c r="GH443" s="64"/>
      <c r="GI443" s="64"/>
      <c r="GJ443" s="64"/>
      <c r="GK443" s="64"/>
      <c r="GL443" s="64"/>
      <c r="GM443" s="64"/>
      <c r="GN443" s="64"/>
      <c r="GO443" s="64"/>
      <c r="GP443" s="64"/>
      <c r="GQ443" s="64"/>
      <c r="GR443" s="64"/>
      <c r="GS443" s="64"/>
      <c r="GT443" s="64"/>
      <c r="GU443" s="64"/>
      <c r="GV443" s="64"/>
      <c r="GW443" s="64"/>
      <c r="GX443" s="64"/>
      <c r="GY443" s="64"/>
      <c r="GZ443" s="64"/>
      <c r="HA443" s="64"/>
      <c r="HB443" s="64"/>
      <c r="HC443" s="64"/>
      <c r="HD443" s="64"/>
      <c r="HE443" s="64"/>
      <c r="HF443" s="64"/>
      <c r="HG443" s="64"/>
      <c r="HH443" s="64"/>
      <c r="HI443" s="64"/>
      <c r="HJ443" s="64"/>
      <c r="HK443" s="64"/>
      <c r="HL443" s="64"/>
      <c r="HM443" s="64"/>
      <c r="HN443" s="64"/>
      <c r="HO443" s="64"/>
      <c r="HP443" s="64"/>
      <c r="HQ443" s="64"/>
      <c r="HR443" s="64"/>
      <c r="HS443" s="64"/>
      <c r="HT443" s="64"/>
      <c r="HU443" s="64"/>
      <c r="HV443" s="64"/>
      <c r="HW443" s="64"/>
      <c r="HX443" s="64"/>
      <c r="HY443" s="64"/>
      <c r="HZ443" s="64"/>
      <c r="IA443" s="64"/>
      <c r="IB443" s="64"/>
      <c r="IC443" s="64"/>
      <c r="ID443" s="64"/>
      <c r="IE443" s="64"/>
      <c r="IF443" s="64"/>
      <c r="IG443" s="64"/>
      <c r="IH443" s="64"/>
      <c r="II443" s="64"/>
      <c r="IJ443" s="64"/>
      <c r="IK443" s="64"/>
      <c r="IL443" s="64"/>
      <c r="IM443" s="64"/>
      <c r="IN443" s="64"/>
      <c r="IO443" s="64"/>
      <c r="IP443" s="64"/>
      <c r="IQ443" s="64"/>
      <c r="IR443" s="64"/>
      <c r="IS443" s="64"/>
      <c r="IT443" s="64"/>
      <c r="IU443" s="64"/>
      <c r="IV443" s="64"/>
      <c r="IW443" s="64"/>
      <c r="IX443" s="64"/>
      <c r="IY443" s="64"/>
      <c r="IZ443" s="64"/>
      <c r="JA443" s="64"/>
      <c r="JB443" s="64"/>
      <c r="JC443" s="64"/>
      <c r="JD443" s="64"/>
      <c r="JE443" s="64"/>
      <c r="JF443" s="64"/>
      <c r="JG443" s="64"/>
      <c r="JH443" s="64"/>
      <c r="JI443" s="64"/>
      <c r="JJ443" s="64"/>
      <c r="JK443" s="64"/>
      <c r="JL443" s="64"/>
      <c r="JM443" s="64"/>
      <c r="JN443" s="64"/>
      <c r="JO443" s="64"/>
      <c r="JP443" s="64"/>
      <c r="JQ443" s="64"/>
      <c r="JR443" s="64"/>
      <c r="JS443" s="64"/>
      <c r="JT443" s="64"/>
      <c r="JU443" s="64"/>
      <c r="JV443" s="64"/>
      <c r="JW443" s="64"/>
      <c r="JX443" s="64"/>
      <c r="JY443" s="64"/>
      <c r="JZ443" s="64"/>
      <c r="KA443" s="64"/>
      <c r="KB443" s="64"/>
      <c r="KC443" s="64"/>
    </row>
    <row r="444" spans="1:289" hidden="1">
      <c r="A444" s="234" t="s">
        <v>457</v>
      </c>
      <c r="B444" s="297" cm="1">
        <f t="array" ref="B444">IFERROR(INDEX(Sensors_OpuBC_cpXFP!$G$2:$G$1013,MATCH($A444,Sensors_OpuBC_cpXFP!$A$2:$A$1013,0),0),"")</f>
        <v>0</v>
      </c>
      <c r="C444" s="298" t="str" cm="1">
        <f t="array" ref="C444">IFERROR(INDEX(Sensors_OpuBC_cpXFP!$H$2:$H$1013,MATCH($A444,Sensors_OpuBC_cpXFP!$A$2:$A$1013,0),0),"")</f>
        <v>v7.1</v>
      </c>
      <c r="D444" s="235" t="s">
        <v>808</v>
      </c>
      <c r="E444" s="309" t="str" cm="1">
        <f t="array" ref="E444">IFERROR(INDEX(Ligands_names_and_links!$B$3:$B$111,MATCH($D444,Ligands_names_and_links!$A$3:$A$111,0),0)," ")</f>
        <v>S_methadone</v>
      </c>
      <c r="F444" s="236"/>
      <c r="G444" s="236"/>
      <c r="H444" s="236"/>
      <c r="I444" s="237"/>
      <c r="J444" s="238"/>
      <c r="K444" s="238"/>
      <c r="L444" s="238"/>
      <c r="M444" s="238"/>
      <c r="N444" s="239"/>
      <c r="O444" s="238"/>
      <c r="P444" s="236" t="s">
        <v>892</v>
      </c>
      <c r="Q444" s="238"/>
      <c r="R444" s="238">
        <v>9.5</v>
      </c>
      <c r="S444" s="238"/>
      <c r="T444" s="238"/>
      <c r="U444" s="243">
        <v>10.3</v>
      </c>
      <c r="V444" s="238"/>
      <c r="W444" s="238"/>
      <c r="X444" s="238"/>
      <c r="Y444" s="238"/>
      <c r="Z444" s="238"/>
      <c r="AA444" s="305">
        <f t="shared" si="17"/>
        <v>0.92233009708737856</v>
      </c>
      <c r="AB444" s="238"/>
      <c r="AC444" s="239"/>
      <c r="AD444" s="238"/>
      <c r="AE444" s="238"/>
      <c r="AF444" s="238"/>
      <c r="AG444" s="238"/>
      <c r="AH444" s="238"/>
      <c r="AI444" s="238"/>
      <c r="AJ444" s="243"/>
      <c r="AK444" s="243"/>
      <c r="AL444" s="238"/>
      <c r="AM444" s="239"/>
      <c r="AN444" s="238"/>
      <c r="AO444" s="238"/>
      <c r="AP444" s="238"/>
      <c r="AQ444" s="238"/>
      <c r="AR444" s="238"/>
      <c r="AS444" s="238"/>
      <c r="AT444" s="238"/>
      <c r="AU444" s="239"/>
    </row>
    <row r="445" spans="1:289" s="238" customFormat="1" hidden="1">
      <c r="A445" s="228" t="s">
        <v>460</v>
      </c>
      <c r="B445" s="295" cm="1">
        <f t="array" ref="B445">IFERROR(INDEX(Sensors_OpuBC_cpXFP!$G$2:$G$1013,MATCH($A445,Sensors_OpuBC_cpXFP!$A$2:$A$1013,0),0),"")</f>
        <v>0</v>
      </c>
      <c r="C445" s="296" t="str" cm="1">
        <f t="array" ref="C445">IFERROR(INDEX(Sensors_OpuBC_cpXFP!$H$2:$H$1013,MATCH($A445,Sensors_OpuBC_cpXFP!$A$2:$A$1013,0),0),"")</f>
        <v>cc90</v>
      </c>
      <c r="D445" s="229" t="s">
        <v>808</v>
      </c>
      <c r="E445" s="308" t="str" cm="1">
        <f t="array" ref="E445">IFERROR(INDEX(Ligands_names_and_links!$B$3:$B$111,MATCH($D445,Ligands_names_and_links!$A$3:$A$111,0),0)," ")</f>
        <v>S_methadone</v>
      </c>
      <c r="F445" s="137"/>
      <c r="G445" s="137"/>
      <c r="H445" s="137"/>
      <c r="I445" s="142"/>
      <c r="J445" s="64"/>
      <c r="K445" s="64"/>
      <c r="L445" s="64"/>
      <c r="M445" s="64"/>
      <c r="N445" s="182"/>
      <c r="O445" s="64"/>
      <c r="P445" s="137" t="s">
        <v>892</v>
      </c>
      <c r="Q445" s="64"/>
      <c r="R445" s="64">
        <v>4.5999999999999996</v>
      </c>
      <c r="S445" s="64"/>
      <c r="T445" s="64"/>
      <c r="U445" s="233">
        <v>2.8</v>
      </c>
      <c r="V445" s="64"/>
      <c r="W445" s="64"/>
      <c r="X445" s="64"/>
      <c r="Y445" s="64"/>
      <c r="Z445" s="64"/>
      <c r="AA445" s="304">
        <f t="shared" si="17"/>
        <v>1.6428571428571428</v>
      </c>
      <c r="AB445" s="64"/>
      <c r="AC445" s="182"/>
      <c r="AD445" s="64"/>
      <c r="AE445" s="64"/>
      <c r="AF445" s="64"/>
      <c r="AG445" s="64"/>
      <c r="AH445" s="64"/>
      <c r="AI445" s="64"/>
      <c r="AJ445" s="233"/>
      <c r="AK445" s="233"/>
      <c r="AL445" s="64"/>
      <c r="AM445" s="182"/>
      <c r="AN445" s="64"/>
      <c r="AO445" s="64"/>
      <c r="AP445" s="64"/>
      <c r="AQ445" s="64"/>
      <c r="AR445" s="64"/>
      <c r="AS445" s="64"/>
      <c r="AT445" s="64"/>
      <c r="AU445" s="182"/>
      <c r="AV445" s="64"/>
      <c r="AW445" s="64"/>
      <c r="AX445" s="64"/>
      <c r="AY445" s="64"/>
      <c r="AZ445" s="64"/>
      <c r="BA445" s="64"/>
      <c r="BB445" s="64"/>
      <c r="BC445" s="64"/>
      <c r="BD445" s="64"/>
      <c r="BE445" s="64"/>
      <c r="BF445" s="64"/>
      <c r="BG445" s="64"/>
      <c r="BH445" s="64"/>
      <c r="BI445" s="64"/>
      <c r="BJ445" s="64"/>
      <c r="BK445" s="64"/>
      <c r="BL445" s="64"/>
      <c r="BM445" s="64"/>
      <c r="BN445" s="64"/>
      <c r="BO445" s="64"/>
      <c r="BP445" s="64"/>
      <c r="BQ445" s="64"/>
      <c r="BR445" s="64"/>
      <c r="BS445" s="64"/>
      <c r="BT445" s="64"/>
      <c r="BU445" s="64"/>
      <c r="BV445" s="64"/>
      <c r="BW445" s="64"/>
      <c r="BX445" s="64"/>
      <c r="BY445" s="64"/>
      <c r="BZ445" s="64"/>
      <c r="CA445" s="64"/>
      <c r="CB445" s="64"/>
      <c r="CC445" s="64"/>
      <c r="CD445" s="64"/>
      <c r="CE445" s="64"/>
      <c r="CF445" s="64"/>
      <c r="CG445" s="64"/>
      <c r="CH445" s="64"/>
      <c r="CI445" s="64"/>
      <c r="CJ445" s="64"/>
      <c r="CK445" s="64"/>
      <c r="CL445" s="64"/>
      <c r="CM445" s="64"/>
      <c r="CN445" s="64"/>
      <c r="CO445" s="64"/>
      <c r="CP445" s="64"/>
      <c r="CQ445" s="64"/>
      <c r="CR445" s="64"/>
      <c r="CS445" s="64"/>
      <c r="CT445" s="64"/>
      <c r="CU445" s="64"/>
      <c r="CV445" s="64"/>
      <c r="CW445" s="64"/>
      <c r="CX445" s="64"/>
      <c r="CY445" s="64"/>
      <c r="CZ445" s="64"/>
      <c r="DA445" s="64"/>
      <c r="DB445" s="64"/>
      <c r="DC445" s="64"/>
      <c r="DD445" s="64"/>
      <c r="DE445" s="64"/>
      <c r="DF445" s="64"/>
      <c r="DG445" s="64"/>
      <c r="DH445" s="64"/>
      <c r="DI445" s="64"/>
      <c r="DJ445" s="64"/>
      <c r="DK445" s="64"/>
      <c r="DL445" s="64"/>
      <c r="DM445" s="64"/>
      <c r="DN445" s="64"/>
      <c r="DO445" s="64"/>
      <c r="DP445" s="64"/>
      <c r="DQ445" s="64"/>
      <c r="DR445" s="64"/>
      <c r="DS445" s="64"/>
      <c r="DT445" s="64"/>
      <c r="DU445" s="64"/>
      <c r="DV445" s="64"/>
      <c r="DW445" s="64"/>
      <c r="DX445" s="64"/>
      <c r="DY445" s="64"/>
      <c r="DZ445" s="64"/>
      <c r="EA445" s="64"/>
      <c r="EB445" s="64"/>
      <c r="EC445" s="64"/>
      <c r="ED445" s="64"/>
      <c r="EE445" s="64"/>
      <c r="EF445" s="64"/>
      <c r="EG445" s="64"/>
      <c r="EH445" s="64"/>
      <c r="EI445" s="64"/>
      <c r="EJ445" s="64"/>
      <c r="EK445" s="64"/>
      <c r="EL445" s="64"/>
      <c r="EM445" s="64"/>
      <c r="EN445" s="64"/>
      <c r="EO445" s="64"/>
      <c r="EP445" s="64"/>
      <c r="EQ445" s="64"/>
      <c r="ER445" s="64"/>
      <c r="ES445" s="64"/>
      <c r="ET445" s="64"/>
      <c r="EU445" s="64"/>
      <c r="EV445" s="64"/>
      <c r="EW445" s="64"/>
      <c r="EX445" s="64"/>
      <c r="EY445" s="64"/>
      <c r="EZ445" s="64"/>
      <c r="FA445" s="64"/>
      <c r="FB445" s="64"/>
      <c r="FC445" s="64"/>
      <c r="FD445" s="64"/>
      <c r="FE445" s="64"/>
      <c r="FF445" s="64"/>
      <c r="FG445" s="64"/>
      <c r="FH445" s="64"/>
      <c r="FI445" s="64"/>
      <c r="FJ445" s="64"/>
      <c r="FK445" s="64"/>
      <c r="FL445" s="64"/>
      <c r="FM445" s="64"/>
      <c r="FN445" s="64"/>
      <c r="FO445" s="64"/>
      <c r="FP445" s="64"/>
      <c r="FQ445" s="64"/>
      <c r="FR445" s="64"/>
      <c r="FS445" s="64"/>
      <c r="FT445" s="64"/>
      <c r="FU445" s="64"/>
      <c r="FV445" s="64"/>
      <c r="FW445" s="64"/>
      <c r="FX445" s="64"/>
      <c r="FY445" s="64"/>
      <c r="FZ445" s="64"/>
      <c r="GA445" s="64"/>
      <c r="GB445" s="64"/>
      <c r="GC445" s="64"/>
      <c r="GD445" s="64"/>
      <c r="GE445" s="64"/>
      <c r="GF445" s="64"/>
      <c r="GG445" s="64"/>
      <c r="GH445" s="64"/>
      <c r="GI445" s="64"/>
      <c r="GJ445" s="64"/>
      <c r="GK445" s="64"/>
      <c r="GL445" s="64"/>
      <c r="GM445" s="64"/>
      <c r="GN445" s="64"/>
      <c r="GO445" s="64"/>
      <c r="GP445" s="64"/>
      <c r="GQ445" s="64"/>
      <c r="GR445" s="64"/>
      <c r="GS445" s="64"/>
      <c r="GT445" s="64"/>
      <c r="GU445" s="64"/>
      <c r="GV445" s="64"/>
      <c r="GW445" s="64"/>
      <c r="GX445" s="64"/>
      <c r="GY445" s="64"/>
      <c r="GZ445" s="64"/>
      <c r="HA445" s="64"/>
      <c r="HB445" s="64"/>
      <c r="HC445" s="64"/>
      <c r="HD445" s="64"/>
      <c r="HE445" s="64"/>
      <c r="HF445" s="64"/>
      <c r="HG445" s="64"/>
      <c r="HH445" s="64"/>
      <c r="HI445" s="64"/>
      <c r="HJ445" s="64"/>
      <c r="HK445" s="64"/>
      <c r="HL445" s="64"/>
      <c r="HM445" s="64"/>
      <c r="HN445" s="64"/>
      <c r="HO445" s="64"/>
      <c r="HP445" s="64"/>
      <c r="HQ445" s="64"/>
      <c r="HR445" s="64"/>
      <c r="HS445" s="64"/>
      <c r="HT445" s="64"/>
      <c r="HU445" s="64"/>
      <c r="HV445" s="64"/>
      <c r="HW445" s="64"/>
      <c r="HX445" s="64"/>
      <c r="HY445" s="64"/>
      <c r="HZ445" s="64"/>
      <c r="IA445" s="64"/>
      <c r="IB445" s="64"/>
      <c r="IC445" s="64"/>
      <c r="ID445" s="64"/>
      <c r="IE445" s="64"/>
      <c r="IF445" s="64"/>
      <c r="IG445" s="64"/>
      <c r="IH445" s="64"/>
      <c r="II445" s="64"/>
      <c r="IJ445" s="64"/>
      <c r="IK445" s="64"/>
      <c r="IL445" s="64"/>
      <c r="IM445" s="64"/>
      <c r="IN445" s="64"/>
      <c r="IO445" s="64"/>
      <c r="IP445" s="64"/>
      <c r="IQ445" s="64"/>
      <c r="IR445" s="64"/>
      <c r="IS445" s="64"/>
      <c r="IT445" s="64"/>
      <c r="IU445" s="64"/>
      <c r="IV445" s="64"/>
      <c r="IW445" s="64"/>
      <c r="IX445" s="64"/>
      <c r="IY445" s="64"/>
      <c r="IZ445" s="64"/>
      <c r="JA445" s="64"/>
      <c r="JB445" s="64"/>
      <c r="JC445" s="64"/>
      <c r="JD445" s="64"/>
      <c r="JE445" s="64"/>
      <c r="JF445" s="64"/>
      <c r="JG445" s="64"/>
      <c r="JH445" s="64"/>
      <c r="JI445" s="64"/>
      <c r="JJ445" s="64"/>
      <c r="JK445" s="64"/>
      <c r="JL445" s="64"/>
      <c r="JM445" s="64"/>
      <c r="JN445" s="64"/>
      <c r="JO445" s="64"/>
      <c r="JP445" s="64"/>
      <c r="JQ445" s="64"/>
      <c r="JR445" s="64"/>
      <c r="JS445" s="64"/>
      <c r="JT445" s="64"/>
      <c r="JU445" s="64"/>
      <c r="JV445" s="64"/>
      <c r="JW445" s="64"/>
      <c r="JX445" s="64"/>
      <c r="JY445" s="64"/>
      <c r="JZ445" s="64"/>
      <c r="KA445" s="64"/>
      <c r="KB445" s="64"/>
      <c r="KC445" s="64"/>
    </row>
    <row r="446" spans="1:289" hidden="1">
      <c r="A446" s="228" t="s">
        <v>463</v>
      </c>
      <c r="B446" s="295" cm="1">
        <f t="array" ref="B446">IFERROR(INDEX(Sensors_OpuBC_cpXFP!$G$2:$G$1013,MATCH($A446,Sensors_OpuBC_cpXFP!$A$2:$A$1013,0),0),"")</f>
        <v>0</v>
      </c>
      <c r="C446" s="296" t="str" cm="1">
        <f t="array" ref="C446">IFERROR(INDEX(Sensors_OpuBC_cpXFP!$H$2:$H$1013,MATCH($A446,Sensors_OpuBC_cpXFP!$A$2:$A$1013,0),0),"")</f>
        <v>cc93</v>
      </c>
      <c r="D446" s="229" t="s">
        <v>808</v>
      </c>
      <c r="E446" s="308" t="str" cm="1">
        <f t="array" ref="E446">IFERROR(INDEX(Ligands_names_and_links!$B$3:$B$111,MATCH($D446,Ligands_names_and_links!$A$3:$A$111,0),0)," ")</f>
        <v>S_methadone</v>
      </c>
      <c r="P446" s="137" t="s">
        <v>892</v>
      </c>
      <c r="R446" s="64">
        <v>13.2</v>
      </c>
      <c r="U446" s="233">
        <v>43.9</v>
      </c>
      <c r="AA446" s="304">
        <f t="shared" si="17"/>
        <v>0.30068337129840544</v>
      </c>
      <c r="AJ446" s="233"/>
      <c r="AK446" s="233"/>
    </row>
    <row r="447" spans="1:289" hidden="1">
      <c r="A447" s="228" t="s">
        <v>467</v>
      </c>
      <c r="B447" s="295" cm="1">
        <f t="array" ref="B447">IFERROR(INDEX(Sensors_OpuBC_cpXFP!$G$2:$G$1013,MATCH($A447,Sensors_OpuBC_cpXFP!$A$2:$A$1013,0),0),"")</f>
        <v>0</v>
      </c>
      <c r="C447" s="296" t="str" cm="1">
        <f t="array" ref="C447">IFERROR(INDEX(Sensors_OpuBC_cpXFP!$H$2:$H$1013,MATCH($A447,Sensors_OpuBC_cpXFP!$A$2:$A$1013,0),0),"")</f>
        <v>v9</v>
      </c>
      <c r="D447" s="229" t="s">
        <v>808</v>
      </c>
      <c r="E447" s="308" t="str" cm="1">
        <f t="array" ref="E447">IFERROR(INDEX(Ligands_names_and_links!$B$3:$B$111,MATCH($D447,Ligands_names_and_links!$A$3:$A$111,0),0)," ")</f>
        <v>S_methadone</v>
      </c>
      <c r="P447" s="137" t="s">
        <v>892</v>
      </c>
      <c r="R447" s="64">
        <v>6.1</v>
      </c>
      <c r="U447" s="233">
        <v>10.9</v>
      </c>
      <c r="AA447" s="304">
        <f t="shared" si="17"/>
        <v>0.55963302752293576</v>
      </c>
      <c r="AJ447" s="233"/>
      <c r="AK447" s="233"/>
    </row>
    <row r="448" spans="1:289" hidden="1">
      <c r="A448" s="234" t="s">
        <v>469</v>
      </c>
      <c r="B448" s="297" cm="1">
        <f t="array" ref="B448">IFERROR(INDEX(Sensors_OpuBC_cpXFP!$G$2:$G$1013,MATCH($A448,Sensors_OpuBC_cpXFP!$A$2:$A$1013,0),0),"")</f>
        <v>0</v>
      </c>
      <c r="C448" s="298" t="str" cm="1">
        <f t="array" ref="C448">IFERROR(INDEX(Sensors_OpuBC_cpXFP!$H$2:$H$1013,MATCH($A448,Sensors_OpuBC_cpXFP!$A$2:$A$1013,0),0),"")</f>
        <v>v7 436A</v>
      </c>
      <c r="D448" s="235" t="s">
        <v>808</v>
      </c>
      <c r="E448" s="309" t="str" cm="1">
        <f t="array" ref="E448">IFERROR(INDEX(Ligands_names_and_links!$B$3:$B$111,MATCH($D448,Ligands_names_and_links!$A$3:$A$111,0),0)," ")</f>
        <v>S_methadone</v>
      </c>
      <c r="F448" s="236"/>
      <c r="G448" s="236"/>
      <c r="H448" s="236"/>
      <c r="I448" s="237"/>
      <c r="J448" s="238"/>
      <c r="K448" s="238"/>
      <c r="L448" s="238"/>
      <c r="M448" s="238"/>
      <c r="N448" s="239"/>
      <c r="O448" s="238"/>
      <c r="P448" s="236" t="s">
        <v>892</v>
      </c>
      <c r="Q448" s="238"/>
      <c r="R448" s="238">
        <v>7.8</v>
      </c>
      <c r="S448" s="238"/>
      <c r="T448" s="238"/>
      <c r="U448" s="243">
        <v>36.5</v>
      </c>
      <c r="V448" s="238"/>
      <c r="W448" s="238"/>
      <c r="X448" s="238"/>
      <c r="Y448" s="238"/>
      <c r="Z448" s="238"/>
      <c r="AA448" s="305">
        <f t="shared" si="17"/>
        <v>0.21369863013698628</v>
      </c>
      <c r="AB448" s="238"/>
      <c r="AC448" s="239"/>
      <c r="AD448" s="238"/>
      <c r="AE448" s="238"/>
      <c r="AF448" s="238"/>
      <c r="AG448" s="238"/>
      <c r="AH448" s="238"/>
      <c r="AI448" s="238"/>
      <c r="AJ448" s="243"/>
      <c r="AK448" s="243"/>
      <c r="AL448" s="238"/>
      <c r="AM448" s="239"/>
      <c r="AN448" s="238"/>
      <c r="AO448" s="238"/>
      <c r="AP448" s="238"/>
      <c r="AQ448" s="238"/>
      <c r="AR448" s="238"/>
      <c r="AS448" s="238"/>
      <c r="AT448" s="238"/>
      <c r="AU448" s="239"/>
    </row>
    <row r="449" spans="1:289" s="238" customFormat="1" hidden="1">
      <c r="A449" s="228" t="s">
        <v>475</v>
      </c>
      <c r="B449" s="295" cm="1">
        <f t="array" ref="B449">IFERROR(INDEX(Sensors_OpuBC_cpXFP!$G$2:$G$1013,MATCH($A449,Sensors_OpuBC_cpXFP!$A$2:$A$1013,0),0),"")</f>
        <v>0</v>
      </c>
      <c r="C449" s="296" t="str" cm="1">
        <f t="array" ref="C449">IFERROR(INDEX(Sensors_OpuBC_cpXFP!$H$2:$H$1013,MATCH($A449,Sensors_OpuBC_cpXFP!$A$2:$A$1013,0),0),"")</f>
        <v>AK2</v>
      </c>
      <c r="D449" s="229" t="s">
        <v>808</v>
      </c>
      <c r="E449" s="308" t="str" cm="1">
        <f t="array" ref="E449">IFERROR(INDEX(Ligands_names_and_links!$B$3:$B$111,MATCH($D449,Ligands_names_and_links!$A$3:$A$111,0),0)," ")</f>
        <v>S_methadone</v>
      </c>
      <c r="F449" s="137"/>
      <c r="G449" s="137"/>
      <c r="H449" s="137"/>
      <c r="I449" s="142"/>
      <c r="J449" s="64"/>
      <c r="K449" s="64"/>
      <c r="L449" s="64"/>
      <c r="M449" s="64"/>
      <c r="N449" s="182"/>
      <c r="O449" s="64"/>
      <c r="P449" s="137" t="s">
        <v>892</v>
      </c>
      <c r="Q449" s="64"/>
      <c r="R449" s="64">
        <v>4.0999999999999996</v>
      </c>
      <c r="S449" s="233"/>
      <c r="T449" s="233"/>
      <c r="U449" s="233">
        <v>110</v>
      </c>
      <c r="V449" s="233"/>
      <c r="W449" s="233"/>
      <c r="X449" s="233"/>
      <c r="Y449" s="233"/>
      <c r="Z449" s="233"/>
      <c r="AA449" s="304">
        <f t="shared" si="17"/>
        <v>3.727272727272727E-2</v>
      </c>
      <c r="AB449" s="64"/>
      <c r="AC449" s="182"/>
      <c r="AD449" s="64"/>
      <c r="AE449" s="64"/>
      <c r="AF449" s="64"/>
      <c r="AG449" s="64"/>
      <c r="AH449" s="64"/>
      <c r="AI449" s="64"/>
      <c r="AJ449" s="233"/>
      <c r="AK449" s="233"/>
      <c r="AL449" s="64"/>
      <c r="AM449" s="182"/>
      <c r="AN449" s="64"/>
      <c r="AO449" s="64"/>
      <c r="AP449" s="64"/>
      <c r="AQ449" s="64"/>
      <c r="AR449" s="64"/>
      <c r="AS449" s="64"/>
      <c r="AT449" s="64"/>
      <c r="AU449" s="182"/>
      <c r="AV449" s="64"/>
      <c r="AW449" s="64"/>
      <c r="AX449" s="64"/>
      <c r="AY449" s="64"/>
      <c r="AZ449" s="64"/>
      <c r="BA449" s="64"/>
      <c r="BB449" s="64"/>
      <c r="BC449" s="64"/>
      <c r="BD449" s="64"/>
      <c r="BE449" s="64"/>
      <c r="BF449" s="64"/>
      <c r="BG449" s="64"/>
      <c r="BH449" s="64"/>
      <c r="BI449" s="64"/>
      <c r="BJ449" s="64"/>
      <c r="BK449" s="64"/>
      <c r="BL449" s="64"/>
      <c r="BM449" s="64"/>
      <c r="BN449" s="64"/>
      <c r="BO449" s="64"/>
      <c r="BP449" s="64"/>
      <c r="BQ449" s="64"/>
      <c r="BR449" s="64"/>
      <c r="BS449" s="64"/>
      <c r="BT449" s="64"/>
      <c r="BU449" s="64"/>
      <c r="BV449" s="64"/>
      <c r="BW449" s="64"/>
      <c r="BX449" s="64"/>
      <c r="BY449" s="64"/>
      <c r="BZ449" s="64"/>
      <c r="CA449" s="64"/>
      <c r="CB449" s="64"/>
      <c r="CC449" s="64"/>
      <c r="CD449" s="64"/>
      <c r="CE449" s="64"/>
      <c r="CF449" s="64"/>
      <c r="CG449" s="64"/>
      <c r="CH449" s="64"/>
      <c r="CI449" s="64"/>
      <c r="CJ449" s="64"/>
      <c r="CK449" s="64"/>
      <c r="CL449" s="64"/>
      <c r="CM449" s="64"/>
      <c r="CN449" s="64"/>
      <c r="CO449" s="64"/>
      <c r="CP449" s="64"/>
      <c r="CQ449" s="64"/>
      <c r="CR449" s="64"/>
      <c r="CS449" s="64"/>
      <c r="CT449" s="64"/>
      <c r="CU449" s="64"/>
      <c r="CV449" s="64"/>
      <c r="CW449" s="64"/>
      <c r="CX449" s="64"/>
      <c r="CY449" s="64"/>
      <c r="CZ449" s="64"/>
      <c r="DA449" s="64"/>
      <c r="DB449" s="64"/>
      <c r="DC449" s="64"/>
      <c r="DD449" s="64"/>
      <c r="DE449" s="64"/>
      <c r="DF449" s="64"/>
      <c r="DG449" s="64"/>
      <c r="DH449" s="64"/>
      <c r="DI449" s="64"/>
      <c r="DJ449" s="64"/>
      <c r="DK449" s="64"/>
      <c r="DL449" s="64"/>
      <c r="DM449" s="64"/>
      <c r="DN449" s="64"/>
      <c r="DO449" s="64"/>
      <c r="DP449" s="64"/>
      <c r="DQ449" s="64"/>
      <c r="DR449" s="64"/>
      <c r="DS449" s="64"/>
      <c r="DT449" s="64"/>
      <c r="DU449" s="64"/>
      <c r="DV449" s="64"/>
      <c r="DW449" s="64"/>
      <c r="DX449" s="64"/>
      <c r="DY449" s="64"/>
      <c r="DZ449" s="64"/>
      <c r="EA449" s="64"/>
      <c r="EB449" s="64"/>
      <c r="EC449" s="64"/>
      <c r="ED449" s="64"/>
      <c r="EE449" s="64"/>
      <c r="EF449" s="64"/>
      <c r="EG449" s="64"/>
      <c r="EH449" s="64"/>
      <c r="EI449" s="64"/>
      <c r="EJ449" s="64"/>
      <c r="EK449" s="64"/>
      <c r="EL449" s="64"/>
      <c r="EM449" s="64"/>
      <c r="EN449" s="64"/>
      <c r="EO449" s="64"/>
      <c r="EP449" s="64"/>
      <c r="EQ449" s="64"/>
      <c r="ER449" s="64"/>
      <c r="ES449" s="64"/>
      <c r="ET449" s="64"/>
      <c r="EU449" s="64"/>
      <c r="EV449" s="64"/>
      <c r="EW449" s="64"/>
      <c r="EX449" s="64"/>
      <c r="EY449" s="64"/>
      <c r="EZ449" s="64"/>
      <c r="FA449" s="64"/>
      <c r="FB449" s="64"/>
      <c r="FC449" s="64"/>
      <c r="FD449" s="64"/>
      <c r="FE449" s="64"/>
      <c r="FF449" s="64"/>
      <c r="FG449" s="64"/>
      <c r="FH449" s="64"/>
      <c r="FI449" s="64"/>
      <c r="FJ449" s="64"/>
      <c r="FK449" s="64"/>
      <c r="FL449" s="64"/>
      <c r="FM449" s="64"/>
      <c r="FN449" s="64"/>
      <c r="FO449" s="64"/>
      <c r="FP449" s="64"/>
      <c r="FQ449" s="64"/>
      <c r="FR449" s="64"/>
      <c r="FS449" s="64"/>
      <c r="FT449" s="64"/>
      <c r="FU449" s="64"/>
      <c r="FV449" s="64"/>
      <c r="FW449" s="64"/>
      <c r="FX449" s="64"/>
      <c r="FY449" s="64"/>
      <c r="FZ449" s="64"/>
      <c r="GA449" s="64"/>
      <c r="GB449" s="64"/>
      <c r="GC449" s="64"/>
      <c r="GD449" s="64"/>
      <c r="GE449" s="64"/>
      <c r="GF449" s="64"/>
      <c r="GG449" s="64"/>
      <c r="GH449" s="64"/>
      <c r="GI449" s="64"/>
      <c r="GJ449" s="64"/>
      <c r="GK449" s="64"/>
      <c r="GL449" s="64"/>
      <c r="GM449" s="64"/>
      <c r="GN449" s="64"/>
      <c r="GO449" s="64"/>
      <c r="GP449" s="64"/>
      <c r="GQ449" s="64"/>
      <c r="GR449" s="64"/>
      <c r="GS449" s="64"/>
      <c r="GT449" s="64"/>
      <c r="GU449" s="64"/>
      <c r="GV449" s="64"/>
      <c r="GW449" s="64"/>
      <c r="GX449" s="64"/>
      <c r="GY449" s="64"/>
      <c r="GZ449" s="64"/>
      <c r="HA449" s="64"/>
      <c r="HB449" s="64"/>
      <c r="HC449" s="64"/>
      <c r="HD449" s="64"/>
      <c r="HE449" s="64"/>
      <c r="HF449" s="64"/>
      <c r="HG449" s="64"/>
      <c r="HH449" s="64"/>
      <c r="HI449" s="64"/>
      <c r="HJ449" s="64"/>
      <c r="HK449" s="64"/>
      <c r="HL449" s="64"/>
      <c r="HM449" s="64"/>
      <c r="HN449" s="64"/>
      <c r="HO449" s="64"/>
      <c r="HP449" s="64"/>
      <c r="HQ449" s="64"/>
      <c r="HR449" s="64"/>
      <c r="HS449" s="64"/>
      <c r="HT449" s="64"/>
      <c r="HU449" s="64"/>
      <c r="HV449" s="64"/>
      <c r="HW449" s="64"/>
      <c r="HX449" s="64"/>
      <c r="HY449" s="64"/>
      <c r="HZ449" s="64"/>
      <c r="IA449" s="64"/>
      <c r="IB449" s="64"/>
      <c r="IC449" s="64"/>
      <c r="ID449" s="64"/>
      <c r="IE449" s="64"/>
      <c r="IF449" s="64"/>
      <c r="IG449" s="64"/>
      <c r="IH449" s="64"/>
      <c r="II449" s="64"/>
      <c r="IJ449" s="64"/>
      <c r="IK449" s="64"/>
      <c r="IL449" s="64"/>
      <c r="IM449" s="64"/>
      <c r="IN449" s="64"/>
      <c r="IO449" s="64"/>
      <c r="IP449" s="64"/>
      <c r="IQ449" s="64"/>
      <c r="IR449" s="64"/>
      <c r="IS449" s="64"/>
      <c r="IT449" s="64"/>
      <c r="IU449" s="64"/>
      <c r="IV449" s="64"/>
      <c r="IW449" s="64"/>
      <c r="IX449" s="64"/>
      <c r="IY449" s="64"/>
      <c r="IZ449" s="64"/>
      <c r="JA449" s="64"/>
      <c r="JB449" s="64"/>
      <c r="JC449" s="64"/>
      <c r="JD449" s="64"/>
      <c r="JE449" s="64"/>
      <c r="JF449" s="64"/>
      <c r="JG449" s="64"/>
      <c r="JH449" s="64"/>
      <c r="JI449" s="64"/>
      <c r="JJ449" s="64"/>
      <c r="JK449" s="64"/>
      <c r="JL449" s="64"/>
      <c r="JM449" s="64"/>
      <c r="JN449" s="64"/>
      <c r="JO449" s="64"/>
      <c r="JP449" s="64"/>
      <c r="JQ449" s="64"/>
      <c r="JR449" s="64"/>
      <c r="JS449" s="64"/>
      <c r="JT449" s="64"/>
      <c r="JU449" s="64"/>
      <c r="JV449" s="64"/>
      <c r="JW449" s="64"/>
      <c r="JX449" s="64"/>
      <c r="JY449" s="64"/>
      <c r="JZ449" s="64"/>
      <c r="KA449" s="64"/>
      <c r="KB449" s="64"/>
      <c r="KC449" s="64"/>
    </row>
    <row r="450" spans="1:289" hidden="1">
      <c r="A450" s="228" t="s">
        <v>479</v>
      </c>
      <c r="B450" s="295" cm="1">
        <f t="array" ref="B450">IFERROR(INDEX(Sensors_OpuBC_cpXFP!$G$2:$G$1013,MATCH($A450,Sensors_OpuBC_cpXFP!$A$2:$A$1013,0),0),"")</f>
        <v>0</v>
      </c>
      <c r="C450" s="296" cm="1">
        <f t="array" ref="C450">IFERROR(INDEX(Sensors_OpuBC_cpXFP!$H$2:$H$1013,MATCH($A450,Sensors_OpuBC_cpXFP!$A$2:$A$1013,0),0),"")</f>
        <v>0</v>
      </c>
      <c r="D450" s="229" t="s">
        <v>808</v>
      </c>
      <c r="E450" s="308" t="str" cm="1">
        <f t="array" ref="E450">IFERROR(INDEX(Ligands_names_and_links!$B$3:$B$111,MATCH($D450,Ligands_names_and_links!$A$3:$A$111,0),0)," ")</f>
        <v>S_methadone</v>
      </c>
      <c r="P450" s="137" t="s">
        <v>892</v>
      </c>
      <c r="R450" s="64">
        <v>4.7</v>
      </c>
      <c r="S450" s="233"/>
      <c r="T450" s="233"/>
      <c r="U450" s="233">
        <v>183</v>
      </c>
      <c r="V450" s="233"/>
      <c r="W450" s="233"/>
      <c r="X450" s="233"/>
      <c r="Y450" s="233"/>
      <c r="Z450" s="233"/>
      <c r="AA450" s="304">
        <f t="shared" si="17"/>
        <v>2.568306010928962E-2</v>
      </c>
      <c r="AJ450" s="233"/>
      <c r="AK450" s="233"/>
    </row>
    <row r="451" spans="1:289" hidden="1">
      <c r="A451" s="228" t="s">
        <v>482</v>
      </c>
      <c r="B451" s="295" cm="1">
        <f t="array" ref="B451">IFERROR(INDEX(Sensors_OpuBC_cpXFP!$G$2:$G$1013,MATCH($A451,Sensors_OpuBC_cpXFP!$A$2:$A$1013,0),0),"")</f>
        <v>0</v>
      </c>
      <c r="C451" s="296" t="str" cm="1">
        <f t="array" ref="C451">IFERROR(INDEX(Sensors_OpuBC_cpXFP!$H$2:$H$1013,MATCH($A451,Sensors_OpuBC_cpXFP!$A$2:$A$1013,0),0),"")</f>
        <v>v7 436F</v>
      </c>
      <c r="D451" s="229" t="s">
        <v>808</v>
      </c>
      <c r="E451" s="308" t="str" cm="1">
        <f t="array" ref="E451">IFERROR(INDEX(Ligands_names_and_links!$B$3:$B$111,MATCH($D451,Ligands_names_and_links!$A$3:$A$111,0),0)," ")</f>
        <v>S_methadone</v>
      </c>
      <c r="P451" s="137" t="s">
        <v>894</v>
      </c>
      <c r="R451" s="64">
        <v>12.1</v>
      </c>
      <c r="S451" s="233"/>
      <c r="T451" s="233"/>
      <c r="U451" s="233">
        <v>4.0199999999999996</v>
      </c>
      <c r="V451" s="233"/>
      <c r="W451" s="233"/>
      <c r="X451" s="233"/>
      <c r="Y451" s="233"/>
      <c r="Z451" s="233"/>
      <c r="AA451" s="304">
        <f t="shared" si="17"/>
        <v>3.0099502487562191</v>
      </c>
      <c r="AJ451" s="233"/>
      <c r="AK451" s="233"/>
    </row>
    <row r="452" spans="1:289" hidden="1">
      <c r="A452" s="234" t="s">
        <v>485</v>
      </c>
      <c r="B452" s="297" cm="1">
        <f t="array" ref="B452">IFERROR(INDEX(Sensors_OpuBC_cpXFP!$G$2:$G$1013,MATCH($A452,Sensors_OpuBC_cpXFP!$A$2:$A$1013,0),0),"")</f>
        <v>0</v>
      </c>
      <c r="C452" s="298" t="str" cm="1">
        <f t="array" ref="C452">IFERROR(INDEX(Sensors_OpuBC_cpXFP!$H$2:$H$1013,MATCH($A452,Sensors_OpuBC_cpXFP!$A$2:$A$1013,0),0),"")</f>
        <v>v7 436F 11L</v>
      </c>
      <c r="D452" s="235" t="s">
        <v>808</v>
      </c>
      <c r="E452" s="309" t="str" cm="1">
        <f t="array" ref="E452">IFERROR(INDEX(Ligands_names_and_links!$B$3:$B$111,MATCH($D452,Ligands_names_and_links!$A$3:$A$111,0),0)," ")</f>
        <v>S_methadone</v>
      </c>
      <c r="F452" s="236"/>
      <c r="G452" s="236"/>
      <c r="H452" s="236"/>
      <c r="I452" s="237"/>
      <c r="J452" s="238"/>
      <c r="K452" s="238"/>
      <c r="L452" s="238"/>
      <c r="M452" s="238"/>
      <c r="N452" s="239"/>
      <c r="O452" s="238"/>
      <c r="P452" s="236" t="s">
        <v>894</v>
      </c>
      <c r="Q452" s="238"/>
      <c r="R452" s="238">
        <v>9.9</v>
      </c>
      <c r="S452" s="243"/>
      <c r="T452" s="243"/>
      <c r="U452" s="243">
        <v>2.72</v>
      </c>
      <c r="V452" s="243"/>
      <c r="W452" s="243"/>
      <c r="X452" s="243"/>
      <c r="Y452" s="243"/>
      <c r="Z452" s="243"/>
      <c r="AA452" s="305">
        <f t="shared" si="17"/>
        <v>3.6397058823529411</v>
      </c>
      <c r="AB452" s="238"/>
      <c r="AC452" s="239"/>
      <c r="AD452" s="238"/>
      <c r="AE452" s="238"/>
      <c r="AF452" s="238"/>
      <c r="AG452" s="238"/>
      <c r="AH452" s="238"/>
      <c r="AI452" s="238"/>
      <c r="AJ452" s="243"/>
      <c r="AK452" s="243"/>
      <c r="AL452" s="238"/>
      <c r="AM452" s="239"/>
      <c r="AN452" s="238"/>
      <c r="AO452" s="238"/>
      <c r="AP452" s="238"/>
      <c r="AQ452" s="238"/>
      <c r="AR452" s="238"/>
      <c r="AS452" s="238"/>
      <c r="AT452" s="238"/>
      <c r="AU452" s="239"/>
    </row>
    <row r="453" spans="1:289" s="238" customFormat="1" hidden="1">
      <c r="A453" s="228" t="s">
        <v>488</v>
      </c>
      <c r="B453" s="295" cm="1">
        <f t="array" ref="B453">IFERROR(INDEX(Sensors_OpuBC_cpXFP!$G$2:$G$1013,MATCH($A453,Sensors_OpuBC_cpXFP!$A$2:$A$1013,0),0),"")</f>
        <v>0</v>
      </c>
      <c r="C453" s="296" t="str" cm="1">
        <f t="array" ref="C453">IFERROR(INDEX(Sensors_OpuBC_cpXFP!$H$2:$H$1013,MATCH($A453,Sensors_OpuBC_cpXFP!$A$2:$A$1013,0),0),"")</f>
        <v>v7 436F 11V</v>
      </c>
      <c r="D453" s="229" t="s">
        <v>808</v>
      </c>
      <c r="E453" s="308" t="str" cm="1">
        <f t="array" ref="E453">IFERROR(INDEX(Ligands_names_and_links!$B$3:$B$111,MATCH($D453,Ligands_names_and_links!$A$3:$A$111,0),0)," ")</f>
        <v>S_methadone</v>
      </c>
      <c r="F453" s="137"/>
      <c r="G453" s="137"/>
      <c r="H453" s="137"/>
      <c r="I453" s="142"/>
      <c r="J453" s="64"/>
      <c r="K453" s="64"/>
      <c r="L453" s="64"/>
      <c r="M453" s="64"/>
      <c r="N453" s="182"/>
      <c r="O453" s="64"/>
      <c r="P453" s="137" t="s">
        <v>894</v>
      </c>
      <c r="Q453" s="64"/>
      <c r="R453" s="64">
        <v>12.3</v>
      </c>
      <c r="S453" s="233"/>
      <c r="T453" s="233"/>
      <c r="U453" s="233">
        <v>3.14</v>
      </c>
      <c r="V453" s="233"/>
      <c r="W453" s="233"/>
      <c r="X453" s="233"/>
      <c r="Y453" s="233"/>
      <c r="Z453" s="233"/>
      <c r="AA453" s="304">
        <f t="shared" si="17"/>
        <v>3.9171974522292996</v>
      </c>
      <c r="AB453" s="64"/>
      <c r="AC453" s="182"/>
      <c r="AD453" s="64"/>
      <c r="AE453" s="64"/>
      <c r="AF453" s="64"/>
      <c r="AG453" s="64"/>
      <c r="AH453" s="64"/>
      <c r="AI453" s="64"/>
      <c r="AJ453" s="233"/>
      <c r="AK453" s="233"/>
      <c r="AL453" s="64"/>
      <c r="AM453" s="182"/>
      <c r="AN453" s="64"/>
      <c r="AO453" s="64"/>
      <c r="AP453" s="64"/>
      <c r="AQ453" s="64"/>
      <c r="AR453" s="64"/>
      <c r="AS453" s="64"/>
      <c r="AT453" s="64"/>
      <c r="AU453" s="182"/>
      <c r="AV453" s="64"/>
      <c r="AW453" s="64"/>
      <c r="AX453" s="64"/>
      <c r="AY453" s="64"/>
      <c r="AZ453" s="64"/>
      <c r="BA453" s="64"/>
      <c r="BB453" s="64"/>
      <c r="BC453" s="64"/>
      <c r="BD453" s="64"/>
      <c r="BE453" s="64"/>
      <c r="BF453" s="64"/>
      <c r="BG453" s="64"/>
      <c r="BH453" s="64"/>
      <c r="BI453" s="64"/>
      <c r="BJ453" s="64"/>
      <c r="BK453" s="64"/>
      <c r="BL453" s="64"/>
      <c r="BM453" s="64"/>
      <c r="BN453" s="64"/>
      <c r="BO453" s="64"/>
      <c r="BP453" s="64"/>
      <c r="BQ453" s="64"/>
      <c r="BR453" s="64"/>
      <c r="BS453" s="64"/>
      <c r="BT453" s="64"/>
      <c r="BU453" s="64"/>
      <c r="BV453" s="64"/>
      <c r="BW453" s="64"/>
      <c r="BX453" s="64"/>
      <c r="BY453" s="64"/>
      <c r="BZ453" s="64"/>
      <c r="CA453" s="64"/>
      <c r="CB453" s="64"/>
      <c r="CC453" s="64"/>
      <c r="CD453" s="64"/>
      <c r="CE453" s="64"/>
      <c r="CF453" s="64"/>
      <c r="CG453" s="64"/>
      <c r="CH453" s="64"/>
      <c r="CI453" s="64"/>
      <c r="CJ453" s="64"/>
      <c r="CK453" s="64"/>
      <c r="CL453" s="64"/>
      <c r="CM453" s="64"/>
      <c r="CN453" s="64"/>
      <c r="CO453" s="64"/>
      <c r="CP453" s="64"/>
      <c r="CQ453" s="64"/>
      <c r="CR453" s="64"/>
      <c r="CS453" s="64"/>
      <c r="CT453" s="64"/>
      <c r="CU453" s="64"/>
      <c r="CV453" s="64"/>
      <c r="CW453" s="64"/>
      <c r="CX453" s="64"/>
      <c r="CY453" s="64"/>
      <c r="CZ453" s="64"/>
      <c r="DA453" s="64"/>
      <c r="DB453" s="64"/>
      <c r="DC453" s="64"/>
      <c r="DD453" s="64"/>
      <c r="DE453" s="64"/>
      <c r="DF453" s="64"/>
      <c r="DG453" s="64"/>
      <c r="DH453" s="64"/>
      <c r="DI453" s="64"/>
      <c r="DJ453" s="64"/>
      <c r="DK453" s="64"/>
      <c r="DL453" s="64"/>
      <c r="DM453" s="64"/>
      <c r="DN453" s="64"/>
      <c r="DO453" s="64"/>
      <c r="DP453" s="64"/>
      <c r="DQ453" s="64"/>
      <c r="DR453" s="64"/>
      <c r="DS453" s="64"/>
      <c r="DT453" s="64"/>
      <c r="DU453" s="64"/>
      <c r="DV453" s="64"/>
      <c r="DW453" s="64"/>
      <c r="DX453" s="64"/>
      <c r="DY453" s="64"/>
      <c r="DZ453" s="64"/>
      <c r="EA453" s="64"/>
      <c r="EB453" s="64"/>
      <c r="EC453" s="64"/>
      <c r="ED453" s="64"/>
      <c r="EE453" s="64"/>
      <c r="EF453" s="64"/>
      <c r="EG453" s="64"/>
      <c r="EH453" s="64"/>
      <c r="EI453" s="64"/>
      <c r="EJ453" s="64"/>
      <c r="EK453" s="64"/>
      <c r="EL453" s="64"/>
      <c r="EM453" s="64"/>
      <c r="EN453" s="64"/>
      <c r="EO453" s="64"/>
      <c r="EP453" s="64"/>
      <c r="EQ453" s="64"/>
      <c r="ER453" s="64"/>
      <c r="ES453" s="64"/>
      <c r="ET453" s="64"/>
      <c r="EU453" s="64"/>
      <c r="EV453" s="64"/>
      <c r="EW453" s="64"/>
      <c r="EX453" s="64"/>
      <c r="EY453" s="64"/>
      <c r="EZ453" s="64"/>
      <c r="FA453" s="64"/>
      <c r="FB453" s="64"/>
      <c r="FC453" s="64"/>
      <c r="FD453" s="64"/>
      <c r="FE453" s="64"/>
      <c r="FF453" s="64"/>
      <c r="FG453" s="64"/>
      <c r="FH453" s="64"/>
      <c r="FI453" s="64"/>
      <c r="FJ453" s="64"/>
      <c r="FK453" s="64"/>
      <c r="FL453" s="64"/>
      <c r="FM453" s="64"/>
      <c r="FN453" s="64"/>
      <c r="FO453" s="64"/>
      <c r="FP453" s="64"/>
      <c r="FQ453" s="64"/>
      <c r="FR453" s="64"/>
      <c r="FS453" s="64"/>
      <c r="FT453" s="64"/>
      <c r="FU453" s="64"/>
      <c r="FV453" s="64"/>
      <c r="FW453" s="64"/>
      <c r="FX453" s="64"/>
      <c r="FY453" s="64"/>
      <c r="FZ453" s="64"/>
      <c r="GA453" s="64"/>
      <c r="GB453" s="64"/>
      <c r="GC453" s="64"/>
      <c r="GD453" s="64"/>
      <c r="GE453" s="64"/>
      <c r="GF453" s="64"/>
      <c r="GG453" s="64"/>
      <c r="GH453" s="64"/>
      <c r="GI453" s="64"/>
      <c r="GJ453" s="64"/>
      <c r="GK453" s="64"/>
      <c r="GL453" s="64"/>
      <c r="GM453" s="64"/>
      <c r="GN453" s="64"/>
      <c r="GO453" s="64"/>
      <c r="GP453" s="64"/>
      <c r="GQ453" s="64"/>
      <c r="GR453" s="64"/>
      <c r="GS453" s="64"/>
      <c r="GT453" s="64"/>
      <c r="GU453" s="64"/>
      <c r="GV453" s="64"/>
      <c r="GW453" s="64"/>
      <c r="GX453" s="64"/>
      <c r="GY453" s="64"/>
      <c r="GZ453" s="64"/>
      <c r="HA453" s="64"/>
      <c r="HB453" s="64"/>
      <c r="HC453" s="64"/>
      <c r="HD453" s="64"/>
      <c r="HE453" s="64"/>
      <c r="HF453" s="64"/>
      <c r="HG453" s="64"/>
      <c r="HH453" s="64"/>
      <c r="HI453" s="64"/>
      <c r="HJ453" s="64"/>
      <c r="HK453" s="64"/>
      <c r="HL453" s="64"/>
      <c r="HM453" s="64"/>
      <c r="HN453" s="64"/>
      <c r="HO453" s="64"/>
      <c r="HP453" s="64"/>
      <c r="HQ453" s="64"/>
      <c r="HR453" s="64"/>
      <c r="HS453" s="64"/>
      <c r="HT453" s="64"/>
      <c r="HU453" s="64"/>
      <c r="HV453" s="64"/>
      <c r="HW453" s="64"/>
      <c r="HX453" s="64"/>
      <c r="HY453" s="64"/>
      <c r="HZ453" s="64"/>
      <c r="IA453" s="64"/>
      <c r="IB453" s="64"/>
      <c r="IC453" s="64"/>
      <c r="ID453" s="64"/>
      <c r="IE453" s="64"/>
      <c r="IF453" s="64"/>
      <c r="IG453" s="64"/>
      <c r="IH453" s="64"/>
      <c r="II453" s="64"/>
      <c r="IJ453" s="64"/>
      <c r="IK453" s="64"/>
      <c r="IL453" s="64"/>
      <c r="IM453" s="64"/>
      <c r="IN453" s="64"/>
      <c r="IO453" s="64"/>
      <c r="IP453" s="64"/>
      <c r="IQ453" s="64"/>
      <c r="IR453" s="64"/>
      <c r="IS453" s="64"/>
      <c r="IT453" s="64"/>
      <c r="IU453" s="64"/>
      <c r="IV453" s="64"/>
      <c r="IW453" s="64"/>
      <c r="IX453" s="64"/>
      <c r="IY453" s="64"/>
      <c r="IZ453" s="64"/>
      <c r="JA453" s="64"/>
      <c r="JB453" s="64"/>
      <c r="JC453" s="64"/>
      <c r="JD453" s="64"/>
      <c r="JE453" s="64"/>
      <c r="JF453" s="64"/>
      <c r="JG453" s="64"/>
      <c r="JH453" s="64"/>
      <c r="JI453" s="64"/>
      <c r="JJ453" s="64"/>
      <c r="JK453" s="64"/>
      <c r="JL453" s="64"/>
      <c r="JM453" s="64"/>
      <c r="JN453" s="64"/>
      <c r="JO453" s="64"/>
      <c r="JP453" s="64"/>
      <c r="JQ453" s="64"/>
      <c r="JR453" s="64"/>
      <c r="JS453" s="64"/>
      <c r="JT453" s="64"/>
      <c r="JU453" s="64"/>
      <c r="JV453" s="64"/>
      <c r="JW453" s="64"/>
      <c r="JX453" s="64"/>
      <c r="JY453" s="64"/>
      <c r="JZ453" s="64"/>
      <c r="KA453" s="64"/>
      <c r="KB453" s="64"/>
      <c r="KC453" s="64"/>
    </row>
    <row r="454" spans="1:289" hidden="1">
      <c r="A454" s="228" t="s">
        <v>491</v>
      </c>
      <c r="B454" s="295" cm="1">
        <f t="array" ref="B454">IFERROR(INDEX(Sensors_OpuBC_cpXFP!$G$2:$G$1013,MATCH($A454,Sensors_OpuBC_cpXFP!$A$2:$A$1013,0),0),"")</f>
        <v>0</v>
      </c>
      <c r="C454" s="296" t="str" cm="1">
        <f t="array" ref="C454">IFERROR(INDEX(Sensors_OpuBC_cpXFP!$H$2:$H$1013,MATCH($A454,Sensors_OpuBC_cpXFP!$A$2:$A$1013,0),0),"")</f>
        <v>v7 436F 11I</v>
      </c>
      <c r="D454" s="229" t="s">
        <v>808</v>
      </c>
      <c r="E454" s="308" t="str" cm="1">
        <f t="array" ref="E454">IFERROR(INDEX(Ligands_names_and_links!$B$3:$B$111,MATCH($D454,Ligands_names_and_links!$A$3:$A$111,0),0)," ")</f>
        <v>S_methadone</v>
      </c>
      <c r="P454" s="137" t="s">
        <v>894</v>
      </c>
      <c r="R454" s="64">
        <v>9</v>
      </c>
      <c r="S454" s="233"/>
      <c r="T454" s="233"/>
      <c r="U454" s="233">
        <v>2.67</v>
      </c>
      <c r="V454" s="233"/>
      <c r="W454" s="233"/>
      <c r="X454" s="233"/>
      <c r="Y454" s="233"/>
      <c r="Z454" s="233"/>
      <c r="AA454" s="304">
        <f t="shared" si="17"/>
        <v>3.3707865168539328</v>
      </c>
      <c r="AJ454" s="233"/>
      <c r="AK454" s="233"/>
    </row>
    <row r="455" spans="1:289" hidden="1">
      <c r="A455" s="228" t="s">
        <v>494</v>
      </c>
      <c r="B455" s="295" t="str" cm="1">
        <f t="array" ref="B455">IFERROR(INDEX(Sensors_OpuBC_cpXFP!$G$2:$G$1013,MATCH($A455,Sensors_OpuBC_cpXFP!$A$2:$A$1013,0),0),"")</f>
        <v>iS-methadoneSnFR1.0</v>
      </c>
      <c r="C455" s="296" t="str" cm="1">
        <f t="array" ref="C455">IFERROR(INDEX(Sensors_OpuBC_cpXFP!$H$2:$H$1013,MATCH($A455,Sensors_OpuBC_cpXFP!$A$2:$A$1013,0),0),"")</f>
        <v>cc93 11V 436F 490A</v>
      </c>
      <c r="D455" s="229" t="s">
        <v>808</v>
      </c>
      <c r="E455" s="308" t="str" cm="1">
        <f t="array" ref="E455">IFERROR(INDEX(Ligands_names_and_links!$B$3:$B$111,MATCH($D455,Ligands_names_and_links!$A$3:$A$111,0),0)," ")</f>
        <v>S_methadone</v>
      </c>
      <c r="R455" s="244">
        <v>15.3</v>
      </c>
      <c r="S455" s="233"/>
      <c r="T455" s="233"/>
      <c r="U455" s="233">
        <v>3.17</v>
      </c>
      <c r="V455" s="233"/>
      <c r="W455" s="233"/>
      <c r="X455" s="233"/>
      <c r="Y455" s="233"/>
      <c r="Z455" s="233"/>
      <c r="AA455" s="304">
        <f t="shared" si="17"/>
        <v>4.8264984227129339</v>
      </c>
      <c r="AJ455" s="233"/>
      <c r="AK455" s="233"/>
    </row>
    <row r="456" spans="1:289" hidden="1">
      <c r="A456" s="234"/>
      <c r="B456" s="297" t="str" cm="1">
        <f t="array" ref="B456">IFERROR(INDEX(Sensors_OpuBC_cpXFP!$G$2:$G$1013,MATCH($A456,Sensors_OpuBC_cpXFP!$A$2:$A$1013,0),0),"")</f>
        <v/>
      </c>
      <c r="C456" s="298" t="str" cm="1">
        <f t="array" ref="C456">IFERROR(INDEX(Sensors_OpuBC_cpXFP!$H$2:$H$1013,MATCH($A456,Sensors_OpuBC_cpXFP!$A$2:$A$1013,0),0),"")</f>
        <v/>
      </c>
      <c r="D456" s="235" t="s">
        <v>808</v>
      </c>
      <c r="E456" s="309" t="str" cm="1">
        <f t="array" ref="E456">IFERROR(INDEX(Ligands_names_and_links!$B$3:$B$111,MATCH($D456,Ligands_names_and_links!$A$3:$A$111,0),0)," ")</f>
        <v>S_methadone</v>
      </c>
      <c r="F456" s="236"/>
      <c r="G456" s="236"/>
      <c r="H456" s="236"/>
      <c r="I456" s="237"/>
      <c r="J456" s="238"/>
      <c r="K456" s="238"/>
      <c r="L456" s="238"/>
      <c r="M456" s="238"/>
      <c r="N456" s="239"/>
      <c r="O456" s="238"/>
      <c r="P456" s="236"/>
      <c r="Q456" s="238"/>
      <c r="R456" s="245"/>
      <c r="S456" s="243"/>
      <c r="T456" s="243"/>
      <c r="U456" s="243"/>
      <c r="V456" s="243"/>
      <c r="W456" s="243"/>
      <c r="X456" s="243"/>
      <c r="Y456" s="243"/>
      <c r="Z456" s="243"/>
      <c r="AA456" s="243"/>
      <c r="AB456" s="238"/>
      <c r="AC456" s="239"/>
      <c r="AD456" s="238"/>
      <c r="AE456" s="238"/>
      <c r="AF456" s="238"/>
      <c r="AG456" s="238"/>
      <c r="AH456" s="238"/>
      <c r="AI456" s="238"/>
      <c r="AJ456" s="243"/>
      <c r="AK456" s="243"/>
      <c r="AL456" s="238"/>
      <c r="AM456" s="239"/>
      <c r="AN456" s="238"/>
      <c r="AO456" s="238"/>
      <c r="AP456" s="238"/>
      <c r="AQ456" s="238"/>
      <c r="AR456" s="238"/>
      <c r="AS456" s="238"/>
      <c r="AT456" s="238"/>
      <c r="AU456" s="239"/>
    </row>
    <row r="457" spans="1:289" hidden="1">
      <c r="A457" s="228"/>
      <c r="B457" s="295" t="str" cm="1">
        <f t="array" ref="B457">IFERROR(INDEX(Sensors_OpuBC_cpXFP!$G$2:$G$1013,MATCH($A457,Sensors_OpuBC_cpXFP!$A$2:$A$1013,0),0),"")</f>
        <v/>
      </c>
      <c r="C457" s="296" t="str" cm="1">
        <f t="array" ref="C457">IFERROR(INDEX(Sensors_OpuBC_cpXFP!$H$2:$H$1013,MATCH($A457,Sensors_OpuBC_cpXFP!$A$2:$A$1013,0),0),"")</f>
        <v/>
      </c>
      <c r="D457" s="229" t="s">
        <v>808</v>
      </c>
      <c r="E457" s="308" t="str" cm="1">
        <f t="array" ref="E457">IFERROR(INDEX(Ligands_names_and_links!$B$3:$B$111,MATCH($D457,Ligands_names_and_links!$A$3:$A$111,0),0)," ")</f>
        <v>S_methadone</v>
      </c>
      <c r="R457" s="244"/>
      <c r="S457" s="233"/>
      <c r="T457" s="233"/>
      <c r="U457" s="233"/>
      <c r="V457" s="233"/>
      <c r="W457" s="233"/>
      <c r="X457" s="233"/>
      <c r="Y457" s="233"/>
      <c r="Z457" s="233"/>
      <c r="AA457" s="233"/>
      <c r="AJ457" s="233"/>
      <c r="AK457" s="233"/>
    </row>
    <row r="458" spans="1:289" s="238" customFormat="1" hidden="1">
      <c r="A458" s="228"/>
      <c r="B458" s="295" t="str" cm="1">
        <f t="array" ref="B458">IFERROR(INDEX(Sensors_OpuBC_cpXFP!$G$2:$G$1013,MATCH($A458,Sensors_OpuBC_cpXFP!$A$2:$A$1013,0),0),"")</f>
        <v/>
      </c>
      <c r="C458" s="296" t="str" cm="1">
        <f t="array" ref="C458">IFERROR(INDEX(Sensors_OpuBC_cpXFP!$H$2:$H$1013,MATCH($A458,Sensors_OpuBC_cpXFP!$A$2:$A$1013,0),0),"")</f>
        <v/>
      </c>
      <c r="D458" s="229" t="s">
        <v>808</v>
      </c>
      <c r="E458" s="308" t="str" cm="1">
        <f t="array" ref="E458">IFERROR(INDEX(Ligands_names_and_links!$B$3:$B$111,MATCH($D458,Ligands_names_and_links!$A$3:$A$111,0),0)," ")</f>
        <v>S_methadone</v>
      </c>
      <c r="F458" s="137"/>
      <c r="G458" s="137"/>
      <c r="H458" s="137"/>
      <c r="I458" s="142"/>
      <c r="J458" s="64"/>
      <c r="K458" s="64"/>
      <c r="L458" s="64"/>
      <c r="M458" s="64"/>
      <c r="N458" s="182"/>
      <c r="O458" s="64"/>
      <c r="P458" s="137"/>
      <c r="Q458" s="64"/>
      <c r="R458" s="244"/>
      <c r="S458" s="233"/>
      <c r="T458" s="233"/>
      <c r="U458" s="233"/>
      <c r="V458" s="233"/>
      <c r="W458" s="233"/>
      <c r="X458" s="233"/>
      <c r="Y458" s="233"/>
      <c r="Z458" s="233"/>
      <c r="AA458" s="233"/>
      <c r="AB458" s="64"/>
      <c r="AC458" s="182"/>
      <c r="AD458" s="64"/>
      <c r="AE458" s="64"/>
      <c r="AF458" s="64"/>
      <c r="AG458" s="64"/>
      <c r="AH458" s="64"/>
      <c r="AI458" s="64"/>
      <c r="AJ458" s="233"/>
      <c r="AK458" s="233"/>
      <c r="AL458" s="64"/>
      <c r="AM458" s="182"/>
      <c r="AN458" s="64"/>
      <c r="AO458" s="64"/>
      <c r="AP458" s="64"/>
      <c r="AQ458" s="64"/>
      <c r="AR458" s="64"/>
      <c r="AS458" s="64"/>
      <c r="AT458" s="64"/>
      <c r="AU458" s="182"/>
      <c r="AV458" s="64"/>
      <c r="AW458" s="64"/>
      <c r="AX458" s="64"/>
      <c r="AY458" s="64"/>
      <c r="AZ458" s="64"/>
      <c r="BA458" s="64"/>
      <c r="BB458" s="64"/>
      <c r="BC458" s="64"/>
      <c r="BD458" s="64"/>
      <c r="BE458" s="64"/>
      <c r="BF458" s="64"/>
      <c r="BG458" s="64"/>
      <c r="BH458" s="64"/>
      <c r="BI458" s="64"/>
      <c r="BJ458" s="64"/>
      <c r="BK458" s="64"/>
      <c r="BL458" s="64"/>
      <c r="BM458" s="64"/>
      <c r="BN458" s="64"/>
      <c r="BO458" s="64"/>
      <c r="BP458" s="64"/>
      <c r="BQ458" s="64"/>
      <c r="BR458" s="64"/>
      <c r="BS458" s="64"/>
      <c r="BT458" s="64"/>
      <c r="BU458" s="64"/>
      <c r="BV458" s="64"/>
      <c r="BW458" s="64"/>
      <c r="BX458" s="64"/>
      <c r="BY458" s="64"/>
      <c r="BZ458" s="64"/>
      <c r="CA458" s="64"/>
      <c r="CB458" s="64"/>
      <c r="CC458" s="64"/>
      <c r="CD458" s="64"/>
      <c r="CE458" s="64"/>
      <c r="CF458" s="64"/>
      <c r="CG458" s="64"/>
      <c r="CH458" s="64"/>
      <c r="CI458" s="64"/>
      <c r="CJ458" s="64"/>
      <c r="CK458" s="64"/>
      <c r="CL458" s="64"/>
      <c r="CM458" s="64"/>
      <c r="CN458" s="64"/>
      <c r="CO458" s="64"/>
      <c r="CP458" s="64"/>
      <c r="CQ458" s="64"/>
      <c r="CR458" s="64"/>
      <c r="CS458" s="64"/>
      <c r="CT458" s="64"/>
      <c r="CU458" s="64"/>
      <c r="CV458" s="64"/>
      <c r="CW458" s="64"/>
      <c r="CX458" s="64"/>
      <c r="CY458" s="64"/>
      <c r="CZ458" s="64"/>
      <c r="DA458" s="64"/>
      <c r="DB458" s="64"/>
      <c r="DC458" s="64"/>
      <c r="DD458" s="64"/>
      <c r="DE458" s="64"/>
      <c r="DF458" s="64"/>
      <c r="DG458" s="64"/>
      <c r="DH458" s="64"/>
      <c r="DI458" s="64"/>
      <c r="DJ458" s="64"/>
      <c r="DK458" s="64"/>
      <c r="DL458" s="64"/>
      <c r="DM458" s="64"/>
      <c r="DN458" s="64"/>
      <c r="DO458" s="64"/>
      <c r="DP458" s="64"/>
      <c r="DQ458" s="64"/>
      <c r="DR458" s="64"/>
      <c r="DS458" s="64"/>
      <c r="DT458" s="64"/>
      <c r="DU458" s="64"/>
      <c r="DV458" s="64"/>
      <c r="DW458" s="64"/>
      <c r="DX458" s="64"/>
      <c r="DY458" s="64"/>
      <c r="DZ458" s="64"/>
      <c r="EA458" s="64"/>
      <c r="EB458" s="64"/>
      <c r="EC458" s="64"/>
      <c r="ED458" s="64"/>
      <c r="EE458" s="64"/>
      <c r="EF458" s="64"/>
      <c r="EG458" s="64"/>
      <c r="EH458" s="64"/>
      <c r="EI458" s="64"/>
      <c r="EJ458" s="64"/>
      <c r="EK458" s="64"/>
      <c r="EL458" s="64"/>
      <c r="EM458" s="64"/>
      <c r="EN458" s="64"/>
      <c r="EO458" s="64"/>
      <c r="EP458" s="64"/>
      <c r="EQ458" s="64"/>
      <c r="ER458" s="64"/>
      <c r="ES458" s="64"/>
      <c r="ET458" s="64"/>
      <c r="EU458" s="64"/>
      <c r="EV458" s="64"/>
      <c r="EW458" s="64"/>
      <c r="EX458" s="64"/>
      <c r="EY458" s="64"/>
      <c r="EZ458" s="64"/>
      <c r="FA458" s="64"/>
      <c r="FB458" s="64"/>
      <c r="FC458" s="64"/>
      <c r="FD458" s="64"/>
      <c r="FE458" s="64"/>
      <c r="FF458" s="64"/>
      <c r="FG458" s="64"/>
      <c r="FH458" s="64"/>
      <c r="FI458" s="64"/>
      <c r="FJ458" s="64"/>
      <c r="FK458" s="64"/>
      <c r="FL458" s="64"/>
      <c r="FM458" s="64"/>
      <c r="FN458" s="64"/>
      <c r="FO458" s="64"/>
      <c r="FP458" s="64"/>
      <c r="FQ458" s="64"/>
      <c r="FR458" s="64"/>
      <c r="FS458" s="64"/>
      <c r="FT458" s="64"/>
      <c r="FU458" s="64"/>
      <c r="FV458" s="64"/>
      <c r="FW458" s="64"/>
      <c r="FX458" s="64"/>
      <c r="FY458" s="64"/>
      <c r="FZ458" s="64"/>
      <c r="GA458" s="64"/>
      <c r="GB458" s="64"/>
      <c r="GC458" s="64"/>
      <c r="GD458" s="64"/>
      <c r="GE458" s="64"/>
      <c r="GF458" s="64"/>
      <c r="GG458" s="64"/>
      <c r="GH458" s="64"/>
      <c r="GI458" s="64"/>
      <c r="GJ458" s="64"/>
      <c r="GK458" s="64"/>
      <c r="GL458" s="64"/>
      <c r="GM458" s="64"/>
      <c r="GN458" s="64"/>
      <c r="GO458" s="64"/>
      <c r="GP458" s="64"/>
      <c r="GQ458" s="64"/>
      <c r="GR458" s="64"/>
      <c r="GS458" s="64"/>
      <c r="GT458" s="64"/>
      <c r="GU458" s="64"/>
      <c r="GV458" s="64"/>
      <c r="GW458" s="64"/>
      <c r="GX458" s="64"/>
      <c r="GY458" s="64"/>
      <c r="GZ458" s="64"/>
      <c r="HA458" s="64"/>
      <c r="HB458" s="64"/>
      <c r="HC458" s="64"/>
      <c r="HD458" s="64"/>
      <c r="HE458" s="64"/>
      <c r="HF458" s="64"/>
      <c r="HG458" s="64"/>
      <c r="HH458" s="64"/>
      <c r="HI458" s="64"/>
      <c r="HJ458" s="64"/>
      <c r="HK458" s="64"/>
      <c r="HL458" s="64"/>
      <c r="HM458" s="64"/>
      <c r="HN458" s="64"/>
      <c r="HO458" s="64"/>
      <c r="HP458" s="64"/>
      <c r="HQ458" s="64"/>
      <c r="HR458" s="64"/>
      <c r="HS458" s="64"/>
      <c r="HT458" s="64"/>
      <c r="HU458" s="64"/>
      <c r="HV458" s="64"/>
      <c r="HW458" s="64"/>
      <c r="HX458" s="64"/>
      <c r="HY458" s="64"/>
      <c r="HZ458" s="64"/>
      <c r="IA458" s="64"/>
      <c r="IB458" s="64"/>
      <c r="IC458" s="64"/>
      <c r="ID458" s="64"/>
      <c r="IE458" s="64"/>
      <c r="IF458" s="64"/>
      <c r="IG458" s="64"/>
      <c r="IH458" s="64"/>
      <c r="II458" s="64"/>
      <c r="IJ458" s="64"/>
      <c r="IK458" s="64"/>
      <c r="IL458" s="64"/>
      <c r="IM458" s="64"/>
      <c r="IN458" s="64"/>
      <c r="IO458" s="64"/>
      <c r="IP458" s="64"/>
      <c r="IQ458" s="64"/>
      <c r="IR458" s="64"/>
      <c r="IS458" s="64"/>
      <c r="IT458" s="64"/>
      <c r="IU458" s="64"/>
      <c r="IV458" s="64"/>
      <c r="IW458" s="64"/>
      <c r="IX458" s="64"/>
      <c r="IY458" s="64"/>
      <c r="IZ458" s="64"/>
      <c r="JA458" s="64"/>
      <c r="JB458" s="64"/>
      <c r="JC458" s="64"/>
      <c r="JD458" s="64"/>
      <c r="JE458" s="64"/>
      <c r="JF458" s="64"/>
      <c r="JG458" s="64"/>
      <c r="JH458" s="64"/>
      <c r="JI458" s="64"/>
      <c r="JJ458" s="64"/>
      <c r="JK458" s="64"/>
      <c r="JL458" s="64"/>
      <c r="JM458" s="64"/>
      <c r="JN458" s="64"/>
      <c r="JO458" s="64"/>
      <c r="JP458" s="64"/>
      <c r="JQ458" s="64"/>
      <c r="JR458" s="64"/>
      <c r="JS458" s="64"/>
      <c r="JT458" s="64"/>
      <c r="JU458" s="64"/>
      <c r="JV458" s="64"/>
      <c r="JW458" s="64"/>
      <c r="JX458" s="64"/>
      <c r="JY458" s="64"/>
      <c r="JZ458" s="64"/>
      <c r="KA458" s="64"/>
      <c r="KB458" s="64"/>
      <c r="KC458" s="64"/>
    </row>
    <row r="459" spans="1:289" hidden="1">
      <c r="A459" s="228"/>
      <c r="B459" s="295" t="str" cm="1">
        <f t="array" ref="B459">IFERROR(INDEX(Sensors_OpuBC_cpXFP!$G$2:$G$1013,MATCH($A459,Sensors_OpuBC_cpXFP!$A$2:$A$1013,0),0),"")</f>
        <v/>
      </c>
      <c r="C459" s="296" t="str" cm="1">
        <f t="array" ref="C459">IFERROR(INDEX(Sensors_OpuBC_cpXFP!$H$2:$H$1013,MATCH($A459,Sensors_OpuBC_cpXFP!$A$2:$A$1013,0),0),"")</f>
        <v/>
      </c>
      <c r="D459" s="229" t="s">
        <v>808</v>
      </c>
      <c r="E459" s="308" t="str" cm="1">
        <f t="array" ref="E459">IFERROR(INDEX(Ligands_names_and_links!$B$3:$B$111,MATCH($D459,Ligands_names_and_links!$A$3:$A$111,0),0)," ")</f>
        <v>S_methadone</v>
      </c>
      <c r="R459" s="244"/>
      <c r="S459" s="233"/>
      <c r="T459" s="233"/>
      <c r="U459" s="233"/>
      <c r="V459" s="233"/>
      <c r="W459" s="233"/>
      <c r="X459" s="233"/>
      <c r="Y459" s="233"/>
      <c r="Z459" s="233"/>
      <c r="AA459" s="233"/>
      <c r="AJ459" s="233"/>
      <c r="AK459" s="233"/>
    </row>
    <row r="460" spans="1:289" hidden="1">
      <c r="A460" s="228"/>
      <c r="B460" s="295" t="str" cm="1">
        <f t="array" ref="B460">IFERROR(INDEX(Sensors_OpuBC_cpXFP!$G$2:$G$1013,MATCH($A460,Sensors_OpuBC_cpXFP!$A$2:$A$1013,0),0),"")</f>
        <v/>
      </c>
      <c r="C460" s="296" t="str" cm="1">
        <f t="array" ref="C460">IFERROR(INDEX(Sensors_OpuBC_cpXFP!$H$2:$H$1013,MATCH($A460,Sensors_OpuBC_cpXFP!$A$2:$A$1013,0),0),"")</f>
        <v/>
      </c>
      <c r="D460" s="229" t="s">
        <v>808</v>
      </c>
      <c r="E460" s="308" t="str" cm="1">
        <f t="array" ref="E460">IFERROR(INDEX(Ligands_names_and_links!$B$3:$B$111,MATCH($D460,Ligands_names_and_links!$A$3:$A$111,0),0)," ")</f>
        <v>S_methadone</v>
      </c>
      <c r="R460" s="244"/>
      <c r="S460" s="233"/>
      <c r="T460" s="233"/>
      <c r="U460" s="233"/>
      <c r="V460" s="233"/>
      <c r="W460" s="233"/>
      <c r="X460" s="233"/>
      <c r="Y460" s="233"/>
      <c r="Z460" s="233"/>
      <c r="AA460" s="233"/>
      <c r="AJ460" s="233"/>
      <c r="AK460" s="233"/>
    </row>
    <row r="461" spans="1:289" hidden="1">
      <c r="A461" s="228" t="s">
        <v>472</v>
      </c>
      <c r="B461" s="295" cm="1">
        <f t="array" ref="B461">IFERROR(INDEX(Sensors_OpuBC_cpXFP!$G$2:$G$1013,MATCH($A461,Sensors_OpuBC_cpXFP!$A$2:$A$1013,0),0),"")</f>
        <v>0</v>
      </c>
      <c r="C461" s="296" t="str" cm="1">
        <f t="array" ref="C461">IFERROR(INDEX(Sensors_OpuBC_cpXFP!$H$2:$H$1013,MATCH($A461,Sensors_OpuBC_cpXFP!$A$2:$A$1013,0),0),"")</f>
        <v>AK1</v>
      </c>
      <c r="D461" s="229" t="s">
        <v>808</v>
      </c>
      <c r="E461" s="308" t="str" cm="1">
        <f t="array" ref="E461">IFERROR(INDEX(Ligands_names_and_links!$B$3:$B$111,MATCH($D461,Ligands_names_and_links!$A$3:$A$111,0),0)," ")</f>
        <v>S_methadone</v>
      </c>
      <c r="P461" s="137" t="s">
        <v>892</v>
      </c>
      <c r="R461" s="64">
        <v>4.7</v>
      </c>
      <c r="S461" s="233"/>
      <c r="T461" s="233"/>
      <c r="U461" s="233">
        <v>42.2</v>
      </c>
      <c r="V461" s="233"/>
      <c r="W461" s="233"/>
      <c r="X461" s="233"/>
      <c r="Y461" s="233"/>
      <c r="Z461" s="233"/>
      <c r="AA461" s="304">
        <f>IFERROR(R461/U461," ")</f>
        <v>0.11137440758293839</v>
      </c>
      <c r="AJ461" s="233"/>
      <c r="AK461" s="233"/>
    </row>
    <row r="462" spans="1:289" hidden="1">
      <c r="A462" s="234" t="s">
        <v>215</v>
      </c>
      <c r="B462" s="297" cm="1">
        <f t="array" ref="B462">IFERROR(INDEX(Sensors_OpuBC_cpXFP!$G$2:$G$1013,MATCH($A462,Sensors_OpuBC_cpXFP!$A$2:$A$1013,0),0),"")</f>
        <v>0</v>
      </c>
      <c r="C462" s="298" t="str" cm="1">
        <f t="array" ref="C462">IFERROR(INDEX(Sensors_OpuBC_cpXFP!$H$2:$H$1013,MATCH($A462,Sensors_OpuBC_cpXFP!$A$2:$A$1013,0),0),"")</f>
        <v>V7.1.2</v>
      </c>
      <c r="D462" s="235" t="s">
        <v>809</v>
      </c>
      <c r="E462" s="348" t="str" cm="1">
        <f t="array" ref="E462">IFERROR(INDEX(Ligands_names_and_links!$B$3:$B$111,MATCH($D462,Ligands_names_and_links!$A$3:$A$111,0),0)," ")</f>
        <v>Ondansetron</v>
      </c>
      <c r="F462" s="236"/>
      <c r="G462" s="236"/>
      <c r="H462" s="236"/>
      <c r="I462" s="237"/>
      <c r="J462" s="238"/>
      <c r="K462" s="238"/>
      <c r="L462" s="353" t="s">
        <v>891</v>
      </c>
      <c r="M462" s="238">
        <v>2.1</v>
      </c>
      <c r="N462" s="239"/>
      <c r="O462" s="238"/>
      <c r="P462" s="236"/>
      <c r="Q462" s="238"/>
      <c r="R462" s="245"/>
      <c r="S462" s="238"/>
      <c r="T462" s="238"/>
      <c r="U462" s="243"/>
      <c r="V462" s="238"/>
      <c r="W462" s="238"/>
      <c r="X462" s="238"/>
      <c r="Y462" s="238"/>
      <c r="Z462" s="238"/>
      <c r="AA462" s="243"/>
      <c r="AB462" s="238"/>
      <c r="AC462" s="239"/>
      <c r="AD462" s="238"/>
      <c r="AE462" s="238"/>
      <c r="AF462" s="238"/>
      <c r="AG462" s="238"/>
      <c r="AH462" s="238"/>
      <c r="AI462" s="238"/>
      <c r="AJ462" s="243"/>
      <c r="AK462" s="243"/>
      <c r="AL462" s="238"/>
      <c r="AM462" s="239"/>
      <c r="AN462" s="238"/>
      <c r="AO462" s="238"/>
      <c r="AP462" s="238"/>
      <c r="AQ462" s="238"/>
      <c r="AR462" s="238"/>
      <c r="AS462" s="238"/>
      <c r="AT462" s="238"/>
      <c r="AU462" s="239"/>
    </row>
    <row r="463" spans="1:289" s="238" customFormat="1" hidden="1">
      <c r="A463" s="228" t="s">
        <v>277</v>
      </c>
      <c r="B463" s="295" cm="1">
        <f t="array" ref="B463">IFERROR(INDEX(Sensors_OpuBC_cpXFP!$G$2:$G$1013,MATCH($A463,Sensors_OpuBC_cpXFP!$A$2:$A$1013,0),0),"")</f>
        <v>0</v>
      </c>
      <c r="C463" s="296" t="str" cm="1">
        <f t="array" ref="C463">IFERROR(INDEX(Sensors_OpuBC_cpXFP!$H$2:$H$1013,MATCH($A463,Sensors_OpuBC_cpXFP!$A$2:$A$1013,0),0),"")</f>
        <v>Scop4</v>
      </c>
      <c r="D463" s="229" t="s">
        <v>809</v>
      </c>
      <c r="E463" s="337" t="str" cm="1">
        <f t="array" ref="E463">IFERROR(INDEX(Ligands_names_and_links!$B$3:$B$111,MATCH($D463,Ligands_names_and_links!$A$3:$A$111,0),0)," ")</f>
        <v>Ondansetron</v>
      </c>
      <c r="F463" s="137"/>
      <c r="G463" s="137"/>
      <c r="H463" s="137"/>
      <c r="I463" s="142"/>
      <c r="J463" s="64"/>
      <c r="K463" s="64"/>
      <c r="L463" s="339" t="s">
        <v>891</v>
      </c>
      <c r="M463" s="64">
        <v>1.9</v>
      </c>
      <c r="N463" s="182"/>
      <c r="O463" s="64"/>
      <c r="P463" s="137"/>
      <c r="Q463" s="64"/>
      <c r="R463" s="244">
        <v>1.1000000000000001</v>
      </c>
      <c r="S463" s="64"/>
      <c r="T463" s="64"/>
      <c r="U463" s="233">
        <v>29.6</v>
      </c>
      <c r="V463" s="64"/>
      <c r="W463" s="64"/>
      <c r="X463" s="64">
        <v>1.06</v>
      </c>
      <c r="Y463" s="64"/>
      <c r="Z463" s="64"/>
      <c r="AA463" s="233">
        <v>6.2E-2</v>
      </c>
      <c r="AB463" s="64"/>
      <c r="AC463" s="182"/>
      <c r="AD463" s="64"/>
      <c r="AE463" s="64"/>
      <c r="AF463" s="64"/>
      <c r="AG463" s="64"/>
      <c r="AH463" s="64"/>
      <c r="AI463" s="64"/>
      <c r="AJ463" s="233"/>
      <c r="AK463" s="233"/>
      <c r="AL463" s="64"/>
      <c r="AM463" s="182"/>
      <c r="AN463" s="64"/>
      <c r="AO463" s="64"/>
      <c r="AP463" s="64"/>
      <c r="AQ463" s="64"/>
      <c r="AR463" s="64"/>
      <c r="AS463" s="64"/>
      <c r="AT463" s="64"/>
      <c r="AU463" s="182"/>
      <c r="AV463" s="64"/>
      <c r="AW463" s="64"/>
      <c r="AX463" s="64"/>
      <c r="AY463" s="64"/>
      <c r="AZ463" s="64"/>
      <c r="BA463" s="64"/>
      <c r="BB463" s="64"/>
      <c r="BC463" s="64"/>
      <c r="BD463" s="64"/>
      <c r="BE463" s="64"/>
      <c r="BF463" s="64"/>
      <c r="BG463" s="64"/>
      <c r="BH463" s="64"/>
      <c r="BI463" s="64"/>
      <c r="BJ463" s="64"/>
      <c r="BK463" s="64"/>
      <c r="BL463" s="64"/>
      <c r="BM463" s="64"/>
      <c r="BN463" s="64"/>
      <c r="BO463" s="64"/>
      <c r="BP463" s="64"/>
      <c r="BQ463" s="64"/>
      <c r="BR463" s="64"/>
      <c r="BS463" s="64"/>
      <c r="BT463" s="64"/>
      <c r="BU463" s="64"/>
      <c r="BV463" s="64"/>
      <c r="BW463" s="64"/>
      <c r="BX463" s="64"/>
      <c r="BY463" s="64"/>
      <c r="BZ463" s="64"/>
      <c r="CA463" s="64"/>
      <c r="CB463" s="64"/>
      <c r="CC463" s="64"/>
      <c r="CD463" s="64"/>
      <c r="CE463" s="64"/>
      <c r="CF463" s="64"/>
      <c r="CG463" s="64"/>
      <c r="CH463" s="64"/>
      <c r="CI463" s="64"/>
      <c r="CJ463" s="64"/>
      <c r="CK463" s="64"/>
      <c r="CL463" s="64"/>
      <c r="CM463" s="64"/>
      <c r="CN463" s="64"/>
      <c r="CO463" s="64"/>
      <c r="CP463" s="64"/>
      <c r="CQ463" s="64"/>
      <c r="CR463" s="64"/>
      <c r="CS463" s="64"/>
      <c r="CT463" s="64"/>
      <c r="CU463" s="64"/>
      <c r="CV463" s="64"/>
      <c r="CW463" s="64"/>
      <c r="CX463" s="64"/>
      <c r="CY463" s="64"/>
      <c r="CZ463" s="64"/>
      <c r="DA463" s="64"/>
      <c r="DB463" s="64"/>
      <c r="DC463" s="64"/>
      <c r="DD463" s="64"/>
      <c r="DE463" s="64"/>
      <c r="DF463" s="64"/>
      <c r="DG463" s="64"/>
      <c r="DH463" s="64"/>
      <c r="DI463" s="64"/>
      <c r="DJ463" s="64"/>
      <c r="DK463" s="64"/>
      <c r="DL463" s="64"/>
      <c r="DM463" s="64"/>
      <c r="DN463" s="64"/>
      <c r="DO463" s="64"/>
      <c r="DP463" s="64"/>
      <c r="DQ463" s="64"/>
      <c r="DR463" s="64"/>
      <c r="DS463" s="64"/>
      <c r="DT463" s="64"/>
      <c r="DU463" s="64"/>
      <c r="DV463" s="64"/>
      <c r="DW463" s="64"/>
      <c r="DX463" s="64"/>
      <c r="DY463" s="64"/>
      <c r="DZ463" s="64"/>
      <c r="EA463" s="64"/>
      <c r="EB463" s="64"/>
      <c r="EC463" s="64"/>
      <c r="ED463" s="64"/>
      <c r="EE463" s="64"/>
      <c r="EF463" s="64"/>
      <c r="EG463" s="64"/>
      <c r="EH463" s="64"/>
      <c r="EI463" s="64"/>
      <c r="EJ463" s="64"/>
      <c r="EK463" s="64"/>
      <c r="EL463" s="64"/>
      <c r="EM463" s="64"/>
      <c r="EN463" s="64"/>
      <c r="EO463" s="64"/>
      <c r="EP463" s="64"/>
      <c r="EQ463" s="64"/>
      <c r="ER463" s="64"/>
      <c r="ES463" s="64"/>
      <c r="ET463" s="64"/>
      <c r="EU463" s="64"/>
      <c r="EV463" s="64"/>
      <c r="EW463" s="64"/>
      <c r="EX463" s="64"/>
      <c r="EY463" s="64"/>
      <c r="EZ463" s="64"/>
      <c r="FA463" s="64"/>
      <c r="FB463" s="64"/>
      <c r="FC463" s="64"/>
      <c r="FD463" s="64"/>
      <c r="FE463" s="64"/>
      <c r="FF463" s="64"/>
      <c r="FG463" s="64"/>
      <c r="FH463" s="64"/>
      <c r="FI463" s="64"/>
      <c r="FJ463" s="64"/>
      <c r="FK463" s="64"/>
      <c r="FL463" s="64"/>
      <c r="FM463" s="64"/>
      <c r="FN463" s="64"/>
      <c r="FO463" s="64"/>
      <c r="FP463" s="64"/>
      <c r="FQ463" s="64"/>
      <c r="FR463" s="64"/>
      <c r="FS463" s="64"/>
      <c r="FT463" s="64"/>
      <c r="FU463" s="64"/>
      <c r="FV463" s="64"/>
      <c r="FW463" s="64"/>
      <c r="FX463" s="64"/>
      <c r="FY463" s="64"/>
      <c r="FZ463" s="64"/>
      <c r="GA463" s="64"/>
      <c r="GB463" s="64"/>
      <c r="GC463" s="64"/>
      <c r="GD463" s="64"/>
      <c r="GE463" s="64"/>
      <c r="GF463" s="64"/>
      <c r="GG463" s="64"/>
      <c r="GH463" s="64"/>
      <c r="GI463" s="64"/>
      <c r="GJ463" s="64"/>
      <c r="GK463" s="64"/>
      <c r="GL463" s="64"/>
      <c r="GM463" s="64"/>
      <c r="GN463" s="64"/>
      <c r="GO463" s="64"/>
      <c r="GP463" s="64"/>
      <c r="GQ463" s="64"/>
      <c r="GR463" s="64"/>
      <c r="GS463" s="64"/>
      <c r="GT463" s="64"/>
      <c r="GU463" s="64"/>
      <c r="GV463" s="64"/>
      <c r="GW463" s="64"/>
      <c r="GX463" s="64"/>
      <c r="GY463" s="64"/>
      <c r="GZ463" s="64"/>
      <c r="HA463" s="64"/>
      <c r="HB463" s="64"/>
      <c r="HC463" s="64"/>
      <c r="HD463" s="64"/>
      <c r="HE463" s="64"/>
      <c r="HF463" s="64"/>
      <c r="HG463" s="64"/>
      <c r="HH463" s="64"/>
      <c r="HI463" s="64"/>
      <c r="HJ463" s="64"/>
      <c r="HK463" s="64"/>
      <c r="HL463" s="64"/>
      <c r="HM463" s="64"/>
      <c r="HN463" s="64"/>
      <c r="HO463" s="64"/>
      <c r="HP463" s="64"/>
      <c r="HQ463" s="64"/>
      <c r="HR463" s="64"/>
      <c r="HS463" s="64"/>
      <c r="HT463" s="64"/>
      <c r="HU463" s="64"/>
      <c r="HV463" s="64"/>
      <c r="HW463" s="64"/>
      <c r="HX463" s="64"/>
      <c r="HY463" s="64"/>
      <c r="HZ463" s="64"/>
      <c r="IA463" s="64"/>
      <c r="IB463" s="64"/>
      <c r="IC463" s="64"/>
      <c r="ID463" s="64"/>
      <c r="IE463" s="64"/>
      <c r="IF463" s="64"/>
      <c r="IG463" s="64"/>
      <c r="IH463" s="64"/>
      <c r="II463" s="64"/>
      <c r="IJ463" s="64"/>
      <c r="IK463" s="64"/>
      <c r="IL463" s="64"/>
      <c r="IM463" s="64"/>
      <c r="IN463" s="64"/>
      <c r="IO463" s="64"/>
      <c r="IP463" s="64"/>
      <c r="IQ463" s="64"/>
      <c r="IR463" s="64"/>
      <c r="IS463" s="64"/>
      <c r="IT463" s="64"/>
      <c r="IU463" s="64"/>
      <c r="IV463" s="64"/>
      <c r="IW463" s="64"/>
      <c r="IX463" s="64"/>
      <c r="IY463" s="64"/>
      <c r="IZ463" s="64"/>
      <c r="JA463" s="64"/>
      <c r="JB463" s="64"/>
      <c r="JC463" s="64"/>
      <c r="JD463" s="64"/>
      <c r="JE463" s="64"/>
      <c r="JF463" s="64"/>
      <c r="JG463" s="64"/>
      <c r="JH463" s="64"/>
      <c r="JI463" s="64"/>
      <c r="JJ463" s="64"/>
      <c r="JK463" s="64"/>
      <c r="JL463" s="64"/>
      <c r="JM463" s="64"/>
      <c r="JN463" s="64"/>
      <c r="JO463" s="64"/>
      <c r="JP463" s="64"/>
      <c r="JQ463" s="64"/>
      <c r="JR463" s="64"/>
      <c r="JS463" s="64"/>
      <c r="JT463" s="64"/>
      <c r="JU463" s="64"/>
      <c r="JV463" s="64"/>
      <c r="JW463" s="64"/>
      <c r="JX463" s="64"/>
      <c r="JY463" s="64"/>
      <c r="JZ463" s="64"/>
      <c r="KA463" s="64"/>
      <c r="KB463" s="64"/>
      <c r="KC463" s="64"/>
    </row>
    <row r="464" spans="1:289" hidden="1">
      <c r="A464" s="228" t="s">
        <v>472</v>
      </c>
      <c r="B464" s="295" cm="1">
        <f t="array" ref="B464">IFERROR(INDEX(Sensors_OpuBC_cpXFP!$G$2:$G$1013,MATCH($A464,Sensors_OpuBC_cpXFP!$A$2:$A$1013,0),0),"")</f>
        <v>0</v>
      </c>
      <c r="C464" s="296" t="str" cm="1">
        <f t="array" ref="C464">IFERROR(INDEX(Sensors_OpuBC_cpXFP!$H$2:$H$1013,MATCH($A464,Sensors_OpuBC_cpXFP!$A$2:$A$1013,0),0),"")</f>
        <v>AK1</v>
      </c>
      <c r="D464" s="229" t="s">
        <v>809</v>
      </c>
      <c r="E464" s="337" t="str" cm="1">
        <f t="array" ref="E464">IFERROR(INDEX(Ligands_names_and_links!$B$3:$B$111,MATCH($D464,Ligands_names_and_links!$A$3:$A$111,0),0)," ")</f>
        <v>Ondansetron</v>
      </c>
      <c r="L464" s="339" t="s">
        <v>891</v>
      </c>
      <c r="M464" s="64">
        <v>1.4</v>
      </c>
      <c r="R464" s="244">
        <v>3.3</v>
      </c>
      <c r="U464" s="233">
        <v>80.8</v>
      </c>
      <c r="X464" s="64">
        <v>0.71</v>
      </c>
      <c r="AA464" s="233">
        <v>4.1000000000000002E-2</v>
      </c>
      <c r="AJ464" s="233"/>
      <c r="AK464" s="233"/>
    </row>
    <row r="465" spans="1:289" hidden="1">
      <c r="A465" s="228" t="s">
        <v>732</v>
      </c>
      <c r="B465" s="295" cm="1">
        <f t="array" ref="B465">IFERROR(INDEX(Sensors_OpuBC_cpXFP!$G$2:$G$1013,MATCH($A465,Sensors_OpuBC_cpXFP!$A$2:$A$1013,0),0),"")</f>
        <v>0</v>
      </c>
      <c r="C465" s="296" t="str" cm="1">
        <f t="array" ref="C465">IFERROR(INDEX(Sensors_OpuBC_cpXFP!$H$2:$H$1013,MATCH($A465,Sensors_OpuBC_cpXFP!$A$2:$A$1013,0),0),"")</f>
        <v>cc70</v>
      </c>
      <c r="D465" s="229" t="s">
        <v>809</v>
      </c>
      <c r="E465" s="337" t="str" cm="1">
        <f t="array" ref="E465">IFERROR(INDEX(Ligands_names_and_links!$B$3:$B$111,MATCH($D465,Ligands_names_and_links!$A$3:$A$111,0),0)," ")</f>
        <v>Ondansetron</v>
      </c>
      <c r="L465" s="339" t="s">
        <v>891</v>
      </c>
      <c r="M465" s="64">
        <v>1.2</v>
      </c>
      <c r="R465" s="244">
        <v>2</v>
      </c>
      <c r="U465" s="233">
        <v>14.9</v>
      </c>
      <c r="X465" s="64">
        <v>0.96</v>
      </c>
      <c r="AA465" s="233">
        <v>0.13</v>
      </c>
      <c r="AJ465" s="233"/>
      <c r="AK465" s="233"/>
    </row>
    <row r="466" spans="1:289" hidden="1">
      <c r="A466" s="234" t="s">
        <v>296</v>
      </c>
      <c r="B466" s="297" t="str" cm="1">
        <f t="array" ref="B466">IFERROR(INDEX(Sensors_OpuBC_cpXFP!$G$2:$G$1013,MATCH($A466,Sensors_OpuBC_cpXFP!$A$2:$A$1013,0),0),"")</f>
        <v>iFluoxSnFR </v>
      </c>
      <c r="C466" s="298" cm="1">
        <f t="array" ref="C466">IFERROR(INDEX(Sensors_OpuBC_cpXFP!$H$2:$H$1013,MATCH($A466,Sensors_OpuBC_cpXFP!$A$2:$A$1013,0),0),"")</f>
        <v>0</v>
      </c>
      <c r="D466" s="235" t="s">
        <v>811</v>
      </c>
      <c r="E466" s="309" t="str" cm="1">
        <f t="array" ref="E466">IFERROR(INDEX(Ligands_names_and_links!$B$3:$B$111,MATCH($D466,Ligands_names_and_links!$A$3:$A$111,0),0)," ")</f>
        <v>N_methyl_fluoxetine</v>
      </c>
      <c r="F466" s="236">
        <v>0</v>
      </c>
      <c r="G466" s="236"/>
      <c r="H466" s="236">
        <v>0</v>
      </c>
      <c r="I466" s="237"/>
      <c r="J466" s="238">
        <v>0</v>
      </c>
      <c r="K466" s="238">
        <v>0</v>
      </c>
      <c r="L466" s="238">
        <v>0</v>
      </c>
      <c r="M466" s="238">
        <v>0</v>
      </c>
      <c r="N466" s="239">
        <v>0</v>
      </c>
      <c r="O466" s="238">
        <v>0</v>
      </c>
      <c r="P466" s="236"/>
      <c r="Q466" s="238">
        <v>0</v>
      </c>
      <c r="R466" s="245">
        <v>5</v>
      </c>
      <c r="S466" s="238">
        <v>0</v>
      </c>
      <c r="T466" s="238">
        <v>0</v>
      </c>
      <c r="U466" s="243">
        <v>14</v>
      </c>
      <c r="V466" s="238">
        <v>0</v>
      </c>
      <c r="W466" s="238">
        <v>0</v>
      </c>
      <c r="X466" s="238">
        <v>0</v>
      </c>
      <c r="Y466" s="238">
        <v>0</v>
      </c>
      <c r="Z466" s="238">
        <v>0</v>
      </c>
      <c r="AA466" s="305">
        <f>IFERROR(R466/U466," ")</f>
        <v>0.35714285714285715</v>
      </c>
      <c r="AB466" s="238">
        <v>0</v>
      </c>
      <c r="AC466" s="239">
        <v>0</v>
      </c>
      <c r="AD466" s="238">
        <v>0</v>
      </c>
      <c r="AE466" s="238">
        <v>0</v>
      </c>
      <c r="AF466" s="238">
        <v>0</v>
      </c>
      <c r="AG466" s="238">
        <v>0</v>
      </c>
      <c r="AH466" s="238">
        <v>0</v>
      </c>
      <c r="AI466" s="238">
        <v>0</v>
      </c>
      <c r="AJ466" s="243">
        <v>0</v>
      </c>
      <c r="AK466" s="243">
        <v>0</v>
      </c>
      <c r="AL466" s="238">
        <v>0</v>
      </c>
      <c r="AM466" s="239">
        <v>0</v>
      </c>
      <c r="AN466" s="238">
        <v>0</v>
      </c>
      <c r="AO466" s="238">
        <v>0</v>
      </c>
      <c r="AP466" s="238">
        <v>0</v>
      </c>
      <c r="AQ466" s="238">
        <v>0</v>
      </c>
      <c r="AR466" s="238">
        <v>0</v>
      </c>
      <c r="AS466" s="238">
        <v>0</v>
      </c>
      <c r="AT466" s="238">
        <v>0</v>
      </c>
      <c r="AU466" s="239">
        <v>0</v>
      </c>
    </row>
    <row r="467" spans="1:289" hidden="1">
      <c r="A467" s="228"/>
      <c r="B467" s="295" t="str" cm="1">
        <f t="array" ref="B467">IFERROR(INDEX(Sensors_OpuBC_cpXFP!$G$2:$G$1013,MATCH($A467,Sensors_OpuBC_cpXFP!$A$2:$A$1013,0),0),"")</f>
        <v/>
      </c>
      <c r="C467" s="296" t="str" cm="1">
        <f t="array" ref="C467">IFERROR(INDEX(Sensors_OpuBC_cpXFP!$H$2:$H$1013,MATCH($A467,Sensors_OpuBC_cpXFP!$A$2:$A$1013,0),0),"")</f>
        <v/>
      </c>
      <c r="D467" s="229" t="s">
        <v>811</v>
      </c>
      <c r="E467" s="308" t="str" cm="1">
        <f t="array" ref="E467">IFERROR(INDEX(Ligands_names_and_links!$B$3:$B$111,MATCH($D467,Ligands_names_and_links!$A$3:$A$111,0),0)," ")</f>
        <v>N_methyl_fluoxetine</v>
      </c>
      <c r="R467" s="244"/>
      <c r="U467" s="233"/>
      <c r="AA467" s="233"/>
      <c r="AJ467" s="233"/>
      <c r="AK467" s="233"/>
    </row>
    <row r="468" spans="1:289" hidden="1">
      <c r="A468" s="228"/>
      <c r="B468" s="295" t="str" cm="1">
        <f t="array" ref="B468">IFERROR(INDEX(Sensors_OpuBC_cpXFP!$G$2:$G$1013,MATCH($A468,Sensors_OpuBC_cpXFP!$A$2:$A$1013,0),0),"")</f>
        <v/>
      </c>
      <c r="C468" s="296" t="str" cm="1">
        <f t="array" ref="C468">IFERROR(INDEX(Sensors_OpuBC_cpXFP!$H$2:$H$1013,MATCH($A468,Sensors_OpuBC_cpXFP!$A$2:$A$1013,0),0),"")</f>
        <v/>
      </c>
      <c r="D468" s="229" t="s">
        <v>811</v>
      </c>
      <c r="E468" s="308" t="str" cm="1">
        <f t="array" ref="E468">IFERROR(INDEX(Ligands_names_and_links!$B$3:$B$111,MATCH($D468,Ligands_names_and_links!$A$3:$A$111,0),0)," ")</f>
        <v>N_methyl_fluoxetine</v>
      </c>
      <c r="R468" s="244"/>
      <c r="U468" s="233"/>
      <c r="AA468" s="233"/>
      <c r="AJ468" s="233"/>
      <c r="AK468" s="233"/>
    </row>
    <row r="469" spans="1:289" s="238" customFormat="1" hidden="1">
      <c r="A469" s="228"/>
      <c r="B469" s="295" t="str" cm="1">
        <f t="array" ref="B469">IFERROR(INDEX(Sensors_OpuBC_cpXFP!$G$2:$G$1013,MATCH($A469,Sensors_OpuBC_cpXFP!$A$2:$A$1013,0),0),"")</f>
        <v/>
      </c>
      <c r="C469" s="296" t="str" cm="1">
        <f t="array" ref="C469">IFERROR(INDEX(Sensors_OpuBC_cpXFP!$H$2:$H$1013,MATCH($A469,Sensors_OpuBC_cpXFP!$A$2:$A$1013,0),0),"")</f>
        <v/>
      </c>
      <c r="D469" s="229" t="s">
        <v>811</v>
      </c>
      <c r="E469" s="308" t="str" cm="1">
        <f t="array" ref="E469">IFERROR(INDEX(Ligands_names_and_links!$B$3:$B$111,MATCH($D469,Ligands_names_and_links!$A$3:$A$111,0),0)," ")</f>
        <v>N_methyl_fluoxetine</v>
      </c>
      <c r="F469" s="137"/>
      <c r="G469" s="137"/>
      <c r="H469" s="137"/>
      <c r="I469" s="142"/>
      <c r="J469" s="64"/>
      <c r="K469" s="64"/>
      <c r="L469" s="64"/>
      <c r="M469" s="64"/>
      <c r="N469" s="182"/>
      <c r="O469" s="64"/>
      <c r="P469" s="137"/>
      <c r="Q469" s="64"/>
      <c r="R469" s="244"/>
      <c r="S469" s="64"/>
      <c r="T469" s="64"/>
      <c r="U469" s="233"/>
      <c r="V469" s="64"/>
      <c r="W469" s="64"/>
      <c r="X469" s="64"/>
      <c r="Y469" s="64"/>
      <c r="Z469" s="64"/>
      <c r="AA469" s="233"/>
      <c r="AB469" s="64"/>
      <c r="AC469" s="182"/>
      <c r="AD469" s="64"/>
      <c r="AE469" s="64"/>
      <c r="AF469" s="64"/>
      <c r="AG469" s="64"/>
      <c r="AH469" s="64"/>
      <c r="AI469" s="64"/>
      <c r="AJ469" s="233"/>
      <c r="AK469" s="233"/>
      <c r="AL469" s="64"/>
      <c r="AM469" s="182"/>
      <c r="AN469" s="64"/>
      <c r="AO469" s="64"/>
      <c r="AP469" s="64"/>
      <c r="AQ469" s="64"/>
      <c r="AR469" s="64"/>
      <c r="AS469" s="64"/>
      <c r="AT469" s="64"/>
      <c r="AU469" s="182"/>
      <c r="AV469" s="64"/>
      <c r="AW469" s="64"/>
      <c r="AX469" s="64"/>
      <c r="AY469" s="64"/>
      <c r="AZ469" s="64"/>
      <c r="BA469" s="64"/>
      <c r="BB469" s="64"/>
      <c r="BC469" s="64"/>
      <c r="BD469" s="64"/>
      <c r="BE469" s="64"/>
      <c r="BF469" s="64"/>
      <c r="BG469" s="64"/>
      <c r="BH469" s="64"/>
      <c r="BI469" s="64"/>
      <c r="BJ469" s="64"/>
      <c r="BK469" s="64"/>
      <c r="BL469" s="64"/>
      <c r="BM469" s="64"/>
      <c r="BN469" s="64"/>
      <c r="BO469" s="64"/>
      <c r="BP469" s="64"/>
      <c r="BQ469" s="64"/>
      <c r="BR469" s="64"/>
      <c r="BS469" s="64"/>
      <c r="BT469" s="64"/>
      <c r="BU469" s="64"/>
      <c r="BV469" s="64"/>
      <c r="BW469" s="64"/>
      <c r="BX469" s="64"/>
      <c r="BY469" s="64"/>
      <c r="BZ469" s="64"/>
      <c r="CA469" s="64"/>
      <c r="CB469" s="64"/>
      <c r="CC469" s="64"/>
      <c r="CD469" s="64"/>
      <c r="CE469" s="64"/>
      <c r="CF469" s="64"/>
      <c r="CG469" s="64"/>
      <c r="CH469" s="64"/>
      <c r="CI469" s="64"/>
      <c r="CJ469" s="64"/>
      <c r="CK469" s="64"/>
      <c r="CL469" s="64"/>
      <c r="CM469" s="64"/>
      <c r="CN469" s="64"/>
      <c r="CO469" s="64"/>
      <c r="CP469" s="64"/>
      <c r="CQ469" s="64"/>
      <c r="CR469" s="64"/>
      <c r="CS469" s="64"/>
      <c r="CT469" s="64"/>
      <c r="CU469" s="64"/>
      <c r="CV469" s="64"/>
      <c r="CW469" s="64"/>
      <c r="CX469" s="64"/>
      <c r="CY469" s="64"/>
      <c r="CZ469" s="64"/>
      <c r="DA469" s="64"/>
      <c r="DB469" s="64"/>
      <c r="DC469" s="64"/>
      <c r="DD469" s="64"/>
      <c r="DE469" s="64"/>
      <c r="DF469" s="64"/>
      <c r="DG469" s="64"/>
      <c r="DH469" s="64"/>
      <c r="DI469" s="64"/>
      <c r="DJ469" s="64"/>
      <c r="DK469" s="64"/>
      <c r="DL469" s="64"/>
      <c r="DM469" s="64"/>
      <c r="DN469" s="64"/>
      <c r="DO469" s="64"/>
      <c r="DP469" s="64"/>
      <c r="DQ469" s="64"/>
      <c r="DR469" s="64"/>
      <c r="DS469" s="64"/>
      <c r="DT469" s="64"/>
      <c r="DU469" s="64"/>
      <c r="DV469" s="64"/>
      <c r="DW469" s="64"/>
      <c r="DX469" s="64"/>
      <c r="DY469" s="64"/>
      <c r="DZ469" s="64"/>
      <c r="EA469" s="64"/>
      <c r="EB469" s="64"/>
      <c r="EC469" s="64"/>
      <c r="ED469" s="64"/>
      <c r="EE469" s="64"/>
      <c r="EF469" s="64"/>
      <c r="EG469" s="64"/>
      <c r="EH469" s="64"/>
      <c r="EI469" s="64"/>
      <c r="EJ469" s="64"/>
      <c r="EK469" s="64"/>
      <c r="EL469" s="64"/>
      <c r="EM469" s="64"/>
      <c r="EN469" s="64"/>
      <c r="EO469" s="64"/>
      <c r="EP469" s="64"/>
      <c r="EQ469" s="64"/>
      <c r="ER469" s="64"/>
      <c r="ES469" s="64"/>
      <c r="ET469" s="64"/>
      <c r="EU469" s="64"/>
      <c r="EV469" s="64"/>
      <c r="EW469" s="64"/>
      <c r="EX469" s="64"/>
      <c r="EY469" s="64"/>
      <c r="EZ469" s="64"/>
      <c r="FA469" s="64"/>
      <c r="FB469" s="64"/>
      <c r="FC469" s="64"/>
      <c r="FD469" s="64"/>
      <c r="FE469" s="64"/>
      <c r="FF469" s="64"/>
      <c r="FG469" s="64"/>
      <c r="FH469" s="64"/>
      <c r="FI469" s="64"/>
      <c r="FJ469" s="64"/>
      <c r="FK469" s="64"/>
      <c r="FL469" s="64"/>
      <c r="FM469" s="64"/>
      <c r="FN469" s="64"/>
      <c r="FO469" s="64"/>
      <c r="FP469" s="64"/>
      <c r="FQ469" s="64"/>
      <c r="FR469" s="64"/>
      <c r="FS469" s="64"/>
      <c r="FT469" s="64"/>
      <c r="FU469" s="64"/>
      <c r="FV469" s="64"/>
      <c r="FW469" s="64"/>
      <c r="FX469" s="64"/>
      <c r="FY469" s="64"/>
      <c r="FZ469" s="64"/>
      <c r="GA469" s="64"/>
      <c r="GB469" s="64"/>
      <c r="GC469" s="64"/>
      <c r="GD469" s="64"/>
      <c r="GE469" s="64"/>
      <c r="GF469" s="64"/>
      <c r="GG469" s="64"/>
      <c r="GH469" s="64"/>
      <c r="GI469" s="64"/>
      <c r="GJ469" s="64"/>
      <c r="GK469" s="64"/>
      <c r="GL469" s="64"/>
      <c r="GM469" s="64"/>
      <c r="GN469" s="64"/>
      <c r="GO469" s="64"/>
      <c r="GP469" s="64"/>
      <c r="GQ469" s="64"/>
      <c r="GR469" s="64"/>
      <c r="GS469" s="64"/>
      <c r="GT469" s="64"/>
      <c r="GU469" s="64"/>
      <c r="GV469" s="64"/>
      <c r="GW469" s="64"/>
      <c r="GX469" s="64"/>
      <c r="GY469" s="64"/>
      <c r="GZ469" s="64"/>
      <c r="HA469" s="64"/>
      <c r="HB469" s="64"/>
      <c r="HC469" s="64"/>
      <c r="HD469" s="64"/>
      <c r="HE469" s="64"/>
      <c r="HF469" s="64"/>
      <c r="HG469" s="64"/>
      <c r="HH469" s="64"/>
      <c r="HI469" s="64"/>
      <c r="HJ469" s="64"/>
      <c r="HK469" s="64"/>
      <c r="HL469" s="64"/>
      <c r="HM469" s="64"/>
      <c r="HN469" s="64"/>
      <c r="HO469" s="64"/>
      <c r="HP469" s="64"/>
      <c r="HQ469" s="64"/>
      <c r="HR469" s="64"/>
      <c r="HS469" s="64"/>
      <c r="HT469" s="64"/>
      <c r="HU469" s="64"/>
      <c r="HV469" s="64"/>
      <c r="HW469" s="64"/>
      <c r="HX469" s="64"/>
      <c r="HY469" s="64"/>
      <c r="HZ469" s="64"/>
      <c r="IA469" s="64"/>
      <c r="IB469" s="64"/>
      <c r="IC469" s="64"/>
      <c r="ID469" s="64"/>
      <c r="IE469" s="64"/>
      <c r="IF469" s="64"/>
      <c r="IG469" s="64"/>
      <c r="IH469" s="64"/>
      <c r="II469" s="64"/>
      <c r="IJ469" s="64"/>
      <c r="IK469" s="64"/>
      <c r="IL469" s="64"/>
      <c r="IM469" s="64"/>
      <c r="IN469" s="64"/>
      <c r="IO469" s="64"/>
      <c r="IP469" s="64"/>
      <c r="IQ469" s="64"/>
      <c r="IR469" s="64"/>
      <c r="IS469" s="64"/>
      <c r="IT469" s="64"/>
      <c r="IU469" s="64"/>
      <c r="IV469" s="64"/>
      <c r="IW469" s="64"/>
      <c r="IX469" s="64"/>
      <c r="IY469" s="64"/>
      <c r="IZ469" s="64"/>
      <c r="JA469" s="64"/>
      <c r="JB469" s="64"/>
      <c r="JC469" s="64"/>
      <c r="JD469" s="64"/>
      <c r="JE469" s="64"/>
      <c r="JF469" s="64"/>
      <c r="JG469" s="64"/>
      <c r="JH469" s="64"/>
      <c r="JI469" s="64"/>
      <c r="JJ469" s="64"/>
      <c r="JK469" s="64"/>
      <c r="JL469" s="64"/>
      <c r="JM469" s="64"/>
      <c r="JN469" s="64"/>
      <c r="JO469" s="64"/>
      <c r="JP469" s="64"/>
      <c r="JQ469" s="64"/>
      <c r="JR469" s="64"/>
      <c r="JS469" s="64"/>
      <c r="JT469" s="64"/>
      <c r="JU469" s="64"/>
      <c r="JV469" s="64"/>
      <c r="JW469" s="64"/>
      <c r="JX469" s="64"/>
      <c r="JY469" s="64"/>
      <c r="JZ469" s="64"/>
      <c r="KA469" s="64"/>
      <c r="KB469" s="64"/>
      <c r="KC469" s="64"/>
    </row>
    <row r="470" spans="1:289" hidden="1">
      <c r="A470" s="228" t="s">
        <v>100</v>
      </c>
      <c r="B470" s="295" t="str" cm="1">
        <f t="array" ref="B470">IFERROR(INDEX(Sensors_OpuBC_cpXFP!$G$2:$G$1013,MATCH($A470,Sensors_OpuBC_cpXFP!$A$2:$A$1013,0),0),"")</f>
        <v>iNicSnFR2</v>
      </c>
      <c r="C470" s="296" t="str" cm="1">
        <f t="array" ref="C470">IFERROR(INDEX(Sensors_OpuBC_cpXFP!$H$2:$H$1013,MATCH($A470,Sensors_OpuBC_cpXFP!$A$2:$A$1013,0),0),"")</f>
        <v>CC90</v>
      </c>
      <c r="D470" s="229" t="s">
        <v>813</v>
      </c>
      <c r="E470" s="337" t="str" cm="1">
        <f t="array" ref="E470">IFERROR(INDEX(Ligands_names_and_links!$B$3:$B$111,MATCH($D470,Ligands_names_and_links!$A$3:$A$111,0),0)," ")</f>
        <v>Tropisetron</v>
      </c>
      <c r="L470" s="339" t="s">
        <v>891</v>
      </c>
      <c r="M470" s="64">
        <v>1.2</v>
      </c>
      <c r="R470" s="244"/>
      <c r="U470" s="233"/>
      <c r="AA470" s="233"/>
      <c r="AJ470" s="233"/>
      <c r="AK470" s="233"/>
    </row>
    <row r="471" spans="1:289" hidden="1">
      <c r="A471" s="228" t="s">
        <v>108</v>
      </c>
      <c r="B471" s="295" t="str" cm="1">
        <f t="array" ref="B471">IFERROR(INDEX(Sensors_OpuBC_cpXFP!$G$2:$G$1013,MATCH($A471,Sensors_OpuBC_cpXFP!$A$2:$A$1013,0),0),"")</f>
        <v>iNicSnFR3b</v>
      </c>
      <c r="C471" s="296" t="str" cm="1">
        <f t="array" ref="C471">IFERROR(INDEX(Sensors_OpuBC_cpXFP!$H$2:$H$1013,MATCH($A471,Sensors_OpuBC_cpXFP!$A$2:$A$1013,0),0),"")</f>
        <v>V7</v>
      </c>
      <c r="D471" s="229" t="s">
        <v>813</v>
      </c>
      <c r="E471" s="337" t="str" cm="1">
        <f t="array" ref="E471">IFERROR(INDEX(Ligands_names_and_links!$B$3:$B$111,MATCH($D471,Ligands_names_and_links!$A$3:$A$111,0),0)," ")</f>
        <v>Tropisetron</v>
      </c>
      <c r="L471" s="339" t="s">
        <v>891</v>
      </c>
      <c r="M471" s="64">
        <v>2.2000000000000002</v>
      </c>
      <c r="R471" s="244"/>
      <c r="U471" s="233"/>
      <c r="AA471" s="233"/>
      <c r="AJ471" s="233"/>
      <c r="AK471" s="233"/>
    </row>
    <row r="472" spans="1:289" hidden="1">
      <c r="A472" s="228" t="s">
        <v>301</v>
      </c>
      <c r="B472" s="295" cm="1">
        <f t="array" ref="B472">IFERROR(INDEX(Sensors_OpuBC_cpXFP!$G$2:$G$1013,MATCH($A472,Sensors_OpuBC_cpXFP!$A$2:$A$1013,0),0),"")</f>
        <v>0</v>
      </c>
      <c r="C472" s="296" t="str" cm="1">
        <f t="array" ref="C472">IFERROR(INDEX(Sensors_OpuBC_cpXFP!$H$2:$H$1013,MATCH($A472,Sensors_OpuBC_cpXFP!$A$2:$A$1013,0),0),"")</f>
        <v>V7.1</v>
      </c>
      <c r="D472" s="229" t="s">
        <v>813</v>
      </c>
      <c r="E472" s="337" t="str" cm="1">
        <f t="array" ref="E472">IFERROR(INDEX(Ligands_names_and_links!$B$3:$B$111,MATCH($D472,Ligands_names_and_links!$A$3:$A$111,0),0)," ")</f>
        <v>Tropisetron</v>
      </c>
      <c r="L472" s="339" t="s">
        <v>891</v>
      </c>
      <c r="M472" s="64">
        <v>4.0999999999999996</v>
      </c>
      <c r="R472" s="244">
        <v>2.8</v>
      </c>
      <c r="U472" s="233">
        <v>45.3</v>
      </c>
      <c r="X472" s="64">
        <v>0.97</v>
      </c>
      <c r="AA472" s="233">
        <v>6.0999999999999999E-2</v>
      </c>
      <c r="AJ472" s="233"/>
      <c r="AK472" s="233"/>
    </row>
    <row r="473" spans="1:289" hidden="1">
      <c r="A473" s="234" t="s">
        <v>215</v>
      </c>
      <c r="B473" s="297" cm="1">
        <f t="array" ref="B473">IFERROR(INDEX(Sensors_OpuBC_cpXFP!$G$2:$G$1013,MATCH($A473,Sensors_OpuBC_cpXFP!$A$2:$A$1013,0),0),"")</f>
        <v>0</v>
      </c>
      <c r="C473" s="298" t="str" cm="1">
        <f t="array" ref="C473">IFERROR(INDEX(Sensors_OpuBC_cpXFP!$H$2:$H$1013,MATCH($A473,Sensors_OpuBC_cpXFP!$A$2:$A$1013,0),0),"")</f>
        <v>V7.1.2</v>
      </c>
      <c r="D473" s="235" t="s">
        <v>813</v>
      </c>
      <c r="E473" s="348" t="str" cm="1">
        <f t="array" ref="E473">IFERROR(INDEX(Ligands_names_and_links!$B$3:$B$111,MATCH($D473,Ligands_names_and_links!$A$3:$A$111,0),0)," ")</f>
        <v>Tropisetron</v>
      </c>
      <c r="F473" s="236"/>
      <c r="G473" s="236"/>
      <c r="H473" s="236"/>
      <c r="I473" s="237"/>
      <c r="J473" s="238"/>
      <c r="K473" s="238"/>
      <c r="L473" s="353" t="s">
        <v>891</v>
      </c>
      <c r="M473" s="238">
        <v>7.2</v>
      </c>
      <c r="N473" s="239"/>
      <c r="O473" s="238"/>
      <c r="P473" s="236"/>
      <c r="Q473" s="238"/>
      <c r="R473" s="245">
        <v>2.2000000000000002</v>
      </c>
      <c r="S473" s="238"/>
      <c r="T473" s="238"/>
      <c r="U473" s="243">
        <v>11.8</v>
      </c>
      <c r="V473" s="238"/>
      <c r="W473" s="238"/>
      <c r="X473" s="238">
        <v>0.97</v>
      </c>
      <c r="Y473" s="238"/>
      <c r="Z473" s="238"/>
      <c r="AA473" s="243">
        <v>0.19</v>
      </c>
      <c r="AB473" s="238"/>
      <c r="AC473" s="239"/>
      <c r="AD473" s="238"/>
      <c r="AE473" s="238"/>
      <c r="AF473" s="238"/>
      <c r="AG473" s="238"/>
      <c r="AH473" s="238"/>
      <c r="AI473" s="238"/>
      <c r="AJ473" s="243"/>
      <c r="AK473" s="243"/>
      <c r="AL473" s="238"/>
      <c r="AM473" s="239"/>
      <c r="AN473" s="238"/>
      <c r="AO473" s="238"/>
      <c r="AP473" s="238"/>
      <c r="AQ473" s="238"/>
      <c r="AR473" s="238"/>
      <c r="AS473" s="238"/>
      <c r="AT473" s="238"/>
      <c r="AU473" s="239"/>
    </row>
    <row r="474" spans="1:289" s="238" customFormat="1" hidden="1">
      <c r="A474" s="228" t="s">
        <v>243</v>
      </c>
      <c r="B474" s="295" cm="1">
        <f t="array" ref="B474">IFERROR(INDEX(Sensors_OpuBC_cpXFP!$G$2:$G$1013,MATCH($A474,Sensors_OpuBC_cpXFP!$A$2:$A$1013,0),0),"")</f>
        <v>0</v>
      </c>
      <c r="C474" s="296" t="str" cm="1">
        <f t="array" ref="C474">IFERROR(INDEX(Sensors_OpuBC_cpXFP!$H$2:$H$1013,MATCH($A474,Sensors_OpuBC_cpXFP!$A$2:$A$1013,0),0),"")</f>
        <v>V7.1.3 , V8</v>
      </c>
      <c r="D474" s="229" t="s">
        <v>813</v>
      </c>
      <c r="E474" s="337" t="str" cm="1">
        <f t="array" ref="E474">IFERROR(INDEX(Ligands_names_and_links!$B$3:$B$111,MATCH($D474,Ligands_names_and_links!$A$3:$A$111,0),0)," ")</f>
        <v>Tropisetron</v>
      </c>
      <c r="F474" s="137"/>
      <c r="G474" s="137"/>
      <c r="H474" s="137"/>
      <c r="I474" s="142"/>
      <c r="J474" s="64"/>
      <c r="K474" s="64"/>
      <c r="L474" s="339" t="s">
        <v>891</v>
      </c>
      <c r="M474" s="64">
        <v>4</v>
      </c>
      <c r="N474" s="182"/>
      <c r="O474" s="64"/>
      <c r="P474" s="137"/>
      <c r="Q474" s="64"/>
      <c r="R474" s="244"/>
      <c r="S474" s="64"/>
      <c r="T474" s="64"/>
      <c r="U474" s="233"/>
      <c r="V474" s="64"/>
      <c r="W474" s="64"/>
      <c r="X474" s="64"/>
      <c r="Y474" s="64"/>
      <c r="Z474" s="64"/>
      <c r="AA474" s="233"/>
      <c r="AB474" s="64"/>
      <c r="AC474" s="182"/>
      <c r="AD474" s="64"/>
      <c r="AE474" s="64"/>
      <c r="AF474" s="64"/>
      <c r="AG474" s="64"/>
      <c r="AH474" s="64"/>
      <c r="AI474" s="64"/>
      <c r="AJ474" s="233"/>
      <c r="AK474" s="233"/>
      <c r="AL474" s="64"/>
      <c r="AM474" s="182"/>
      <c r="AN474" s="64"/>
      <c r="AO474" s="64"/>
      <c r="AP474" s="64"/>
      <c r="AQ474" s="64"/>
      <c r="AR474" s="64"/>
      <c r="AS474" s="64"/>
      <c r="AT474" s="64"/>
      <c r="AU474" s="182"/>
      <c r="AV474" s="64"/>
      <c r="AW474" s="64"/>
      <c r="AX474" s="64"/>
      <c r="AY474" s="64"/>
      <c r="AZ474" s="64"/>
      <c r="BA474" s="64"/>
      <c r="BB474" s="64"/>
      <c r="BC474" s="64"/>
      <c r="BD474" s="64"/>
      <c r="BE474" s="64"/>
      <c r="BF474" s="64"/>
      <c r="BG474" s="64"/>
      <c r="BH474" s="64"/>
      <c r="BI474" s="64"/>
      <c r="BJ474" s="64"/>
      <c r="BK474" s="64"/>
      <c r="BL474" s="64"/>
      <c r="BM474" s="64"/>
      <c r="BN474" s="64"/>
      <c r="BO474" s="64"/>
      <c r="BP474" s="64"/>
      <c r="BQ474" s="64"/>
      <c r="BR474" s="64"/>
      <c r="BS474" s="64"/>
      <c r="BT474" s="64"/>
      <c r="BU474" s="64"/>
      <c r="BV474" s="64"/>
      <c r="BW474" s="64"/>
      <c r="BX474" s="64"/>
      <c r="BY474" s="64"/>
      <c r="BZ474" s="64"/>
      <c r="CA474" s="64"/>
      <c r="CB474" s="64"/>
      <c r="CC474" s="64"/>
      <c r="CD474" s="64"/>
      <c r="CE474" s="64"/>
      <c r="CF474" s="64"/>
      <c r="CG474" s="64"/>
      <c r="CH474" s="64"/>
      <c r="CI474" s="64"/>
      <c r="CJ474" s="64"/>
      <c r="CK474" s="64"/>
      <c r="CL474" s="64"/>
      <c r="CM474" s="64"/>
      <c r="CN474" s="64"/>
      <c r="CO474" s="64"/>
      <c r="CP474" s="64"/>
      <c r="CQ474" s="64"/>
      <c r="CR474" s="64"/>
      <c r="CS474" s="64"/>
      <c r="CT474" s="64"/>
      <c r="CU474" s="64"/>
      <c r="CV474" s="64"/>
      <c r="CW474" s="64"/>
      <c r="CX474" s="64"/>
      <c r="CY474" s="64"/>
      <c r="CZ474" s="64"/>
      <c r="DA474" s="64"/>
      <c r="DB474" s="64"/>
      <c r="DC474" s="64"/>
      <c r="DD474" s="64"/>
      <c r="DE474" s="64"/>
      <c r="DF474" s="64"/>
      <c r="DG474" s="64"/>
      <c r="DH474" s="64"/>
      <c r="DI474" s="64"/>
      <c r="DJ474" s="64"/>
      <c r="DK474" s="64"/>
      <c r="DL474" s="64"/>
      <c r="DM474" s="64"/>
      <c r="DN474" s="64"/>
      <c r="DO474" s="64"/>
      <c r="DP474" s="64"/>
      <c r="DQ474" s="64"/>
      <c r="DR474" s="64"/>
      <c r="DS474" s="64"/>
      <c r="DT474" s="64"/>
      <c r="DU474" s="64"/>
      <c r="DV474" s="64"/>
      <c r="DW474" s="64"/>
      <c r="DX474" s="64"/>
      <c r="DY474" s="64"/>
      <c r="DZ474" s="64"/>
      <c r="EA474" s="64"/>
      <c r="EB474" s="64"/>
      <c r="EC474" s="64"/>
      <c r="ED474" s="64"/>
      <c r="EE474" s="64"/>
      <c r="EF474" s="64"/>
      <c r="EG474" s="64"/>
      <c r="EH474" s="64"/>
      <c r="EI474" s="64"/>
      <c r="EJ474" s="64"/>
      <c r="EK474" s="64"/>
      <c r="EL474" s="64"/>
      <c r="EM474" s="64"/>
      <c r="EN474" s="64"/>
      <c r="EO474" s="64"/>
      <c r="EP474" s="64"/>
      <c r="EQ474" s="64"/>
      <c r="ER474" s="64"/>
      <c r="ES474" s="64"/>
      <c r="ET474" s="64"/>
      <c r="EU474" s="64"/>
      <c r="EV474" s="64"/>
      <c r="EW474" s="64"/>
      <c r="EX474" s="64"/>
      <c r="EY474" s="64"/>
      <c r="EZ474" s="64"/>
      <c r="FA474" s="64"/>
      <c r="FB474" s="64"/>
      <c r="FC474" s="64"/>
      <c r="FD474" s="64"/>
      <c r="FE474" s="64"/>
      <c r="FF474" s="64"/>
      <c r="FG474" s="64"/>
      <c r="FH474" s="64"/>
      <c r="FI474" s="64"/>
      <c r="FJ474" s="64"/>
      <c r="FK474" s="64"/>
      <c r="FL474" s="64"/>
      <c r="FM474" s="64"/>
      <c r="FN474" s="64"/>
      <c r="FO474" s="64"/>
      <c r="FP474" s="64"/>
      <c r="FQ474" s="64"/>
      <c r="FR474" s="64"/>
      <c r="FS474" s="64"/>
      <c r="FT474" s="64"/>
      <c r="FU474" s="64"/>
      <c r="FV474" s="64"/>
      <c r="FW474" s="64"/>
      <c r="FX474" s="64"/>
      <c r="FY474" s="64"/>
      <c r="FZ474" s="64"/>
      <c r="GA474" s="64"/>
      <c r="GB474" s="64"/>
      <c r="GC474" s="64"/>
      <c r="GD474" s="64"/>
      <c r="GE474" s="64"/>
      <c r="GF474" s="64"/>
      <c r="GG474" s="64"/>
      <c r="GH474" s="64"/>
      <c r="GI474" s="64"/>
      <c r="GJ474" s="64"/>
      <c r="GK474" s="64"/>
      <c r="GL474" s="64"/>
      <c r="GM474" s="64"/>
      <c r="GN474" s="64"/>
      <c r="GO474" s="64"/>
      <c r="GP474" s="64"/>
      <c r="GQ474" s="64"/>
      <c r="GR474" s="64"/>
      <c r="GS474" s="64"/>
      <c r="GT474" s="64"/>
      <c r="GU474" s="64"/>
      <c r="GV474" s="64"/>
      <c r="GW474" s="64"/>
      <c r="GX474" s="64"/>
      <c r="GY474" s="64"/>
      <c r="GZ474" s="64"/>
      <c r="HA474" s="64"/>
      <c r="HB474" s="64"/>
      <c r="HC474" s="64"/>
      <c r="HD474" s="64"/>
      <c r="HE474" s="64"/>
      <c r="HF474" s="64"/>
      <c r="HG474" s="64"/>
      <c r="HH474" s="64"/>
      <c r="HI474" s="64"/>
      <c r="HJ474" s="64"/>
      <c r="HK474" s="64"/>
      <c r="HL474" s="64"/>
      <c r="HM474" s="64"/>
      <c r="HN474" s="64"/>
      <c r="HO474" s="64"/>
      <c r="HP474" s="64"/>
      <c r="HQ474" s="64"/>
      <c r="HR474" s="64"/>
      <c r="HS474" s="64"/>
      <c r="HT474" s="64"/>
      <c r="HU474" s="64"/>
      <c r="HV474" s="64"/>
      <c r="HW474" s="64"/>
      <c r="HX474" s="64"/>
      <c r="HY474" s="64"/>
      <c r="HZ474" s="64"/>
      <c r="IA474" s="64"/>
      <c r="IB474" s="64"/>
      <c r="IC474" s="64"/>
      <c r="ID474" s="64"/>
      <c r="IE474" s="64"/>
      <c r="IF474" s="64"/>
      <c r="IG474" s="64"/>
      <c r="IH474" s="64"/>
      <c r="II474" s="64"/>
      <c r="IJ474" s="64"/>
      <c r="IK474" s="64"/>
      <c r="IL474" s="64"/>
      <c r="IM474" s="64"/>
      <c r="IN474" s="64"/>
      <c r="IO474" s="64"/>
      <c r="IP474" s="64"/>
      <c r="IQ474" s="64"/>
      <c r="IR474" s="64"/>
      <c r="IS474" s="64"/>
      <c r="IT474" s="64"/>
      <c r="IU474" s="64"/>
      <c r="IV474" s="64"/>
      <c r="IW474" s="64"/>
      <c r="IX474" s="64"/>
      <c r="IY474" s="64"/>
      <c r="IZ474" s="64"/>
      <c r="JA474" s="64"/>
      <c r="JB474" s="64"/>
      <c r="JC474" s="64"/>
      <c r="JD474" s="64"/>
      <c r="JE474" s="64"/>
      <c r="JF474" s="64"/>
      <c r="JG474" s="64"/>
      <c r="JH474" s="64"/>
      <c r="JI474" s="64"/>
      <c r="JJ474" s="64"/>
      <c r="JK474" s="64"/>
      <c r="JL474" s="64"/>
      <c r="JM474" s="64"/>
      <c r="JN474" s="64"/>
      <c r="JO474" s="64"/>
      <c r="JP474" s="64"/>
      <c r="JQ474" s="64"/>
      <c r="JR474" s="64"/>
      <c r="JS474" s="64"/>
      <c r="JT474" s="64"/>
      <c r="JU474" s="64"/>
      <c r="JV474" s="64"/>
      <c r="JW474" s="64"/>
      <c r="JX474" s="64"/>
      <c r="JY474" s="64"/>
      <c r="JZ474" s="64"/>
      <c r="KA474" s="64"/>
      <c r="KB474" s="64"/>
      <c r="KC474" s="64"/>
    </row>
    <row r="475" spans="1:289" hidden="1">
      <c r="A475" s="228" t="s">
        <v>245</v>
      </c>
      <c r="B475" s="295" t="str" cm="1">
        <f t="array" ref="B475">IFERROR(INDEX(Sensors_OpuBC_cpXFP!$G$2:$G$1013,MATCH($A475,Sensors_OpuBC_cpXFP!$A$2:$A$1013,0),0),"")</f>
        <v>AK2 = SKetSnFR1</v>
      </c>
      <c r="C475" s="296" cm="1">
        <f t="array" ref="C475">IFERROR(INDEX(Sensors_OpuBC_cpXFP!$H$2:$H$1013,MATCH($A475,Sensors_OpuBC_cpXFP!$A$2:$A$1013,0),0),"")</f>
        <v>0</v>
      </c>
      <c r="D475" s="229" t="s">
        <v>813</v>
      </c>
      <c r="E475" s="337" t="str" cm="1">
        <f t="array" ref="E475">IFERROR(INDEX(Ligands_names_and_links!$B$3:$B$111,MATCH($D475,Ligands_names_and_links!$A$3:$A$111,0),0)," ")</f>
        <v>Tropisetron</v>
      </c>
      <c r="L475" s="339" t="s">
        <v>891</v>
      </c>
      <c r="M475" s="64">
        <v>1.1000000000000001</v>
      </c>
      <c r="R475" s="244"/>
      <c r="U475" s="233"/>
      <c r="AA475" s="233"/>
      <c r="AJ475" s="233"/>
      <c r="AK475" s="233"/>
    </row>
    <row r="476" spans="1:289" hidden="1">
      <c r="A476" s="228" t="s">
        <v>277</v>
      </c>
      <c r="B476" s="295" cm="1">
        <f t="array" ref="B476">IFERROR(INDEX(Sensors_OpuBC_cpXFP!$G$2:$G$1013,MATCH($A476,Sensors_OpuBC_cpXFP!$A$2:$A$1013,0),0),"")</f>
        <v>0</v>
      </c>
      <c r="C476" s="296" t="str" cm="1">
        <f t="array" ref="C476">IFERROR(INDEX(Sensors_OpuBC_cpXFP!$H$2:$H$1013,MATCH($A476,Sensors_OpuBC_cpXFP!$A$2:$A$1013,0),0),"")</f>
        <v>Scop4</v>
      </c>
      <c r="D476" s="229" t="s">
        <v>813</v>
      </c>
      <c r="E476" s="337" t="str" cm="1">
        <f t="array" ref="E476">IFERROR(INDEX(Ligands_names_and_links!$B$3:$B$111,MATCH($D476,Ligands_names_and_links!$A$3:$A$111,0),0)," ")</f>
        <v>Tropisetron</v>
      </c>
      <c r="L476" s="339" t="s">
        <v>891</v>
      </c>
      <c r="M476" s="64">
        <v>1.6</v>
      </c>
      <c r="R476" s="244"/>
      <c r="U476" s="233"/>
      <c r="AA476" s="233"/>
      <c r="AJ476" s="233"/>
      <c r="AK476" s="233"/>
    </row>
    <row r="477" spans="1:289" hidden="1">
      <c r="A477" s="234" t="s">
        <v>472</v>
      </c>
      <c r="B477" s="297" cm="1">
        <f t="array" ref="B477">IFERROR(INDEX(Sensors_OpuBC_cpXFP!$G$2:$G$1013,MATCH($A477,Sensors_OpuBC_cpXFP!$A$2:$A$1013,0),0),"")</f>
        <v>0</v>
      </c>
      <c r="C477" s="298" t="str" cm="1">
        <f t="array" ref="C477">IFERROR(INDEX(Sensors_OpuBC_cpXFP!$H$2:$H$1013,MATCH($A477,Sensors_OpuBC_cpXFP!$A$2:$A$1013,0),0),"")</f>
        <v>AK1</v>
      </c>
      <c r="D477" s="235" t="s">
        <v>813</v>
      </c>
      <c r="E477" s="348" t="str" cm="1">
        <f t="array" ref="E477">IFERROR(INDEX(Ligands_names_and_links!$B$3:$B$111,MATCH($D477,Ligands_names_and_links!$A$3:$A$111,0),0)," ")</f>
        <v>Tropisetron</v>
      </c>
      <c r="F477" s="236"/>
      <c r="G477" s="236"/>
      <c r="H477" s="236"/>
      <c r="I477" s="237"/>
      <c r="J477" s="238"/>
      <c r="K477" s="238"/>
      <c r="L477" s="353" t="s">
        <v>891</v>
      </c>
      <c r="M477" s="238">
        <v>2.2000000000000002</v>
      </c>
      <c r="N477" s="239"/>
      <c r="O477" s="238"/>
      <c r="P477" s="236"/>
      <c r="Q477" s="238"/>
      <c r="R477" s="245"/>
      <c r="S477" s="238"/>
      <c r="T477" s="238"/>
      <c r="U477" s="243"/>
      <c r="V477" s="238"/>
      <c r="W477" s="238"/>
      <c r="X477" s="238"/>
      <c r="Y477" s="238"/>
      <c r="Z477" s="238"/>
      <c r="AA477" s="243"/>
      <c r="AB477" s="238"/>
      <c r="AC477" s="239"/>
      <c r="AD477" s="238"/>
      <c r="AE477" s="238"/>
      <c r="AF477" s="238"/>
      <c r="AG477" s="238"/>
      <c r="AH477" s="238"/>
      <c r="AI477" s="238"/>
      <c r="AJ477" s="243"/>
      <c r="AK477" s="243"/>
      <c r="AL477" s="238"/>
      <c r="AM477" s="239"/>
      <c r="AN477" s="238"/>
      <c r="AO477" s="238"/>
      <c r="AP477" s="238"/>
      <c r="AQ477" s="238"/>
      <c r="AR477" s="238"/>
      <c r="AS477" s="238"/>
      <c r="AT477" s="238"/>
      <c r="AU477" s="239"/>
    </row>
    <row r="478" spans="1:289" s="238" customFormat="1" hidden="1">
      <c r="A478" s="228" t="s">
        <v>100</v>
      </c>
      <c r="B478" s="295" t="str" cm="1">
        <f t="array" ref="B478">IFERROR(INDEX(Sensors_OpuBC_cpXFP!$G$2:$G$1013,MATCH($A478,Sensors_OpuBC_cpXFP!$A$2:$A$1013,0),0),"")</f>
        <v>iNicSnFR2</v>
      </c>
      <c r="C478" s="296" t="str" cm="1">
        <f t="array" ref="C478">IFERROR(INDEX(Sensors_OpuBC_cpXFP!$H$2:$H$1013,MATCH($A478,Sensors_OpuBC_cpXFP!$A$2:$A$1013,0),0),"")</f>
        <v>CC90</v>
      </c>
      <c r="D478" s="229" t="s">
        <v>814</v>
      </c>
      <c r="E478" s="337" t="str" cm="1">
        <f t="array" ref="E478">IFERROR(INDEX(Ligands_names_and_links!$B$3:$B$111,MATCH($D478,Ligands_names_and_links!$A$3:$A$111,0),0)," ")</f>
        <v>Palanosetron</v>
      </c>
      <c r="F478" s="137"/>
      <c r="G478" s="137"/>
      <c r="H478" s="137"/>
      <c r="I478" s="142"/>
      <c r="J478" s="64"/>
      <c r="K478" s="64"/>
      <c r="L478" s="339" t="s">
        <v>891</v>
      </c>
      <c r="M478" s="64">
        <v>1.1000000000000001</v>
      </c>
      <c r="N478" s="182"/>
      <c r="O478" s="64"/>
      <c r="P478" s="137"/>
      <c r="Q478" s="64"/>
      <c r="R478" s="244"/>
      <c r="S478" s="64"/>
      <c r="T478" s="64"/>
      <c r="U478" s="233"/>
      <c r="V478" s="64"/>
      <c r="W478" s="64"/>
      <c r="X478" s="64"/>
      <c r="Y478" s="64"/>
      <c r="Z478" s="64"/>
      <c r="AA478" s="233"/>
      <c r="AB478" s="64"/>
      <c r="AC478" s="182"/>
      <c r="AD478" s="64"/>
      <c r="AE478" s="64"/>
      <c r="AF478" s="64"/>
      <c r="AG478" s="64"/>
      <c r="AH478" s="64"/>
      <c r="AI478" s="64"/>
      <c r="AJ478" s="233"/>
      <c r="AK478" s="233"/>
      <c r="AL478" s="64"/>
      <c r="AM478" s="182"/>
      <c r="AN478" s="64"/>
      <c r="AO478" s="64"/>
      <c r="AP478" s="64"/>
      <c r="AQ478" s="64"/>
      <c r="AR478" s="64"/>
      <c r="AS478" s="64"/>
      <c r="AT478" s="64"/>
      <c r="AU478" s="182"/>
      <c r="AV478" s="64"/>
      <c r="AW478" s="64"/>
      <c r="AX478" s="64"/>
      <c r="AY478" s="64"/>
      <c r="AZ478" s="64"/>
      <c r="BA478" s="64"/>
      <c r="BB478" s="64"/>
      <c r="BC478" s="64"/>
      <c r="BD478" s="64"/>
      <c r="BE478" s="64"/>
      <c r="BF478" s="64"/>
      <c r="BG478" s="64"/>
      <c r="BH478" s="64"/>
      <c r="BI478" s="64"/>
      <c r="BJ478" s="64"/>
      <c r="BK478" s="64"/>
      <c r="BL478" s="64"/>
      <c r="BM478" s="64"/>
      <c r="BN478" s="64"/>
      <c r="BO478" s="64"/>
      <c r="BP478" s="64"/>
      <c r="BQ478" s="64"/>
      <c r="BR478" s="64"/>
      <c r="BS478" s="64"/>
      <c r="BT478" s="64"/>
      <c r="BU478" s="64"/>
      <c r="BV478" s="64"/>
      <c r="BW478" s="64"/>
      <c r="BX478" s="64"/>
      <c r="BY478" s="64"/>
      <c r="BZ478" s="64"/>
      <c r="CA478" s="64"/>
      <c r="CB478" s="64"/>
      <c r="CC478" s="64"/>
      <c r="CD478" s="64"/>
      <c r="CE478" s="64"/>
      <c r="CF478" s="64"/>
      <c r="CG478" s="64"/>
      <c r="CH478" s="64"/>
      <c r="CI478" s="64"/>
      <c r="CJ478" s="64"/>
      <c r="CK478" s="64"/>
      <c r="CL478" s="64"/>
      <c r="CM478" s="64"/>
      <c r="CN478" s="64"/>
      <c r="CO478" s="64"/>
      <c r="CP478" s="64"/>
      <c r="CQ478" s="64"/>
      <c r="CR478" s="64"/>
      <c r="CS478" s="64"/>
      <c r="CT478" s="64"/>
      <c r="CU478" s="64"/>
      <c r="CV478" s="64"/>
      <c r="CW478" s="64"/>
      <c r="CX478" s="64"/>
      <c r="CY478" s="64"/>
      <c r="CZ478" s="64"/>
      <c r="DA478" s="64"/>
      <c r="DB478" s="64"/>
      <c r="DC478" s="64"/>
      <c r="DD478" s="64"/>
      <c r="DE478" s="64"/>
      <c r="DF478" s="64"/>
      <c r="DG478" s="64"/>
      <c r="DH478" s="64"/>
      <c r="DI478" s="64"/>
      <c r="DJ478" s="64"/>
      <c r="DK478" s="64"/>
      <c r="DL478" s="64"/>
      <c r="DM478" s="64"/>
      <c r="DN478" s="64"/>
      <c r="DO478" s="64"/>
      <c r="DP478" s="64"/>
      <c r="DQ478" s="64"/>
      <c r="DR478" s="64"/>
      <c r="DS478" s="64"/>
      <c r="DT478" s="64"/>
      <c r="DU478" s="64"/>
      <c r="DV478" s="64"/>
      <c r="DW478" s="64"/>
      <c r="DX478" s="64"/>
      <c r="DY478" s="64"/>
      <c r="DZ478" s="64"/>
      <c r="EA478" s="64"/>
      <c r="EB478" s="64"/>
      <c r="EC478" s="64"/>
      <c r="ED478" s="64"/>
      <c r="EE478" s="64"/>
      <c r="EF478" s="64"/>
      <c r="EG478" s="64"/>
      <c r="EH478" s="64"/>
      <c r="EI478" s="64"/>
      <c r="EJ478" s="64"/>
      <c r="EK478" s="64"/>
      <c r="EL478" s="64"/>
      <c r="EM478" s="64"/>
      <c r="EN478" s="64"/>
      <c r="EO478" s="64"/>
      <c r="EP478" s="64"/>
      <c r="EQ478" s="64"/>
      <c r="ER478" s="64"/>
      <c r="ES478" s="64"/>
      <c r="ET478" s="64"/>
      <c r="EU478" s="64"/>
      <c r="EV478" s="64"/>
      <c r="EW478" s="64"/>
      <c r="EX478" s="64"/>
      <c r="EY478" s="64"/>
      <c r="EZ478" s="64"/>
      <c r="FA478" s="64"/>
      <c r="FB478" s="64"/>
      <c r="FC478" s="64"/>
      <c r="FD478" s="64"/>
      <c r="FE478" s="64"/>
      <c r="FF478" s="64"/>
      <c r="FG478" s="64"/>
      <c r="FH478" s="64"/>
      <c r="FI478" s="64"/>
      <c r="FJ478" s="64"/>
      <c r="FK478" s="64"/>
      <c r="FL478" s="64"/>
      <c r="FM478" s="64"/>
      <c r="FN478" s="64"/>
      <c r="FO478" s="64"/>
      <c r="FP478" s="64"/>
      <c r="FQ478" s="64"/>
      <c r="FR478" s="64"/>
      <c r="FS478" s="64"/>
      <c r="FT478" s="64"/>
      <c r="FU478" s="64"/>
      <c r="FV478" s="64"/>
      <c r="FW478" s="64"/>
      <c r="FX478" s="64"/>
      <c r="FY478" s="64"/>
      <c r="FZ478" s="64"/>
      <c r="GA478" s="64"/>
      <c r="GB478" s="64"/>
      <c r="GC478" s="64"/>
      <c r="GD478" s="64"/>
      <c r="GE478" s="64"/>
      <c r="GF478" s="64"/>
      <c r="GG478" s="64"/>
      <c r="GH478" s="64"/>
      <c r="GI478" s="64"/>
      <c r="GJ478" s="64"/>
      <c r="GK478" s="64"/>
      <c r="GL478" s="64"/>
      <c r="GM478" s="64"/>
      <c r="GN478" s="64"/>
      <c r="GO478" s="64"/>
      <c r="GP478" s="64"/>
      <c r="GQ478" s="64"/>
      <c r="GR478" s="64"/>
      <c r="GS478" s="64"/>
      <c r="GT478" s="64"/>
      <c r="GU478" s="64"/>
      <c r="GV478" s="64"/>
      <c r="GW478" s="64"/>
      <c r="GX478" s="64"/>
      <c r="GY478" s="64"/>
      <c r="GZ478" s="64"/>
      <c r="HA478" s="64"/>
      <c r="HB478" s="64"/>
      <c r="HC478" s="64"/>
      <c r="HD478" s="64"/>
      <c r="HE478" s="64"/>
      <c r="HF478" s="64"/>
      <c r="HG478" s="64"/>
      <c r="HH478" s="64"/>
      <c r="HI478" s="64"/>
      <c r="HJ478" s="64"/>
      <c r="HK478" s="64"/>
      <c r="HL478" s="64"/>
      <c r="HM478" s="64"/>
      <c r="HN478" s="64"/>
      <c r="HO478" s="64"/>
      <c r="HP478" s="64"/>
      <c r="HQ478" s="64"/>
      <c r="HR478" s="64"/>
      <c r="HS478" s="64"/>
      <c r="HT478" s="64"/>
      <c r="HU478" s="64"/>
      <c r="HV478" s="64"/>
      <c r="HW478" s="64"/>
      <c r="HX478" s="64"/>
      <c r="HY478" s="64"/>
      <c r="HZ478" s="64"/>
      <c r="IA478" s="64"/>
      <c r="IB478" s="64"/>
      <c r="IC478" s="64"/>
      <c r="ID478" s="64"/>
      <c r="IE478" s="64"/>
      <c r="IF478" s="64"/>
      <c r="IG478" s="64"/>
      <c r="IH478" s="64"/>
      <c r="II478" s="64"/>
      <c r="IJ478" s="64"/>
      <c r="IK478" s="64"/>
      <c r="IL478" s="64"/>
      <c r="IM478" s="64"/>
      <c r="IN478" s="64"/>
      <c r="IO478" s="64"/>
      <c r="IP478" s="64"/>
      <c r="IQ478" s="64"/>
      <c r="IR478" s="64"/>
      <c r="IS478" s="64"/>
      <c r="IT478" s="64"/>
      <c r="IU478" s="64"/>
      <c r="IV478" s="64"/>
      <c r="IW478" s="64"/>
      <c r="IX478" s="64"/>
      <c r="IY478" s="64"/>
      <c r="IZ478" s="64"/>
      <c r="JA478" s="64"/>
      <c r="JB478" s="64"/>
      <c r="JC478" s="64"/>
      <c r="JD478" s="64"/>
      <c r="JE478" s="64"/>
      <c r="JF478" s="64"/>
      <c r="JG478" s="64"/>
      <c r="JH478" s="64"/>
      <c r="JI478" s="64"/>
      <c r="JJ478" s="64"/>
      <c r="JK478" s="64"/>
      <c r="JL478" s="64"/>
      <c r="JM478" s="64"/>
      <c r="JN478" s="64"/>
      <c r="JO478" s="64"/>
      <c r="JP478" s="64"/>
      <c r="JQ478" s="64"/>
      <c r="JR478" s="64"/>
      <c r="JS478" s="64"/>
      <c r="JT478" s="64"/>
      <c r="JU478" s="64"/>
      <c r="JV478" s="64"/>
      <c r="JW478" s="64"/>
      <c r="JX478" s="64"/>
      <c r="JY478" s="64"/>
      <c r="JZ478" s="64"/>
      <c r="KA478" s="64"/>
      <c r="KB478" s="64"/>
      <c r="KC478" s="64"/>
    </row>
    <row r="479" spans="1:289" hidden="1">
      <c r="A479" s="228" t="s">
        <v>108</v>
      </c>
      <c r="B479" s="295" t="str" cm="1">
        <f t="array" ref="B479">IFERROR(INDEX(Sensors_OpuBC_cpXFP!$G$2:$G$1013,MATCH($A479,Sensors_OpuBC_cpXFP!$A$2:$A$1013,0),0),"")</f>
        <v>iNicSnFR3b</v>
      </c>
      <c r="C479" s="296" t="str" cm="1">
        <f t="array" ref="C479">IFERROR(INDEX(Sensors_OpuBC_cpXFP!$H$2:$H$1013,MATCH($A479,Sensors_OpuBC_cpXFP!$A$2:$A$1013,0),0),"")</f>
        <v>V7</v>
      </c>
      <c r="D479" s="229" t="s">
        <v>814</v>
      </c>
      <c r="E479" s="337" t="str" cm="1">
        <f t="array" ref="E479">IFERROR(INDEX(Ligands_names_and_links!$B$3:$B$111,MATCH($D479,Ligands_names_and_links!$A$3:$A$111,0),0)," ")</f>
        <v>Palanosetron</v>
      </c>
      <c r="L479" s="339" t="s">
        <v>891</v>
      </c>
      <c r="M479" s="64">
        <v>1.1000000000000001</v>
      </c>
      <c r="R479" s="244"/>
      <c r="U479" s="233"/>
      <c r="AA479" s="233"/>
      <c r="AJ479" s="233"/>
      <c r="AK479" s="233"/>
    </row>
    <row r="480" spans="1:289" hidden="1">
      <c r="A480" s="228" t="s">
        <v>301</v>
      </c>
      <c r="B480" s="295" cm="1">
        <f t="array" ref="B480">IFERROR(INDEX(Sensors_OpuBC_cpXFP!$G$2:$G$1013,MATCH($A480,Sensors_OpuBC_cpXFP!$A$2:$A$1013,0),0),"")</f>
        <v>0</v>
      </c>
      <c r="C480" s="296" t="str" cm="1">
        <f t="array" ref="C480">IFERROR(INDEX(Sensors_OpuBC_cpXFP!$H$2:$H$1013,MATCH($A480,Sensors_OpuBC_cpXFP!$A$2:$A$1013,0),0),"")</f>
        <v>V7.1</v>
      </c>
      <c r="D480" s="229" t="s">
        <v>814</v>
      </c>
      <c r="E480" s="337" t="str" cm="1">
        <f t="array" ref="E480">IFERROR(INDEX(Ligands_names_and_links!$B$3:$B$111,MATCH($D480,Ligands_names_and_links!$A$3:$A$111,0),0)," ")</f>
        <v>Palanosetron</v>
      </c>
      <c r="L480" s="339" t="s">
        <v>891</v>
      </c>
      <c r="M480" s="64">
        <v>2.4</v>
      </c>
      <c r="R480" s="244">
        <v>3.2</v>
      </c>
      <c r="U480" s="233">
        <v>12.6</v>
      </c>
      <c r="X480" s="64">
        <v>1.1000000000000001</v>
      </c>
      <c r="AA480" s="233">
        <v>0.25</v>
      </c>
      <c r="AJ480" s="233"/>
      <c r="AK480" s="233"/>
    </row>
    <row r="481" spans="1:47" hidden="1">
      <c r="A481" s="228" t="s">
        <v>215</v>
      </c>
      <c r="B481" s="295" cm="1">
        <f t="array" ref="B481">IFERROR(INDEX(Sensors_OpuBC_cpXFP!$G$2:$G$1013,MATCH($A481,Sensors_OpuBC_cpXFP!$A$2:$A$1013,0),0),"")</f>
        <v>0</v>
      </c>
      <c r="C481" s="296" t="str" cm="1">
        <f t="array" ref="C481">IFERROR(INDEX(Sensors_OpuBC_cpXFP!$H$2:$H$1013,MATCH($A481,Sensors_OpuBC_cpXFP!$A$2:$A$1013,0),0),"")</f>
        <v>V7.1.2</v>
      </c>
      <c r="D481" s="229" t="s">
        <v>814</v>
      </c>
      <c r="E481" s="337" t="str" cm="1">
        <f t="array" ref="E481">IFERROR(INDEX(Ligands_names_and_links!$B$3:$B$111,MATCH($D481,Ligands_names_and_links!$A$3:$A$111,0),0)," ")</f>
        <v>Palanosetron</v>
      </c>
      <c r="L481" s="339" t="s">
        <v>891</v>
      </c>
      <c r="M481" s="64">
        <v>5.3</v>
      </c>
      <c r="R481" s="244">
        <v>5.4</v>
      </c>
      <c r="U481" s="233">
        <v>3.3</v>
      </c>
      <c r="X481" s="64">
        <v>1.1000000000000001</v>
      </c>
      <c r="AA481" s="233">
        <v>1.6</v>
      </c>
      <c r="AJ481" s="233"/>
      <c r="AK481" s="233"/>
    </row>
    <row r="482" spans="1:47" hidden="1">
      <c r="A482" s="228" t="s">
        <v>243</v>
      </c>
      <c r="B482" s="295" cm="1">
        <f t="array" ref="B482">IFERROR(INDEX(Sensors_OpuBC_cpXFP!$G$2:$G$1013,MATCH($A482,Sensors_OpuBC_cpXFP!$A$2:$A$1013,0),0),"")</f>
        <v>0</v>
      </c>
      <c r="C482" s="296" t="str" cm="1">
        <f t="array" ref="C482">IFERROR(INDEX(Sensors_OpuBC_cpXFP!$H$2:$H$1013,MATCH($A482,Sensors_OpuBC_cpXFP!$A$2:$A$1013,0),0),"")</f>
        <v>V7.1.3 , V8</v>
      </c>
      <c r="D482" s="229" t="s">
        <v>814</v>
      </c>
      <c r="E482" s="337" t="str" cm="1">
        <f t="array" ref="E482">IFERROR(INDEX(Ligands_names_and_links!$B$3:$B$111,MATCH($D482,Ligands_names_and_links!$A$3:$A$111,0),0)," ")</f>
        <v>Palanosetron</v>
      </c>
      <c r="L482" s="339" t="s">
        <v>891</v>
      </c>
      <c r="M482" s="64">
        <v>1.9</v>
      </c>
      <c r="R482" s="244"/>
      <c r="U482" s="233"/>
      <c r="AA482" s="233"/>
      <c r="AJ482" s="233"/>
      <c r="AK482" s="233"/>
    </row>
    <row r="483" spans="1:47" hidden="1">
      <c r="A483" s="228" t="s">
        <v>277</v>
      </c>
      <c r="B483" s="295" cm="1">
        <f t="array" ref="B483">IFERROR(INDEX(Sensors_OpuBC_cpXFP!$G$2:$G$1013,MATCH($A483,Sensors_OpuBC_cpXFP!$A$2:$A$1013,0),0),"")</f>
        <v>0</v>
      </c>
      <c r="C483" s="296" t="str" cm="1">
        <f t="array" ref="C483">IFERROR(INDEX(Sensors_OpuBC_cpXFP!$H$2:$H$1013,MATCH($A483,Sensors_OpuBC_cpXFP!$A$2:$A$1013,0),0),"")</f>
        <v>Scop4</v>
      </c>
      <c r="D483" s="229" t="s">
        <v>814</v>
      </c>
      <c r="E483" s="337" t="str" cm="1">
        <f t="array" ref="E483">IFERROR(INDEX(Ligands_names_and_links!$B$3:$B$111,MATCH($D483,Ligands_names_and_links!$A$3:$A$111,0),0)," ")</f>
        <v>Palanosetron</v>
      </c>
      <c r="L483" s="339" t="s">
        <v>891</v>
      </c>
      <c r="M483" s="64">
        <v>2.6</v>
      </c>
      <c r="R483" s="244">
        <v>1.8</v>
      </c>
      <c r="U483" s="233">
        <v>7.97</v>
      </c>
      <c r="X483" s="64">
        <v>1.1200000000000001</v>
      </c>
      <c r="AA483" s="233">
        <v>0.23</v>
      </c>
      <c r="AJ483" s="233"/>
      <c r="AK483" s="233"/>
    </row>
    <row r="484" spans="1:47" hidden="1">
      <c r="A484" s="228" t="s">
        <v>472</v>
      </c>
      <c r="B484" s="295" cm="1">
        <f t="array" ref="B484">IFERROR(INDEX(Sensors_OpuBC_cpXFP!$G$2:$G$1013,MATCH($A484,Sensors_OpuBC_cpXFP!$A$2:$A$1013,0),0),"")</f>
        <v>0</v>
      </c>
      <c r="C484" s="296" t="str" cm="1">
        <f t="array" ref="C484">IFERROR(INDEX(Sensors_OpuBC_cpXFP!$H$2:$H$1013,MATCH($A484,Sensors_OpuBC_cpXFP!$A$2:$A$1013,0),0),"")</f>
        <v>AK1</v>
      </c>
      <c r="D484" s="229" t="s">
        <v>814</v>
      </c>
      <c r="E484" s="337" t="str" cm="1">
        <f t="array" ref="E484">IFERROR(INDEX(Ligands_names_and_links!$B$3:$B$111,MATCH($D484,Ligands_names_and_links!$A$3:$A$111,0),0)," ")</f>
        <v>Palanosetron</v>
      </c>
      <c r="L484" s="339" t="s">
        <v>891</v>
      </c>
      <c r="M484" s="64">
        <v>2.7</v>
      </c>
      <c r="R484" s="244"/>
      <c r="U484" s="233"/>
      <c r="AA484" s="233"/>
      <c r="AJ484" s="233"/>
      <c r="AK484" s="233"/>
    </row>
    <row r="485" spans="1:47" hidden="1">
      <c r="A485" s="228" t="s">
        <v>732</v>
      </c>
      <c r="B485" s="295" cm="1">
        <f t="array" ref="B485">IFERROR(INDEX(Sensors_OpuBC_cpXFP!$G$2:$G$1013,MATCH($A485,Sensors_OpuBC_cpXFP!$A$2:$A$1013,0),0),"")</f>
        <v>0</v>
      </c>
      <c r="C485" s="296" t="str" cm="1">
        <f t="array" ref="C485">IFERROR(INDEX(Sensors_OpuBC_cpXFP!$H$2:$H$1013,MATCH($A485,Sensors_OpuBC_cpXFP!$A$2:$A$1013,0),0),"")</f>
        <v>cc70</v>
      </c>
      <c r="D485" s="229" t="s">
        <v>814</v>
      </c>
      <c r="E485" s="337" t="str" cm="1">
        <f t="array" ref="E485">IFERROR(INDEX(Ligands_names_and_links!$B$3:$B$111,MATCH($D485,Ligands_names_and_links!$A$3:$A$111,0),0)," ")</f>
        <v>Palanosetron</v>
      </c>
      <c r="L485" s="339" t="s">
        <v>891</v>
      </c>
      <c r="M485" s="64">
        <v>1.7</v>
      </c>
      <c r="R485" s="244"/>
      <c r="U485" s="233"/>
      <c r="AA485" s="233"/>
      <c r="AJ485" s="233"/>
      <c r="AK485" s="233"/>
    </row>
    <row r="486" spans="1:47" hidden="1">
      <c r="A486" s="228" t="s">
        <v>87</v>
      </c>
      <c r="B486" s="295" t="str" cm="1">
        <f t="array" ref="B486">IFERROR(INDEX(Sensors_OpuBC_cpXFP!$G$2:$G$1013,MATCH($A486,Sensors_OpuBC_cpXFP!$A$2:$A$1013,0),0),"")</f>
        <v xml:space="preserve">iNIcSnFR1 </v>
      </c>
      <c r="C486" s="296" t="str" cm="1">
        <f t="array" ref="C486">IFERROR(INDEX(Sensors_OpuBC_cpXFP!$H$2:$H$1013,MATCH($A486,Sensors_OpuBC_cpXFP!$A$2:$A$1013,0),0),"")</f>
        <v>V4.6, CC47</v>
      </c>
      <c r="D486" s="229" t="s">
        <v>815</v>
      </c>
      <c r="E486" s="337" t="str" cm="1">
        <f t="array" ref="E486">IFERROR(INDEX(Ligands_names_and_links!$B$3:$B$111,MATCH($D486,Ligands_names_and_links!$A$3:$A$111,0),0)," ")</f>
        <v>SLV 319 (+/-)</v>
      </c>
      <c r="L486" s="339" t="s">
        <v>891</v>
      </c>
      <c r="M486" s="64">
        <v>1.5</v>
      </c>
      <c r="R486" s="244"/>
      <c r="U486" s="233"/>
      <c r="AA486" s="233"/>
      <c r="AJ486" s="233"/>
      <c r="AK486" s="233"/>
    </row>
    <row r="487" spans="1:47" hidden="1">
      <c r="A487" s="228" t="s">
        <v>241</v>
      </c>
      <c r="B487" s="295" t="s">
        <v>335</v>
      </c>
      <c r="C487" s="296" t="str" cm="1">
        <f t="array" ref="C487">IFERROR(INDEX(Sensors_OpuBC_cpXFP!$H$2:$H$1013,MATCH($A487,Sensors_OpuBC_cpXFP!$A$2:$A$1013,0),0),"")</f>
        <v>L194D1</v>
      </c>
      <c r="D487" s="229" t="s">
        <v>815</v>
      </c>
      <c r="E487" s="337" t="str" cm="1">
        <f t="array" ref="E487">IFERROR(INDEX(Ligands_names_and_links!$B$3:$B$111,MATCH($D487,Ligands_names_and_links!$A$3:$A$111,0),0)," ")</f>
        <v>SLV 319 (+/-)</v>
      </c>
      <c r="L487" s="339" t="s">
        <v>891</v>
      </c>
      <c r="M487" s="64">
        <v>4.4000000000000004</v>
      </c>
      <c r="R487" s="244">
        <v>6.1</v>
      </c>
      <c r="U487" s="233">
        <v>36.4</v>
      </c>
      <c r="AA487" s="71">
        <v>0.1</v>
      </c>
      <c r="AJ487" s="233"/>
      <c r="AK487" s="233"/>
    </row>
    <row r="488" spans="1:47" s="253" customFormat="1" hidden="1">
      <c r="A488" s="228" t="s">
        <v>629</v>
      </c>
      <c r="B488" s="295" cm="1">
        <f t="array" ref="B488">IFERROR(INDEX(Sensors_OpuBC_cpXFP!$G$2:$G$1013,MATCH($A488,Sensors_OpuBC_cpXFP!$A$2:$A$1013,0),0),"")</f>
        <v>0</v>
      </c>
      <c r="C488" s="296" t="str" cm="1">
        <f t="array" ref="C488">IFERROR(INDEX(Sensors_OpuBC_cpXFP!$H$2:$H$1013,MATCH($A488,Sensors_OpuBC_cpXFP!$A$2:$A$1013,0),0),"")</f>
        <v>v7 436A</v>
      </c>
      <c r="D488" s="229" t="s">
        <v>815</v>
      </c>
      <c r="E488" s="337" t="str" cm="1">
        <f t="array" ref="E488">IFERROR(INDEX(Ligands_names_and_links!$B$3:$B$111,MATCH($D488,Ligands_names_and_links!$A$3:$A$111,0),0)," ")</f>
        <v>SLV 319 (+/-)</v>
      </c>
      <c r="F488" s="137"/>
      <c r="G488" s="137"/>
      <c r="H488" s="137"/>
      <c r="I488" s="142"/>
      <c r="J488" s="64"/>
      <c r="K488" s="64"/>
      <c r="L488" s="339" t="s">
        <v>891</v>
      </c>
      <c r="M488" s="64">
        <v>1.4</v>
      </c>
      <c r="N488" s="182"/>
      <c r="O488" s="64"/>
      <c r="P488" s="137"/>
      <c r="Q488" s="64"/>
      <c r="R488" s="244">
        <v>0.59</v>
      </c>
      <c r="S488" s="64"/>
      <c r="T488" s="64"/>
      <c r="U488" s="233">
        <v>25.05</v>
      </c>
      <c r="V488" s="64"/>
      <c r="W488" s="64"/>
      <c r="X488" s="64"/>
      <c r="Y488" s="64"/>
      <c r="Z488" s="64"/>
      <c r="AA488" s="361">
        <v>0.01</v>
      </c>
      <c r="AB488" s="64"/>
      <c r="AC488" s="182"/>
      <c r="AD488" s="64"/>
      <c r="AE488" s="64"/>
      <c r="AF488" s="64"/>
      <c r="AG488" s="64"/>
      <c r="AH488" s="64"/>
      <c r="AI488" s="64"/>
      <c r="AJ488" s="233"/>
      <c r="AK488" s="233"/>
      <c r="AL488" s="64"/>
      <c r="AM488" s="182"/>
      <c r="AN488" s="64"/>
      <c r="AO488" s="64"/>
      <c r="AP488" s="64"/>
      <c r="AQ488" s="64"/>
      <c r="AR488" s="64"/>
      <c r="AS488" s="64"/>
      <c r="AT488" s="64"/>
      <c r="AU488" s="182"/>
    </row>
    <row r="489" spans="1:47" hidden="1">
      <c r="A489" s="249" t="s">
        <v>87</v>
      </c>
      <c r="B489" s="299" t="str" cm="1">
        <f t="array" ref="B489">IFERROR(INDEX(Sensors_OpuBC_cpXFP!$G$2:$G$1013,MATCH($A489,Sensors_OpuBC_cpXFP!$A$2:$A$1013,0),0),"")</f>
        <v xml:space="preserve">iNIcSnFR1 </v>
      </c>
      <c r="C489" s="300" t="str" cm="1">
        <f t="array" ref="C489">IFERROR(INDEX(Sensors_OpuBC_cpXFP!$H$2:$H$1013,MATCH($A489,Sensors_OpuBC_cpXFP!$A$2:$A$1013,0),0),"")</f>
        <v>V4.6, CC47</v>
      </c>
      <c r="D489" s="250" t="s">
        <v>817</v>
      </c>
      <c r="E489" s="358" t="str" cm="1">
        <f t="array" ref="E489">IFERROR(INDEX(Ligands_names_and_links!$B$3:$B$111,MATCH($D489,Ligands_names_and_links!$A$3:$A$111,0),0)," ")</f>
        <v>AM 6545</v>
      </c>
      <c r="F489" s="251"/>
      <c r="G489" s="251"/>
      <c r="H489" s="251"/>
      <c r="I489" s="252"/>
      <c r="J489" s="253"/>
      <c r="K489" s="253"/>
      <c r="L489" s="359" t="s">
        <v>891</v>
      </c>
      <c r="M489" s="253">
        <v>1.9</v>
      </c>
      <c r="N489" s="254"/>
      <c r="O489" s="253"/>
      <c r="P489" s="251"/>
      <c r="Q489" s="253"/>
      <c r="R489" s="255">
        <v>1.27</v>
      </c>
      <c r="S489" s="253"/>
      <c r="T489" s="253"/>
      <c r="U489" s="256">
        <v>31.5</v>
      </c>
      <c r="V489" s="253"/>
      <c r="W489" s="253"/>
      <c r="X489" s="253"/>
      <c r="Y489" s="253"/>
      <c r="Z489" s="253"/>
      <c r="AA489" s="71">
        <v>1.4999999999999999E-2</v>
      </c>
      <c r="AB489" s="253"/>
      <c r="AC489" s="254"/>
      <c r="AD489" s="253"/>
      <c r="AE489" s="253"/>
      <c r="AF489" s="253"/>
      <c r="AG489" s="253"/>
      <c r="AH489" s="253"/>
      <c r="AI489" s="253"/>
      <c r="AJ489" s="256"/>
      <c r="AK489" s="256"/>
      <c r="AL489" s="253"/>
      <c r="AM489" s="254"/>
      <c r="AN489" s="253"/>
      <c r="AO489" s="253"/>
      <c r="AP489" s="253"/>
      <c r="AQ489" s="253"/>
      <c r="AR489" s="253"/>
      <c r="AS489" s="253"/>
      <c r="AT489" s="253"/>
      <c r="AU489" s="254"/>
    </row>
    <row r="490" spans="1:47" hidden="1">
      <c r="A490" s="228" t="s">
        <v>215</v>
      </c>
      <c r="B490" s="295" cm="1">
        <f t="array" ref="B490">IFERROR(INDEX(Sensors_OpuBC_cpXFP!$G$2:$G$1013,MATCH($A490,Sensors_OpuBC_cpXFP!$A$2:$A$1013,0),0),"")</f>
        <v>0</v>
      </c>
      <c r="C490" s="296" t="str" cm="1">
        <f t="array" ref="C490">IFERROR(INDEX(Sensors_OpuBC_cpXFP!$H$2:$H$1013,MATCH($A490,Sensors_OpuBC_cpXFP!$A$2:$A$1013,0),0),"")</f>
        <v>V7.1.2</v>
      </c>
      <c r="D490" s="229" t="s">
        <v>817</v>
      </c>
      <c r="E490" s="337" t="str" cm="1">
        <f t="array" ref="E490">IFERROR(INDEX(Ligands_names_and_links!$B$3:$B$111,MATCH($D490,Ligands_names_and_links!$A$3:$A$111,0),0)," ")</f>
        <v>AM 6545</v>
      </c>
      <c r="L490" s="339" t="s">
        <v>891</v>
      </c>
      <c r="M490" s="64">
        <v>1.1000000000000001</v>
      </c>
      <c r="R490" s="244"/>
      <c r="U490" s="233"/>
      <c r="AA490" s="233"/>
      <c r="AJ490" s="233"/>
      <c r="AK490" s="233"/>
    </row>
    <row r="491" spans="1:47" hidden="1">
      <c r="A491" s="228" t="s">
        <v>241</v>
      </c>
      <c r="B491" s="295" t="s">
        <v>335</v>
      </c>
      <c r="C491" s="296" t="str" cm="1">
        <f t="array" ref="C491">IFERROR(INDEX(Sensors_OpuBC_cpXFP!$H$2:$H$1013,MATCH($A491,Sensors_OpuBC_cpXFP!$A$2:$A$1013,0),0),"")</f>
        <v>L194D1</v>
      </c>
      <c r="D491" s="229" t="s">
        <v>817</v>
      </c>
      <c r="E491" s="337" t="str" cm="1">
        <f t="array" ref="E491">IFERROR(INDEX(Ligands_names_and_links!$B$3:$B$111,MATCH($D491,Ligands_names_and_links!$A$3:$A$111,0),0)," ")</f>
        <v>AM 6545</v>
      </c>
      <c r="L491" s="339" t="s">
        <v>891</v>
      </c>
      <c r="M491" s="64">
        <v>4.5999999999999996</v>
      </c>
      <c r="R491" s="244">
        <v>5.6</v>
      </c>
      <c r="U491" s="233">
        <v>70.5</v>
      </c>
      <c r="AA491" s="71">
        <v>3.5999999999999997E-2</v>
      </c>
      <c r="AJ491" s="233"/>
      <c r="AK491" s="233"/>
    </row>
    <row r="492" spans="1:47" hidden="1">
      <c r="A492" s="228" t="s">
        <v>735</v>
      </c>
      <c r="B492" s="295" cm="1">
        <f t="array" ref="B492">IFERROR(INDEX(Sensors_OpuBC_cpXFP!$G$2:$G$1013,MATCH($A492,Sensors_OpuBC_cpXFP!$A$2:$A$1013,0),0),"")</f>
        <v>0</v>
      </c>
      <c r="C492" s="296" cm="1">
        <f t="array" ref="C492">IFERROR(INDEX(Sensors_OpuBC_cpXFP!$H$2:$H$1013,MATCH($A492,Sensors_OpuBC_cpXFP!$A$2:$A$1013,0),0),"")</f>
        <v>0</v>
      </c>
      <c r="D492" s="229" t="s">
        <v>817</v>
      </c>
      <c r="E492" s="337" t="str" cm="1">
        <f t="array" ref="E492">IFERROR(INDEX(Ligands_names_and_links!$B$3:$B$111,MATCH($D492,Ligands_names_and_links!$A$3:$A$111,0),0)," ")</f>
        <v>AM 6545</v>
      </c>
      <c r="L492" s="339" t="s">
        <v>891</v>
      </c>
      <c r="M492" s="64">
        <v>1.5</v>
      </c>
      <c r="R492" s="244"/>
      <c r="U492" s="233"/>
      <c r="AA492" s="233"/>
      <c r="AJ492" s="233"/>
      <c r="AK492" s="233"/>
    </row>
    <row r="493" spans="1:47" hidden="1">
      <c r="A493" s="228" t="s">
        <v>277</v>
      </c>
      <c r="B493" s="295" cm="1">
        <f t="array" ref="B493">IFERROR(INDEX(Sensors_OpuBC_cpXFP!$G$2:$G$1013,MATCH($A493,Sensors_OpuBC_cpXFP!$A$2:$A$1013,0),0),"")</f>
        <v>0</v>
      </c>
      <c r="C493" s="296" t="str" cm="1">
        <f t="array" ref="C493">IFERROR(INDEX(Sensors_OpuBC_cpXFP!$H$2:$H$1013,MATCH($A493,Sensors_OpuBC_cpXFP!$A$2:$A$1013,0),0),"")</f>
        <v>Scop4</v>
      </c>
      <c r="D493" s="229" t="s">
        <v>817</v>
      </c>
      <c r="E493" s="337" t="str" cm="1">
        <f t="array" ref="E493">IFERROR(INDEX(Ligands_names_and_links!$B$3:$B$111,MATCH($D493,Ligands_names_and_links!$A$3:$A$111,0),0)," ")</f>
        <v>AM 6545</v>
      </c>
      <c r="L493" s="339" t="s">
        <v>891</v>
      </c>
      <c r="M493" s="64">
        <v>1.4</v>
      </c>
      <c r="R493" s="244"/>
      <c r="U493" s="233"/>
      <c r="AA493" s="233"/>
      <c r="AJ493" s="233"/>
      <c r="AK493" s="233"/>
    </row>
    <row r="494" spans="1:47" hidden="1">
      <c r="A494" s="228" t="s">
        <v>629</v>
      </c>
      <c r="B494" s="295" cm="1">
        <f t="array" ref="B494">IFERROR(INDEX(Sensors_OpuBC_cpXFP!$G$2:$G$1013,MATCH($A494,Sensors_OpuBC_cpXFP!$A$2:$A$1013,0),0),"")</f>
        <v>0</v>
      </c>
      <c r="C494" s="296" t="str" cm="1">
        <f t="array" ref="C494">IFERROR(INDEX(Sensors_OpuBC_cpXFP!$H$2:$H$1013,MATCH($A494,Sensors_OpuBC_cpXFP!$A$2:$A$1013,0),0),"")</f>
        <v>v7 436A</v>
      </c>
      <c r="D494" s="229" t="s">
        <v>817</v>
      </c>
      <c r="E494" s="337" t="str" cm="1">
        <f t="array" ref="E494">IFERROR(INDEX(Ligands_names_and_links!$B$3:$B$111,MATCH($D494,Ligands_names_and_links!$A$3:$A$111,0),0)," ")</f>
        <v>AM 6545</v>
      </c>
      <c r="L494" s="339" t="s">
        <v>891</v>
      </c>
      <c r="M494" s="64">
        <v>2.9</v>
      </c>
      <c r="R494" s="244">
        <v>2.2999999999999998</v>
      </c>
      <c r="U494" s="233">
        <v>91.6</v>
      </c>
      <c r="AA494" s="71">
        <v>1.4999999999999999E-2</v>
      </c>
      <c r="AJ494" s="233"/>
      <c r="AK494" s="233"/>
    </row>
    <row r="495" spans="1:47" hidden="1">
      <c r="A495" s="228" t="s">
        <v>472</v>
      </c>
      <c r="B495" s="295" cm="1">
        <f t="array" ref="B495">IFERROR(INDEX(Sensors_OpuBC_cpXFP!$G$2:$G$1013,MATCH($A495,Sensors_OpuBC_cpXFP!$A$2:$A$1013,0),0),"")</f>
        <v>0</v>
      </c>
      <c r="C495" s="296" t="str" cm="1">
        <f t="array" ref="C495">IFERROR(INDEX(Sensors_OpuBC_cpXFP!$H$2:$H$1013,MATCH($A495,Sensors_OpuBC_cpXFP!$A$2:$A$1013,0),0),"")</f>
        <v>AK1</v>
      </c>
      <c r="D495" s="229" t="s">
        <v>817</v>
      </c>
      <c r="E495" s="337" t="str" cm="1">
        <f t="array" ref="E495">IFERROR(INDEX(Ligands_names_and_links!$B$3:$B$111,MATCH($D495,Ligands_names_and_links!$A$3:$A$111,0),0)," ")</f>
        <v>AM 6545</v>
      </c>
      <c r="L495" s="339" t="s">
        <v>891</v>
      </c>
      <c r="M495" s="64">
        <v>1.6</v>
      </c>
      <c r="R495" s="244"/>
      <c r="U495" s="233"/>
      <c r="AA495" s="233"/>
      <c r="AJ495" s="233"/>
      <c r="AK495" s="233"/>
    </row>
    <row r="496" spans="1:47" hidden="1">
      <c r="A496" s="228" t="s">
        <v>87</v>
      </c>
      <c r="B496" s="295" t="str" cm="1">
        <f t="array" ref="B496">IFERROR(INDEX(Sensors_OpuBC_cpXFP!$G$2:$G$1013,MATCH($A496,Sensors_OpuBC_cpXFP!$A$2:$A$1013,0),0),"")</f>
        <v xml:space="preserve">iNIcSnFR1 </v>
      </c>
      <c r="C496" s="296" t="str" cm="1">
        <f t="array" ref="C496">IFERROR(INDEX(Sensors_OpuBC_cpXFP!$H$2:$H$1013,MATCH($A496,Sensors_OpuBC_cpXFP!$A$2:$A$1013,0),0),"")</f>
        <v>V4.6, CC47</v>
      </c>
      <c r="D496" s="229" t="s">
        <v>819</v>
      </c>
      <c r="E496" s="337" t="str" cm="1">
        <f t="array" ref="E496">IFERROR(INDEX(Ligands_names_and_links!$B$3:$B$111,MATCH($D496,Ligands_names_and_links!$A$3:$A$111,0),0)," ")</f>
        <v>NIDA-41020</v>
      </c>
      <c r="L496" s="339" t="s">
        <v>891</v>
      </c>
      <c r="M496" s="64">
        <v>1.5</v>
      </c>
      <c r="R496" s="244"/>
      <c r="U496" s="233"/>
      <c r="AA496" s="233"/>
      <c r="AJ496" s="233"/>
      <c r="AK496" s="233"/>
    </row>
    <row r="497" spans="1:47" hidden="1">
      <c r="A497" s="228" t="s">
        <v>195</v>
      </c>
      <c r="B497" s="295" cm="1">
        <f t="array" ref="B497">IFERROR(INDEX(Sensors_OpuBC_cpXFP!$G$2:$G$1013,MATCH($A497,Sensors_OpuBC_cpXFP!$A$2:$A$1013,0),0),"")</f>
        <v>0</v>
      </c>
      <c r="C497" s="296" t="str" cm="1">
        <f t="array" ref="C497">IFERROR(INDEX(Sensors_OpuBC_cpXFP!$H$2:$H$1013,MATCH($A497,Sensors_OpuBC_cpXFP!$A$2:$A$1013,0),0),"")</f>
        <v>v9 SH</v>
      </c>
      <c r="D497" s="229" t="s">
        <v>819</v>
      </c>
      <c r="E497" s="337" t="str" cm="1">
        <f t="array" ref="E497">IFERROR(INDEX(Ligands_names_and_links!$B$3:$B$111,MATCH($D497,Ligands_names_and_links!$A$3:$A$111,0),0)," ")</f>
        <v>NIDA-41020</v>
      </c>
      <c r="L497" s="339" t="s">
        <v>891</v>
      </c>
      <c r="M497" s="64">
        <v>1.1000000000000001</v>
      </c>
      <c r="R497" s="244"/>
      <c r="U497" s="233"/>
      <c r="AA497" s="233"/>
      <c r="AJ497" s="233"/>
      <c r="AK497" s="233"/>
    </row>
    <row r="498" spans="1:47" hidden="1">
      <c r="A498" s="228" t="s">
        <v>241</v>
      </c>
      <c r="B498" s="295" t="str" cm="1">
        <f t="array" ref="B498">IFERROR(INDEX(Sensors_OpuBC_cpXFP!$G$2:$G$1013,MATCH($A498,Sensors_OpuBC_cpXFP!$A$2:$A$1013,0),0),"")</f>
        <v>iSeroSnFR</v>
      </c>
      <c r="C498" s="296" t="str" cm="1">
        <f t="array" ref="C498">IFERROR(INDEX(Sensors_OpuBC_cpXFP!$H$2:$H$1013,MATCH($A498,Sensors_OpuBC_cpXFP!$A$2:$A$1013,0),0),"")</f>
        <v>L194D1</v>
      </c>
      <c r="D498" s="229" t="s">
        <v>819</v>
      </c>
      <c r="E498" s="337" t="str" cm="1">
        <f t="array" ref="E498">IFERROR(INDEX(Ligands_names_and_links!$B$3:$B$111,MATCH($D498,Ligands_names_and_links!$A$3:$A$111,0),0)," ")</f>
        <v>NIDA-41020</v>
      </c>
      <c r="L498" s="339" t="s">
        <v>891</v>
      </c>
      <c r="M498" s="64">
        <v>3.9</v>
      </c>
      <c r="R498" s="244"/>
      <c r="U498" s="233"/>
      <c r="AA498" s="233"/>
      <c r="AJ498" s="233"/>
      <c r="AK498" s="233"/>
    </row>
    <row r="499" spans="1:47" hidden="1">
      <c r="A499" s="228" t="s">
        <v>277</v>
      </c>
      <c r="B499" s="295" cm="1">
        <f t="array" ref="B499">IFERROR(INDEX(Sensors_OpuBC_cpXFP!$G$2:$G$1013,MATCH($A499,Sensors_OpuBC_cpXFP!$A$2:$A$1013,0),0),"")</f>
        <v>0</v>
      </c>
      <c r="C499" s="296" t="str" cm="1">
        <f t="array" ref="C499">IFERROR(INDEX(Sensors_OpuBC_cpXFP!$H$2:$H$1013,MATCH($A499,Sensors_OpuBC_cpXFP!$A$2:$A$1013,0),0),"")</f>
        <v>Scop4</v>
      </c>
      <c r="D499" s="229" t="s">
        <v>819</v>
      </c>
      <c r="E499" s="337" t="str" cm="1">
        <f t="array" ref="E499">IFERROR(INDEX(Ligands_names_and_links!$B$3:$B$111,MATCH($D499,Ligands_names_and_links!$A$3:$A$111,0),0)," ")</f>
        <v>NIDA-41020</v>
      </c>
      <c r="L499" s="339" t="s">
        <v>891</v>
      </c>
      <c r="M499" s="64">
        <v>1.1000000000000001</v>
      </c>
      <c r="R499" s="244"/>
      <c r="U499" s="233"/>
      <c r="AA499" s="233"/>
      <c r="AJ499" s="233"/>
      <c r="AK499" s="233"/>
    </row>
    <row r="500" spans="1:47" hidden="1">
      <c r="A500" s="228" t="s">
        <v>735</v>
      </c>
      <c r="B500" s="295" cm="1">
        <f t="array" ref="B500">IFERROR(INDEX(Sensors_OpuBC_cpXFP!$G$2:$G$1013,MATCH($A500,Sensors_OpuBC_cpXFP!$A$2:$A$1013,0),0),"")</f>
        <v>0</v>
      </c>
      <c r="C500" s="296" cm="1">
        <f t="array" ref="C500">IFERROR(INDEX(Sensors_OpuBC_cpXFP!$H$2:$H$1013,MATCH($A500,Sensors_OpuBC_cpXFP!$A$2:$A$1013,0),0),"")</f>
        <v>0</v>
      </c>
      <c r="D500" s="229" t="s">
        <v>819</v>
      </c>
      <c r="E500" s="337" t="str" cm="1">
        <f t="array" ref="E500">IFERROR(INDEX(Ligands_names_and_links!$B$3:$B$111,MATCH($D500,Ligands_names_and_links!$A$3:$A$111,0),0)," ")</f>
        <v>NIDA-41020</v>
      </c>
      <c r="L500" s="339" t="s">
        <v>891</v>
      </c>
      <c r="M500" s="64">
        <v>1.3</v>
      </c>
      <c r="R500" s="244"/>
      <c r="U500" s="233"/>
      <c r="AA500" s="233"/>
      <c r="AJ500" s="233"/>
      <c r="AK500" s="233"/>
    </row>
    <row r="501" spans="1:47" hidden="1">
      <c r="A501" s="228" t="s">
        <v>629</v>
      </c>
      <c r="B501" s="295" cm="1">
        <f t="array" ref="B501">IFERROR(INDEX(Sensors_OpuBC_cpXFP!$G$2:$G$1013,MATCH($A501,Sensors_OpuBC_cpXFP!$A$2:$A$1013,0),0),"")</f>
        <v>0</v>
      </c>
      <c r="C501" s="296" t="str" cm="1">
        <f t="array" ref="C501">IFERROR(INDEX(Sensors_OpuBC_cpXFP!$H$2:$H$1013,MATCH($A501,Sensors_OpuBC_cpXFP!$A$2:$A$1013,0),0),"")</f>
        <v>v7 436A</v>
      </c>
      <c r="D501" s="229" t="s">
        <v>819</v>
      </c>
      <c r="E501" s="337" t="str" cm="1">
        <f t="array" ref="E501">IFERROR(INDEX(Ligands_names_and_links!$B$3:$B$111,MATCH($D501,Ligands_names_and_links!$A$3:$A$111,0),0)," ")</f>
        <v>NIDA-41020</v>
      </c>
      <c r="L501" s="339" t="s">
        <v>891</v>
      </c>
      <c r="M501" s="64">
        <v>1</v>
      </c>
      <c r="R501" s="244"/>
      <c r="U501" s="233"/>
      <c r="AA501" s="233"/>
      <c r="AJ501" s="233"/>
      <c r="AK501" s="233"/>
    </row>
    <row r="502" spans="1:47" hidden="1">
      <c r="A502" s="228" t="s">
        <v>87</v>
      </c>
      <c r="B502" s="295" t="str" cm="1">
        <f t="array" ref="B502">IFERROR(INDEX(Sensors_OpuBC_cpXFP!$G$2:$G$1013,MATCH($A502,Sensors_OpuBC_cpXFP!$A$2:$A$1013,0),0),"")</f>
        <v xml:space="preserve">iNIcSnFR1 </v>
      </c>
      <c r="C502" s="296" t="str" cm="1">
        <f t="array" ref="C502">IFERROR(INDEX(Sensors_OpuBC_cpXFP!$H$2:$H$1013,MATCH($A502,Sensors_OpuBC_cpXFP!$A$2:$A$1013,0),0),"")</f>
        <v>V4.6, CC47</v>
      </c>
      <c r="D502" s="229" t="s">
        <v>821</v>
      </c>
      <c r="E502" s="337" t="str" cm="1">
        <f t="array" ref="E502">IFERROR(INDEX(Ligands_names_and_links!$B$3:$B$111,MATCH($D502,Ligands_names_and_links!$A$3:$A$111,0),0)," ")</f>
        <v>Rimonabant</v>
      </c>
      <c r="L502" s="339" t="s">
        <v>891</v>
      </c>
      <c r="M502" s="64">
        <v>1.7</v>
      </c>
      <c r="R502" s="244"/>
      <c r="U502" s="233"/>
      <c r="AA502" s="233"/>
      <c r="AJ502" s="233"/>
      <c r="AK502" s="233"/>
    </row>
    <row r="503" spans="1:47" hidden="1">
      <c r="A503" s="228" t="s">
        <v>241</v>
      </c>
      <c r="B503" s="295" t="str" cm="1">
        <f t="array" ref="B503">IFERROR(INDEX(Sensors_OpuBC_cpXFP!$G$2:$G$1013,MATCH($A503,Sensors_OpuBC_cpXFP!$A$2:$A$1013,0),0),"")</f>
        <v>iSeroSnFR</v>
      </c>
      <c r="C503" s="296" t="str" cm="1">
        <f t="array" ref="C503">IFERROR(INDEX(Sensors_OpuBC_cpXFP!$H$2:$H$1013,MATCH($A503,Sensors_OpuBC_cpXFP!$A$2:$A$1013,0),0),"")</f>
        <v>L194D1</v>
      </c>
      <c r="D503" s="229" t="s">
        <v>821</v>
      </c>
      <c r="E503" s="337" t="str" cm="1">
        <f t="array" ref="E503">IFERROR(INDEX(Ligands_names_and_links!$B$3:$B$111,MATCH($D503,Ligands_names_and_links!$A$3:$A$111,0),0)," ")</f>
        <v>Rimonabant</v>
      </c>
      <c r="L503" s="339" t="s">
        <v>891</v>
      </c>
      <c r="M503" s="64">
        <v>5</v>
      </c>
      <c r="R503" s="244"/>
      <c r="U503" s="233"/>
      <c r="AA503" s="233"/>
      <c r="AJ503" s="233"/>
      <c r="AK503" s="233"/>
    </row>
    <row r="504" spans="1:47" hidden="1">
      <c r="A504" s="228" t="s">
        <v>277</v>
      </c>
      <c r="B504" s="295" cm="1">
        <f t="array" ref="B504">IFERROR(INDEX(Sensors_OpuBC_cpXFP!$G$2:$G$1013,MATCH($A504,Sensors_OpuBC_cpXFP!$A$2:$A$1013,0),0),"")</f>
        <v>0</v>
      </c>
      <c r="C504" s="296" t="str" cm="1">
        <f t="array" ref="C504">IFERROR(INDEX(Sensors_OpuBC_cpXFP!$H$2:$H$1013,MATCH($A504,Sensors_OpuBC_cpXFP!$A$2:$A$1013,0),0),"")</f>
        <v>Scop4</v>
      </c>
      <c r="D504" s="229" t="s">
        <v>821</v>
      </c>
      <c r="E504" s="337" t="str" cm="1">
        <f t="array" ref="E504">IFERROR(INDEX(Ligands_names_and_links!$B$3:$B$111,MATCH($D504,Ligands_names_and_links!$A$3:$A$111,0),0)," ")</f>
        <v>Rimonabant</v>
      </c>
      <c r="L504" s="339" t="s">
        <v>891</v>
      </c>
      <c r="M504" s="64">
        <v>1.3</v>
      </c>
      <c r="R504" s="244"/>
      <c r="U504" s="233"/>
      <c r="AA504" s="233"/>
      <c r="AJ504" s="233"/>
      <c r="AK504" s="233"/>
    </row>
    <row r="505" spans="1:47" hidden="1">
      <c r="A505" s="228" t="s">
        <v>629</v>
      </c>
      <c r="B505" s="295" cm="1">
        <f t="array" ref="B505">IFERROR(INDEX(Sensors_OpuBC_cpXFP!$G$2:$G$1013,MATCH($A505,Sensors_OpuBC_cpXFP!$A$2:$A$1013,0),0),"")</f>
        <v>0</v>
      </c>
      <c r="C505" s="296" t="str" cm="1">
        <f t="array" ref="C505">IFERROR(INDEX(Sensors_OpuBC_cpXFP!$H$2:$H$1013,MATCH($A505,Sensors_OpuBC_cpXFP!$A$2:$A$1013,0),0),"")</f>
        <v>v7 436A</v>
      </c>
      <c r="D505" s="229" t="s">
        <v>821</v>
      </c>
      <c r="E505" s="337" t="str" cm="1">
        <f t="array" ref="E505">IFERROR(INDEX(Ligands_names_and_links!$B$3:$B$111,MATCH($D505,Ligands_names_and_links!$A$3:$A$111,0),0)," ")</f>
        <v>Rimonabant</v>
      </c>
      <c r="L505" s="339" t="s">
        <v>891</v>
      </c>
      <c r="M505" s="64">
        <v>1.6</v>
      </c>
      <c r="R505" s="244"/>
      <c r="U505" s="233"/>
      <c r="AA505" s="233"/>
      <c r="AJ505" s="233"/>
      <c r="AK505" s="233"/>
    </row>
    <row r="506" spans="1:47" hidden="1">
      <c r="A506" s="228" t="s">
        <v>735</v>
      </c>
      <c r="B506" s="295" cm="1">
        <f t="array" ref="B506">IFERROR(INDEX(Sensors_OpuBC_cpXFP!$G$2:$G$1013,MATCH($A506,Sensors_OpuBC_cpXFP!$A$2:$A$1013,0),0),"")</f>
        <v>0</v>
      </c>
      <c r="C506" s="296" cm="1">
        <f t="array" ref="C506">IFERROR(INDEX(Sensors_OpuBC_cpXFP!$H$2:$H$1013,MATCH($A506,Sensors_OpuBC_cpXFP!$A$2:$A$1013,0),0),"")</f>
        <v>0</v>
      </c>
      <c r="D506" s="229" t="s">
        <v>821</v>
      </c>
      <c r="E506" s="337" t="str" cm="1">
        <f t="array" ref="E506">IFERROR(INDEX(Ligands_names_and_links!$B$3:$B$111,MATCH($D506,Ligands_names_and_links!$A$3:$A$111,0),0)," ")</f>
        <v>Rimonabant</v>
      </c>
      <c r="L506" s="339" t="s">
        <v>891</v>
      </c>
      <c r="M506" s="64">
        <v>1.1000000000000001</v>
      </c>
      <c r="R506" s="244"/>
      <c r="U506" s="233"/>
      <c r="AA506" s="233"/>
      <c r="AJ506" s="233"/>
      <c r="AK506" s="233"/>
    </row>
    <row r="507" spans="1:47" hidden="1">
      <c r="A507" s="228" t="s">
        <v>472</v>
      </c>
      <c r="B507" s="295" cm="1">
        <f t="array" ref="B507">IFERROR(INDEX(Sensors_OpuBC_cpXFP!$G$2:$G$1013,MATCH($A507,Sensors_OpuBC_cpXFP!$A$2:$A$1013,0),0),"")</f>
        <v>0</v>
      </c>
      <c r="C507" s="296" t="str" cm="1">
        <f t="array" ref="C507">IFERROR(INDEX(Sensors_OpuBC_cpXFP!$H$2:$H$1013,MATCH($A507,Sensors_OpuBC_cpXFP!$A$2:$A$1013,0),0),"")</f>
        <v>AK1</v>
      </c>
      <c r="D507" s="229" t="s">
        <v>821</v>
      </c>
      <c r="E507" s="337" t="str" cm="1">
        <f t="array" ref="E507">IFERROR(INDEX(Ligands_names_and_links!$B$3:$B$111,MATCH($D507,Ligands_names_and_links!$A$3:$A$111,0),0)," ")</f>
        <v>Rimonabant</v>
      </c>
      <c r="L507" s="339" t="s">
        <v>891</v>
      </c>
      <c r="M507" s="64">
        <v>1.4</v>
      </c>
      <c r="R507" s="244"/>
      <c r="U507" s="233"/>
      <c r="AA507" s="233"/>
      <c r="AJ507" s="233"/>
      <c r="AK507" s="233"/>
    </row>
    <row r="508" spans="1:47" hidden="1">
      <c r="A508" s="228" t="s">
        <v>87</v>
      </c>
      <c r="B508" s="295" t="str" cm="1">
        <f t="array" ref="B508">IFERROR(INDEX(Sensors_OpuBC_cpXFP!$G$2:$G$1013,MATCH($A508,Sensors_OpuBC_cpXFP!$A$2:$A$1013,0),0),"")</f>
        <v xml:space="preserve">iNIcSnFR1 </v>
      </c>
      <c r="C508" s="296" t="str" cm="1">
        <f t="array" ref="C508">IFERROR(INDEX(Sensors_OpuBC_cpXFP!$H$2:$H$1013,MATCH($A508,Sensors_OpuBC_cpXFP!$A$2:$A$1013,0),0),"")</f>
        <v>V4.6, CC47</v>
      </c>
      <c r="D508" s="229" t="s">
        <v>823</v>
      </c>
      <c r="E508" s="337" t="str" cm="1">
        <f t="array" ref="E508">IFERROR(INDEX(Ligands_names_and_links!$B$3:$B$111,MATCH($D508,Ligands_names_and_links!$A$3:$A$111,0),0)," ")</f>
        <v>Win 55,212-2</v>
      </c>
      <c r="L508" s="339" t="s">
        <v>891</v>
      </c>
      <c r="M508" s="64">
        <v>1.3</v>
      </c>
      <c r="R508" s="244"/>
      <c r="U508" s="233"/>
      <c r="AA508" s="233"/>
      <c r="AJ508" s="233"/>
      <c r="AK508" s="233"/>
    </row>
    <row r="509" spans="1:47" s="253" customFormat="1" hidden="1">
      <c r="A509" s="228" t="s">
        <v>195</v>
      </c>
      <c r="B509" s="295" cm="1">
        <f t="array" ref="B509">IFERROR(INDEX(Sensors_OpuBC_cpXFP!$G$2:$G$1013,MATCH($A509,Sensors_OpuBC_cpXFP!$A$2:$A$1013,0),0),"")</f>
        <v>0</v>
      </c>
      <c r="C509" s="296" t="str" cm="1">
        <f t="array" ref="C509">IFERROR(INDEX(Sensors_OpuBC_cpXFP!$H$2:$H$1013,MATCH($A509,Sensors_OpuBC_cpXFP!$A$2:$A$1013,0),0),"")</f>
        <v>v9 SH</v>
      </c>
      <c r="D509" s="229" t="s">
        <v>823</v>
      </c>
      <c r="E509" s="337" t="str" cm="1">
        <f t="array" ref="E509">IFERROR(INDEX(Ligands_names_and_links!$B$3:$B$111,MATCH($D509,Ligands_names_and_links!$A$3:$A$111,0),0)," ")</f>
        <v>Win 55,212-2</v>
      </c>
      <c r="F509" s="137"/>
      <c r="G509" s="137"/>
      <c r="H509" s="137"/>
      <c r="I509" s="142"/>
      <c r="J509" s="64"/>
      <c r="K509" s="64"/>
      <c r="L509" s="339" t="s">
        <v>891</v>
      </c>
      <c r="M509" s="64">
        <v>1.1000000000000001</v>
      </c>
      <c r="N509" s="182"/>
      <c r="O509" s="64"/>
      <c r="P509" s="137"/>
      <c r="Q509" s="64"/>
      <c r="R509" s="244"/>
      <c r="S509" s="64"/>
      <c r="T509" s="64"/>
      <c r="U509" s="233"/>
      <c r="V509" s="64"/>
      <c r="W509" s="64"/>
      <c r="X509" s="64"/>
      <c r="Y509" s="64"/>
      <c r="Z509" s="64"/>
      <c r="AA509" s="243"/>
      <c r="AB509" s="64"/>
      <c r="AC509" s="182"/>
      <c r="AD509" s="64"/>
      <c r="AE509" s="64"/>
      <c r="AF509" s="64"/>
      <c r="AG509" s="64"/>
      <c r="AH509" s="64"/>
      <c r="AI509" s="64"/>
      <c r="AJ509" s="233"/>
      <c r="AK509" s="233"/>
      <c r="AL509" s="64"/>
      <c r="AM509" s="182"/>
      <c r="AN509" s="64"/>
      <c r="AO509" s="64"/>
      <c r="AP509" s="64"/>
      <c r="AQ509" s="64"/>
      <c r="AR509" s="64"/>
      <c r="AS509" s="64"/>
      <c r="AT509" s="64"/>
      <c r="AU509" s="182"/>
    </row>
    <row r="510" spans="1:47" hidden="1">
      <c r="A510" s="249" t="s">
        <v>215</v>
      </c>
      <c r="B510" s="299" cm="1">
        <f t="array" ref="B510">IFERROR(INDEX(Sensors_OpuBC_cpXFP!$G$2:$G$1013,MATCH($A510,Sensors_OpuBC_cpXFP!$A$2:$A$1013,0),0),"")</f>
        <v>0</v>
      </c>
      <c r="C510" s="300" t="str" cm="1">
        <f t="array" ref="C510">IFERROR(INDEX(Sensors_OpuBC_cpXFP!$H$2:$H$1013,MATCH($A510,Sensors_OpuBC_cpXFP!$A$2:$A$1013,0),0),"")</f>
        <v>V7.1.2</v>
      </c>
      <c r="D510" s="250" t="s">
        <v>823</v>
      </c>
      <c r="E510" s="358" t="str" cm="1">
        <f t="array" ref="E510">IFERROR(INDEX(Ligands_names_and_links!$B$3:$B$111,MATCH($D510,Ligands_names_and_links!$A$3:$A$111,0),0)," ")</f>
        <v>Win 55,212-2</v>
      </c>
      <c r="F510" s="251"/>
      <c r="G510" s="251"/>
      <c r="H510" s="251"/>
      <c r="I510" s="252"/>
      <c r="J510" s="253"/>
      <c r="K510" s="253"/>
      <c r="L510" s="359" t="s">
        <v>891</v>
      </c>
      <c r="M510" s="253">
        <v>1</v>
      </c>
      <c r="N510" s="254"/>
      <c r="O510" s="253"/>
      <c r="P510" s="251"/>
      <c r="Q510" s="253"/>
      <c r="R510" s="255"/>
      <c r="S510" s="253"/>
      <c r="T510" s="253"/>
      <c r="U510" s="256"/>
      <c r="V510" s="253"/>
      <c r="W510" s="253"/>
      <c r="X510" s="253"/>
      <c r="Y510" s="253"/>
      <c r="Z510" s="253"/>
      <c r="AA510" s="233"/>
      <c r="AB510" s="253"/>
      <c r="AC510" s="254"/>
      <c r="AD510" s="253"/>
      <c r="AE510" s="253"/>
      <c r="AF510" s="253"/>
      <c r="AG510" s="253"/>
      <c r="AH510" s="253"/>
      <c r="AI510" s="253"/>
      <c r="AJ510" s="256"/>
      <c r="AK510" s="256"/>
      <c r="AL510" s="253"/>
      <c r="AM510" s="254"/>
      <c r="AN510" s="253"/>
      <c r="AO510" s="253"/>
      <c r="AP510" s="253"/>
      <c r="AQ510" s="253"/>
      <c r="AR510" s="253"/>
      <c r="AS510" s="253"/>
      <c r="AT510" s="253"/>
      <c r="AU510" s="254"/>
    </row>
    <row r="511" spans="1:47" hidden="1">
      <c r="A511" s="228" t="s">
        <v>241</v>
      </c>
      <c r="B511" s="295" t="str" cm="1">
        <f t="array" ref="B511">IFERROR(INDEX(Sensors_OpuBC_cpXFP!$G$2:$G$1013,MATCH($A511,Sensors_OpuBC_cpXFP!$A$2:$A$1013,0),0),"")</f>
        <v>iSeroSnFR</v>
      </c>
      <c r="C511" s="296" t="str" cm="1">
        <f t="array" ref="C511">IFERROR(INDEX(Sensors_OpuBC_cpXFP!$H$2:$H$1013,MATCH($A511,Sensors_OpuBC_cpXFP!$A$2:$A$1013,0),0),"")</f>
        <v>L194D1</v>
      </c>
      <c r="D511" s="229" t="s">
        <v>823</v>
      </c>
      <c r="E511" s="337" t="str" cm="1">
        <f t="array" ref="E511">IFERROR(INDEX(Ligands_names_and_links!$B$3:$B$111,MATCH($D511,Ligands_names_and_links!$A$3:$A$111,0),0)," ")</f>
        <v>Win 55,212-2</v>
      </c>
      <c r="L511" s="339" t="s">
        <v>891</v>
      </c>
      <c r="M511" s="64">
        <v>3.5</v>
      </c>
      <c r="R511" s="244">
        <v>2.9</v>
      </c>
      <c r="U511" s="233">
        <v>79.5</v>
      </c>
      <c r="AA511" s="71">
        <v>1.4999999999999999E-2</v>
      </c>
      <c r="AJ511" s="233"/>
      <c r="AK511" s="233"/>
    </row>
    <row r="512" spans="1:47" hidden="1">
      <c r="A512" s="228" t="s">
        <v>629</v>
      </c>
      <c r="B512" s="295" cm="1">
        <f t="array" ref="B512">IFERROR(INDEX(Sensors_OpuBC_cpXFP!$G$2:$G$1013,MATCH($A512,Sensors_OpuBC_cpXFP!$A$2:$A$1013,0),0),"")</f>
        <v>0</v>
      </c>
      <c r="C512" s="296" t="str" cm="1">
        <f t="array" ref="C512">IFERROR(INDEX(Sensors_OpuBC_cpXFP!$H$2:$H$1013,MATCH($A512,Sensors_OpuBC_cpXFP!$A$2:$A$1013,0),0),"")</f>
        <v>v7 436A</v>
      </c>
      <c r="D512" s="229" t="s">
        <v>823</v>
      </c>
      <c r="E512" s="337" t="str" cm="1">
        <f t="array" ref="E512">IFERROR(INDEX(Ligands_names_and_links!$B$3:$B$111,MATCH($D512,Ligands_names_and_links!$A$3:$A$111,0),0)," ")</f>
        <v>Win 55,212-2</v>
      </c>
      <c r="L512" s="339" t="s">
        <v>891</v>
      </c>
      <c r="M512" s="64">
        <v>2.9</v>
      </c>
      <c r="R512" s="244"/>
      <c r="U512" s="233"/>
      <c r="AA512" s="233"/>
      <c r="AJ512" s="233"/>
      <c r="AK512" s="233"/>
    </row>
    <row r="513" spans="1:47" hidden="1">
      <c r="A513" s="228" t="s">
        <v>735</v>
      </c>
      <c r="B513" s="295" cm="1">
        <f t="array" ref="B513">IFERROR(INDEX(Sensors_OpuBC_cpXFP!$G$2:$G$1013,MATCH($A513,Sensors_OpuBC_cpXFP!$A$2:$A$1013,0),0),"")</f>
        <v>0</v>
      </c>
      <c r="C513" s="296" cm="1">
        <f t="array" ref="C513">IFERROR(INDEX(Sensors_OpuBC_cpXFP!$H$2:$H$1013,MATCH($A513,Sensors_OpuBC_cpXFP!$A$2:$A$1013,0),0),"")</f>
        <v>0</v>
      </c>
      <c r="D513" s="229" t="s">
        <v>823</v>
      </c>
      <c r="E513" s="337" t="str" cm="1">
        <f t="array" ref="E513">IFERROR(INDEX(Ligands_names_and_links!$B$3:$B$111,MATCH($D513,Ligands_names_and_links!$A$3:$A$111,0),0)," ")</f>
        <v>Win 55,212-2</v>
      </c>
      <c r="L513" s="339" t="s">
        <v>891</v>
      </c>
      <c r="M513" s="64">
        <v>1.7</v>
      </c>
      <c r="R513" s="244"/>
      <c r="U513" s="233"/>
      <c r="AA513" s="233"/>
      <c r="AJ513" s="233"/>
      <c r="AK513" s="233"/>
    </row>
    <row r="514" spans="1:47" hidden="1">
      <c r="A514" s="234" t="s">
        <v>87</v>
      </c>
      <c r="B514" s="297" t="str" cm="1">
        <f t="array" ref="B514">IFERROR(INDEX(Sensors_OpuBC_cpXFP!$G$2:$G$1013,MATCH($A514,Sensors_OpuBC_cpXFP!$A$2:$A$1013,0),0),"")</f>
        <v xml:space="preserve">iNIcSnFR1 </v>
      </c>
      <c r="C514" s="298" t="str" cm="1">
        <f t="array" ref="C514">IFERROR(INDEX(Sensors_OpuBC_cpXFP!$H$2:$H$1013,MATCH($A514,Sensors_OpuBC_cpXFP!$A$2:$A$1013,0),0),"")</f>
        <v>V4.6, CC47</v>
      </c>
      <c r="D514" s="235" t="s">
        <v>825</v>
      </c>
      <c r="E514" s="348" t="str" cm="1">
        <f t="array" ref="E514">IFERROR(INDEX(Ligands_names_and_links!$B$3:$B$111,MATCH($D514,Ligands_names_and_links!$A$3:$A$111,0),0)," ")</f>
        <v>PSNCBAM-1</v>
      </c>
      <c r="F514" s="236"/>
      <c r="G514" s="236"/>
      <c r="H514" s="236"/>
      <c r="I514" s="237"/>
      <c r="J514" s="238"/>
      <c r="K514" s="238"/>
      <c r="L514" s="353" t="s">
        <v>891</v>
      </c>
      <c r="M514" s="238">
        <v>2.1</v>
      </c>
      <c r="N514" s="239"/>
      <c r="O514" s="238"/>
      <c r="P514" s="236"/>
      <c r="Q514" s="238"/>
      <c r="R514" s="245">
        <v>3.3</v>
      </c>
      <c r="S514" s="238"/>
      <c r="T514" s="238"/>
      <c r="U514" s="243">
        <v>94.2</v>
      </c>
      <c r="V514" s="238"/>
      <c r="W514" s="238"/>
      <c r="X514" s="238"/>
      <c r="Y514" s="238"/>
      <c r="Z514" s="238"/>
      <c r="AA514" s="71">
        <v>0.03</v>
      </c>
      <c r="AB514" s="238"/>
      <c r="AC514" s="239"/>
      <c r="AD514" s="238"/>
      <c r="AE514" s="238"/>
      <c r="AF514" s="238"/>
      <c r="AG514" s="238"/>
      <c r="AH514" s="238"/>
      <c r="AI514" s="238"/>
      <c r="AJ514" s="243"/>
      <c r="AK514" s="243"/>
      <c r="AL514" s="238"/>
      <c r="AM514" s="239"/>
      <c r="AN514" s="238"/>
      <c r="AO514" s="238"/>
      <c r="AP514" s="238"/>
      <c r="AQ514" s="238"/>
      <c r="AR514" s="238"/>
      <c r="AS514" s="238"/>
      <c r="AT514" s="238"/>
      <c r="AU514" s="239"/>
    </row>
    <row r="515" spans="1:47" hidden="1">
      <c r="A515" s="228" t="s">
        <v>215</v>
      </c>
      <c r="B515" s="295" cm="1">
        <f t="array" ref="B515">IFERROR(INDEX(Sensors_OpuBC_cpXFP!$G$2:$G$1013,MATCH($A515,Sensors_OpuBC_cpXFP!$A$2:$A$1013,0),0),"")</f>
        <v>0</v>
      </c>
      <c r="C515" s="296" t="str" cm="1">
        <f t="array" ref="C515">IFERROR(INDEX(Sensors_OpuBC_cpXFP!$H$2:$H$1013,MATCH($A515,Sensors_OpuBC_cpXFP!$A$2:$A$1013,0),0),"")</f>
        <v>V7.1.2</v>
      </c>
      <c r="D515" s="229" t="s">
        <v>825</v>
      </c>
      <c r="E515" s="337" t="str" cm="1">
        <f t="array" ref="E515">IFERROR(INDEX(Ligands_names_and_links!$B$3:$B$111,MATCH($D515,Ligands_names_and_links!$A$3:$A$111,0),0)," ")</f>
        <v>PSNCBAM-1</v>
      </c>
      <c r="L515" s="339" t="s">
        <v>891</v>
      </c>
      <c r="M515" s="64">
        <v>1.2</v>
      </c>
      <c r="R515" s="244"/>
      <c r="U515" s="233"/>
      <c r="AA515" s="256"/>
      <c r="AJ515" s="233"/>
      <c r="AK515" s="233"/>
    </row>
    <row r="516" spans="1:47" hidden="1">
      <c r="A516" s="228" t="s">
        <v>241</v>
      </c>
      <c r="B516" s="295" t="str" cm="1">
        <f t="array" ref="B516">IFERROR(INDEX(Sensors_OpuBC_cpXFP!$G$2:$G$1013,MATCH($A516,Sensors_OpuBC_cpXFP!$A$2:$A$1013,0),0),"")</f>
        <v>iSeroSnFR</v>
      </c>
      <c r="C516" s="296" t="str" cm="1">
        <f t="array" ref="C516">IFERROR(INDEX(Sensors_OpuBC_cpXFP!$H$2:$H$1013,MATCH($A516,Sensors_OpuBC_cpXFP!$A$2:$A$1013,0),0),"")</f>
        <v>L194D1</v>
      </c>
      <c r="D516" s="229" t="s">
        <v>825</v>
      </c>
      <c r="E516" s="337" t="str" cm="1">
        <f t="array" ref="E516">IFERROR(INDEX(Ligands_names_and_links!$B$3:$B$111,MATCH($D516,Ligands_names_and_links!$A$3:$A$111,0),0)," ")</f>
        <v>PSNCBAM-1</v>
      </c>
      <c r="L516" s="64" t="s">
        <v>891</v>
      </c>
      <c r="M516" s="64">
        <v>4.2</v>
      </c>
      <c r="R516" s="244">
        <v>4.4000000000000004</v>
      </c>
      <c r="U516" s="233">
        <v>34.5</v>
      </c>
      <c r="AA516" s="71">
        <v>0.08</v>
      </c>
      <c r="AJ516" s="233"/>
      <c r="AK516" s="233"/>
    </row>
    <row r="517" spans="1:47" hidden="1">
      <c r="A517" s="228" t="s">
        <v>277</v>
      </c>
      <c r="B517" s="295" cm="1">
        <f t="array" ref="B517">IFERROR(INDEX(Sensors_OpuBC_cpXFP!$G$2:$G$1013,MATCH($A517,Sensors_OpuBC_cpXFP!$A$2:$A$1013,0),0),"")</f>
        <v>0</v>
      </c>
      <c r="C517" s="296" t="str" cm="1">
        <f t="array" ref="C517">IFERROR(INDEX(Sensors_OpuBC_cpXFP!$H$2:$H$1013,MATCH($A517,Sensors_OpuBC_cpXFP!$A$2:$A$1013,0),0),"")</f>
        <v>Scop4</v>
      </c>
      <c r="D517" s="229" t="s">
        <v>825</v>
      </c>
      <c r="E517" s="337" t="str" cm="1">
        <f t="array" ref="E517">IFERROR(INDEX(Ligands_names_and_links!$B$3:$B$111,MATCH($D517,Ligands_names_and_links!$A$3:$A$111,0),0)," ")</f>
        <v>PSNCBAM-1</v>
      </c>
      <c r="L517" s="339" t="s">
        <v>891</v>
      </c>
      <c r="M517" s="64">
        <v>1.5</v>
      </c>
      <c r="R517" s="244"/>
      <c r="U517" s="233"/>
      <c r="AA517" s="233"/>
      <c r="AJ517" s="233"/>
      <c r="AK517" s="233"/>
    </row>
    <row r="518" spans="1:47" hidden="1">
      <c r="A518" s="228" t="s">
        <v>629</v>
      </c>
      <c r="B518" s="295" cm="1">
        <f t="array" ref="B518">IFERROR(INDEX(Sensors_OpuBC_cpXFP!$G$2:$G$1013,MATCH($A518,Sensors_OpuBC_cpXFP!$A$2:$A$1013,0),0),"")</f>
        <v>0</v>
      </c>
      <c r="C518" s="296" t="str" cm="1">
        <f t="array" ref="C518">IFERROR(INDEX(Sensors_OpuBC_cpXFP!$H$2:$H$1013,MATCH($A518,Sensors_OpuBC_cpXFP!$A$2:$A$1013,0),0),"")</f>
        <v>v7 436A</v>
      </c>
      <c r="D518" s="229" t="s">
        <v>825</v>
      </c>
      <c r="E518" s="337" t="str" cm="1">
        <f t="array" ref="E518">IFERROR(INDEX(Ligands_names_and_links!$B$3:$B$111,MATCH($D518,Ligands_names_and_links!$A$3:$A$111,0),0)," ")</f>
        <v>PSNCBAM-1</v>
      </c>
      <c r="L518" s="339" t="s">
        <v>891</v>
      </c>
      <c r="M518" s="64">
        <v>2.8</v>
      </c>
      <c r="R518" s="244"/>
      <c r="U518" s="233"/>
      <c r="AA518" s="233"/>
      <c r="AJ518" s="233"/>
      <c r="AK518" s="233"/>
    </row>
    <row r="519" spans="1:47" hidden="1">
      <c r="A519" s="228" t="s">
        <v>472</v>
      </c>
      <c r="B519" s="295" cm="1">
        <f t="array" ref="B519">IFERROR(INDEX(Sensors_OpuBC_cpXFP!$G$2:$G$1013,MATCH($A519,Sensors_OpuBC_cpXFP!$A$2:$A$1013,0),0),"")</f>
        <v>0</v>
      </c>
      <c r="C519" s="296" t="str" cm="1">
        <f t="array" ref="C519">IFERROR(INDEX(Sensors_OpuBC_cpXFP!$H$2:$H$1013,MATCH($A519,Sensors_OpuBC_cpXFP!$A$2:$A$1013,0),0),"")</f>
        <v>AK1</v>
      </c>
      <c r="D519" s="229" t="s">
        <v>825</v>
      </c>
      <c r="E519" s="337" t="str" cm="1">
        <f t="array" ref="E519">IFERROR(INDEX(Ligands_names_and_links!$B$3:$B$111,MATCH($D519,Ligands_names_and_links!$A$3:$A$111,0),0)," ")</f>
        <v>PSNCBAM-1</v>
      </c>
      <c r="L519" s="339" t="s">
        <v>891</v>
      </c>
      <c r="M519" s="64">
        <v>1.4</v>
      </c>
      <c r="R519" s="244"/>
      <c r="U519" s="233"/>
      <c r="AA519" s="233"/>
      <c r="AJ519" s="233"/>
      <c r="AK519" s="233"/>
    </row>
    <row r="520" spans="1:47" hidden="1">
      <c r="A520" s="228"/>
      <c r="B520" s="295" t="str" cm="1">
        <f t="array" ref="B520">IFERROR(INDEX(Sensors_OpuBC_cpXFP!$G$2:$G$1013,MATCH($A520,Sensors_OpuBC_cpXFP!$A$2:$A$1013,0),0),"")</f>
        <v/>
      </c>
      <c r="C520" s="296" t="str" cm="1">
        <f t="array" ref="C520">IFERROR(INDEX(Sensors_OpuBC_cpXFP!$H$2:$H$1013,MATCH($A520,Sensors_OpuBC_cpXFP!$A$2:$A$1013,0),0),"")</f>
        <v/>
      </c>
      <c r="D520" s="229"/>
      <c r="E520" s="308" t="str" cm="1">
        <f t="array" ref="E520">IFERROR(INDEX(Ligands_names_and_links!$B$3:$B$111,MATCH($D520,Ligands_names_and_links!$A$3:$A$111,0),0)," ")</f>
        <v xml:space="preserve"> </v>
      </c>
      <c r="R520" s="230"/>
      <c r="S520" s="231"/>
      <c r="T520" s="231"/>
      <c r="U520" s="232"/>
      <c r="V520" s="231"/>
      <c r="W520" s="231"/>
      <c r="X520" s="231"/>
      <c r="Y520" s="231"/>
      <c r="Z520" s="231"/>
      <c r="AA520" s="232"/>
      <c r="AJ520" s="233"/>
      <c r="AK520" s="233"/>
    </row>
    <row r="521" spans="1:47" hidden="1">
      <c r="A521" s="228">
        <v>0</v>
      </c>
      <c r="B521" s="295" t="str" cm="1">
        <f t="array" ref="B521">IFERROR(INDEX(Sensors_OpuBC_cpXFP!$G$2:$G$1013,MATCH($A521,Sensors_OpuBC_cpXFP!$A$2:$A$1013,0),0),"")</f>
        <v/>
      </c>
      <c r="C521" s="296" t="str" cm="1">
        <f t="array" ref="C521">IFERROR(INDEX(Sensors_OpuBC_cpXFP!$H$2:$H$1013,MATCH($A521,Sensors_OpuBC_cpXFP!$A$2:$A$1013,0),0),"")</f>
        <v/>
      </c>
      <c r="D521" s="229"/>
      <c r="E521" s="308" t="str" cm="1">
        <f t="array" ref="E521">IFERROR(INDEX(Ligands_names_and_links!$B$3:$B$111,MATCH($D521,Ligands_names_and_links!$A$3:$A$111,0),0)," ")</f>
        <v xml:space="preserve"> </v>
      </c>
      <c r="F521" s="137">
        <v>0</v>
      </c>
      <c r="H521" s="137">
        <v>0</v>
      </c>
      <c r="J521" s="64">
        <v>0</v>
      </c>
      <c r="K521" s="64">
        <v>0</v>
      </c>
      <c r="L521" s="64">
        <v>0</v>
      </c>
      <c r="M521" s="64">
        <v>0</v>
      </c>
      <c r="N521" s="182">
        <v>0</v>
      </c>
      <c r="O521" s="64">
        <v>0</v>
      </c>
      <c r="Q521" s="64">
        <v>0</v>
      </c>
      <c r="R521" s="244">
        <v>0</v>
      </c>
      <c r="S521" s="64">
        <v>0</v>
      </c>
      <c r="T521" s="64">
        <v>0</v>
      </c>
      <c r="U521" s="233">
        <v>0</v>
      </c>
      <c r="V521" s="64">
        <v>0</v>
      </c>
      <c r="W521" s="64">
        <v>0</v>
      </c>
      <c r="X521" s="64">
        <v>0</v>
      </c>
      <c r="Y521" s="64">
        <v>0</v>
      </c>
      <c r="Z521" s="64">
        <v>0</v>
      </c>
      <c r="AA521" s="233" t="s">
        <v>36</v>
      </c>
      <c r="AB521" s="64">
        <v>0</v>
      </c>
      <c r="AC521" s="182">
        <v>0</v>
      </c>
      <c r="AD521" s="64">
        <v>0</v>
      </c>
      <c r="AE521" s="64">
        <v>0</v>
      </c>
      <c r="AF521" s="64">
        <v>0</v>
      </c>
      <c r="AG521" s="64">
        <v>0</v>
      </c>
      <c r="AH521" s="64">
        <v>0</v>
      </c>
      <c r="AI521" s="64">
        <v>0</v>
      </c>
      <c r="AJ521" s="233">
        <v>0</v>
      </c>
      <c r="AK521" s="233">
        <v>0</v>
      </c>
      <c r="AL521" s="64">
        <v>0</v>
      </c>
      <c r="AM521" s="182">
        <v>0</v>
      </c>
      <c r="AN521" s="64">
        <v>0</v>
      </c>
      <c r="AO521" s="64">
        <v>0</v>
      </c>
      <c r="AP521" s="64">
        <v>0</v>
      </c>
      <c r="AQ521" s="64">
        <v>0</v>
      </c>
      <c r="AR521" s="64">
        <v>0</v>
      </c>
      <c r="AS521" s="64">
        <v>0</v>
      </c>
      <c r="AT521" s="64">
        <v>0</v>
      </c>
      <c r="AU521" s="182">
        <v>0</v>
      </c>
    </row>
    <row r="522" spans="1:47" hidden="1">
      <c r="A522" s="228"/>
      <c r="B522" s="295" t="str" cm="1">
        <f t="array" ref="B522">IFERROR(INDEX(Sensors_OpuBC_cpXFP!$G$2:$G$1013,MATCH($A522,Sensors_OpuBC_cpXFP!$A$2:$A$1013,0),0),"")</f>
        <v/>
      </c>
      <c r="C522" s="296" t="str" cm="1">
        <f t="array" ref="C522">IFERROR(INDEX(Sensors_OpuBC_cpXFP!$H$2:$H$1013,MATCH($A522,Sensors_OpuBC_cpXFP!$A$2:$A$1013,0),0),"")</f>
        <v/>
      </c>
      <c r="D522" s="229"/>
      <c r="E522" s="308" t="str" cm="1">
        <f t="array" ref="E522">IFERROR(INDEX(Ligands_names_and_links!$B$3:$B$111,MATCH($D522,Ligands_names_and_links!$A$3:$A$111,0),0)," ")</f>
        <v xml:space="preserve"> </v>
      </c>
      <c r="R522" s="244"/>
      <c r="U522" s="233"/>
      <c r="AA522" s="304" t="str">
        <f>IFERROR(R522/U522," ")</f>
        <v xml:space="preserve"> </v>
      </c>
      <c r="AJ522" s="233"/>
      <c r="AK522" s="233"/>
    </row>
    <row r="523" spans="1:47" hidden="1">
      <c r="A523" s="228">
        <v>0</v>
      </c>
      <c r="B523" s="295" t="str" cm="1">
        <f t="array" ref="B523">IFERROR(INDEX(Sensors_OpuBC_cpXFP!$G$2:$G$1013,MATCH($A523,Sensors_OpuBC_cpXFP!$A$2:$A$1013,0),0),"")</f>
        <v/>
      </c>
      <c r="C523" s="296" t="str" cm="1">
        <f t="array" ref="C523">IFERROR(INDEX(Sensors_OpuBC_cpXFP!$H$2:$H$1013,MATCH($A523,Sensors_OpuBC_cpXFP!$A$2:$A$1013,0),0),"")</f>
        <v/>
      </c>
      <c r="D523" s="229"/>
      <c r="E523" s="308" t="str" cm="1">
        <f t="array" ref="E523">IFERROR(INDEX(Ligands_names_and_links!$B$3:$B$111,MATCH($D523,Ligands_names_and_links!$A$3:$A$111,0),0)," ")</f>
        <v xml:space="preserve"> </v>
      </c>
      <c r="F523" s="137">
        <v>0</v>
      </c>
      <c r="H523" s="137">
        <v>0</v>
      </c>
      <c r="J523" s="64">
        <v>0</v>
      </c>
      <c r="K523" s="64">
        <v>0</v>
      </c>
      <c r="L523" s="64">
        <v>0</v>
      </c>
      <c r="M523" s="64">
        <v>0</v>
      </c>
      <c r="N523" s="182">
        <v>0</v>
      </c>
      <c r="O523" s="64">
        <v>0</v>
      </c>
      <c r="Q523" s="64">
        <v>0</v>
      </c>
      <c r="R523" s="244">
        <v>0</v>
      </c>
      <c r="S523" s="64">
        <v>0</v>
      </c>
      <c r="T523" s="64">
        <v>0</v>
      </c>
      <c r="U523" s="233">
        <v>0</v>
      </c>
      <c r="V523" s="64">
        <v>0</v>
      </c>
      <c r="W523" s="64">
        <v>0</v>
      </c>
      <c r="X523" s="64">
        <v>0</v>
      </c>
      <c r="Y523" s="64">
        <v>0</v>
      </c>
      <c r="Z523" s="64">
        <v>0</v>
      </c>
      <c r="AA523" s="304" t="str">
        <f>IFERROR(R523/U523," ")</f>
        <v xml:space="preserve"> </v>
      </c>
      <c r="AB523" s="64">
        <v>0</v>
      </c>
      <c r="AC523" s="182">
        <v>0</v>
      </c>
      <c r="AD523" s="64">
        <v>0</v>
      </c>
      <c r="AE523" s="64">
        <v>0</v>
      </c>
      <c r="AF523" s="64">
        <v>0</v>
      </c>
      <c r="AG523" s="64">
        <v>0</v>
      </c>
      <c r="AH523" s="64">
        <v>0</v>
      </c>
      <c r="AI523" s="64">
        <v>0</v>
      </c>
      <c r="AJ523" s="233">
        <v>0</v>
      </c>
      <c r="AK523" s="233">
        <v>0</v>
      </c>
      <c r="AL523" s="64">
        <v>0</v>
      </c>
      <c r="AM523" s="182">
        <v>0</v>
      </c>
      <c r="AN523" s="64">
        <v>0</v>
      </c>
      <c r="AO523" s="64">
        <v>0</v>
      </c>
      <c r="AP523" s="64">
        <v>0</v>
      </c>
      <c r="AQ523" s="64">
        <v>0</v>
      </c>
      <c r="AR523" s="64">
        <v>0</v>
      </c>
      <c r="AS523" s="64">
        <v>0</v>
      </c>
      <c r="AT523" s="64">
        <v>0</v>
      </c>
      <c r="AU523" s="182">
        <v>0</v>
      </c>
    </row>
    <row r="524" spans="1:47" hidden="1">
      <c r="A524" s="228">
        <v>0</v>
      </c>
      <c r="B524" s="295" t="str" cm="1">
        <f t="array" ref="B524">IFERROR(INDEX(Sensors_OpuBC_cpXFP!$G$2:$G$1013,MATCH($A524,Sensors_OpuBC_cpXFP!$A$2:$A$1013,0),0),"")</f>
        <v/>
      </c>
      <c r="C524" s="296" t="str" cm="1">
        <f t="array" ref="C524">IFERROR(INDEX(Sensors_OpuBC_cpXFP!$H$2:$H$1013,MATCH($A524,Sensors_OpuBC_cpXFP!$A$2:$A$1013,0),0),"")</f>
        <v/>
      </c>
      <c r="D524" s="229"/>
      <c r="E524" s="308" t="str" cm="1">
        <f t="array" ref="E524">IFERROR(INDEX(Ligands_names_and_links!$B$3:$B$111,MATCH($D524,Ligands_names_and_links!$A$3:$A$111,0),0)," ")</f>
        <v xml:space="preserve"> </v>
      </c>
      <c r="F524" s="137">
        <v>0</v>
      </c>
      <c r="H524" s="137">
        <v>0</v>
      </c>
      <c r="J524" s="64">
        <v>0</v>
      </c>
      <c r="K524" s="64">
        <v>0</v>
      </c>
      <c r="L524" s="64">
        <v>0</v>
      </c>
      <c r="M524" s="64">
        <v>0</v>
      </c>
      <c r="N524" s="182">
        <v>0</v>
      </c>
      <c r="O524" s="64">
        <v>0</v>
      </c>
      <c r="Q524" s="64">
        <v>0</v>
      </c>
      <c r="R524" s="244">
        <v>0</v>
      </c>
      <c r="S524" s="64">
        <v>0</v>
      </c>
      <c r="T524" s="64">
        <v>0</v>
      </c>
      <c r="U524" s="233">
        <v>0</v>
      </c>
      <c r="V524" s="64">
        <v>0</v>
      </c>
      <c r="W524" s="64">
        <v>0</v>
      </c>
      <c r="X524" s="64">
        <v>0</v>
      </c>
      <c r="Y524" s="64">
        <v>0</v>
      </c>
      <c r="Z524" s="64">
        <v>0</v>
      </c>
      <c r="AA524" s="304" t="str">
        <f>IFERROR(R524/U524," ")</f>
        <v xml:space="preserve"> </v>
      </c>
      <c r="AB524" s="64">
        <v>0</v>
      </c>
      <c r="AC524" s="182">
        <v>0</v>
      </c>
      <c r="AD524" s="64">
        <v>0</v>
      </c>
      <c r="AE524" s="64">
        <v>0</v>
      </c>
      <c r="AF524" s="64">
        <v>0</v>
      </c>
      <c r="AG524" s="64">
        <v>0</v>
      </c>
      <c r="AH524" s="64">
        <v>0</v>
      </c>
      <c r="AI524" s="64">
        <v>0</v>
      </c>
      <c r="AJ524" s="233">
        <v>0</v>
      </c>
      <c r="AK524" s="233">
        <v>0</v>
      </c>
      <c r="AL524" s="64">
        <v>0</v>
      </c>
      <c r="AM524" s="182">
        <v>0</v>
      </c>
      <c r="AN524" s="64">
        <v>0</v>
      </c>
      <c r="AO524" s="64">
        <v>0</v>
      </c>
      <c r="AP524" s="64">
        <v>0</v>
      </c>
      <c r="AQ524" s="64">
        <v>0</v>
      </c>
      <c r="AR524" s="64">
        <v>0</v>
      </c>
      <c r="AS524" s="64">
        <v>0</v>
      </c>
      <c r="AT524" s="64">
        <v>0</v>
      </c>
      <c r="AU524" s="182">
        <v>0</v>
      </c>
    </row>
    <row r="525" spans="1:47" hidden="1">
      <c r="A525" s="259"/>
      <c r="B525" s="301" t="str" cm="1">
        <f t="array" ref="B525">IFERROR(INDEX(Sensors_OpuBC_cpXFP!$G$2:$G$1013,MATCH($A525,Sensors_OpuBC_cpXFP!$A$2:$A$1013,0),0),"")</f>
        <v/>
      </c>
      <c r="C525" s="302" t="str" cm="1">
        <f t="array" ref="C525">IFERROR(INDEX(Sensors_OpuBC_cpXFP!$H$2:$H$1013,MATCH($A525,Sensors_OpuBC_cpXFP!$A$2:$A$1013,0),0),"")</f>
        <v/>
      </c>
      <c r="D525" s="229"/>
      <c r="E525" s="311" t="str" cm="1">
        <f t="array" ref="E525">IFERROR(INDEX(Ligands_names_and_links!$B$3:$B$111,MATCH($D525,Ligands_names_and_links!$A$3:$A$111,0),0)," ")</f>
        <v xml:space="preserve"> </v>
      </c>
      <c r="F525" s="260"/>
      <c r="G525" s="260"/>
      <c r="H525" s="260"/>
      <c r="I525" s="261"/>
      <c r="J525" s="262"/>
      <c r="K525" s="262"/>
      <c r="L525" s="262"/>
      <c r="M525" s="262"/>
      <c r="N525" s="263"/>
      <c r="O525" s="262"/>
      <c r="P525" s="260"/>
      <c r="Q525" s="262"/>
      <c r="R525" s="264"/>
      <c r="S525" s="264"/>
      <c r="T525" s="264"/>
      <c r="U525" s="265"/>
      <c r="V525" s="265"/>
      <c r="W525" s="265"/>
      <c r="X525" s="265"/>
      <c r="Y525" s="265"/>
      <c r="Z525" s="265"/>
      <c r="AA525" s="266"/>
      <c r="AB525" s="262"/>
      <c r="AC525" s="263"/>
      <c r="AD525" s="262"/>
      <c r="AE525" s="262"/>
      <c r="AF525" s="262"/>
      <c r="AG525" s="262"/>
      <c r="AH525" s="262"/>
      <c r="AI525" s="262"/>
      <c r="AJ525" s="266"/>
      <c r="AK525" s="266"/>
      <c r="AL525" s="262"/>
      <c r="AM525" s="263"/>
      <c r="AN525" s="262"/>
      <c r="AO525" s="262"/>
      <c r="AP525" s="262"/>
      <c r="AQ525" s="262"/>
      <c r="AR525" s="262"/>
      <c r="AS525" s="262"/>
      <c r="AT525" s="262"/>
      <c r="AU525" s="263"/>
    </row>
    <row r="526" spans="1:47" hidden="1">
      <c r="A526" s="344"/>
      <c r="B526" s="345" t="str" cm="1">
        <f t="array" ref="B526">IFERROR(INDEX(Sensors_OpuBC_cpXFP!$G$2:$G$1013,MATCH($A526,Sensors_OpuBC_cpXFP!$A$2:$A$1013,0),0),"")</f>
        <v/>
      </c>
      <c r="C526" s="346" t="str" cm="1">
        <f t="array" ref="C526">IFERROR(INDEX(Sensors_OpuBC_cpXFP!$H$2:$H$1013,MATCH($A526,Sensors_OpuBC_cpXFP!$A$2:$A$1013,0),0),"")</f>
        <v/>
      </c>
      <c r="D526" s="347"/>
      <c r="E526" s="349" t="str" cm="1">
        <f t="array" ref="E526">IFERROR(INDEX(Ligands_names_and_links!$B$3:$B$111,MATCH($D526,Ligands_names_and_links!$A$3:$A$111,0),0)," ")</f>
        <v xml:space="preserve"> </v>
      </c>
      <c r="F526" s="350"/>
      <c r="G526" s="350"/>
      <c r="H526" s="350"/>
      <c r="I526" s="351"/>
      <c r="J526" s="352"/>
      <c r="K526" s="352"/>
      <c r="L526" s="352"/>
      <c r="M526" s="352"/>
      <c r="N526" s="354"/>
      <c r="O526" s="352"/>
      <c r="P526" s="350"/>
      <c r="Q526" s="352"/>
      <c r="R526" s="355"/>
      <c r="S526" s="355"/>
      <c r="T526" s="355"/>
      <c r="U526" s="356"/>
      <c r="V526" s="356"/>
      <c r="W526" s="356"/>
      <c r="X526" s="356"/>
      <c r="Y526" s="356"/>
      <c r="Z526" s="356"/>
      <c r="AA526" s="304" t="str">
        <f t="shared" ref="AA526:AA567" si="18">IFERROR(R526/U526," ")</f>
        <v xml:space="preserve"> </v>
      </c>
      <c r="AB526" s="352"/>
      <c r="AC526" s="354"/>
      <c r="AD526" s="352"/>
      <c r="AE526" s="352"/>
      <c r="AF526" s="352"/>
      <c r="AG526" s="352"/>
      <c r="AH526" s="352"/>
      <c r="AI526" s="352"/>
      <c r="AJ526" s="357"/>
      <c r="AK526" s="357"/>
      <c r="AL526" s="352"/>
      <c r="AM526" s="354"/>
      <c r="AN526" s="352"/>
      <c r="AO526" s="352"/>
      <c r="AP526" s="352"/>
      <c r="AQ526" s="352"/>
      <c r="AR526" s="352"/>
      <c r="AS526" s="352"/>
      <c r="AT526" s="352"/>
      <c r="AU526" s="354"/>
    </row>
    <row r="527" spans="1:47" hidden="1">
      <c r="A527" s="228">
        <v>0</v>
      </c>
      <c r="B527" s="295" t="str" cm="1">
        <f t="array" ref="B527">IFERROR(INDEX(Sensors_OpuBC_cpXFP!$G$2:$G$1013,MATCH($A527,Sensors_OpuBC_cpXFP!$A$2:$A$1013,0),0),"")</f>
        <v/>
      </c>
      <c r="C527" s="296" t="str" cm="1">
        <f t="array" ref="C527">IFERROR(INDEX(Sensors_OpuBC_cpXFP!$H$2:$H$1013,MATCH($A527,Sensors_OpuBC_cpXFP!$A$2:$A$1013,0),0),"")</f>
        <v/>
      </c>
      <c r="D527" s="229"/>
      <c r="E527" s="308" t="str" cm="1">
        <f t="array" ref="E527">IFERROR(INDEX(Ligands_names_and_links!$B$3:$B$111,MATCH($D527,Ligands_names_and_links!$A$3:$A$111,0),0)," ")</f>
        <v xml:space="preserve"> </v>
      </c>
      <c r="F527" s="137">
        <v>0</v>
      </c>
      <c r="H527" s="137">
        <v>0</v>
      </c>
      <c r="J527" s="64">
        <v>0</v>
      </c>
      <c r="K527" s="64">
        <v>0</v>
      </c>
      <c r="L527" s="64">
        <v>0</v>
      </c>
      <c r="M527" s="64">
        <v>0</v>
      </c>
      <c r="N527" s="182">
        <v>0</v>
      </c>
      <c r="O527" s="64">
        <v>0</v>
      </c>
      <c r="Q527" s="64">
        <v>0</v>
      </c>
      <c r="R527" s="244">
        <v>0</v>
      </c>
      <c r="S527" s="64">
        <v>0</v>
      </c>
      <c r="T527" s="64">
        <v>0</v>
      </c>
      <c r="U527" s="233">
        <v>0</v>
      </c>
      <c r="V527" s="64">
        <v>0</v>
      </c>
      <c r="W527" s="64">
        <v>0</v>
      </c>
      <c r="X527" s="64">
        <v>0</v>
      </c>
      <c r="Y527" s="64">
        <v>0</v>
      </c>
      <c r="Z527" s="64">
        <v>0</v>
      </c>
      <c r="AA527" s="304" t="str">
        <f t="shared" si="18"/>
        <v xml:space="preserve"> </v>
      </c>
      <c r="AB527" s="64">
        <v>0</v>
      </c>
      <c r="AC527" s="182">
        <v>0</v>
      </c>
      <c r="AD527" s="64">
        <v>0</v>
      </c>
      <c r="AE527" s="64">
        <v>0</v>
      </c>
      <c r="AF527" s="64">
        <v>0</v>
      </c>
      <c r="AG527" s="64">
        <v>0</v>
      </c>
      <c r="AH527" s="64">
        <v>0</v>
      </c>
      <c r="AI527" s="64">
        <v>0</v>
      </c>
      <c r="AJ527" s="233">
        <v>0</v>
      </c>
      <c r="AK527" s="233">
        <v>0</v>
      </c>
      <c r="AL527" s="64">
        <v>0</v>
      </c>
      <c r="AM527" s="182">
        <v>0</v>
      </c>
      <c r="AN527" s="64">
        <v>0</v>
      </c>
      <c r="AO527" s="64">
        <v>0</v>
      </c>
      <c r="AP527" s="64">
        <v>0</v>
      </c>
      <c r="AQ527" s="64">
        <v>0</v>
      </c>
      <c r="AR527" s="64">
        <v>0</v>
      </c>
      <c r="AS527" s="64">
        <v>0</v>
      </c>
      <c r="AT527" s="64">
        <v>0</v>
      </c>
      <c r="AU527" s="182">
        <v>0</v>
      </c>
    </row>
    <row r="528" spans="1:47" hidden="1">
      <c r="A528" s="228">
        <v>0</v>
      </c>
      <c r="B528" s="295" t="str" cm="1">
        <f t="array" ref="B528">IFERROR(INDEX(Sensors_OpuBC_cpXFP!$G$2:$G$1013,MATCH($A528,Sensors_OpuBC_cpXFP!$A$2:$A$1013,0),0),"")</f>
        <v/>
      </c>
      <c r="C528" s="296" t="str" cm="1">
        <f t="array" ref="C528">IFERROR(INDEX(Sensors_OpuBC_cpXFP!$H$2:$H$1013,MATCH($A528,Sensors_OpuBC_cpXFP!$A$2:$A$1013,0),0),"")</f>
        <v/>
      </c>
      <c r="D528" s="229"/>
      <c r="E528" s="308" t="str" cm="1">
        <f t="array" ref="E528">IFERROR(INDEX(Ligands_names_and_links!$B$3:$B$111,MATCH($D528,Ligands_names_and_links!$A$3:$A$111,0),0)," ")</f>
        <v xml:space="preserve"> </v>
      </c>
      <c r="F528" s="137">
        <v>0</v>
      </c>
      <c r="H528" s="137">
        <v>0</v>
      </c>
      <c r="J528" s="64">
        <v>0</v>
      </c>
      <c r="K528" s="64">
        <v>0</v>
      </c>
      <c r="L528" s="64">
        <v>0</v>
      </c>
      <c r="M528" s="64">
        <v>0</v>
      </c>
      <c r="N528" s="182">
        <v>0</v>
      </c>
      <c r="O528" s="64">
        <v>0</v>
      </c>
      <c r="Q528" s="64">
        <v>0</v>
      </c>
      <c r="R528" s="244">
        <v>0</v>
      </c>
      <c r="S528" s="64">
        <v>0</v>
      </c>
      <c r="T528" s="64">
        <v>0</v>
      </c>
      <c r="U528" s="233">
        <v>0</v>
      </c>
      <c r="V528" s="64">
        <v>0</v>
      </c>
      <c r="W528" s="64">
        <v>0</v>
      </c>
      <c r="X528" s="64">
        <v>0</v>
      </c>
      <c r="Y528" s="64">
        <v>0</v>
      </c>
      <c r="Z528" s="64">
        <v>0</v>
      </c>
      <c r="AA528" s="304" t="str">
        <f t="shared" si="18"/>
        <v xml:space="preserve"> </v>
      </c>
      <c r="AB528" s="64">
        <v>0</v>
      </c>
      <c r="AC528" s="182">
        <v>0</v>
      </c>
      <c r="AD528" s="64">
        <v>0</v>
      </c>
      <c r="AE528" s="64">
        <v>0</v>
      </c>
      <c r="AF528" s="64">
        <v>0</v>
      </c>
      <c r="AG528" s="64">
        <v>0</v>
      </c>
      <c r="AH528" s="64">
        <v>0</v>
      </c>
      <c r="AI528" s="64">
        <v>0</v>
      </c>
      <c r="AJ528" s="233">
        <v>0</v>
      </c>
      <c r="AK528" s="233">
        <v>0</v>
      </c>
      <c r="AL528" s="64">
        <v>0</v>
      </c>
      <c r="AM528" s="182">
        <v>0</v>
      </c>
      <c r="AN528" s="64">
        <v>0</v>
      </c>
      <c r="AO528" s="64">
        <v>0</v>
      </c>
      <c r="AP528" s="64">
        <v>0</v>
      </c>
      <c r="AQ528" s="64">
        <v>0</v>
      </c>
      <c r="AR528" s="64">
        <v>0</v>
      </c>
      <c r="AS528" s="64">
        <v>0</v>
      </c>
      <c r="AT528" s="64">
        <v>0</v>
      </c>
      <c r="AU528" s="182">
        <v>0</v>
      </c>
    </row>
    <row r="529" spans="1:47" hidden="1">
      <c r="A529" s="228">
        <v>0</v>
      </c>
      <c r="B529" s="295" t="str" cm="1">
        <f t="array" ref="B529">IFERROR(INDEX(Sensors_OpuBC_cpXFP!$G$2:$G$1013,MATCH($A529,Sensors_OpuBC_cpXFP!$A$2:$A$1013,0),0),"")</f>
        <v/>
      </c>
      <c r="C529" s="296" t="str" cm="1">
        <f t="array" ref="C529">IFERROR(INDEX(Sensors_OpuBC_cpXFP!$H$2:$H$1013,MATCH($A529,Sensors_OpuBC_cpXFP!$A$2:$A$1013,0),0),"")</f>
        <v/>
      </c>
      <c r="D529" s="229"/>
      <c r="E529" s="308" t="str" cm="1">
        <f t="array" ref="E529">IFERROR(INDEX(Ligands_names_and_links!$B$3:$B$111,MATCH($D529,Ligands_names_and_links!$A$3:$A$111,0),0)," ")</f>
        <v xml:space="preserve"> </v>
      </c>
      <c r="F529" s="137">
        <v>0</v>
      </c>
      <c r="H529" s="137">
        <v>0</v>
      </c>
      <c r="J529" s="64">
        <v>0</v>
      </c>
      <c r="K529" s="64">
        <v>0</v>
      </c>
      <c r="L529" s="64">
        <v>0</v>
      </c>
      <c r="M529" s="64">
        <v>0</v>
      </c>
      <c r="N529" s="182">
        <v>0</v>
      </c>
      <c r="O529" s="64">
        <v>0</v>
      </c>
      <c r="Q529" s="64">
        <v>0</v>
      </c>
      <c r="R529" s="244">
        <v>0</v>
      </c>
      <c r="S529" s="64">
        <v>0</v>
      </c>
      <c r="T529" s="64">
        <v>0</v>
      </c>
      <c r="U529" s="233">
        <v>0</v>
      </c>
      <c r="V529" s="64">
        <v>0</v>
      </c>
      <c r="W529" s="64">
        <v>0</v>
      </c>
      <c r="X529" s="64">
        <v>0</v>
      </c>
      <c r="Y529" s="64">
        <v>0</v>
      </c>
      <c r="Z529" s="64">
        <v>0</v>
      </c>
      <c r="AA529" s="304" t="str">
        <f t="shared" si="18"/>
        <v xml:space="preserve"> </v>
      </c>
      <c r="AB529" s="64" t="s">
        <v>893</v>
      </c>
      <c r="AC529" s="182">
        <v>0</v>
      </c>
      <c r="AD529" s="64">
        <v>0</v>
      </c>
      <c r="AE529" s="64">
        <v>0</v>
      </c>
      <c r="AF529" s="64">
        <v>0</v>
      </c>
      <c r="AG529" s="64">
        <v>0</v>
      </c>
      <c r="AH529" s="64">
        <v>0</v>
      </c>
      <c r="AI529" s="64">
        <v>0</v>
      </c>
      <c r="AJ529" s="233" t="s">
        <v>893</v>
      </c>
      <c r="AK529" s="233" t="s">
        <v>893</v>
      </c>
      <c r="AL529" s="64">
        <v>0</v>
      </c>
      <c r="AM529" s="182">
        <v>0</v>
      </c>
      <c r="AN529" s="64">
        <v>0</v>
      </c>
      <c r="AO529" s="64">
        <v>0</v>
      </c>
      <c r="AP529" s="64">
        <v>0</v>
      </c>
      <c r="AQ529" s="64">
        <v>0</v>
      </c>
      <c r="AR529" s="64">
        <v>0</v>
      </c>
      <c r="AS529" s="64">
        <v>0</v>
      </c>
      <c r="AT529" s="64">
        <v>0</v>
      </c>
      <c r="AU529" s="182">
        <v>0</v>
      </c>
    </row>
    <row r="530" spans="1:47" hidden="1">
      <c r="A530" s="228">
        <v>0</v>
      </c>
      <c r="B530" s="295" t="str" cm="1">
        <f t="array" ref="B530">IFERROR(INDEX(Sensors_OpuBC_cpXFP!$G$2:$G$1013,MATCH($A530,Sensors_OpuBC_cpXFP!$A$2:$A$1013,0),0),"")</f>
        <v/>
      </c>
      <c r="C530" s="296" t="str" cm="1">
        <f t="array" ref="C530">IFERROR(INDEX(Sensors_OpuBC_cpXFP!$H$2:$H$1013,MATCH($A530,Sensors_OpuBC_cpXFP!$A$2:$A$1013,0),0),"")</f>
        <v/>
      </c>
      <c r="D530" s="229"/>
      <c r="E530" s="308" t="str" cm="1">
        <f t="array" ref="E530">IFERROR(INDEX(Ligands_names_and_links!$B$3:$B$111,MATCH($D530,Ligands_names_and_links!$A$3:$A$111,0),0)," ")</f>
        <v xml:space="preserve"> </v>
      </c>
      <c r="F530" s="137">
        <v>0</v>
      </c>
      <c r="H530" s="137">
        <v>0</v>
      </c>
      <c r="J530" s="64">
        <v>0</v>
      </c>
      <c r="K530" s="64">
        <v>0</v>
      </c>
      <c r="L530" s="64">
        <v>0</v>
      </c>
      <c r="M530" s="64">
        <v>0</v>
      </c>
      <c r="N530" s="182">
        <v>0</v>
      </c>
      <c r="O530" s="64">
        <v>0</v>
      </c>
      <c r="Q530" s="64">
        <v>0</v>
      </c>
      <c r="R530" s="244">
        <v>0</v>
      </c>
      <c r="S530" s="64">
        <v>0</v>
      </c>
      <c r="T530" s="64">
        <v>0</v>
      </c>
      <c r="U530" s="233">
        <v>0</v>
      </c>
      <c r="V530" s="64">
        <v>0</v>
      </c>
      <c r="W530" s="64">
        <v>0</v>
      </c>
      <c r="X530" s="64">
        <v>0</v>
      </c>
      <c r="Y530" s="64">
        <v>0</v>
      </c>
      <c r="Z530" s="64">
        <v>0</v>
      </c>
      <c r="AA530" s="304" t="str">
        <f t="shared" si="18"/>
        <v xml:space="preserve"> </v>
      </c>
      <c r="AB530" s="64">
        <v>0</v>
      </c>
      <c r="AC530" s="182">
        <v>0</v>
      </c>
      <c r="AD530" s="64">
        <v>0</v>
      </c>
      <c r="AE530" s="64">
        <v>0</v>
      </c>
      <c r="AF530" s="64">
        <v>0</v>
      </c>
      <c r="AG530" s="64">
        <v>0</v>
      </c>
      <c r="AH530" s="64">
        <v>0</v>
      </c>
      <c r="AI530" s="64">
        <v>0</v>
      </c>
      <c r="AJ530" s="233">
        <v>0</v>
      </c>
      <c r="AK530" s="233">
        <v>0</v>
      </c>
      <c r="AL530" s="64">
        <v>0</v>
      </c>
      <c r="AM530" s="182">
        <v>0</v>
      </c>
      <c r="AN530" s="64">
        <v>0</v>
      </c>
      <c r="AO530" s="64">
        <v>0</v>
      </c>
      <c r="AP530" s="64">
        <v>0</v>
      </c>
      <c r="AQ530" s="64">
        <v>0</v>
      </c>
      <c r="AR530" s="64">
        <v>0</v>
      </c>
      <c r="AS530" s="64">
        <v>0</v>
      </c>
      <c r="AT530" s="64">
        <v>0</v>
      </c>
      <c r="AU530" s="182">
        <v>0</v>
      </c>
    </row>
    <row r="531" spans="1:47" hidden="1">
      <c r="A531" s="228">
        <v>0</v>
      </c>
      <c r="B531" s="295" t="str" cm="1">
        <f t="array" ref="B531">IFERROR(INDEX(Sensors_OpuBC_cpXFP!$G$2:$G$1013,MATCH($A531,Sensors_OpuBC_cpXFP!$A$2:$A$1013,0),0),"")</f>
        <v/>
      </c>
      <c r="C531" s="296" t="str" cm="1">
        <f t="array" ref="C531">IFERROR(INDEX(Sensors_OpuBC_cpXFP!$H$2:$H$1013,MATCH($A531,Sensors_OpuBC_cpXFP!$A$2:$A$1013,0),0),"")</f>
        <v/>
      </c>
      <c r="D531" s="229"/>
      <c r="E531" s="308" t="str" cm="1">
        <f t="array" ref="E531">IFERROR(INDEX(Ligands_names_and_links!$B$3:$B$111,MATCH($D531,Ligands_names_and_links!$A$3:$A$111,0),0)," ")</f>
        <v xml:space="preserve"> </v>
      </c>
      <c r="F531" s="137">
        <v>0</v>
      </c>
      <c r="H531" s="137">
        <v>0</v>
      </c>
      <c r="J531" s="64">
        <v>0</v>
      </c>
      <c r="K531" s="64">
        <v>0</v>
      </c>
      <c r="L531" s="64">
        <v>0</v>
      </c>
      <c r="M531" s="64">
        <v>0</v>
      </c>
      <c r="N531" s="182">
        <v>0</v>
      </c>
      <c r="O531" s="64">
        <v>0</v>
      </c>
      <c r="Q531" s="64">
        <v>0</v>
      </c>
      <c r="R531" s="244">
        <v>0</v>
      </c>
      <c r="S531" s="64">
        <v>0</v>
      </c>
      <c r="T531" s="64">
        <v>0</v>
      </c>
      <c r="U531" s="233">
        <v>0</v>
      </c>
      <c r="V531" s="64">
        <v>0</v>
      </c>
      <c r="W531" s="64">
        <v>0</v>
      </c>
      <c r="X531" s="64">
        <v>0</v>
      </c>
      <c r="Y531" s="64">
        <v>0</v>
      </c>
      <c r="Z531" s="64">
        <v>0</v>
      </c>
      <c r="AA531" s="304" t="str">
        <f t="shared" si="18"/>
        <v xml:space="preserve"> </v>
      </c>
      <c r="AB531" s="64">
        <v>0</v>
      </c>
      <c r="AC531" s="182">
        <v>0</v>
      </c>
      <c r="AD531" s="64">
        <v>0</v>
      </c>
      <c r="AE531" s="64">
        <v>0</v>
      </c>
      <c r="AF531" s="64">
        <v>0</v>
      </c>
      <c r="AG531" s="64">
        <v>0</v>
      </c>
      <c r="AH531" s="64">
        <v>0</v>
      </c>
      <c r="AI531" s="64">
        <v>0</v>
      </c>
      <c r="AJ531" s="233" t="s">
        <v>893</v>
      </c>
      <c r="AK531" s="233" t="s">
        <v>893</v>
      </c>
      <c r="AL531" s="64">
        <v>0</v>
      </c>
      <c r="AM531" s="182">
        <v>0</v>
      </c>
      <c r="AN531" s="64">
        <v>0</v>
      </c>
      <c r="AO531" s="64">
        <v>0</v>
      </c>
      <c r="AP531" s="64">
        <v>0</v>
      </c>
      <c r="AQ531" s="64">
        <v>0</v>
      </c>
      <c r="AR531" s="64">
        <v>0</v>
      </c>
      <c r="AS531" s="64">
        <v>0</v>
      </c>
      <c r="AT531" s="64">
        <v>0</v>
      </c>
      <c r="AU531" s="182">
        <v>0</v>
      </c>
    </row>
    <row r="532" spans="1:47" hidden="1">
      <c r="A532" s="228">
        <v>0</v>
      </c>
      <c r="B532" s="295" t="str" cm="1">
        <f t="array" ref="B532">IFERROR(INDEX(Sensors_OpuBC_cpXFP!$G$2:$G$1013,MATCH($A532,Sensors_OpuBC_cpXFP!$A$2:$A$1013,0),0),"")</f>
        <v/>
      </c>
      <c r="C532" s="296" t="str" cm="1">
        <f t="array" ref="C532">IFERROR(INDEX(Sensors_OpuBC_cpXFP!$H$2:$H$1013,MATCH($A532,Sensors_OpuBC_cpXFP!$A$2:$A$1013,0),0),"")</f>
        <v/>
      </c>
      <c r="D532" s="229"/>
      <c r="E532" s="308" t="str" cm="1">
        <f t="array" ref="E532">IFERROR(INDEX(Ligands_names_and_links!$B$3:$B$111,MATCH($D532,Ligands_names_and_links!$A$3:$A$111,0),0)," ")</f>
        <v xml:space="preserve"> </v>
      </c>
      <c r="F532" s="137">
        <v>0</v>
      </c>
      <c r="H532" s="137">
        <v>0</v>
      </c>
      <c r="J532" s="64">
        <v>0</v>
      </c>
      <c r="K532" s="64">
        <v>0</v>
      </c>
      <c r="L532" s="64">
        <v>0</v>
      </c>
      <c r="M532" s="64">
        <v>0</v>
      </c>
      <c r="N532" s="182">
        <v>0</v>
      </c>
      <c r="O532" s="64">
        <v>0</v>
      </c>
      <c r="Q532" s="64">
        <v>0</v>
      </c>
      <c r="R532" s="244">
        <v>0</v>
      </c>
      <c r="S532" s="64">
        <v>0</v>
      </c>
      <c r="T532" s="64">
        <v>0</v>
      </c>
      <c r="U532" s="233">
        <v>0</v>
      </c>
      <c r="V532" s="64">
        <v>0</v>
      </c>
      <c r="W532" s="64">
        <v>0</v>
      </c>
      <c r="X532" s="64">
        <v>0</v>
      </c>
      <c r="Y532" s="64">
        <v>0</v>
      </c>
      <c r="Z532" s="64">
        <v>0</v>
      </c>
      <c r="AA532" s="304" t="str">
        <f t="shared" si="18"/>
        <v xml:space="preserve"> </v>
      </c>
      <c r="AB532" s="64">
        <v>0</v>
      </c>
      <c r="AC532" s="182">
        <v>0</v>
      </c>
      <c r="AD532" s="64">
        <v>0</v>
      </c>
      <c r="AE532" s="64">
        <v>0</v>
      </c>
      <c r="AF532" s="64">
        <v>0</v>
      </c>
      <c r="AG532" s="64">
        <v>0</v>
      </c>
      <c r="AH532" s="64">
        <v>0</v>
      </c>
      <c r="AI532" s="64">
        <v>0</v>
      </c>
      <c r="AJ532" s="233">
        <v>0</v>
      </c>
      <c r="AK532" s="233">
        <v>0</v>
      </c>
      <c r="AL532" s="64">
        <v>0</v>
      </c>
      <c r="AM532" s="182">
        <v>0</v>
      </c>
      <c r="AN532" s="64">
        <v>0</v>
      </c>
      <c r="AO532" s="64">
        <v>0</v>
      </c>
      <c r="AP532" s="64">
        <v>0</v>
      </c>
      <c r="AQ532" s="64">
        <v>0</v>
      </c>
      <c r="AR532" s="64">
        <v>0</v>
      </c>
      <c r="AS532" s="64">
        <v>0</v>
      </c>
      <c r="AT532" s="64">
        <v>0</v>
      </c>
      <c r="AU532" s="182">
        <v>0</v>
      </c>
    </row>
    <row r="533" spans="1:47" hidden="1">
      <c r="A533" s="228">
        <v>0</v>
      </c>
      <c r="B533" s="295" t="str" cm="1">
        <f t="array" ref="B533">IFERROR(INDEX(Sensors_OpuBC_cpXFP!$G$2:$G$1013,MATCH($A533,Sensors_OpuBC_cpXFP!$A$2:$A$1013,0),0),"")</f>
        <v/>
      </c>
      <c r="C533" s="296" t="str" cm="1">
        <f t="array" ref="C533">IFERROR(INDEX(Sensors_OpuBC_cpXFP!$H$2:$H$1013,MATCH($A533,Sensors_OpuBC_cpXFP!$A$2:$A$1013,0),0),"")</f>
        <v/>
      </c>
      <c r="D533" s="229"/>
      <c r="E533" s="308" t="str" cm="1">
        <f t="array" ref="E533">IFERROR(INDEX(Ligands_names_and_links!$B$3:$B$111,MATCH($D533,Ligands_names_and_links!$A$3:$A$111,0),0)," ")</f>
        <v xml:space="preserve"> </v>
      </c>
      <c r="F533" s="137">
        <v>0</v>
      </c>
      <c r="H533" s="137">
        <v>0</v>
      </c>
      <c r="J533" s="64">
        <v>0</v>
      </c>
      <c r="K533" s="64">
        <v>0</v>
      </c>
      <c r="L533" s="64">
        <v>0</v>
      </c>
      <c r="M533" s="64">
        <v>0</v>
      </c>
      <c r="N533" s="182">
        <v>0</v>
      </c>
      <c r="O533" s="64">
        <v>0</v>
      </c>
      <c r="Q533" s="64">
        <v>0</v>
      </c>
      <c r="R533" s="244">
        <v>0</v>
      </c>
      <c r="S533" s="64">
        <v>0</v>
      </c>
      <c r="T533" s="64">
        <v>0</v>
      </c>
      <c r="U533" s="233">
        <v>0</v>
      </c>
      <c r="V533" s="64">
        <v>0</v>
      </c>
      <c r="W533" s="64">
        <v>0</v>
      </c>
      <c r="X533" s="64">
        <v>0</v>
      </c>
      <c r="Y533" s="64">
        <v>0</v>
      </c>
      <c r="Z533" s="64">
        <v>0</v>
      </c>
      <c r="AA533" s="304" t="str">
        <f t="shared" si="18"/>
        <v xml:space="preserve"> </v>
      </c>
      <c r="AB533" s="64">
        <v>0</v>
      </c>
      <c r="AC533" s="182">
        <v>0</v>
      </c>
      <c r="AD533" s="64">
        <v>0</v>
      </c>
      <c r="AE533" s="64">
        <v>0</v>
      </c>
      <c r="AF533" s="64">
        <v>0</v>
      </c>
      <c r="AG533" s="64">
        <v>0</v>
      </c>
      <c r="AH533" s="64">
        <v>0</v>
      </c>
      <c r="AI533" s="64">
        <v>0</v>
      </c>
      <c r="AJ533" s="233">
        <v>0</v>
      </c>
      <c r="AK533" s="233">
        <v>0</v>
      </c>
      <c r="AL533" s="64">
        <v>0</v>
      </c>
      <c r="AM533" s="182">
        <v>0</v>
      </c>
      <c r="AN533" s="64">
        <v>0</v>
      </c>
      <c r="AO533" s="64">
        <v>0</v>
      </c>
      <c r="AP533" s="64">
        <v>0</v>
      </c>
      <c r="AQ533" s="64">
        <v>0</v>
      </c>
      <c r="AR533" s="64">
        <v>0</v>
      </c>
      <c r="AS533" s="64">
        <v>0</v>
      </c>
      <c r="AT533" s="64">
        <v>0</v>
      </c>
      <c r="AU533" s="182">
        <v>0</v>
      </c>
    </row>
    <row r="534" spans="1:47" hidden="1">
      <c r="A534" s="228">
        <v>0</v>
      </c>
      <c r="B534" s="295" t="str" cm="1">
        <f t="array" ref="B534">IFERROR(INDEX(Sensors_OpuBC_cpXFP!$G$2:$G$1013,MATCH($A534,Sensors_OpuBC_cpXFP!$A$2:$A$1013,0),0),"")</f>
        <v/>
      </c>
      <c r="C534" s="296" t="str" cm="1">
        <f t="array" ref="C534">IFERROR(INDEX(Sensors_OpuBC_cpXFP!$H$2:$H$1013,MATCH($A534,Sensors_OpuBC_cpXFP!$A$2:$A$1013,0),0),"")</f>
        <v/>
      </c>
      <c r="D534" s="229"/>
      <c r="E534" s="308" t="str" cm="1">
        <f t="array" ref="E534">IFERROR(INDEX(Ligands_names_and_links!$B$3:$B$111,MATCH($D534,Ligands_names_and_links!$A$3:$A$111,0),0)," ")</f>
        <v xml:space="preserve"> </v>
      </c>
      <c r="F534" s="137">
        <v>0</v>
      </c>
      <c r="H534" s="137">
        <v>0</v>
      </c>
      <c r="J534" s="64">
        <v>0</v>
      </c>
      <c r="K534" s="64">
        <v>0</v>
      </c>
      <c r="L534" s="64">
        <v>0</v>
      </c>
      <c r="M534" s="64">
        <v>0</v>
      </c>
      <c r="N534" s="182">
        <v>0</v>
      </c>
      <c r="O534" s="64">
        <v>0</v>
      </c>
      <c r="Q534" s="64">
        <v>0</v>
      </c>
      <c r="R534" s="244">
        <v>0</v>
      </c>
      <c r="S534" s="64">
        <v>0</v>
      </c>
      <c r="T534" s="64">
        <v>0</v>
      </c>
      <c r="U534" s="233">
        <v>0</v>
      </c>
      <c r="V534" s="64">
        <v>0</v>
      </c>
      <c r="W534" s="64">
        <v>0</v>
      </c>
      <c r="X534" s="64">
        <v>0</v>
      </c>
      <c r="Y534" s="64">
        <v>0</v>
      </c>
      <c r="Z534" s="64">
        <v>0</v>
      </c>
      <c r="AA534" s="304" t="str">
        <f t="shared" si="18"/>
        <v xml:space="preserve"> </v>
      </c>
      <c r="AB534" s="64">
        <v>0</v>
      </c>
      <c r="AC534" s="182">
        <v>0</v>
      </c>
      <c r="AD534" s="64">
        <v>0</v>
      </c>
      <c r="AE534" s="64">
        <v>0</v>
      </c>
      <c r="AF534" s="64">
        <v>0</v>
      </c>
      <c r="AG534" s="64">
        <v>0</v>
      </c>
      <c r="AH534" s="64">
        <v>0</v>
      </c>
      <c r="AI534" s="64">
        <v>0</v>
      </c>
      <c r="AJ534" s="233">
        <v>0</v>
      </c>
      <c r="AK534" s="233">
        <v>0</v>
      </c>
      <c r="AL534" s="64">
        <v>0</v>
      </c>
      <c r="AM534" s="182">
        <v>0</v>
      </c>
      <c r="AN534" s="64">
        <v>0</v>
      </c>
      <c r="AO534" s="64">
        <v>0</v>
      </c>
      <c r="AP534" s="64">
        <v>0</v>
      </c>
      <c r="AQ534" s="64">
        <v>0</v>
      </c>
      <c r="AR534" s="64">
        <v>0</v>
      </c>
      <c r="AS534" s="64">
        <v>0</v>
      </c>
      <c r="AT534" s="64">
        <v>0</v>
      </c>
      <c r="AU534" s="182">
        <v>0</v>
      </c>
    </row>
    <row r="535" spans="1:47" hidden="1">
      <c r="A535" s="228">
        <v>0</v>
      </c>
      <c r="B535" s="295" t="str" cm="1">
        <f t="array" ref="B535">IFERROR(INDEX(Sensors_OpuBC_cpXFP!$G$2:$G$1013,MATCH($A535,Sensors_OpuBC_cpXFP!$A$2:$A$1013,0),0),"")</f>
        <v/>
      </c>
      <c r="C535" s="296" t="str" cm="1">
        <f t="array" ref="C535">IFERROR(INDEX(Sensors_OpuBC_cpXFP!$H$2:$H$1013,MATCH($A535,Sensors_OpuBC_cpXFP!$A$2:$A$1013,0),0),"")</f>
        <v/>
      </c>
      <c r="D535" s="229"/>
      <c r="E535" s="308" t="str" cm="1">
        <f t="array" ref="E535">IFERROR(INDEX(Ligands_names_and_links!$B$3:$B$111,MATCH($D535,Ligands_names_and_links!$A$3:$A$111,0),0)," ")</f>
        <v xml:space="preserve"> </v>
      </c>
      <c r="F535" s="137">
        <v>0</v>
      </c>
      <c r="H535" s="137">
        <v>0</v>
      </c>
      <c r="J535" s="64">
        <v>0</v>
      </c>
      <c r="K535" s="64">
        <v>0</v>
      </c>
      <c r="L535" s="64">
        <v>0</v>
      </c>
      <c r="M535" s="64">
        <v>0</v>
      </c>
      <c r="N535" s="182">
        <v>0</v>
      </c>
      <c r="O535" s="64">
        <v>0</v>
      </c>
      <c r="Q535" s="64">
        <v>0</v>
      </c>
      <c r="R535" s="244">
        <v>0</v>
      </c>
      <c r="S535" s="64">
        <v>0</v>
      </c>
      <c r="T535" s="64">
        <v>0</v>
      </c>
      <c r="U535" s="233">
        <v>0</v>
      </c>
      <c r="V535" s="64">
        <v>0</v>
      </c>
      <c r="W535" s="64">
        <v>0</v>
      </c>
      <c r="X535" s="64">
        <v>0</v>
      </c>
      <c r="Y535" s="64">
        <v>0</v>
      </c>
      <c r="Z535" s="64">
        <v>0</v>
      </c>
      <c r="AA535" s="304" t="str">
        <f t="shared" si="18"/>
        <v xml:space="preserve"> </v>
      </c>
      <c r="AB535" s="64">
        <v>0</v>
      </c>
      <c r="AC535" s="182">
        <v>0</v>
      </c>
      <c r="AD535" s="64">
        <v>0</v>
      </c>
      <c r="AE535" s="64">
        <v>0</v>
      </c>
      <c r="AF535" s="64">
        <v>0</v>
      </c>
      <c r="AG535" s="64">
        <v>0</v>
      </c>
      <c r="AH535" s="64">
        <v>0</v>
      </c>
      <c r="AI535" s="64">
        <v>0</v>
      </c>
      <c r="AJ535" s="233">
        <v>0</v>
      </c>
      <c r="AK535" s="233">
        <v>0</v>
      </c>
      <c r="AL535" s="64">
        <v>0</v>
      </c>
      <c r="AM535" s="182">
        <v>0</v>
      </c>
      <c r="AN535" s="64">
        <v>0</v>
      </c>
      <c r="AO535" s="64">
        <v>0</v>
      </c>
      <c r="AP535" s="64">
        <v>0</v>
      </c>
      <c r="AQ535" s="64">
        <v>0</v>
      </c>
      <c r="AR535" s="64">
        <v>0</v>
      </c>
      <c r="AS535" s="64">
        <v>0</v>
      </c>
      <c r="AT535" s="64">
        <v>0</v>
      </c>
      <c r="AU535" s="182">
        <v>0</v>
      </c>
    </row>
    <row r="536" spans="1:47" hidden="1">
      <c r="A536" s="228">
        <v>0</v>
      </c>
      <c r="B536" s="295" t="str" cm="1">
        <f t="array" ref="B536">IFERROR(INDEX(Sensors_OpuBC_cpXFP!$G$2:$G$1013,MATCH($A536,Sensors_OpuBC_cpXFP!$A$2:$A$1013,0),0),"")</f>
        <v/>
      </c>
      <c r="C536" s="296" t="str" cm="1">
        <f t="array" ref="C536">IFERROR(INDEX(Sensors_OpuBC_cpXFP!$H$2:$H$1013,MATCH($A536,Sensors_OpuBC_cpXFP!$A$2:$A$1013,0),0),"")</f>
        <v/>
      </c>
      <c r="D536" s="229"/>
      <c r="E536" s="308" t="str" cm="1">
        <f t="array" ref="E536">IFERROR(INDEX(Ligands_names_and_links!$B$3:$B$111,MATCH($D536,Ligands_names_and_links!$A$3:$A$111,0),0)," ")</f>
        <v xml:space="preserve"> </v>
      </c>
      <c r="F536" s="137">
        <v>0</v>
      </c>
      <c r="H536" s="137">
        <v>0</v>
      </c>
      <c r="J536" s="64">
        <v>0</v>
      </c>
      <c r="K536" s="64">
        <v>0</v>
      </c>
      <c r="L536" s="64">
        <v>0</v>
      </c>
      <c r="M536" s="64">
        <v>0</v>
      </c>
      <c r="N536" s="182">
        <v>0</v>
      </c>
      <c r="O536" s="64">
        <v>0</v>
      </c>
      <c r="Q536" s="64">
        <v>0</v>
      </c>
      <c r="R536" s="244">
        <v>0</v>
      </c>
      <c r="S536" s="64">
        <v>0</v>
      </c>
      <c r="T536" s="64">
        <v>0</v>
      </c>
      <c r="U536" s="233">
        <v>0</v>
      </c>
      <c r="V536" s="64">
        <v>0</v>
      </c>
      <c r="W536" s="64">
        <v>0</v>
      </c>
      <c r="X536" s="64">
        <v>0</v>
      </c>
      <c r="Y536" s="64">
        <v>0</v>
      </c>
      <c r="Z536" s="64">
        <v>0</v>
      </c>
      <c r="AA536" s="304" t="str">
        <f t="shared" si="18"/>
        <v xml:space="preserve"> </v>
      </c>
      <c r="AB536" s="64">
        <v>0</v>
      </c>
      <c r="AC536" s="182">
        <v>0</v>
      </c>
      <c r="AD536" s="64">
        <v>0</v>
      </c>
      <c r="AE536" s="64">
        <v>0</v>
      </c>
      <c r="AF536" s="64">
        <v>0</v>
      </c>
      <c r="AG536" s="64">
        <v>0</v>
      </c>
      <c r="AH536" s="64">
        <v>0</v>
      </c>
      <c r="AI536" s="64">
        <v>0</v>
      </c>
      <c r="AJ536" s="233">
        <v>0</v>
      </c>
      <c r="AK536" s="233">
        <v>0</v>
      </c>
      <c r="AL536" s="64">
        <v>0</v>
      </c>
      <c r="AM536" s="182">
        <v>0</v>
      </c>
      <c r="AN536" s="64">
        <v>0</v>
      </c>
      <c r="AO536" s="64">
        <v>0</v>
      </c>
      <c r="AP536" s="64">
        <v>0</v>
      </c>
      <c r="AQ536" s="64">
        <v>0</v>
      </c>
      <c r="AR536" s="64">
        <v>0</v>
      </c>
      <c r="AS536" s="64">
        <v>0</v>
      </c>
      <c r="AT536" s="64">
        <v>0</v>
      </c>
      <c r="AU536" s="182">
        <v>0</v>
      </c>
    </row>
    <row r="537" spans="1:47" hidden="1">
      <c r="A537" s="228">
        <v>0</v>
      </c>
      <c r="B537" s="295" t="str" cm="1">
        <f t="array" ref="B537">IFERROR(INDEX(Sensors_OpuBC_cpXFP!$G$2:$G$1013,MATCH($A537,Sensors_OpuBC_cpXFP!$A$2:$A$1013,0),0),"")</f>
        <v/>
      </c>
      <c r="C537" s="296" t="str" cm="1">
        <f t="array" ref="C537">IFERROR(INDEX(Sensors_OpuBC_cpXFP!$H$2:$H$1013,MATCH($A537,Sensors_OpuBC_cpXFP!$A$2:$A$1013,0),0),"")</f>
        <v/>
      </c>
      <c r="D537" s="229"/>
      <c r="E537" s="308" t="str" cm="1">
        <f t="array" ref="E537">IFERROR(INDEX(Ligands_names_and_links!$B$3:$B$111,MATCH($D537,Ligands_names_and_links!$A$3:$A$111,0),0)," ")</f>
        <v xml:space="preserve"> </v>
      </c>
      <c r="F537" s="137">
        <v>0</v>
      </c>
      <c r="H537" s="137">
        <v>0</v>
      </c>
      <c r="J537" s="64">
        <v>0</v>
      </c>
      <c r="K537" s="64">
        <v>0</v>
      </c>
      <c r="L537" s="64">
        <v>0</v>
      </c>
      <c r="M537" s="64">
        <v>0</v>
      </c>
      <c r="N537" s="182">
        <v>0</v>
      </c>
      <c r="O537" s="64">
        <v>0</v>
      </c>
      <c r="Q537" s="64">
        <v>0</v>
      </c>
      <c r="R537" s="244">
        <v>0</v>
      </c>
      <c r="S537" s="64">
        <v>0</v>
      </c>
      <c r="T537" s="64">
        <v>0</v>
      </c>
      <c r="U537" s="233">
        <v>0</v>
      </c>
      <c r="V537" s="64">
        <v>0</v>
      </c>
      <c r="W537" s="64">
        <v>0</v>
      </c>
      <c r="X537" s="64">
        <v>0</v>
      </c>
      <c r="Y537" s="64">
        <v>0</v>
      </c>
      <c r="Z537" s="64">
        <v>0</v>
      </c>
      <c r="AA537" s="304" t="str">
        <f t="shared" si="18"/>
        <v xml:space="preserve"> </v>
      </c>
      <c r="AB537" s="64">
        <v>0</v>
      </c>
      <c r="AC537" s="182">
        <v>0</v>
      </c>
      <c r="AD537" s="64">
        <v>0</v>
      </c>
      <c r="AE537" s="64">
        <v>0</v>
      </c>
      <c r="AF537" s="64">
        <v>0</v>
      </c>
      <c r="AG537" s="64">
        <v>0</v>
      </c>
      <c r="AH537" s="64">
        <v>0</v>
      </c>
      <c r="AI537" s="64">
        <v>0</v>
      </c>
      <c r="AJ537" s="233">
        <v>0</v>
      </c>
      <c r="AK537" s="233">
        <v>0</v>
      </c>
      <c r="AL537" s="64">
        <v>0</v>
      </c>
      <c r="AM537" s="182">
        <v>0</v>
      </c>
      <c r="AN537" s="64">
        <v>0</v>
      </c>
      <c r="AO537" s="64">
        <v>0</v>
      </c>
      <c r="AP537" s="64">
        <v>0</v>
      </c>
      <c r="AQ537" s="64">
        <v>0</v>
      </c>
      <c r="AR537" s="64">
        <v>0</v>
      </c>
      <c r="AS537" s="64">
        <v>0</v>
      </c>
      <c r="AT537" s="64">
        <v>0</v>
      </c>
      <c r="AU537" s="182">
        <v>0</v>
      </c>
    </row>
    <row r="538" spans="1:47" hidden="1">
      <c r="A538" s="228">
        <v>0</v>
      </c>
      <c r="B538" s="295" t="str" cm="1">
        <f t="array" ref="B538">IFERROR(INDEX(Sensors_OpuBC_cpXFP!$G$2:$G$1013,MATCH($A538,Sensors_OpuBC_cpXFP!$A$2:$A$1013,0),0),"")</f>
        <v/>
      </c>
      <c r="C538" s="296" t="str" cm="1">
        <f t="array" ref="C538">IFERROR(INDEX(Sensors_OpuBC_cpXFP!$H$2:$H$1013,MATCH($A538,Sensors_OpuBC_cpXFP!$A$2:$A$1013,0),0),"")</f>
        <v/>
      </c>
      <c r="D538" s="229"/>
      <c r="E538" s="308" t="str" cm="1">
        <f t="array" ref="E538">IFERROR(INDEX(Ligands_names_and_links!$B$3:$B$111,MATCH($D538,Ligands_names_and_links!$A$3:$A$111,0),0)," ")</f>
        <v xml:space="preserve"> </v>
      </c>
      <c r="F538" s="137">
        <v>0</v>
      </c>
      <c r="H538" s="137">
        <v>0</v>
      </c>
      <c r="J538" s="64">
        <v>0</v>
      </c>
      <c r="K538" s="64">
        <v>0</v>
      </c>
      <c r="L538" s="64">
        <v>0</v>
      </c>
      <c r="M538" s="64">
        <v>0</v>
      </c>
      <c r="N538" s="182">
        <v>0</v>
      </c>
      <c r="O538" s="64">
        <v>0</v>
      </c>
      <c r="Q538" s="64">
        <v>0</v>
      </c>
      <c r="R538" s="244">
        <v>0</v>
      </c>
      <c r="S538" s="64">
        <v>0</v>
      </c>
      <c r="T538" s="64">
        <v>0</v>
      </c>
      <c r="U538" s="233">
        <v>0</v>
      </c>
      <c r="V538" s="64">
        <v>0</v>
      </c>
      <c r="W538" s="64">
        <v>0</v>
      </c>
      <c r="X538" s="64">
        <v>0</v>
      </c>
      <c r="Y538" s="64">
        <v>0</v>
      </c>
      <c r="Z538" s="64">
        <v>0</v>
      </c>
      <c r="AA538" s="304" t="str">
        <f t="shared" si="18"/>
        <v xml:space="preserve"> </v>
      </c>
      <c r="AB538" s="64">
        <v>0</v>
      </c>
      <c r="AC538" s="182">
        <v>0</v>
      </c>
      <c r="AD538" s="64">
        <v>0</v>
      </c>
      <c r="AE538" s="64">
        <v>0</v>
      </c>
      <c r="AF538" s="64">
        <v>0</v>
      </c>
      <c r="AG538" s="64">
        <v>0</v>
      </c>
      <c r="AH538" s="64">
        <v>0</v>
      </c>
      <c r="AI538" s="64">
        <v>0</v>
      </c>
      <c r="AJ538" s="233">
        <v>0</v>
      </c>
      <c r="AK538" s="233">
        <v>0</v>
      </c>
      <c r="AL538" s="64">
        <v>0</v>
      </c>
      <c r="AM538" s="182">
        <v>0</v>
      </c>
      <c r="AN538" s="64">
        <v>0</v>
      </c>
      <c r="AO538" s="64">
        <v>0</v>
      </c>
      <c r="AP538" s="64">
        <v>0</v>
      </c>
      <c r="AQ538" s="64">
        <v>0</v>
      </c>
      <c r="AR538" s="64">
        <v>0</v>
      </c>
      <c r="AS538" s="64">
        <v>0</v>
      </c>
      <c r="AT538" s="64">
        <v>0</v>
      </c>
      <c r="AU538" s="182">
        <v>0</v>
      </c>
    </row>
    <row r="539" spans="1:47" hidden="1">
      <c r="A539" s="228"/>
      <c r="B539" s="295" t="str" cm="1">
        <f t="array" ref="B539">IFERROR(INDEX(Sensors_OpuBC_cpXFP!$G$2:$G$1013,MATCH($A539,Sensors_OpuBC_cpXFP!$A$2:$A$1013,0),0),"")</f>
        <v/>
      </c>
      <c r="C539" s="296" t="str" cm="1">
        <f t="array" ref="C539">IFERROR(INDEX(Sensors_OpuBC_cpXFP!$H$2:$H$1013,MATCH($A539,Sensors_OpuBC_cpXFP!$A$2:$A$1013,0),0),"")</f>
        <v/>
      </c>
      <c r="D539" s="229"/>
      <c r="E539" s="308" t="str" cm="1">
        <f t="array" ref="E539">IFERROR(INDEX(Ligands_names_and_links!$B$3:$B$111,MATCH($D539,Ligands_names_and_links!$A$3:$A$111,0),0)," ")</f>
        <v xml:space="preserve"> </v>
      </c>
      <c r="R539" s="244"/>
      <c r="U539" s="233"/>
      <c r="AA539" s="304" t="str">
        <f t="shared" si="18"/>
        <v xml:space="preserve"> </v>
      </c>
      <c r="AJ539" s="233"/>
      <c r="AK539" s="233"/>
    </row>
    <row r="540" spans="1:47" hidden="1">
      <c r="A540" s="228">
        <v>0</v>
      </c>
      <c r="B540" s="295" t="str" cm="1">
        <f t="array" ref="B540">IFERROR(INDEX(Sensors_OpuBC_cpXFP!$G$2:$G$1013,MATCH($A540,Sensors_OpuBC_cpXFP!$A$2:$A$1013,0),0),"")</f>
        <v/>
      </c>
      <c r="C540" s="296" t="str" cm="1">
        <f t="array" ref="C540">IFERROR(INDEX(Sensors_OpuBC_cpXFP!$H$2:$H$1013,MATCH($A540,Sensors_OpuBC_cpXFP!$A$2:$A$1013,0),0),"")</f>
        <v/>
      </c>
      <c r="D540" s="229"/>
      <c r="E540" s="308" t="str" cm="1">
        <f t="array" ref="E540">IFERROR(INDEX(Ligands_names_and_links!$B$3:$B$111,MATCH($D540,Ligands_names_and_links!$A$3:$A$111,0),0)," ")</f>
        <v xml:space="preserve"> </v>
      </c>
      <c r="F540" s="137">
        <v>0</v>
      </c>
      <c r="H540" s="137">
        <v>0</v>
      </c>
      <c r="J540" s="64">
        <v>0</v>
      </c>
      <c r="K540" s="64">
        <v>0</v>
      </c>
      <c r="L540" s="64">
        <v>0</v>
      </c>
      <c r="M540" s="64">
        <v>0</v>
      </c>
      <c r="N540" s="182">
        <v>0</v>
      </c>
      <c r="O540" s="64">
        <v>0</v>
      </c>
      <c r="Q540" s="64">
        <v>0</v>
      </c>
      <c r="R540" s="244">
        <v>0</v>
      </c>
      <c r="S540" s="64">
        <v>0</v>
      </c>
      <c r="T540" s="64">
        <v>0</v>
      </c>
      <c r="U540" s="233">
        <v>0</v>
      </c>
      <c r="V540" s="64">
        <v>0</v>
      </c>
      <c r="W540" s="64">
        <v>0</v>
      </c>
      <c r="X540" s="64">
        <v>0</v>
      </c>
      <c r="Y540" s="64">
        <v>0</v>
      </c>
      <c r="Z540" s="64">
        <v>0</v>
      </c>
      <c r="AA540" s="304" t="str">
        <f t="shared" si="18"/>
        <v xml:space="preserve"> </v>
      </c>
      <c r="AB540" s="64">
        <v>0</v>
      </c>
      <c r="AC540" s="182">
        <v>0</v>
      </c>
      <c r="AD540" s="64">
        <v>0</v>
      </c>
      <c r="AE540" s="64">
        <v>0</v>
      </c>
      <c r="AF540" s="64">
        <v>0</v>
      </c>
      <c r="AG540" s="64">
        <v>0</v>
      </c>
      <c r="AH540" s="64">
        <v>0</v>
      </c>
      <c r="AI540" s="64">
        <v>0</v>
      </c>
      <c r="AJ540" s="233" t="s">
        <v>893</v>
      </c>
      <c r="AK540" s="233" t="s">
        <v>893</v>
      </c>
      <c r="AL540" s="64">
        <v>0</v>
      </c>
      <c r="AM540" s="182">
        <v>0</v>
      </c>
      <c r="AN540" s="64">
        <v>0</v>
      </c>
      <c r="AO540" s="64">
        <v>0</v>
      </c>
      <c r="AP540" s="64">
        <v>0</v>
      </c>
      <c r="AQ540" s="64">
        <v>0</v>
      </c>
      <c r="AR540" s="64">
        <v>0</v>
      </c>
      <c r="AS540" s="64">
        <v>0</v>
      </c>
      <c r="AT540" s="64">
        <v>0</v>
      </c>
      <c r="AU540" s="182">
        <v>0</v>
      </c>
    </row>
    <row r="541" spans="1:47" hidden="1">
      <c r="A541" s="228">
        <v>0</v>
      </c>
      <c r="B541" s="295" t="str" cm="1">
        <f t="array" ref="B541">IFERROR(INDEX(Sensors_OpuBC_cpXFP!$G$2:$G$1013,MATCH($A541,Sensors_OpuBC_cpXFP!$A$2:$A$1013,0),0),"")</f>
        <v/>
      </c>
      <c r="C541" s="296" t="str" cm="1">
        <f t="array" ref="C541">IFERROR(INDEX(Sensors_OpuBC_cpXFP!$H$2:$H$1013,MATCH($A541,Sensors_OpuBC_cpXFP!$A$2:$A$1013,0),0),"")</f>
        <v/>
      </c>
      <c r="D541" s="229"/>
      <c r="E541" s="308" t="str" cm="1">
        <f t="array" ref="E541">IFERROR(INDEX(Ligands_names_and_links!$B$3:$B$111,MATCH($D541,Ligands_names_and_links!$A$3:$A$111,0),0)," ")</f>
        <v xml:space="preserve"> </v>
      </c>
      <c r="F541" s="137">
        <v>0</v>
      </c>
      <c r="H541" s="137">
        <v>0</v>
      </c>
      <c r="J541" s="64">
        <v>0</v>
      </c>
      <c r="K541" s="64">
        <v>0</v>
      </c>
      <c r="L541" s="64">
        <v>0</v>
      </c>
      <c r="M541" s="64">
        <v>0</v>
      </c>
      <c r="N541" s="182">
        <v>0</v>
      </c>
      <c r="O541" s="64">
        <v>0</v>
      </c>
      <c r="Q541" s="64">
        <v>0</v>
      </c>
      <c r="R541" s="244">
        <v>0</v>
      </c>
      <c r="S541" s="64">
        <v>0</v>
      </c>
      <c r="T541" s="64">
        <v>0</v>
      </c>
      <c r="U541" s="233">
        <v>0</v>
      </c>
      <c r="V541" s="64">
        <v>0</v>
      </c>
      <c r="W541" s="64">
        <v>0</v>
      </c>
      <c r="X541" s="64">
        <v>0</v>
      </c>
      <c r="Y541" s="64">
        <v>0</v>
      </c>
      <c r="Z541" s="64">
        <v>0</v>
      </c>
      <c r="AA541" s="304" t="str">
        <f t="shared" si="18"/>
        <v xml:space="preserve"> </v>
      </c>
      <c r="AB541" s="64">
        <v>0</v>
      </c>
      <c r="AC541" s="182">
        <v>0</v>
      </c>
      <c r="AD541" s="64">
        <v>0</v>
      </c>
      <c r="AE541" s="64">
        <v>0</v>
      </c>
      <c r="AF541" s="64">
        <v>0</v>
      </c>
      <c r="AG541" s="64">
        <v>0</v>
      </c>
      <c r="AH541" s="64">
        <v>0</v>
      </c>
      <c r="AI541" s="64">
        <v>0</v>
      </c>
      <c r="AJ541" s="233">
        <v>0</v>
      </c>
      <c r="AK541" s="233">
        <v>0</v>
      </c>
      <c r="AL541" s="64">
        <v>0</v>
      </c>
      <c r="AM541" s="182">
        <v>0</v>
      </c>
      <c r="AN541" s="64">
        <v>0</v>
      </c>
      <c r="AO541" s="64">
        <v>0</v>
      </c>
      <c r="AP541" s="64">
        <v>0</v>
      </c>
      <c r="AQ541" s="64">
        <v>0</v>
      </c>
      <c r="AR541" s="64">
        <v>0</v>
      </c>
      <c r="AS541" s="64">
        <v>0</v>
      </c>
      <c r="AT541" s="64">
        <v>0</v>
      </c>
      <c r="AU541" s="182">
        <v>0</v>
      </c>
    </row>
    <row r="542" spans="1:47" hidden="1">
      <c r="A542" s="228">
        <v>0</v>
      </c>
      <c r="B542" s="295" t="str" cm="1">
        <f t="array" ref="B542">IFERROR(INDEX(Sensors_OpuBC_cpXFP!$G$2:$G$1013,MATCH($A542,Sensors_OpuBC_cpXFP!$A$2:$A$1013,0),0),"")</f>
        <v/>
      </c>
      <c r="C542" s="296" t="str" cm="1">
        <f t="array" ref="C542">IFERROR(INDEX(Sensors_OpuBC_cpXFP!$H$2:$H$1013,MATCH($A542,Sensors_OpuBC_cpXFP!$A$2:$A$1013,0),0),"")</f>
        <v/>
      </c>
      <c r="D542" s="229"/>
      <c r="E542" s="308" t="str" cm="1">
        <f t="array" ref="E542">IFERROR(INDEX(Ligands_names_and_links!$B$3:$B$111,MATCH($D542,Ligands_names_and_links!$A$3:$A$111,0),0)," ")</f>
        <v xml:space="preserve"> </v>
      </c>
      <c r="F542" s="137">
        <v>0</v>
      </c>
      <c r="H542" s="137">
        <v>0</v>
      </c>
      <c r="J542" s="64">
        <v>0</v>
      </c>
      <c r="K542" s="64">
        <v>0</v>
      </c>
      <c r="L542" s="64">
        <v>0</v>
      </c>
      <c r="M542" s="64">
        <v>0</v>
      </c>
      <c r="N542" s="182">
        <v>0</v>
      </c>
      <c r="O542" s="64">
        <v>0</v>
      </c>
      <c r="Q542" s="64">
        <v>0</v>
      </c>
      <c r="R542" s="244">
        <v>0</v>
      </c>
      <c r="S542" s="64">
        <v>0</v>
      </c>
      <c r="T542" s="64">
        <v>0</v>
      </c>
      <c r="U542" s="233">
        <v>0</v>
      </c>
      <c r="V542" s="64">
        <v>0</v>
      </c>
      <c r="W542" s="64">
        <v>0</v>
      </c>
      <c r="X542" s="64">
        <v>0</v>
      </c>
      <c r="Y542" s="64">
        <v>0</v>
      </c>
      <c r="Z542" s="64">
        <v>0</v>
      </c>
      <c r="AA542" s="304" t="str">
        <f t="shared" si="18"/>
        <v xml:space="preserve"> </v>
      </c>
      <c r="AB542" s="64">
        <v>0</v>
      </c>
      <c r="AC542" s="182">
        <v>0</v>
      </c>
      <c r="AD542" s="64">
        <v>0</v>
      </c>
      <c r="AE542" s="64">
        <v>0</v>
      </c>
      <c r="AF542" s="64">
        <v>0</v>
      </c>
      <c r="AG542" s="64">
        <v>0</v>
      </c>
      <c r="AH542" s="64">
        <v>0</v>
      </c>
      <c r="AI542" s="64">
        <v>0</v>
      </c>
      <c r="AJ542" s="233">
        <v>0</v>
      </c>
      <c r="AK542" s="233">
        <v>0</v>
      </c>
      <c r="AL542" s="64">
        <v>0</v>
      </c>
      <c r="AM542" s="182">
        <v>0</v>
      </c>
      <c r="AN542" s="64">
        <v>0</v>
      </c>
      <c r="AO542" s="64">
        <v>0</v>
      </c>
      <c r="AP542" s="64">
        <v>0</v>
      </c>
      <c r="AQ542" s="64">
        <v>0</v>
      </c>
      <c r="AR542" s="64">
        <v>0</v>
      </c>
      <c r="AS542" s="64">
        <v>0</v>
      </c>
      <c r="AT542" s="64">
        <v>0</v>
      </c>
      <c r="AU542" s="182">
        <v>0</v>
      </c>
    </row>
    <row r="543" spans="1:47" hidden="1">
      <c r="A543" s="228">
        <v>0</v>
      </c>
      <c r="B543" s="295" t="str" cm="1">
        <f t="array" ref="B543">IFERROR(INDEX(Sensors_OpuBC_cpXFP!$G$2:$G$1013,MATCH($A543,Sensors_OpuBC_cpXFP!$A$2:$A$1013,0),0),"")</f>
        <v/>
      </c>
      <c r="C543" s="296" t="str" cm="1">
        <f t="array" ref="C543">IFERROR(INDEX(Sensors_OpuBC_cpXFP!$H$2:$H$1013,MATCH($A543,Sensors_OpuBC_cpXFP!$A$2:$A$1013,0),0),"")</f>
        <v/>
      </c>
      <c r="D543" s="229"/>
      <c r="E543" s="308" t="str" cm="1">
        <f t="array" ref="E543">IFERROR(INDEX(Ligands_names_and_links!$B$3:$B$111,MATCH($D543,Ligands_names_and_links!$A$3:$A$111,0),0)," ")</f>
        <v xml:space="preserve"> </v>
      </c>
      <c r="F543" s="137">
        <v>0</v>
      </c>
      <c r="H543" s="137">
        <v>0</v>
      </c>
      <c r="J543" s="64">
        <v>0</v>
      </c>
      <c r="K543" s="64">
        <v>0</v>
      </c>
      <c r="L543" s="64">
        <v>0</v>
      </c>
      <c r="M543" s="64">
        <v>0</v>
      </c>
      <c r="N543" s="182">
        <v>0</v>
      </c>
      <c r="O543" s="64">
        <v>0</v>
      </c>
      <c r="Q543" s="64">
        <v>0</v>
      </c>
      <c r="R543" s="244">
        <v>0</v>
      </c>
      <c r="S543" s="64">
        <v>0</v>
      </c>
      <c r="T543" s="64">
        <v>0</v>
      </c>
      <c r="U543" s="233">
        <v>0</v>
      </c>
      <c r="V543" s="64">
        <v>0</v>
      </c>
      <c r="W543" s="64">
        <v>0</v>
      </c>
      <c r="X543" s="64">
        <v>0</v>
      </c>
      <c r="Y543" s="64">
        <v>0</v>
      </c>
      <c r="Z543" s="64">
        <v>0</v>
      </c>
      <c r="AA543" s="304" t="str">
        <f t="shared" si="18"/>
        <v xml:space="preserve"> </v>
      </c>
      <c r="AB543" s="64">
        <v>0</v>
      </c>
      <c r="AC543" s="182">
        <v>0</v>
      </c>
      <c r="AD543" s="64">
        <v>0</v>
      </c>
      <c r="AE543" s="64">
        <v>0</v>
      </c>
      <c r="AF543" s="64">
        <v>0</v>
      </c>
      <c r="AG543" s="64">
        <v>0</v>
      </c>
      <c r="AH543" s="64">
        <v>0</v>
      </c>
      <c r="AI543" s="64">
        <v>0</v>
      </c>
      <c r="AJ543" s="233">
        <v>0</v>
      </c>
      <c r="AK543" s="233">
        <v>0</v>
      </c>
      <c r="AL543" s="64">
        <v>0</v>
      </c>
      <c r="AM543" s="182">
        <v>0</v>
      </c>
      <c r="AN543" s="64">
        <v>0</v>
      </c>
      <c r="AO543" s="64">
        <v>0</v>
      </c>
      <c r="AP543" s="64">
        <v>0</v>
      </c>
      <c r="AQ543" s="64">
        <v>0</v>
      </c>
      <c r="AR543" s="64">
        <v>0</v>
      </c>
      <c r="AS543" s="64">
        <v>0</v>
      </c>
      <c r="AT543" s="64">
        <v>0</v>
      </c>
      <c r="AU543" s="182">
        <v>0</v>
      </c>
    </row>
    <row r="544" spans="1:47" hidden="1">
      <c r="A544" s="228">
        <v>0</v>
      </c>
      <c r="B544" s="295" t="str" cm="1">
        <f t="array" ref="B544">IFERROR(INDEX(Sensors_OpuBC_cpXFP!$G$2:$G$1013,MATCH($A544,Sensors_OpuBC_cpXFP!$A$2:$A$1013,0),0),"")</f>
        <v/>
      </c>
      <c r="C544" s="296" t="str" cm="1">
        <f t="array" ref="C544">IFERROR(INDEX(Sensors_OpuBC_cpXFP!$H$2:$H$1013,MATCH($A544,Sensors_OpuBC_cpXFP!$A$2:$A$1013,0),0),"")</f>
        <v/>
      </c>
      <c r="D544" s="229"/>
      <c r="E544" s="308" t="str" cm="1">
        <f t="array" ref="E544">IFERROR(INDEX(Ligands_names_and_links!$B$3:$B$111,MATCH($D544,Ligands_names_and_links!$A$3:$A$111,0),0)," ")</f>
        <v xml:space="preserve"> </v>
      </c>
      <c r="F544" s="137">
        <v>0</v>
      </c>
      <c r="H544" s="137">
        <v>0</v>
      </c>
      <c r="J544" s="64">
        <v>0</v>
      </c>
      <c r="K544" s="64">
        <v>0</v>
      </c>
      <c r="L544" s="64">
        <v>0</v>
      </c>
      <c r="M544" s="64">
        <v>0</v>
      </c>
      <c r="N544" s="182">
        <v>0</v>
      </c>
      <c r="O544" s="64">
        <v>0</v>
      </c>
      <c r="Q544" s="64">
        <v>0</v>
      </c>
      <c r="R544" s="244">
        <v>0</v>
      </c>
      <c r="S544" s="64">
        <v>0</v>
      </c>
      <c r="T544" s="64">
        <v>0</v>
      </c>
      <c r="U544" s="233">
        <v>0</v>
      </c>
      <c r="V544" s="64">
        <v>0</v>
      </c>
      <c r="W544" s="64">
        <v>0</v>
      </c>
      <c r="X544" s="64">
        <v>0</v>
      </c>
      <c r="Y544" s="64">
        <v>0</v>
      </c>
      <c r="Z544" s="64">
        <v>0</v>
      </c>
      <c r="AA544" s="304" t="str">
        <f t="shared" si="18"/>
        <v xml:space="preserve"> </v>
      </c>
      <c r="AB544" s="64">
        <v>0</v>
      </c>
      <c r="AC544" s="182">
        <v>0</v>
      </c>
      <c r="AD544" s="64">
        <v>0</v>
      </c>
      <c r="AE544" s="64">
        <v>0</v>
      </c>
      <c r="AF544" s="64">
        <v>0</v>
      </c>
      <c r="AG544" s="64">
        <v>0</v>
      </c>
      <c r="AH544" s="64">
        <v>0</v>
      </c>
      <c r="AI544" s="64">
        <v>0</v>
      </c>
      <c r="AJ544" s="233">
        <v>0</v>
      </c>
      <c r="AK544" s="233">
        <v>0</v>
      </c>
      <c r="AL544" s="64">
        <v>0</v>
      </c>
      <c r="AM544" s="182">
        <v>0</v>
      </c>
      <c r="AN544" s="64">
        <v>0</v>
      </c>
      <c r="AO544" s="64">
        <v>0</v>
      </c>
      <c r="AP544" s="64">
        <v>0</v>
      </c>
      <c r="AQ544" s="64">
        <v>0</v>
      </c>
      <c r="AR544" s="64">
        <v>0</v>
      </c>
      <c r="AS544" s="64">
        <v>0</v>
      </c>
      <c r="AT544" s="64">
        <v>0</v>
      </c>
      <c r="AU544" s="182">
        <v>0</v>
      </c>
    </row>
    <row r="545" spans="1:47" hidden="1">
      <c r="A545" s="228">
        <v>0</v>
      </c>
      <c r="B545" s="295" t="str" cm="1">
        <f t="array" ref="B545">IFERROR(INDEX(Sensors_OpuBC_cpXFP!$G$2:$G$1013,MATCH($A545,Sensors_OpuBC_cpXFP!$A$2:$A$1013,0),0),"")</f>
        <v/>
      </c>
      <c r="C545" s="296" t="str" cm="1">
        <f t="array" ref="C545">IFERROR(INDEX(Sensors_OpuBC_cpXFP!$H$2:$H$1013,MATCH($A545,Sensors_OpuBC_cpXFP!$A$2:$A$1013,0),0),"")</f>
        <v/>
      </c>
      <c r="D545" s="229"/>
      <c r="E545" s="308" t="str" cm="1">
        <f t="array" ref="E545">IFERROR(INDEX(Ligands_names_and_links!$B$3:$B$111,MATCH($D545,Ligands_names_and_links!$A$3:$A$111,0),0)," ")</f>
        <v xml:space="preserve"> </v>
      </c>
      <c r="F545" s="137">
        <v>0</v>
      </c>
      <c r="H545" s="137">
        <v>0</v>
      </c>
      <c r="J545" s="64">
        <v>0</v>
      </c>
      <c r="K545" s="64">
        <v>0</v>
      </c>
      <c r="L545" s="64">
        <v>0</v>
      </c>
      <c r="M545" s="64">
        <v>0</v>
      </c>
      <c r="N545" s="182">
        <v>0</v>
      </c>
      <c r="O545" s="64">
        <v>0</v>
      </c>
      <c r="Q545" s="64">
        <v>0</v>
      </c>
      <c r="R545" s="244">
        <v>0</v>
      </c>
      <c r="S545" s="64">
        <v>0</v>
      </c>
      <c r="T545" s="64">
        <v>0</v>
      </c>
      <c r="U545" s="233">
        <v>0</v>
      </c>
      <c r="V545" s="64">
        <v>0</v>
      </c>
      <c r="W545" s="64">
        <v>0</v>
      </c>
      <c r="X545" s="64">
        <v>0</v>
      </c>
      <c r="Y545" s="64">
        <v>0</v>
      </c>
      <c r="Z545" s="64">
        <v>0</v>
      </c>
      <c r="AA545" s="304" t="str">
        <f t="shared" si="18"/>
        <v xml:space="preserve"> </v>
      </c>
      <c r="AB545" s="64">
        <v>0</v>
      </c>
      <c r="AC545" s="182">
        <v>0</v>
      </c>
      <c r="AD545" s="64">
        <v>0</v>
      </c>
      <c r="AE545" s="64">
        <v>0</v>
      </c>
      <c r="AF545" s="64">
        <v>0</v>
      </c>
      <c r="AG545" s="64">
        <v>0</v>
      </c>
      <c r="AH545" s="64">
        <v>0</v>
      </c>
      <c r="AI545" s="64">
        <v>0</v>
      </c>
      <c r="AJ545" s="233">
        <v>0</v>
      </c>
      <c r="AK545" s="233">
        <v>0</v>
      </c>
      <c r="AL545" s="64">
        <v>0</v>
      </c>
      <c r="AM545" s="182">
        <v>0</v>
      </c>
      <c r="AN545" s="64">
        <v>0</v>
      </c>
      <c r="AO545" s="64">
        <v>0</v>
      </c>
      <c r="AP545" s="64">
        <v>0</v>
      </c>
      <c r="AQ545" s="64">
        <v>0</v>
      </c>
      <c r="AR545" s="64">
        <v>0</v>
      </c>
      <c r="AS545" s="64">
        <v>0</v>
      </c>
      <c r="AT545" s="64">
        <v>0</v>
      </c>
      <c r="AU545" s="182">
        <v>0</v>
      </c>
    </row>
    <row r="546" spans="1:47" hidden="1">
      <c r="A546" s="228">
        <v>0</v>
      </c>
      <c r="B546" s="295" t="str" cm="1">
        <f t="array" ref="B546">IFERROR(INDEX(Sensors_OpuBC_cpXFP!$G$2:$G$1013,MATCH($A546,Sensors_OpuBC_cpXFP!$A$2:$A$1013,0),0),"")</f>
        <v/>
      </c>
      <c r="C546" s="296" t="str" cm="1">
        <f t="array" ref="C546">IFERROR(INDEX(Sensors_OpuBC_cpXFP!$H$2:$H$1013,MATCH($A546,Sensors_OpuBC_cpXFP!$A$2:$A$1013,0),0),"")</f>
        <v/>
      </c>
      <c r="D546" s="229"/>
      <c r="E546" s="308" t="str" cm="1">
        <f t="array" ref="E546">IFERROR(INDEX(Ligands_names_and_links!$B$3:$B$111,MATCH($D546,Ligands_names_and_links!$A$3:$A$111,0),0)," ")</f>
        <v xml:space="preserve"> </v>
      </c>
      <c r="F546" s="137">
        <v>0</v>
      </c>
      <c r="H546" s="137">
        <v>0</v>
      </c>
      <c r="J546" s="64">
        <v>0</v>
      </c>
      <c r="K546" s="64">
        <v>0</v>
      </c>
      <c r="L546" s="64">
        <v>0</v>
      </c>
      <c r="M546" s="64">
        <v>0</v>
      </c>
      <c r="N546" s="182">
        <v>0</v>
      </c>
      <c r="O546" s="64">
        <v>0</v>
      </c>
      <c r="Q546" s="64">
        <v>0</v>
      </c>
      <c r="R546" s="244">
        <v>0</v>
      </c>
      <c r="S546" s="64">
        <v>0</v>
      </c>
      <c r="T546" s="64">
        <v>0</v>
      </c>
      <c r="U546" s="233">
        <v>0</v>
      </c>
      <c r="V546" s="64">
        <v>0</v>
      </c>
      <c r="W546" s="64">
        <v>0</v>
      </c>
      <c r="X546" s="64">
        <v>0</v>
      </c>
      <c r="Y546" s="64">
        <v>0</v>
      </c>
      <c r="Z546" s="64">
        <v>0</v>
      </c>
      <c r="AA546" s="304" t="str">
        <f t="shared" si="18"/>
        <v xml:space="preserve"> </v>
      </c>
      <c r="AB546" s="64">
        <v>0</v>
      </c>
      <c r="AC546" s="182">
        <v>0</v>
      </c>
      <c r="AD546" s="64">
        <v>0</v>
      </c>
      <c r="AE546" s="64">
        <v>0</v>
      </c>
      <c r="AF546" s="64">
        <v>0</v>
      </c>
      <c r="AG546" s="64">
        <v>0</v>
      </c>
      <c r="AH546" s="64">
        <v>0</v>
      </c>
      <c r="AI546" s="64">
        <v>0</v>
      </c>
      <c r="AJ546" s="233">
        <v>0</v>
      </c>
      <c r="AK546" s="233">
        <v>0</v>
      </c>
      <c r="AL546" s="64">
        <v>0</v>
      </c>
      <c r="AM546" s="182">
        <v>0</v>
      </c>
      <c r="AN546" s="64">
        <v>0</v>
      </c>
      <c r="AO546" s="64">
        <v>0</v>
      </c>
      <c r="AP546" s="64">
        <v>0</v>
      </c>
      <c r="AQ546" s="64">
        <v>0</v>
      </c>
      <c r="AR546" s="64">
        <v>0</v>
      </c>
      <c r="AS546" s="64">
        <v>0</v>
      </c>
      <c r="AT546" s="64">
        <v>0</v>
      </c>
      <c r="AU546" s="182">
        <v>0</v>
      </c>
    </row>
    <row r="547" spans="1:47" hidden="1">
      <c r="A547" s="228">
        <v>0</v>
      </c>
      <c r="B547" s="295" t="str" cm="1">
        <f t="array" ref="B547">IFERROR(INDEX(Sensors_OpuBC_cpXFP!$G$2:$G$1013,MATCH($A547,Sensors_OpuBC_cpXFP!$A$2:$A$1013,0),0),"")</f>
        <v/>
      </c>
      <c r="C547" s="296" t="str" cm="1">
        <f t="array" ref="C547">IFERROR(INDEX(Sensors_OpuBC_cpXFP!$H$2:$H$1013,MATCH($A547,Sensors_OpuBC_cpXFP!$A$2:$A$1013,0),0),"")</f>
        <v/>
      </c>
      <c r="D547" s="229"/>
      <c r="E547" s="308" t="str" cm="1">
        <f t="array" ref="E547">IFERROR(INDEX(Ligands_names_and_links!$B$3:$B$111,MATCH($D547,Ligands_names_and_links!$A$3:$A$111,0),0)," ")</f>
        <v xml:space="preserve"> </v>
      </c>
      <c r="F547" s="137">
        <v>0</v>
      </c>
      <c r="H547" s="137">
        <v>0</v>
      </c>
      <c r="J547" s="64">
        <v>0</v>
      </c>
      <c r="K547" s="64">
        <v>0</v>
      </c>
      <c r="L547" s="64">
        <v>0</v>
      </c>
      <c r="M547" s="64">
        <v>0</v>
      </c>
      <c r="N547" s="182">
        <v>0</v>
      </c>
      <c r="O547" s="64">
        <v>0</v>
      </c>
      <c r="Q547" s="64">
        <v>0</v>
      </c>
      <c r="R547" s="244">
        <v>0</v>
      </c>
      <c r="S547" s="64">
        <v>0</v>
      </c>
      <c r="T547" s="64">
        <v>0</v>
      </c>
      <c r="U547" s="233">
        <v>0</v>
      </c>
      <c r="V547" s="64">
        <v>0</v>
      </c>
      <c r="W547" s="64">
        <v>0</v>
      </c>
      <c r="X547" s="64">
        <v>0</v>
      </c>
      <c r="Y547" s="64">
        <v>0</v>
      </c>
      <c r="Z547" s="64">
        <v>0</v>
      </c>
      <c r="AA547" s="304" t="str">
        <f t="shared" si="18"/>
        <v xml:space="preserve"> </v>
      </c>
      <c r="AB547" s="64">
        <v>0</v>
      </c>
      <c r="AC547" s="182">
        <v>0</v>
      </c>
      <c r="AD547" s="64">
        <v>0</v>
      </c>
      <c r="AE547" s="64">
        <v>0</v>
      </c>
      <c r="AF547" s="64">
        <v>0</v>
      </c>
      <c r="AG547" s="64">
        <v>0</v>
      </c>
      <c r="AH547" s="64">
        <v>0</v>
      </c>
      <c r="AI547" s="64">
        <v>0</v>
      </c>
      <c r="AJ547" s="233">
        <v>0</v>
      </c>
      <c r="AK547" s="233">
        <v>0</v>
      </c>
      <c r="AL547" s="64">
        <v>0</v>
      </c>
      <c r="AM547" s="182">
        <v>0</v>
      </c>
      <c r="AN547" s="64">
        <v>0</v>
      </c>
      <c r="AO547" s="64">
        <v>0</v>
      </c>
      <c r="AP547" s="64">
        <v>0</v>
      </c>
      <c r="AQ547" s="64">
        <v>0</v>
      </c>
      <c r="AR547" s="64">
        <v>0</v>
      </c>
      <c r="AS547" s="64">
        <v>0</v>
      </c>
      <c r="AT547" s="64">
        <v>0</v>
      </c>
      <c r="AU547" s="182">
        <v>0</v>
      </c>
    </row>
    <row r="548" spans="1:47" hidden="1">
      <c r="A548" s="228">
        <v>0</v>
      </c>
      <c r="B548" s="295" t="str" cm="1">
        <f t="array" ref="B548">IFERROR(INDEX(Sensors_OpuBC_cpXFP!$G$2:$G$1013,MATCH($A548,Sensors_OpuBC_cpXFP!$A$2:$A$1013,0),0),"")</f>
        <v/>
      </c>
      <c r="C548" s="296" t="str" cm="1">
        <f t="array" ref="C548">IFERROR(INDEX(Sensors_OpuBC_cpXFP!$H$2:$H$1013,MATCH($A548,Sensors_OpuBC_cpXFP!$A$2:$A$1013,0),0),"")</f>
        <v/>
      </c>
      <c r="D548" s="229"/>
      <c r="E548" s="308" t="str" cm="1">
        <f t="array" ref="E548">IFERROR(INDEX(Ligands_names_and_links!$B$3:$B$111,MATCH($D548,Ligands_names_and_links!$A$3:$A$111,0),0)," ")</f>
        <v xml:space="preserve"> </v>
      </c>
      <c r="F548" s="137">
        <v>0</v>
      </c>
      <c r="H548" s="137">
        <v>0</v>
      </c>
      <c r="J548" s="64">
        <v>0</v>
      </c>
      <c r="K548" s="64">
        <v>0</v>
      </c>
      <c r="L548" s="64">
        <v>0</v>
      </c>
      <c r="M548" s="64">
        <v>0</v>
      </c>
      <c r="N548" s="182">
        <v>0</v>
      </c>
      <c r="O548" s="64">
        <v>0</v>
      </c>
      <c r="Q548" s="64">
        <v>0</v>
      </c>
      <c r="R548" s="244">
        <v>0</v>
      </c>
      <c r="S548" s="64">
        <v>0</v>
      </c>
      <c r="T548" s="64">
        <v>0</v>
      </c>
      <c r="U548" s="233">
        <v>0</v>
      </c>
      <c r="V548" s="64">
        <v>0</v>
      </c>
      <c r="W548" s="64">
        <v>0</v>
      </c>
      <c r="X548" s="64">
        <v>0</v>
      </c>
      <c r="Y548" s="64">
        <v>0</v>
      </c>
      <c r="Z548" s="64">
        <v>0</v>
      </c>
      <c r="AA548" s="304" t="str">
        <f t="shared" si="18"/>
        <v xml:space="preserve"> </v>
      </c>
      <c r="AB548" s="64">
        <v>0</v>
      </c>
      <c r="AC548" s="182">
        <v>0</v>
      </c>
      <c r="AD548" s="64">
        <v>0</v>
      </c>
      <c r="AE548" s="64">
        <v>0</v>
      </c>
      <c r="AF548" s="64">
        <v>0</v>
      </c>
      <c r="AG548" s="64">
        <v>0</v>
      </c>
      <c r="AH548" s="64">
        <v>0</v>
      </c>
      <c r="AI548" s="64">
        <v>0</v>
      </c>
      <c r="AJ548" s="233">
        <v>0</v>
      </c>
      <c r="AK548" s="233">
        <v>0</v>
      </c>
      <c r="AL548" s="64">
        <v>0</v>
      </c>
      <c r="AM548" s="182">
        <v>0</v>
      </c>
      <c r="AN548" s="64">
        <v>0</v>
      </c>
      <c r="AO548" s="64">
        <v>0</v>
      </c>
      <c r="AP548" s="64">
        <v>0</v>
      </c>
      <c r="AQ548" s="64">
        <v>0</v>
      </c>
      <c r="AR548" s="64">
        <v>0</v>
      </c>
      <c r="AS548" s="64">
        <v>0</v>
      </c>
      <c r="AT548" s="64">
        <v>0</v>
      </c>
      <c r="AU548" s="182">
        <v>0</v>
      </c>
    </row>
    <row r="549" spans="1:47" hidden="1">
      <c r="A549" s="228">
        <v>0</v>
      </c>
      <c r="B549" s="295" t="str" cm="1">
        <f t="array" ref="B549">IFERROR(INDEX(Sensors_OpuBC_cpXFP!$G$2:$G$1013,MATCH($A549,Sensors_OpuBC_cpXFP!$A$2:$A$1013,0),0),"")</f>
        <v/>
      </c>
      <c r="C549" s="296" t="str" cm="1">
        <f t="array" ref="C549">IFERROR(INDEX(Sensors_OpuBC_cpXFP!$H$2:$H$1013,MATCH($A549,Sensors_OpuBC_cpXFP!$A$2:$A$1013,0),0),"")</f>
        <v/>
      </c>
      <c r="D549" s="229"/>
      <c r="E549" s="308" t="str" cm="1">
        <f t="array" ref="E549">IFERROR(INDEX(Ligands_names_and_links!$B$3:$B$111,MATCH($D549,Ligands_names_and_links!$A$3:$A$111,0),0)," ")</f>
        <v xml:space="preserve"> </v>
      </c>
      <c r="F549" s="137">
        <v>0</v>
      </c>
      <c r="H549" s="137">
        <v>0</v>
      </c>
      <c r="J549" s="64">
        <v>0</v>
      </c>
      <c r="K549" s="64">
        <v>0</v>
      </c>
      <c r="L549" s="64">
        <v>0</v>
      </c>
      <c r="M549" s="64">
        <v>0</v>
      </c>
      <c r="N549" s="182">
        <v>0</v>
      </c>
      <c r="O549" s="64">
        <v>0</v>
      </c>
      <c r="Q549" s="64">
        <v>0</v>
      </c>
      <c r="R549" s="244">
        <v>0</v>
      </c>
      <c r="S549" s="64">
        <v>0</v>
      </c>
      <c r="T549" s="64">
        <v>0</v>
      </c>
      <c r="U549" s="233">
        <v>0</v>
      </c>
      <c r="V549" s="64">
        <v>0</v>
      </c>
      <c r="W549" s="64">
        <v>0</v>
      </c>
      <c r="X549" s="64">
        <v>0</v>
      </c>
      <c r="Y549" s="64">
        <v>0</v>
      </c>
      <c r="Z549" s="64">
        <v>0</v>
      </c>
      <c r="AA549" s="304" t="str">
        <f t="shared" si="18"/>
        <v xml:space="preserve"> </v>
      </c>
      <c r="AB549" s="64">
        <v>0</v>
      </c>
      <c r="AC549" s="182">
        <v>0</v>
      </c>
      <c r="AD549" s="64">
        <v>0</v>
      </c>
      <c r="AE549" s="64">
        <v>0</v>
      </c>
      <c r="AF549" s="64">
        <v>0</v>
      </c>
      <c r="AG549" s="64">
        <v>0</v>
      </c>
      <c r="AH549" s="64">
        <v>0</v>
      </c>
      <c r="AI549" s="64">
        <v>0</v>
      </c>
      <c r="AJ549" s="233">
        <v>0</v>
      </c>
      <c r="AK549" s="233">
        <v>0</v>
      </c>
      <c r="AL549" s="64">
        <v>0</v>
      </c>
      <c r="AM549" s="182">
        <v>0</v>
      </c>
      <c r="AN549" s="64">
        <v>0</v>
      </c>
      <c r="AO549" s="64">
        <v>0</v>
      </c>
      <c r="AP549" s="64">
        <v>0</v>
      </c>
      <c r="AQ549" s="64">
        <v>0</v>
      </c>
      <c r="AR549" s="64">
        <v>0</v>
      </c>
      <c r="AS549" s="64">
        <v>0</v>
      </c>
      <c r="AT549" s="64">
        <v>0</v>
      </c>
      <c r="AU549" s="182">
        <v>0</v>
      </c>
    </row>
    <row r="550" spans="1:47" hidden="1">
      <c r="A550" s="228">
        <v>0</v>
      </c>
      <c r="B550" s="295" t="str" cm="1">
        <f t="array" ref="B550">IFERROR(INDEX(Sensors_OpuBC_cpXFP!$G$2:$G$1013,MATCH($A550,Sensors_OpuBC_cpXFP!$A$2:$A$1013,0),0),"")</f>
        <v/>
      </c>
      <c r="C550" s="296" t="str" cm="1">
        <f t="array" ref="C550">IFERROR(INDEX(Sensors_OpuBC_cpXFP!$H$2:$H$1013,MATCH($A550,Sensors_OpuBC_cpXFP!$A$2:$A$1013,0),0),"")</f>
        <v/>
      </c>
      <c r="D550" s="229"/>
      <c r="E550" s="308" t="str" cm="1">
        <f t="array" ref="E550">IFERROR(INDEX(Ligands_names_and_links!$B$3:$B$111,MATCH($D550,Ligands_names_and_links!$A$3:$A$111,0),0)," ")</f>
        <v xml:space="preserve"> </v>
      </c>
      <c r="F550" s="137">
        <v>0</v>
      </c>
      <c r="H550" s="137">
        <v>0</v>
      </c>
      <c r="J550" s="64">
        <v>0</v>
      </c>
      <c r="K550" s="64">
        <v>0</v>
      </c>
      <c r="L550" s="64">
        <v>0</v>
      </c>
      <c r="M550" s="64">
        <v>0</v>
      </c>
      <c r="N550" s="182">
        <v>0</v>
      </c>
      <c r="O550" s="64">
        <v>0</v>
      </c>
      <c r="Q550" s="64">
        <v>0</v>
      </c>
      <c r="R550" s="244">
        <v>0</v>
      </c>
      <c r="S550" s="64">
        <v>0</v>
      </c>
      <c r="T550" s="64">
        <v>0</v>
      </c>
      <c r="U550" s="233">
        <v>0</v>
      </c>
      <c r="V550" s="64">
        <v>0</v>
      </c>
      <c r="W550" s="64">
        <v>0</v>
      </c>
      <c r="X550" s="64">
        <v>0</v>
      </c>
      <c r="Y550" s="64">
        <v>0</v>
      </c>
      <c r="Z550" s="64">
        <v>0</v>
      </c>
      <c r="AA550" s="304" t="str">
        <f t="shared" si="18"/>
        <v xml:space="preserve"> </v>
      </c>
      <c r="AB550" s="64">
        <v>0</v>
      </c>
      <c r="AC550" s="182">
        <v>0</v>
      </c>
      <c r="AD550" s="64">
        <v>0</v>
      </c>
      <c r="AE550" s="64">
        <v>0</v>
      </c>
      <c r="AF550" s="64">
        <v>0</v>
      </c>
      <c r="AG550" s="64">
        <v>0</v>
      </c>
      <c r="AH550" s="64">
        <v>0</v>
      </c>
      <c r="AI550" s="64">
        <v>0</v>
      </c>
      <c r="AJ550" s="233">
        <v>0</v>
      </c>
      <c r="AK550" s="233">
        <v>0</v>
      </c>
      <c r="AL550" s="64">
        <v>0</v>
      </c>
      <c r="AM550" s="182">
        <v>0</v>
      </c>
      <c r="AN550" s="64">
        <v>0</v>
      </c>
      <c r="AO550" s="64">
        <v>0</v>
      </c>
      <c r="AP550" s="64">
        <v>0</v>
      </c>
      <c r="AQ550" s="64">
        <v>0</v>
      </c>
      <c r="AR550" s="64">
        <v>0</v>
      </c>
      <c r="AS550" s="64">
        <v>0</v>
      </c>
      <c r="AT550" s="64">
        <v>0</v>
      </c>
      <c r="AU550" s="182">
        <v>0</v>
      </c>
    </row>
    <row r="551" spans="1:47" hidden="1">
      <c r="A551" s="228">
        <v>0</v>
      </c>
      <c r="B551" s="295" t="str" cm="1">
        <f t="array" ref="B551">IFERROR(INDEX(Sensors_OpuBC_cpXFP!$G$2:$G$1013,MATCH($A551,Sensors_OpuBC_cpXFP!$A$2:$A$1013,0),0),"")</f>
        <v/>
      </c>
      <c r="C551" s="296" t="str" cm="1">
        <f t="array" ref="C551">IFERROR(INDEX(Sensors_OpuBC_cpXFP!$H$2:$H$1013,MATCH($A551,Sensors_OpuBC_cpXFP!$A$2:$A$1013,0),0),"")</f>
        <v/>
      </c>
      <c r="D551" s="229"/>
      <c r="E551" s="308" t="str" cm="1">
        <f t="array" ref="E551">IFERROR(INDEX(Ligands_names_and_links!$B$3:$B$111,MATCH($D551,Ligands_names_and_links!$A$3:$A$111,0),0)," ")</f>
        <v xml:space="preserve"> </v>
      </c>
      <c r="F551" s="137">
        <v>0</v>
      </c>
      <c r="H551" s="137">
        <v>0</v>
      </c>
      <c r="J551" s="64">
        <v>0</v>
      </c>
      <c r="K551" s="64">
        <v>0</v>
      </c>
      <c r="L551" s="64">
        <v>0</v>
      </c>
      <c r="M551" s="64">
        <v>0</v>
      </c>
      <c r="N551" s="182">
        <v>0</v>
      </c>
      <c r="O551" s="64">
        <v>0</v>
      </c>
      <c r="Q551" s="64">
        <v>0</v>
      </c>
      <c r="R551" s="244">
        <v>0</v>
      </c>
      <c r="S551" s="64">
        <v>0</v>
      </c>
      <c r="T551" s="64">
        <v>0</v>
      </c>
      <c r="U551" s="233">
        <v>0</v>
      </c>
      <c r="V551" s="64">
        <v>0</v>
      </c>
      <c r="W551" s="64">
        <v>0</v>
      </c>
      <c r="X551" s="64">
        <v>0</v>
      </c>
      <c r="Y551" s="64">
        <v>0</v>
      </c>
      <c r="Z551" s="64">
        <v>0</v>
      </c>
      <c r="AA551" s="304" t="str">
        <f t="shared" si="18"/>
        <v xml:space="preserve"> </v>
      </c>
      <c r="AB551" s="64">
        <v>0</v>
      </c>
      <c r="AC551" s="182">
        <v>0</v>
      </c>
      <c r="AD551" s="64">
        <v>0</v>
      </c>
      <c r="AE551" s="64">
        <v>0</v>
      </c>
      <c r="AF551" s="64">
        <v>0</v>
      </c>
      <c r="AG551" s="64">
        <v>0</v>
      </c>
      <c r="AH551" s="64">
        <v>0</v>
      </c>
      <c r="AI551" s="64">
        <v>0</v>
      </c>
      <c r="AJ551" s="233">
        <v>0</v>
      </c>
      <c r="AK551" s="233">
        <v>0</v>
      </c>
      <c r="AL551" s="64">
        <v>0</v>
      </c>
      <c r="AM551" s="182">
        <v>0</v>
      </c>
      <c r="AN551" s="64">
        <v>0</v>
      </c>
      <c r="AO551" s="64">
        <v>0</v>
      </c>
      <c r="AP551" s="64">
        <v>0</v>
      </c>
      <c r="AQ551" s="64">
        <v>0</v>
      </c>
      <c r="AR551" s="64">
        <v>0</v>
      </c>
      <c r="AS551" s="64">
        <v>0</v>
      </c>
      <c r="AT551" s="64">
        <v>0</v>
      </c>
      <c r="AU551" s="182">
        <v>0</v>
      </c>
    </row>
    <row r="552" spans="1:47" hidden="1">
      <c r="A552" s="228">
        <v>0</v>
      </c>
      <c r="B552" s="295" t="str" cm="1">
        <f t="array" ref="B552">IFERROR(INDEX(Sensors_OpuBC_cpXFP!$G$2:$G$1013,MATCH($A552,Sensors_OpuBC_cpXFP!$A$2:$A$1013,0),0),"")</f>
        <v/>
      </c>
      <c r="C552" s="296" t="str" cm="1">
        <f t="array" ref="C552">IFERROR(INDEX(Sensors_OpuBC_cpXFP!$H$2:$H$1013,MATCH($A552,Sensors_OpuBC_cpXFP!$A$2:$A$1013,0),0),"")</f>
        <v/>
      </c>
      <c r="D552" s="229"/>
      <c r="E552" s="308" t="str" cm="1">
        <f t="array" ref="E552">IFERROR(INDEX(Ligands_names_and_links!$B$3:$B$111,MATCH($D552,Ligands_names_and_links!$A$3:$A$111,0),0)," ")</f>
        <v xml:space="preserve"> </v>
      </c>
      <c r="F552" s="137">
        <v>0</v>
      </c>
      <c r="H552" s="137">
        <v>0</v>
      </c>
      <c r="J552" s="64">
        <v>0</v>
      </c>
      <c r="K552" s="64">
        <v>0</v>
      </c>
      <c r="L552" s="64">
        <v>0</v>
      </c>
      <c r="M552" s="64">
        <v>0</v>
      </c>
      <c r="N552" s="182">
        <v>0</v>
      </c>
      <c r="O552" s="64">
        <v>0</v>
      </c>
      <c r="Q552" s="64">
        <v>0</v>
      </c>
      <c r="R552" s="244">
        <v>0</v>
      </c>
      <c r="S552" s="64">
        <v>0</v>
      </c>
      <c r="T552" s="64">
        <v>0</v>
      </c>
      <c r="U552" s="233">
        <v>0</v>
      </c>
      <c r="V552" s="64">
        <v>0</v>
      </c>
      <c r="W552" s="64">
        <v>0</v>
      </c>
      <c r="X552" s="64">
        <v>0</v>
      </c>
      <c r="Y552" s="64">
        <v>0</v>
      </c>
      <c r="Z552" s="64">
        <v>0</v>
      </c>
      <c r="AA552" s="304" t="str">
        <f t="shared" si="18"/>
        <v xml:space="preserve"> </v>
      </c>
      <c r="AB552" s="64">
        <v>0</v>
      </c>
      <c r="AC552" s="182">
        <v>0</v>
      </c>
      <c r="AD552" s="64">
        <v>0</v>
      </c>
      <c r="AE552" s="64">
        <v>0</v>
      </c>
      <c r="AF552" s="64">
        <v>0</v>
      </c>
      <c r="AG552" s="64">
        <v>0</v>
      </c>
      <c r="AH552" s="64">
        <v>0</v>
      </c>
      <c r="AI552" s="64">
        <v>0</v>
      </c>
      <c r="AJ552" s="233">
        <v>0</v>
      </c>
      <c r="AK552" s="233">
        <v>0</v>
      </c>
      <c r="AL552" s="64">
        <v>0</v>
      </c>
      <c r="AM552" s="182">
        <v>0</v>
      </c>
      <c r="AN552" s="64">
        <v>0</v>
      </c>
      <c r="AO552" s="64">
        <v>0</v>
      </c>
      <c r="AP552" s="64">
        <v>0</v>
      </c>
      <c r="AQ552" s="64">
        <v>0</v>
      </c>
      <c r="AR552" s="64">
        <v>0</v>
      </c>
      <c r="AS552" s="64">
        <v>0</v>
      </c>
      <c r="AT552" s="64">
        <v>0</v>
      </c>
      <c r="AU552" s="182">
        <v>0</v>
      </c>
    </row>
    <row r="553" spans="1:47" hidden="1">
      <c r="A553" s="228">
        <v>0</v>
      </c>
      <c r="B553" s="295" t="str" cm="1">
        <f t="array" ref="B553">IFERROR(INDEX(Sensors_OpuBC_cpXFP!$G$2:$G$1013,MATCH($A553,Sensors_OpuBC_cpXFP!$A$2:$A$1013,0),0),"")</f>
        <v/>
      </c>
      <c r="C553" s="296" t="str" cm="1">
        <f t="array" ref="C553">IFERROR(INDEX(Sensors_OpuBC_cpXFP!$H$2:$H$1013,MATCH($A553,Sensors_OpuBC_cpXFP!$A$2:$A$1013,0),0),"")</f>
        <v/>
      </c>
      <c r="D553" s="229"/>
      <c r="E553" s="308" t="str" cm="1">
        <f t="array" ref="E553">IFERROR(INDEX(Ligands_names_and_links!$B$3:$B$111,MATCH($D553,Ligands_names_and_links!$A$3:$A$111,0),0)," ")</f>
        <v xml:space="preserve"> </v>
      </c>
      <c r="F553" s="137">
        <v>0</v>
      </c>
      <c r="H553" s="137">
        <v>0</v>
      </c>
      <c r="J553" s="64">
        <v>0</v>
      </c>
      <c r="K553" s="64">
        <v>0</v>
      </c>
      <c r="L553" s="64">
        <v>0</v>
      </c>
      <c r="M553" s="64">
        <v>0</v>
      </c>
      <c r="N553" s="182">
        <v>0</v>
      </c>
      <c r="O553" s="64">
        <v>0</v>
      </c>
      <c r="Q553" s="64">
        <v>0</v>
      </c>
      <c r="R553" s="244">
        <v>0</v>
      </c>
      <c r="S553" s="64">
        <v>0</v>
      </c>
      <c r="T553" s="64">
        <v>0</v>
      </c>
      <c r="U553" s="233">
        <v>0</v>
      </c>
      <c r="V553" s="64">
        <v>0</v>
      </c>
      <c r="W553" s="64">
        <v>0</v>
      </c>
      <c r="X553" s="64">
        <v>0</v>
      </c>
      <c r="Y553" s="64">
        <v>0</v>
      </c>
      <c r="Z553" s="64">
        <v>0</v>
      </c>
      <c r="AA553" s="304" t="str">
        <f t="shared" si="18"/>
        <v xml:space="preserve"> </v>
      </c>
      <c r="AB553" s="64">
        <v>0</v>
      </c>
      <c r="AC553" s="182">
        <v>0</v>
      </c>
      <c r="AD553" s="64">
        <v>0</v>
      </c>
      <c r="AE553" s="64">
        <v>0</v>
      </c>
      <c r="AF553" s="64">
        <v>0</v>
      </c>
      <c r="AG553" s="64">
        <v>0</v>
      </c>
      <c r="AH553" s="64">
        <v>0</v>
      </c>
      <c r="AI553" s="64">
        <v>0</v>
      </c>
      <c r="AJ553" s="233">
        <v>0</v>
      </c>
      <c r="AK553" s="233">
        <v>0</v>
      </c>
      <c r="AL553" s="64">
        <v>0</v>
      </c>
      <c r="AM553" s="182">
        <v>0</v>
      </c>
      <c r="AN553" s="64">
        <v>0</v>
      </c>
      <c r="AO553" s="64">
        <v>0</v>
      </c>
      <c r="AP553" s="64">
        <v>0</v>
      </c>
      <c r="AQ553" s="64">
        <v>0</v>
      </c>
      <c r="AR553" s="64">
        <v>0</v>
      </c>
      <c r="AS553" s="64">
        <v>0</v>
      </c>
      <c r="AT553" s="64">
        <v>0</v>
      </c>
      <c r="AU553" s="182">
        <v>0</v>
      </c>
    </row>
    <row r="554" spans="1:47" hidden="1">
      <c r="A554" s="228">
        <v>0</v>
      </c>
      <c r="B554" s="295" t="str" cm="1">
        <f t="array" ref="B554">IFERROR(INDEX(Sensors_OpuBC_cpXFP!$G$2:$G$1013,MATCH($A554,Sensors_OpuBC_cpXFP!$A$2:$A$1013,0),0),"")</f>
        <v/>
      </c>
      <c r="C554" s="296" t="str" cm="1">
        <f t="array" ref="C554">IFERROR(INDEX(Sensors_OpuBC_cpXFP!$H$2:$H$1013,MATCH($A554,Sensors_OpuBC_cpXFP!$A$2:$A$1013,0),0),"")</f>
        <v/>
      </c>
      <c r="D554" s="229"/>
      <c r="E554" s="308" t="str" cm="1">
        <f t="array" ref="E554">IFERROR(INDEX(Ligands_names_and_links!$B$3:$B$111,MATCH($D554,Ligands_names_and_links!$A$3:$A$111,0),0)," ")</f>
        <v xml:space="preserve"> </v>
      </c>
      <c r="F554" s="137">
        <v>0</v>
      </c>
      <c r="H554" s="137">
        <v>0</v>
      </c>
      <c r="J554" s="64">
        <v>0</v>
      </c>
      <c r="K554" s="64">
        <v>0</v>
      </c>
      <c r="L554" s="64">
        <v>0</v>
      </c>
      <c r="M554" s="64">
        <v>0</v>
      </c>
      <c r="N554" s="182">
        <v>0</v>
      </c>
      <c r="O554" s="64">
        <v>0</v>
      </c>
      <c r="Q554" s="64">
        <v>0</v>
      </c>
      <c r="R554" s="244">
        <v>0</v>
      </c>
      <c r="S554" s="64">
        <v>0</v>
      </c>
      <c r="T554" s="64">
        <v>0</v>
      </c>
      <c r="U554" s="233">
        <v>0</v>
      </c>
      <c r="V554" s="64">
        <v>0</v>
      </c>
      <c r="W554" s="64">
        <v>0</v>
      </c>
      <c r="X554" s="64">
        <v>0</v>
      </c>
      <c r="Y554" s="64">
        <v>0</v>
      </c>
      <c r="Z554" s="64">
        <v>0</v>
      </c>
      <c r="AA554" s="304" t="str">
        <f t="shared" si="18"/>
        <v xml:space="preserve"> </v>
      </c>
      <c r="AB554" s="64">
        <v>0</v>
      </c>
      <c r="AC554" s="182">
        <v>0</v>
      </c>
      <c r="AD554" s="64">
        <v>0</v>
      </c>
      <c r="AE554" s="64">
        <v>0</v>
      </c>
      <c r="AF554" s="64">
        <v>0</v>
      </c>
      <c r="AG554" s="64">
        <v>0</v>
      </c>
      <c r="AH554" s="64">
        <v>0</v>
      </c>
      <c r="AI554" s="64">
        <v>0</v>
      </c>
      <c r="AJ554" s="233">
        <v>0</v>
      </c>
      <c r="AK554" s="233">
        <v>0</v>
      </c>
      <c r="AL554" s="64">
        <v>0</v>
      </c>
      <c r="AM554" s="182">
        <v>0</v>
      </c>
      <c r="AN554" s="64">
        <v>0</v>
      </c>
      <c r="AO554" s="64">
        <v>0</v>
      </c>
      <c r="AP554" s="64">
        <v>0</v>
      </c>
      <c r="AQ554" s="64">
        <v>0</v>
      </c>
      <c r="AR554" s="64">
        <v>0</v>
      </c>
      <c r="AS554" s="64">
        <v>0</v>
      </c>
      <c r="AT554" s="64">
        <v>0</v>
      </c>
      <c r="AU554" s="182">
        <v>0</v>
      </c>
    </row>
    <row r="555" spans="1:47" hidden="1">
      <c r="A555" s="228">
        <v>0</v>
      </c>
      <c r="B555" s="295" t="str" cm="1">
        <f t="array" ref="B555">IFERROR(INDEX(Sensors_OpuBC_cpXFP!$G$2:$G$1013,MATCH($A555,Sensors_OpuBC_cpXFP!$A$2:$A$1013,0),0),"")</f>
        <v/>
      </c>
      <c r="C555" s="296" t="str" cm="1">
        <f t="array" ref="C555">IFERROR(INDEX(Sensors_OpuBC_cpXFP!$H$2:$H$1013,MATCH($A555,Sensors_OpuBC_cpXFP!$A$2:$A$1013,0),0),"")</f>
        <v/>
      </c>
      <c r="D555" s="229"/>
      <c r="E555" s="308" t="str" cm="1">
        <f t="array" ref="E555">IFERROR(INDEX(Ligands_names_and_links!$B$3:$B$111,MATCH($D555,Ligands_names_and_links!$A$3:$A$111,0),0)," ")</f>
        <v xml:space="preserve"> </v>
      </c>
      <c r="F555" s="137">
        <v>0</v>
      </c>
      <c r="H555" s="137">
        <v>0</v>
      </c>
      <c r="J555" s="64">
        <v>0</v>
      </c>
      <c r="K555" s="64">
        <v>0</v>
      </c>
      <c r="L555" s="64">
        <v>0</v>
      </c>
      <c r="M555" s="64">
        <v>0</v>
      </c>
      <c r="N555" s="182">
        <v>0</v>
      </c>
      <c r="O555" s="64">
        <v>0</v>
      </c>
      <c r="Q555" s="64">
        <v>0</v>
      </c>
      <c r="R555" s="244">
        <v>0</v>
      </c>
      <c r="S555" s="64">
        <v>0</v>
      </c>
      <c r="T555" s="64">
        <v>0</v>
      </c>
      <c r="U555" s="233">
        <v>0</v>
      </c>
      <c r="V555" s="64">
        <v>0</v>
      </c>
      <c r="W555" s="64">
        <v>0</v>
      </c>
      <c r="X555" s="64">
        <v>0</v>
      </c>
      <c r="Y555" s="64">
        <v>0</v>
      </c>
      <c r="Z555" s="64">
        <v>0</v>
      </c>
      <c r="AA555" s="304" t="str">
        <f t="shared" si="18"/>
        <v xml:space="preserve"> </v>
      </c>
      <c r="AB555" s="64">
        <v>0</v>
      </c>
      <c r="AC555" s="182">
        <v>0</v>
      </c>
      <c r="AD555" s="64">
        <v>0</v>
      </c>
      <c r="AE555" s="64">
        <v>0</v>
      </c>
      <c r="AF555" s="64">
        <v>0</v>
      </c>
      <c r="AG555" s="64">
        <v>0</v>
      </c>
      <c r="AH555" s="64">
        <v>0</v>
      </c>
      <c r="AI555" s="64">
        <v>0</v>
      </c>
      <c r="AJ555" s="233">
        <v>0</v>
      </c>
      <c r="AK555" s="233">
        <v>0</v>
      </c>
      <c r="AL555" s="64">
        <v>0</v>
      </c>
      <c r="AM555" s="182">
        <v>0</v>
      </c>
      <c r="AN555" s="64">
        <v>0</v>
      </c>
      <c r="AO555" s="64">
        <v>0</v>
      </c>
      <c r="AP555" s="64">
        <v>0</v>
      </c>
      <c r="AQ555" s="64">
        <v>0</v>
      </c>
      <c r="AR555" s="64">
        <v>0</v>
      </c>
      <c r="AS555" s="64">
        <v>0</v>
      </c>
      <c r="AT555" s="64">
        <v>0</v>
      </c>
      <c r="AU555" s="182">
        <v>0</v>
      </c>
    </row>
    <row r="556" spans="1:47" hidden="1">
      <c r="A556" s="228">
        <v>0</v>
      </c>
      <c r="B556" s="295" t="str" cm="1">
        <f t="array" ref="B556">IFERROR(INDEX(Sensors_OpuBC_cpXFP!$G$2:$G$1013,MATCH($A556,Sensors_OpuBC_cpXFP!$A$2:$A$1013,0),0),"")</f>
        <v/>
      </c>
      <c r="C556" s="296" t="str" cm="1">
        <f t="array" ref="C556">IFERROR(INDEX(Sensors_OpuBC_cpXFP!$H$2:$H$1013,MATCH($A556,Sensors_OpuBC_cpXFP!$A$2:$A$1013,0),0),"")</f>
        <v/>
      </c>
      <c r="D556" s="229"/>
      <c r="E556" s="308" t="str" cm="1">
        <f t="array" ref="E556">IFERROR(INDEX(Ligands_names_and_links!$B$3:$B$111,MATCH($D556,Ligands_names_and_links!$A$3:$A$111,0),0)," ")</f>
        <v xml:space="preserve"> </v>
      </c>
      <c r="F556" s="137">
        <v>0</v>
      </c>
      <c r="H556" s="137">
        <v>0</v>
      </c>
      <c r="J556" s="64">
        <v>0</v>
      </c>
      <c r="K556" s="64">
        <v>0</v>
      </c>
      <c r="L556" s="64">
        <v>0</v>
      </c>
      <c r="M556" s="64">
        <v>0</v>
      </c>
      <c r="N556" s="182">
        <v>0</v>
      </c>
      <c r="O556" s="64">
        <v>0</v>
      </c>
      <c r="Q556" s="64">
        <v>0</v>
      </c>
      <c r="R556" s="244">
        <v>0</v>
      </c>
      <c r="S556" s="64">
        <v>0</v>
      </c>
      <c r="T556" s="64">
        <v>0</v>
      </c>
      <c r="U556" s="233">
        <v>0</v>
      </c>
      <c r="V556" s="64">
        <v>0</v>
      </c>
      <c r="W556" s="64">
        <v>0</v>
      </c>
      <c r="X556" s="64">
        <v>0</v>
      </c>
      <c r="Y556" s="64">
        <v>0</v>
      </c>
      <c r="Z556" s="64">
        <v>0</v>
      </c>
      <c r="AA556" s="304" t="str">
        <f t="shared" si="18"/>
        <v xml:space="preserve"> </v>
      </c>
      <c r="AB556" s="64">
        <v>0</v>
      </c>
      <c r="AC556" s="182">
        <v>0</v>
      </c>
      <c r="AD556" s="64">
        <v>0</v>
      </c>
      <c r="AE556" s="64">
        <v>0</v>
      </c>
      <c r="AF556" s="64">
        <v>0</v>
      </c>
      <c r="AG556" s="64">
        <v>0</v>
      </c>
      <c r="AH556" s="64">
        <v>0</v>
      </c>
      <c r="AI556" s="64">
        <v>0</v>
      </c>
      <c r="AJ556" s="233">
        <v>0</v>
      </c>
      <c r="AK556" s="233">
        <v>0</v>
      </c>
      <c r="AL556" s="64">
        <v>0</v>
      </c>
      <c r="AM556" s="182">
        <v>0</v>
      </c>
      <c r="AN556" s="64">
        <v>0</v>
      </c>
      <c r="AO556" s="64">
        <v>0</v>
      </c>
      <c r="AP556" s="64">
        <v>0</v>
      </c>
      <c r="AQ556" s="64">
        <v>0</v>
      </c>
      <c r="AR556" s="64">
        <v>0</v>
      </c>
      <c r="AS556" s="64">
        <v>0</v>
      </c>
      <c r="AT556" s="64">
        <v>0</v>
      </c>
      <c r="AU556" s="182">
        <v>0</v>
      </c>
    </row>
    <row r="557" spans="1:47" hidden="1">
      <c r="A557" s="228">
        <v>0</v>
      </c>
      <c r="B557" s="295" t="str" cm="1">
        <f t="array" ref="B557">IFERROR(INDEX(Sensors_OpuBC_cpXFP!$G$2:$G$1013,MATCH($A557,Sensors_OpuBC_cpXFP!$A$2:$A$1013,0),0),"")</f>
        <v/>
      </c>
      <c r="C557" s="296" t="str" cm="1">
        <f t="array" ref="C557">IFERROR(INDEX(Sensors_OpuBC_cpXFP!$H$2:$H$1013,MATCH($A557,Sensors_OpuBC_cpXFP!$A$2:$A$1013,0),0),"")</f>
        <v/>
      </c>
      <c r="D557" s="229"/>
      <c r="E557" s="308" t="str" cm="1">
        <f t="array" ref="E557">IFERROR(INDEX(Ligands_names_and_links!$B$3:$B$111,MATCH($D557,Ligands_names_and_links!$A$3:$A$111,0),0)," ")</f>
        <v xml:space="preserve"> </v>
      </c>
      <c r="F557" s="137">
        <v>0</v>
      </c>
      <c r="H557" s="137">
        <v>0</v>
      </c>
      <c r="J557" s="64">
        <v>0</v>
      </c>
      <c r="K557" s="64">
        <v>0</v>
      </c>
      <c r="L557" s="64">
        <v>0</v>
      </c>
      <c r="M557" s="64">
        <v>0</v>
      </c>
      <c r="N557" s="182">
        <v>0</v>
      </c>
      <c r="O557" s="64">
        <v>0</v>
      </c>
      <c r="Q557" s="64">
        <v>0</v>
      </c>
      <c r="R557" s="244">
        <v>0</v>
      </c>
      <c r="S557" s="64">
        <v>0</v>
      </c>
      <c r="T557" s="64">
        <v>0</v>
      </c>
      <c r="U557" s="233">
        <v>0</v>
      </c>
      <c r="V557" s="64">
        <v>0</v>
      </c>
      <c r="W557" s="64">
        <v>0</v>
      </c>
      <c r="X557" s="64">
        <v>0</v>
      </c>
      <c r="Y557" s="64">
        <v>0</v>
      </c>
      <c r="Z557" s="64">
        <v>0</v>
      </c>
      <c r="AA557" s="304" t="str">
        <f t="shared" si="18"/>
        <v xml:space="preserve"> </v>
      </c>
      <c r="AB557" s="64">
        <v>0</v>
      </c>
      <c r="AC557" s="182">
        <v>0</v>
      </c>
      <c r="AD557" s="64">
        <v>0</v>
      </c>
      <c r="AE557" s="64">
        <v>0</v>
      </c>
      <c r="AF557" s="64">
        <v>0</v>
      </c>
      <c r="AG557" s="64">
        <v>0</v>
      </c>
      <c r="AH557" s="64">
        <v>0</v>
      </c>
      <c r="AI557" s="64">
        <v>0</v>
      </c>
      <c r="AJ557" s="233">
        <v>0</v>
      </c>
      <c r="AK557" s="233">
        <v>0</v>
      </c>
      <c r="AL557" s="64">
        <v>0</v>
      </c>
      <c r="AM557" s="182">
        <v>0</v>
      </c>
      <c r="AN557" s="64">
        <v>0</v>
      </c>
      <c r="AO557" s="64">
        <v>0</v>
      </c>
      <c r="AP557" s="64">
        <v>0</v>
      </c>
      <c r="AQ557" s="64">
        <v>0</v>
      </c>
      <c r="AR557" s="64">
        <v>0</v>
      </c>
      <c r="AS557" s="64">
        <v>0</v>
      </c>
      <c r="AT557" s="64">
        <v>0</v>
      </c>
      <c r="AU557" s="182">
        <v>0</v>
      </c>
    </row>
    <row r="558" spans="1:47" hidden="1">
      <c r="A558" s="228">
        <v>0</v>
      </c>
      <c r="B558" s="295" t="str" cm="1">
        <f t="array" ref="B558">IFERROR(INDEX(Sensors_OpuBC_cpXFP!$G$2:$G$1013,MATCH($A558,Sensors_OpuBC_cpXFP!$A$2:$A$1013,0),0),"")</f>
        <v/>
      </c>
      <c r="C558" s="296" t="str" cm="1">
        <f t="array" ref="C558">IFERROR(INDEX(Sensors_OpuBC_cpXFP!$H$2:$H$1013,MATCH($A558,Sensors_OpuBC_cpXFP!$A$2:$A$1013,0),0),"")</f>
        <v/>
      </c>
      <c r="D558" s="229"/>
      <c r="E558" s="308" t="str" cm="1">
        <f t="array" ref="E558">IFERROR(INDEX(Ligands_names_and_links!$B$3:$B$111,MATCH($D558,Ligands_names_and_links!$A$3:$A$111,0),0)," ")</f>
        <v xml:space="preserve"> </v>
      </c>
      <c r="F558" s="137">
        <v>0</v>
      </c>
      <c r="H558" s="137">
        <v>0</v>
      </c>
      <c r="J558" s="64">
        <v>0</v>
      </c>
      <c r="K558" s="64">
        <v>0</v>
      </c>
      <c r="L558" s="64">
        <v>0</v>
      </c>
      <c r="M558" s="64">
        <v>0</v>
      </c>
      <c r="N558" s="182">
        <v>0</v>
      </c>
      <c r="O558" s="64">
        <v>0</v>
      </c>
      <c r="Q558" s="64">
        <v>0</v>
      </c>
      <c r="R558" s="244">
        <v>0</v>
      </c>
      <c r="S558" s="64">
        <v>0</v>
      </c>
      <c r="T558" s="64">
        <v>0</v>
      </c>
      <c r="U558" s="233">
        <v>0</v>
      </c>
      <c r="V558" s="64">
        <v>0</v>
      </c>
      <c r="W558" s="64">
        <v>0</v>
      </c>
      <c r="X558" s="64">
        <v>0</v>
      </c>
      <c r="Y558" s="64">
        <v>0</v>
      </c>
      <c r="Z558" s="64">
        <v>0</v>
      </c>
      <c r="AA558" s="304" t="str">
        <f t="shared" si="18"/>
        <v xml:space="preserve"> </v>
      </c>
      <c r="AB558" s="64">
        <v>0</v>
      </c>
      <c r="AC558" s="182">
        <v>0</v>
      </c>
      <c r="AD558" s="64">
        <v>0</v>
      </c>
      <c r="AE558" s="64">
        <v>0</v>
      </c>
      <c r="AF558" s="64">
        <v>0</v>
      </c>
      <c r="AG558" s="64">
        <v>0</v>
      </c>
      <c r="AH558" s="64">
        <v>0</v>
      </c>
      <c r="AI558" s="64">
        <v>0</v>
      </c>
      <c r="AJ558" s="233">
        <v>0</v>
      </c>
      <c r="AK558" s="233">
        <v>0</v>
      </c>
      <c r="AL558" s="64">
        <v>0</v>
      </c>
      <c r="AM558" s="182">
        <v>0</v>
      </c>
      <c r="AN558" s="64">
        <v>0</v>
      </c>
      <c r="AO558" s="64">
        <v>0</v>
      </c>
      <c r="AP558" s="64">
        <v>0</v>
      </c>
      <c r="AQ558" s="64">
        <v>0</v>
      </c>
      <c r="AR558" s="64">
        <v>0</v>
      </c>
      <c r="AS558" s="64">
        <v>0</v>
      </c>
      <c r="AT558" s="64">
        <v>0</v>
      </c>
      <c r="AU558" s="182">
        <v>0</v>
      </c>
    </row>
    <row r="559" spans="1:47" hidden="1">
      <c r="A559" s="228">
        <v>0</v>
      </c>
      <c r="B559" s="295" t="str" cm="1">
        <f t="array" ref="B559">IFERROR(INDEX(Sensors_OpuBC_cpXFP!$G$2:$G$1013,MATCH($A559,Sensors_OpuBC_cpXFP!$A$2:$A$1013,0),0),"")</f>
        <v/>
      </c>
      <c r="C559" s="296" t="str" cm="1">
        <f t="array" ref="C559">IFERROR(INDEX(Sensors_OpuBC_cpXFP!$H$2:$H$1013,MATCH($A559,Sensors_OpuBC_cpXFP!$A$2:$A$1013,0),0),"")</f>
        <v/>
      </c>
      <c r="D559" s="229"/>
      <c r="E559" s="308" t="str" cm="1">
        <f t="array" ref="E559">IFERROR(INDEX(Ligands_names_and_links!$B$3:$B$111,MATCH($D559,Ligands_names_and_links!$A$3:$A$111,0),0)," ")</f>
        <v xml:space="preserve"> </v>
      </c>
      <c r="F559" s="137">
        <v>0</v>
      </c>
      <c r="H559" s="137">
        <v>0</v>
      </c>
      <c r="J559" s="64">
        <v>0</v>
      </c>
      <c r="K559" s="64">
        <v>0</v>
      </c>
      <c r="L559" s="64">
        <v>0</v>
      </c>
      <c r="M559" s="64">
        <v>0</v>
      </c>
      <c r="N559" s="182">
        <v>0</v>
      </c>
      <c r="O559" s="64">
        <v>0</v>
      </c>
      <c r="Q559" s="64">
        <v>0</v>
      </c>
      <c r="R559" s="244">
        <v>0</v>
      </c>
      <c r="S559" s="64">
        <v>0</v>
      </c>
      <c r="T559" s="64">
        <v>0</v>
      </c>
      <c r="U559" s="233">
        <v>0</v>
      </c>
      <c r="V559" s="64">
        <v>0</v>
      </c>
      <c r="W559" s="64">
        <v>0</v>
      </c>
      <c r="X559" s="64">
        <v>0</v>
      </c>
      <c r="Y559" s="64">
        <v>0</v>
      </c>
      <c r="Z559" s="64">
        <v>0</v>
      </c>
      <c r="AA559" s="304" t="str">
        <f t="shared" si="18"/>
        <v xml:space="preserve"> </v>
      </c>
      <c r="AB559" s="64">
        <v>0</v>
      </c>
      <c r="AC559" s="182">
        <v>0</v>
      </c>
      <c r="AD559" s="64">
        <v>0</v>
      </c>
      <c r="AE559" s="64">
        <v>0</v>
      </c>
      <c r="AF559" s="64">
        <v>0</v>
      </c>
      <c r="AG559" s="64">
        <v>0</v>
      </c>
      <c r="AH559" s="64">
        <v>0</v>
      </c>
      <c r="AI559" s="64">
        <v>0</v>
      </c>
      <c r="AJ559" s="233">
        <v>0</v>
      </c>
      <c r="AK559" s="233">
        <v>0</v>
      </c>
      <c r="AL559" s="64">
        <v>0</v>
      </c>
      <c r="AM559" s="182">
        <v>0</v>
      </c>
      <c r="AN559" s="64">
        <v>0</v>
      </c>
      <c r="AO559" s="64">
        <v>0</v>
      </c>
      <c r="AP559" s="64">
        <v>0</v>
      </c>
      <c r="AQ559" s="64">
        <v>0</v>
      </c>
      <c r="AR559" s="64">
        <v>0</v>
      </c>
      <c r="AS559" s="64">
        <v>0</v>
      </c>
      <c r="AT559" s="64">
        <v>0</v>
      </c>
      <c r="AU559" s="182">
        <v>0</v>
      </c>
    </row>
    <row r="560" spans="1:47" hidden="1">
      <c r="A560" s="228">
        <v>0</v>
      </c>
      <c r="B560" s="295" t="str" cm="1">
        <f t="array" ref="B560">IFERROR(INDEX(Sensors_OpuBC_cpXFP!$G$2:$G$1013,MATCH($A560,Sensors_OpuBC_cpXFP!$A$2:$A$1013,0),0),"")</f>
        <v/>
      </c>
      <c r="C560" s="296" t="str" cm="1">
        <f t="array" ref="C560">IFERROR(INDEX(Sensors_OpuBC_cpXFP!$H$2:$H$1013,MATCH($A560,Sensors_OpuBC_cpXFP!$A$2:$A$1013,0),0),"")</f>
        <v/>
      </c>
      <c r="D560" s="229"/>
      <c r="E560" s="308" t="str" cm="1">
        <f t="array" ref="E560">IFERROR(INDEX(Ligands_names_and_links!$B$3:$B$111,MATCH($D560,Ligands_names_and_links!$A$3:$A$111,0),0)," ")</f>
        <v xml:space="preserve"> </v>
      </c>
      <c r="F560" s="137">
        <v>0</v>
      </c>
      <c r="H560" s="137">
        <v>0</v>
      </c>
      <c r="J560" s="64">
        <v>0</v>
      </c>
      <c r="K560" s="64">
        <v>0</v>
      </c>
      <c r="L560" s="64">
        <v>0</v>
      </c>
      <c r="M560" s="64">
        <v>0</v>
      </c>
      <c r="N560" s="182">
        <v>0</v>
      </c>
      <c r="O560" s="64">
        <v>0</v>
      </c>
      <c r="Q560" s="64">
        <v>0</v>
      </c>
      <c r="R560" s="244">
        <v>0</v>
      </c>
      <c r="S560" s="64">
        <v>0</v>
      </c>
      <c r="T560" s="64">
        <v>0</v>
      </c>
      <c r="U560" s="233">
        <v>0</v>
      </c>
      <c r="V560" s="64">
        <v>0</v>
      </c>
      <c r="W560" s="64">
        <v>0</v>
      </c>
      <c r="X560" s="64">
        <v>0</v>
      </c>
      <c r="Y560" s="64">
        <v>0</v>
      </c>
      <c r="Z560" s="64">
        <v>0</v>
      </c>
      <c r="AA560" s="304" t="str">
        <f t="shared" si="18"/>
        <v xml:space="preserve"> </v>
      </c>
      <c r="AB560" s="64">
        <v>0</v>
      </c>
      <c r="AC560" s="182">
        <v>0</v>
      </c>
      <c r="AD560" s="64">
        <v>0</v>
      </c>
      <c r="AE560" s="64">
        <v>0</v>
      </c>
      <c r="AF560" s="64">
        <v>0</v>
      </c>
      <c r="AG560" s="64">
        <v>0</v>
      </c>
      <c r="AH560" s="64">
        <v>0</v>
      </c>
      <c r="AI560" s="64">
        <v>0</v>
      </c>
      <c r="AJ560" s="233">
        <v>0</v>
      </c>
      <c r="AK560" s="233">
        <v>0</v>
      </c>
      <c r="AL560" s="64">
        <v>0</v>
      </c>
      <c r="AM560" s="182">
        <v>0</v>
      </c>
      <c r="AN560" s="64">
        <v>0</v>
      </c>
      <c r="AO560" s="64">
        <v>0</v>
      </c>
      <c r="AP560" s="64">
        <v>0</v>
      </c>
      <c r="AQ560" s="64">
        <v>0</v>
      </c>
      <c r="AR560" s="64">
        <v>0</v>
      </c>
      <c r="AS560" s="64">
        <v>0</v>
      </c>
      <c r="AT560" s="64">
        <v>0</v>
      </c>
      <c r="AU560" s="182">
        <v>0</v>
      </c>
    </row>
    <row r="561" spans="1:47" hidden="1">
      <c r="A561" s="228">
        <v>0</v>
      </c>
      <c r="B561" s="295" t="str" cm="1">
        <f t="array" ref="B561">IFERROR(INDEX(Sensors_OpuBC_cpXFP!$G$2:$G$1013,MATCH($A561,Sensors_OpuBC_cpXFP!$A$2:$A$1013,0),0),"")</f>
        <v/>
      </c>
      <c r="C561" s="296" t="str" cm="1">
        <f t="array" ref="C561">IFERROR(INDEX(Sensors_OpuBC_cpXFP!$H$2:$H$1013,MATCH($A561,Sensors_OpuBC_cpXFP!$A$2:$A$1013,0),0),"")</f>
        <v/>
      </c>
      <c r="D561" s="229"/>
      <c r="E561" s="308" t="str" cm="1">
        <f t="array" ref="E561">IFERROR(INDEX(Ligands_names_and_links!$B$3:$B$111,MATCH($D561,Ligands_names_and_links!$A$3:$A$111,0),0)," ")</f>
        <v xml:space="preserve"> </v>
      </c>
      <c r="F561" s="137">
        <v>0</v>
      </c>
      <c r="H561" s="137">
        <v>0</v>
      </c>
      <c r="J561" s="64">
        <v>0</v>
      </c>
      <c r="K561" s="64">
        <v>0</v>
      </c>
      <c r="L561" s="64">
        <v>0</v>
      </c>
      <c r="M561" s="64">
        <v>0</v>
      </c>
      <c r="N561" s="182">
        <v>0</v>
      </c>
      <c r="O561" s="64">
        <v>0</v>
      </c>
      <c r="Q561" s="64">
        <v>0</v>
      </c>
      <c r="R561" s="244">
        <v>0</v>
      </c>
      <c r="S561" s="64">
        <v>0</v>
      </c>
      <c r="T561" s="64">
        <v>0</v>
      </c>
      <c r="U561" s="233">
        <v>0</v>
      </c>
      <c r="V561" s="64">
        <v>0</v>
      </c>
      <c r="W561" s="64">
        <v>0</v>
      </c>
      <c r="X561" s="64">
        <v>0</v>
      </c>
      <c r="Y561" s="64">
        <v>0</v>
      </c>
      <c r="Z561" s="64">
        <v>0</v>
      </c>
      <c r="AA561" s="304" t="str">
        <f t="shared" si="18"/>
        <v xml:space="preserve"> </v>
      </c>
      <c r="AB561" s="64">
        <v>0</v>
      </c>
      <c r="AC561" s="182">
        <v>0</v>
      </c>
      <c r="AD561" s="64">
        <v>0</v>
      </c>
      <c r="AE561" s="64">
        <v>0</v>
      </c>
      <c r="AF561" s="64">
        <v>0</v>
      </c>
      <c r="AG561" s="64">
        <v>0</v>
      </c>
      <c r="AH561" s="64">
        <v>0</v>
      </c>
      <c r="AI561" s="64">
        <v>0</v>
      </c>
      <c r="AJ561" s="233">
        <v>0</v>
      </c>
      <c r="AK561" s="233">
        <v>0</v>
      </c>
      <c r="AL561" s="64">
        <v>0</v>
      </c>
      <c r="AM561" s="182">
        <v>0</v>
      </c>
      <c r="AN561" s="64">
        <v>0</v>
      </c>
      <c r="AO561" s="64">
        <v>0</v>
      </c>
      <c r="AP561" s="64">
        <v>0</v>
      </c>
      <c r="AQ561" s="64">
        <v>0</v>
      </c>
      <c r="AR561" s="64">
        <v>0</v>
      </c>
      <c r="AS561" s="64">
        <v>0</v>
      </c>
      <c r="AT561" s="64">
        <v>0</v>
      </c>
      <c r="AU561" s="182">
        <v>0</v>
      </c>
    </row>
    <row r="562" spans="1:47" hidden="1">
      <c r="A562" s="228">
        <v>0</v>
      </c>
      <c r="B562" s="295" t="str" cm="1">
        <f t="array" ref="B562">IFERROR(INDEX(Sensors_OpuBC_cpXFP!$G$2:$G$1013,MATCH($A562,Sensors_OpuBC_cpXFP!$A$2:$A$1013,0),0),"")</f>
        <v/>
      </c>
      <c r="C562" s="296" t="str" cm="1">
        <f t="array" ref="C562">IFERROR(INDEX(Sensors_OpuBC_cpXFP!$H$2:$H$1013,MATCH($A562,Sensors_OpuBC_cpXFP!$A$2:$A$1013,0),0),"")</f>
        <v/>
      </c>
      <c r="D562" s="229"/>
      <c r="E562" s="308" t="str" cm="1">
        <f t="array" ref="E562">IFERROR(INDEX(Ligands_names_and_links!$B$3:$B$111,MATCH($D562,Ligands_names_and_links!$A$3:$A$111,0),0)," ")</f>
        <v xml:space="preserve"> </v>
      </c>
      <c r="F562" s="137">
        <v>0</v>
      </c>
      <c r="H562" s="137">
        <v>0</v>
      </c>
      <c r="J562" s="64">
        <v>0</v>
      </c>
      <c r="K562" s="64">
        <v>0</v>
      </c>
      <c r="L562" s="64">
        <v>0</v>
      </c>
      <c r="M562" s="64">
        <v>0</v>
      </c>
      <c r="N562" s="182">
        <v>0</v>
      </c>
      <c r="O562" s="64">
        <v>0</v>
      </c>
      <c r="Q562" s="64">
        <v>0</v>
      </c>
      <c r="R562" s="244">
        <v>0</v>
      </c>
      <c r="S562" s="64">
        <v>0</v>
      </c>
      <c r="T562" s="64">
        <v>0</v>
      </c>
      <c r="U562" s="233">
        <v>0</v>
      </c>
      <c r="V562" s="64">
        <v>0</v>
      </c>
      <c r="W562" s="64">
        <v>0</v>
      </c>
      <c r="X562" s="64">
        <v>0</v>
      </c>
      <c r="Y562" s="64">
        <v>0</v>
      </c>
      <c r="Z562" s="64">
        <v>0</v>
      </c>
      <c r="AA562" s="304" t="str">
        <f t="shared" si="18"/>
        <v xml:space="preserve"> </v>
      </c>
      <c r="AB562" s="64">
        <v>0</v>
      </c>
      <c r="AC562" s="182">
        <v>0</v>
      </c>
      <c r="AD562" s="64">
        <v>0</v>
      </c>
      <c r="AE562" s="64">
        <v>0</v>
      </c>
      <c r="AF562" s="64">
        <v>0</v>
      </c>
      <c r="AG562" s="64">
        <v>0</v>
      </c>
      <c r="AH562" s="64">
        <v>0</v>
      </c>
      <c r="AI562" s="64">
        <v>0</v>
      </c>
      <c r="AJ562" s="233">
        <v>0</v>
      </c>
      <c r="AK562" s="233">
        <v>0</v>
      </c>
      <c r="AL562" s="64">
        <v>0</v>
      </c>
      <c r="AM562" s="182">
        <v>0</v>
      </c>
      <c r="AN562" s="64">
        <v>0</v>
      </c>
      <c r="AO562" s="64">
        <v>0</v>
      </c>
      <c r="AP562" s="64">
        <v>0</v>
      </c>
      <c r="AQ562" s="64">
        <v>0</v>
      </c>
      <c r="AR562" s="64">
        <v>0</v>
      </c>
      <c r="AS562" s="64">
        <v>0</v>
      </c>
      <c r="AT562" s="64">
        <v>0</v>
      </c>
      <c r="AU562" s="182">
        <v>0</v>
      </c>
    </row>
    <row r="563" spans="1:47" hidden="1">
      <c r="A563" s="228">
        <v>0</v>
      </c>
      <c r="B563" s="295" t="str" cm="1">
        <f t="array" ref="B563">IFERROR(INDEX(Sensors_OpuBC_cpXFP!$G$2:$G$1013,MATCH($A563,Sensors_OpuBC_cpXFP!$A$2:$A$1013,0),0),"")</f>
        <v/>
      </c>
      <c r="C563" s="296" t="str" cm="1">
        <f t="array" ref="C563">IFERROR(INDEX(Sensors_OpuBC_cpXFP!$H$2:$H$1013,MATCH($A563,Sensors_OpuBC_cpXFP!$A$2:$A$1013,0),0),"")</f>
        <v/>
      </c>
      <c r="D563" s="229"/>
      <c r="E563" s="308" t="str" cm="1">
        <f t="array" ref="E563">IFERROR(INDEX(Ligands_names_and_links!$B$3:$B$111,MATCH($D563,Ligands_names_and_links!$A$3:$A$111,0),0)," ")</f>
        <v xml:space="preserve"> </v>
      </c>
      <c r="F563" s="137">
        <v>0</v>
      </c>
      <c r="H563" s="137">
        <v>0</v>
      </c>
      <c r="J563" s="64">
        <v>0</v>
      </c>
      <c r="K563" s="64">
        <v>0</v>
      </c>
      <c r="L563" s="64">
        <v>0</v>
      </c>
      <c r="M563" s="64">
        <v>0</v>
      </c>
      <c r="N563" s="182">
        <v>0</v>
      </c>
      <c r="O563" s="64">
        <v>0</v>
      </c>
      <c r="Q563" s="64">
        <v>0</v>
      </c>
      <c r="R563" s="244">
        <v>0</v>
      </c>
      <c r="S563" s="64">
        <v>0</v>
      </c>
      <c r="T563" s="64">
        <v>0</v>
      </c>
      <c r="U563" s="233">
        <v>0</v>
      </c>
      <c r="V563" s="64">
        <v>0</v>
      </c>
      <c r="W563" s="64">
        <v>0</v>
      </c>
      <c r="X563" s="64">
        <v>0</v>
      </c>
      <c r="Y563" s="64">
        <v>0</v>
      </c>
      <c r="Z563" s="64">
        <v>0</v>
      </c>
      <c r="AA563" s="304" t="str">
        <f t="shared" si="18"/>
        <v xml:space="preserve"> </v>
      </c>
      <c r="AB563" s="64">
        <v>0</v>
      </c>
      <c r="AC563" s="182">
        <v>0</v>
      </c>
      <c r="AD563" s="64">
        <v>0</v>
      </c>
      <c r="AE563" s="64">
        <v>0</v>
      </c>
      <c r="AF563" s="64">
        <v>0</v>
      </c>
      <c r="AG563" s="64">
        <v>0</v>
      </c>
      <c r="AH563" s="64">
        <v>0</v>
      </c>
      <c r="AI563" s="64">
        <v>0</v>
      </c>
      <c r="AJ563" s="233">
        <v>0</v>
      </c>
      <c r="AK563" s="233">
        <v>0</v>
      </c>
      <c r="AL563" s="64">
        <v>0</v>
      </c>
      <c r="AM563" s="182">
        <v>0</v>
      </c>
      <c r="AN563" s="64">
        <v>0</v>
      </c>
      <c r="AO563" s="64">
        <v>0</v>
      </c>
      <c r="AP563" s="64">
        <v>0</v>
      </c>
      <c r="AQ563" s="64">
        <v>0</v>
      </c>
      <c r="AR563" s="64">
        <v>0</v>
      </c>
      <c r="AS563" s="64">
        <v>0</v>
      </c>
      <c r="AT563" s="64">
        <v>0</v>
      </c>
      <c r="AU563" s="182">
        <v>0</v>
      </c>
    </row>
    <row r="564" spans="1:47" hidden="1">
      <c r="A564" s="228">
        <v>0</v>
      </c>
      <c r="B564" s="295" t="str" cm="1">
        <f t="array" ref="B564">IFERROR(INDEX(Sensors_OpuBC_cpXFP!$G$2:$G$1013,MATCH($A564,Sensors_OpuBC_cpXFP!$A$2:$A$1013,0),0),"")</f>
        <v/>
      </c>
      <c r="C564" s="296" t="str" cm="1">
        <f t="array" ref="C564">IFERROR(INDEX(Sensors_OpuBC_cpXFP!$H$2:$H$1013,MATCH($A564,Sensors_OpuBC_cpXFP!$A$2:$A$1013,0),0),"")</f>
        <v/>
      </c>
      <c r="D564" s="229"/>
      <c r="E564" s="308" t="str" cm="1">
        <f t="array" ref="E564">IFERROR(INDEX(Ligands_names_and_links!$B$3:$B$111,MATCH($D564,Ligands_names_and_links!$A$3:$A$111,0),0)," ")</f>
        <v xml:space="preserve"> </v>
      </c>
      <c r="F564" s="137">
        <v>0</v>
      </c>
      <c r="H564" s="137">
        <v>0</v>
      </c>
      <c r="J564" s="64">
        <v>0</v>
      </c>
      <c r="K564" s="64">
        <v>0</v>
      </c>
      <c r="L564" s="64">
        <v>0</v>
      </c>
      <c r="M564" s="64">
        <v>0</v>
      </c>
      <c r="N564" s="182">
        <v>0</v>
      </c>
      <c r="O564" s="64">
        <v>0</v>
      </c>
      <c r="Q564" s="64">
        <v>0</v>
      </c>
      <c r="R564" s="244">
        <v>0</v>
      </c>
      <c r="S564" s="64">
        <v>0</v>
      </c>
      <c r="T564" s="64">
        <v>0</v>
      </c>
      <c r="U564" s="233">
        <v>0</v>
      </c>
      <c r="V564" s="64">
        <v>0</v>
      </c>
      <c r="W564" s="64">
        <v>0</v>
      </c>
      <c r="X564" s="64">
        <v>0</v>
      </c>
      <c r="Y564" s="64">
        <v>0</v>
      </c>
      <c r="Z564" s="64">
        <v>0</v>
      </c>
      <c r="AA564" s="304" t="str">
        <f t="shared" si="18"/>
        <v xml:space="preserve"> </v>
      </c>
      <c r="AB564" s="64">
        <v>0</v>
      </c>
      <c r="AC564" s="182">
        <v>0</v>
      </c>
      <c r="AD564" s="64">
        <v>0</v>
      </c>
      <c r="AE564" s="64">
        <v>0</v>
      </c>
      <c r="AF564" s="64">
        <v>0</v>
      </c>
      <c r="AG564" s="64">
        <v>0</v>
      </c>
      <c r="AH564" s="64">
        <v>0</v>
      </c>
      <c r="AI564" s="64">
        <v>0</v>
      </c>
      <c r="AJ564" s="233">
        <v>0</v>
      </c>
      <c r="AK564" s="233">
        <v>0</v>
      </c>
      <c r="AL564" s="64">
        <v>0</v>
      </c>
      <c r="AM564" s="182">
        <v>0</v>
      </c>
      <c r="AN564" s="64">
        <v>0</v>
      </c>
      <c r="AO564" s="64">
        <v>0</v>
      </c>
      <c r="AP564" s="64">
        <v>0</v>
      </c>
      <c r="AQ564" s="64">
        <v>0</v>
      </c>
      <c r="AR564" s="64">
        <v>0</v>
      </c>
      <c r="AS564" s="64">
        <v>0</v>
      </c>
      <c r="AT564" s="64">
        <v>0</v>
      </c>
      <c r="AU564" s="182">
        <v>0</v>
      </c>
    </row>
    <row r="565" spans="1:47" hidden="1">
      <c r="A565" s="228">
        <v>0</v>
      </c>
      <c r="B565" s="295" t="str" cm="1">
        <f t="array" ref="B565">IFERROR(INDEX(Sensors_OpuBC_cpXFP!$G$2:$G$1013,MATCH($A565,Sensors_OpuBC_cpXFP!$A$2:$A$1013,0),0),"")</f>
        <v/>
      </c>
      <c r="C565" s="296" t="str" cm="1">
        <f t="array" ref="C565">IFERROR(INDEX(Sensors_OpuBC_cpXFP!$H$2:$H$1013,MATCH($A565,Sensors_OpuBC_cpXFP!$A$2:$A$1013,0),0),"")</f>
        <v/>
      </c>
      <c r="D565" s="229"/>
      <c r="E565" s="308" t="str" cm="1">
        <f t="array" ref="E565">IFERROR(INDEX(Ligands_names_and_links!$B$3:$B$111,MATCH($D565,Ligands_names_and_links!$A$3:$A$111,0),0)," ")</f>
        <v xml:space="preserve"> </v>
      </c>
      <c r="F565" s="137">
        <v>0</v>
      </c>
      <c r="H565" s="137">
        <v>0</v>
      </c>
      <c r="J565" s="64">
        <v>0</v>
      </c>
      <c r="K565" s="64">
        <v>0</v>
      </c>
      <c r="L565" s="64">
        <v>0</v>
      </c>
      <c r="M565" s="64">
        <v>0</v>
      </c>
      <c r="N565" s="182">
        <v>0</v>
      </c>
      <c r="O565" s="64">
        <v>0</v>
      </c>
      <c r="Q565" s="64">
        <v>0</v>
      </c>
      <c r="R565" s="244">
        <v>0</v>
      </c>
      <c r="S565" s="64">
        <v>0</v>
      </c>
      <c r="T565" s="64">
        <v>0</v>
      </c>
      <c r="U565" s="233">
        <v>0</v>
      </c>
      <c r="V565" s="64">
        <v>0</v>
      </c>
      <c r="W565" s="64">
        <v>0</v>
      </c>
      <c r="X565" s="64">
        <v>0</v>
      </c>
      <c r="Y565" s="64">
        <v>0</v>
      </c>
      <c r="Z565" s="64">
        <v>0</v>
      </c>
      <c r="AA565" s="304" t="str">
        <f t="shared" si="18"/>
        <v xml:space="preserve"> </v>
      </c>
      <c r="AB565" s="64">
        <v>0</v>
      </c>
      <c r="AC565" s="182">
        <v>0</v>
      </c>
      <c r="AD565" s="64">
        <v>0</v>
      </c>
      <c r="AE565" s="64">
        <v>0</v>
      </c>
      <c r="AF565" s="64">
        <v>0</v>
      </c>
      <c r="AG565" s="64">
        <v>0</v>
      </c>
      <c r="AH565" s="64">
        <v>0</v>
      </c>
      <c r="AI565" s="64">
        <v>0</v>
      </c>
      <c r="AJ565" s="233">
        <v>0</v>
      </c>
      <c r="AK565" s="233">
        <v>0</v>
      </c>
      <c r="AL565" s="64">
        <v>0</v>
      </c>
      <c r="AM565" s="182">
        <v>0</v>
      </c>
      <c r="AN565" s="64">
        <v>0</v>
      </c>
      <c r="AO565" s="64">
        <v>0</v>
      </c>
      <c r="AP565" s="64">
        <v>0</v>
      </c>
      <c r="AQ565" s="64">
        <v>0</v>
      </c>
      <c r="AR565" s="64">
        <v>0</v>
      </c>
      <c r="AS565" s="64">
        <v>0</v>
      </c>
      <c r="AT565" s="64">
        <v>0</v>
      </c>
      <c r="AU565" s="182">
        <v>0</v>
      </c>
    </row>
    <row r="566" spans="1:47" hidden="1">
      <c r="A566" s="228">
        <v>0</v>
      </c>
      <c r="B566" s="295" t="str" cm="1">
        <f t="array" ref="B566">IFERROR(INDEX(Sensors_OpuBC_cpXFP!$G$2:$G$1013,MATCH($A566,Sensors_OpuBC_cpXFP!$A$2:$A$1013,0),0),"")</f>
        <v/>
      </c>
      <c r="C566" s="296" t="str" cm="1">
        <f t="array" ref="C566">IFERROR(INDEX(Sensors_OpuBC_cpXFP!$H$2:$H$1013,MATCH($A566,Sensors_OpuBC_cpXFP!$A$2:$A$1013,0),0),"")</f>
        <v/>
      </c>
      <c r="D566" s="229"/>
      <c r="E566" s="308" t="str" cm="1">
        <f t="array" ref="E566">IFERROR(INDEX(Ligands_names_and_links!$B$3:$B$111,MATCH($D566,Ligands_names_and_links!$A$3:$A$111,0),0)," ")</f>
        <v xml:space="preserve"> </v>
      </c>
      <c r="F566" s="137">
        <v>0</v>
      </c>
      <c r="H566" s="137">
        <v>0</v>
      </c>
      <c r="J566" s="64">
        <v>0</v>
      </c>
      <c r="K566" s="64">
        <v>0</v>
      </c>
      <c r="L566" s="64">
        <v>0</v>
      </c>
      <c r="M566" s="64">
        <v>0</v>
      </c>
      <c r="N566" s="182">
        <v>0</v>
      </c>
      <c r="O566" s="64">
        <v>0</v>
      </c>
      <c r="Q566" s="64">
        <v>0</v>
      </c>
      <c r="R566" s="244">
        <v>0</v>
      </c>
      <c r="S566" s="64">
        <v>0</v>
      </c>
      <c r="T566" s="64">
        <v>0</v>
      </c>
      <c r="U566" s="233">
        <v>0</v>
      </c>
      <c r="V566" s="64">
        <v>0</v>
      </c>
      <c r="W566" s="64">
        <v>0</v>
      </c>
      <c r="X566" s="64">
        <v>0</v>
      </c>
      <c r="Y566" s="64">
        <v>0</v>
      </c>
      <c r="Z566" s="64">
        <v>0</v>
      </c>
      <c r="AA566" s="304" t="str">
        <f t="shared" si="18"/>
        <v xml:space="preserve"> </v>
      </c>
      <c r="AB566" s="64">
        <v>0</v>
      </c>
      <c r="AC566" s="182">
        <v>0</v>
      </c>
      <c r="AD566" s="64">
        <v>0</v>
      </c>
      <c r="AE566" s="64">
        <v>0</v>
      </c>
      <c r="AF566" s="64">
        <v>0</v>
      </c>
      <c r="AG566" s="64">
        <v>0</v>
      </c>
      <c r="AH566" s="64">
        <v>0</v>
      </c>
      <c r="AI566" s="64">
        <v>0</v>
      </c>
      <c r="AJ566" s="233">
        <v>0</v>
      </c>
      <c r="AK566" s="233">
        <v>0</v>
      </c>
      <c r="AL566" s="64">
        <v>0</v>
      </c>
      <c r="AM566" s="182">
        <v>0</v>
      </c>
      <c r="AN566" s="64">
        <v>0</v>
      </c>
      <c r="AO566" s="64">
        <v>0</v>
      </c>
      <c r="AP566" s="64">
        <v>0</v>
      </c>
      <c r="AQ566" s="64">
        <v>0</v>
      </c>
      <c r="AR566" s="64">
        <v>0</v>
      </c>
      <c r="AS566" s="64">
        <v>0</v>
      </c>
      <c r="AT566" s="64">
        <v>0</v>
      </c>
      <c r="AU566" s="182">
        <v>0</v>
      </c>
    </row>
    <row r="567" spans="1:47" hidden="1">
      <c r="A567" s="228"/>
      <c r="B567" s="295" t="str" cm="1">
        <f t="array" ref="B567">IFERROR(INDEX(Sensors_OpuBC_cpXFP!$G$2:$G$1013,MATCH($A567,Sensors_OpuBC_cpXFP!$A$2:$A$1013,0),0),"")</f>
        <v/>
      </c>
      <c r="C567" s="296" t="str" cm="1">
        <f t="array" ref="C567">IFERROR(INDEX(Sensors_OpuBC_cpXFP!$H$2:$H$1013,MATCH($A567,Sensors_OpuBC_cpXFP!$A$2:$A$1013,0),0),"")</f>
        <v/>
      </c>
      <c r="D567" s="229"/>
      <c r="E567" s="308" t="str" cm="1">
        <f t="array" ref="E567">IFERROR(INDEX(Ligands_names_and_links!$B$3:$B$111,MATCH($D567,Ligands_names_and_links!$A$3:$A$111,0),0)," ")</f>
        <v xml:space="preserve"> </v>
      </c>
      <c r="R567" s="244"/>
      <c r="U567" s="233"/>
      <c r="AA567" s="304" t="str">
        <f t="shared" si="18"/>
        <v xml:space="preserve"> </v>
      </c>
      <c r="AJ567" s="233"/>
      <c r="AK567" s="233"/>
    </row>
    <row r="568" spans="1:47" hidden="1">
      <c r="A568" s="228"/>
      <c r="B568" s="295" t="str" cm="1">
        <f t="array" ref="B568">IFERROR(INDEX(Sensors_OpuBC_cpXFP!$G$2:$G$1013,MATCH($A568,Sensors_OpuBC_cpXFP!$A$2:$A$1013,0),0),"")</f>
        <v/>
      </c>
      <c r="C568" s="296" t="str" cm="1">
        <f t="array" ref="C568">IFERROR(INDEX(Sensors_OpuBC_cpXFP!$H$2:$H$1013,MATCH($A568,Sensors_OpuBC_cpXFP!$A$2:$A$1013,0),0),"")</f>
        <v/>
      </c>
      <c r="D568" s="229"/>
      <c r="E568" s="308" t="str" cm="1">
        <f t="array" ref="E568">IFERROR(INDEX(Ligands_names_and_links!$B$3:$B$111,MATCH($D568,Ligands_names_and_links!$A$3:$A$111,0),0)," ")</f>
        <v xml:space="preserve"> </v>
      </c>
      <c r="R568" s="244"/>
      <c r="S568" s="233"/>
      <c r="T568" s="233"/>
      <c r="U568" s="233"/>
      <c r="V568" s="233"/>
      <c r="W568" s="233"/>
      <c r="X568" s="233"/>
      <c r="Y568" s="233"/>
      <c r="Z568" s="233"/>
      <c r="AA568" s="233"/>
      <c r="AJ568" s="233"/>
      <c r="AK568" s="233"/>
    </row>
    <row r="569" spans="1:47" hidden="1">
      <c r="A569" s="228">
        <v>0</v>
      </c>
      <c r="B569" s="295" t="str" cm="1">
        <f t="array" ref="B569">IFERROR(INDEX(Sensors_OpuBC_cpXFP!$G$2:$G$1013,MATCH($A569,Sensors_OpuBC_cpXFP!$A$2:$A$1013,0),0),"")</f>
        <v/>
      </c>
      <c r="C569" s="296" t="str" cm="1">
        <f t="array" ref="C569">IFERROR(INDEX(Sensors_OpuBC_cpXFP!$H$2:$H$1013,MATCH($A569,Sensors_OpuBC_cpXFP!$A$2:$A$1013,0),0),"")</f>
        <v/>
      </c>
      <c r="D569" s="229"/>
      <c r="E569" s="308" t="str" cm="1">
        <f t="array" ref="E569">IFERROR(INDEX(Ligands_names_and_links!$B$3:$B$111,MATCH($D569,Ligands_names_and_links!$A$3:$A$111,0),0)," ")</f>
        <v xml:space="preserve"> </v>
      </c>
      <c r="F569" s="137">
        <v>0</v>
      </c>
      <c r="H569" s="137">
        <v>0</v>
      </c>
      <c r="J569" s="64">
        <v>0</v>
      </c>
      <c r="K569" s="64">
        <v>0</v>
      </c>
      <c r="L569" s="64">
        <v>0</v>
      </c>
      <c r="M569" s="64">
        <v>0</v>
      </c>
      <c r="N569" s="182">
        <v>0</v>
      </c>
      <c r="O569" s="64">
        <v>0</v>
      </c>
      <c r="Q569" s="64">
        <v>0</v>
      </c>
      <c r="R569" s="244">
        <v>0</v>
      </c>
      <c r="S569" s="64">
        <v>0</v>
      </c>
      <c r="T569" s="64">
        <v>0</v>
      </c>
      <c r="U569" s="233">
        <v>0</v>
      </c>
      <c r="V569" s="64">
        <v>0</v>
      </c>
      <c r="W569" s="64">
        <v>0</v>
      </c>
      <c r="X569" s="64">
        <v>0</v>
      </c>
      <c r="Y569" s="64">
        <v>0</v>
      </c>
      <c r="Z569" s="64">
        <v>0</v>
      </c>
      <c r="AA569" s="304" t="str">
        <f>IFERROR(R569/U569," ")</f>
        <v xml:space="preserve"> </v>
      </c>
      <c r="AB569" s="64">
        <v>0</v>
      </c>
      <c r="AC569" s="182">
        <v>0</v>
      </c>
      <c r="AD569" s="64">
        <v>0</v>
      </c>
      <c r="AE569" s="64">
        <v>0</v>
      </c>
      <c r="AF569" s="64">
        <v>0</v>
      </c>
      <c r="AG569" s="64">
        <v>0</v>
      </c>
      <c r="AH569" s="64">
        <v>0</v>
      </c>
      <c r="AI569" s="64">
        <v>0</v>
      </c>
      <c r="AJ569" s="233">
        <v>0</v>
      </c>
      <c r="AK569" s="233">
        <v>0</v>
      </c>
      <c r="AL569" s="64">
        <v>0</v>
      </c>
      <c r="AM569" s="182">
        <v>0</v>
      </c>
      <c r="AN569" s="64">
        <v>0</v>
      </c>
      <c r="AO569" s="64">
        <v>0</v>
      </c>
      <c r="AP569" s="64">
        <v>0</v>
      </c>
      <c r="AQ569" s="64">
        <v>0</v>
      </c>
      <c r="AR569" s="64">
        <v>0</v>
      </c>
      <c r="AS569" s="64">
        <v>0</v>
      </c>
      <c r="AT569" s="64">
        <v>0</v>
      </c>
      <c r="AU569" s="182">
        <v>0</v>
      </c>
    </row>
    <row r="570" spans="1:47" hidden="1">
      <c r="A570" s="228"/>
      <c r="B570" s="295" t="str" cm="1">
        <f t="array" ref="B570">IFERROR(INDEX(Sensors_OpuBC_cpXFP!$G$2:$G$1013,MATCH($A570,Sensors_OpuBC_cpXFP!$A$2:$A$1013,0),0),"")</f>
        <v/>
      </c>
      <c r="C570" s="296" t="str" cm="1">
        <f t="array" ref="C570">IFERROR(INDEX(Sensors_OpuBC_cpXFP!$H$2:$H$1013,MATCH($A570,Sensors_OpuBC_cpXFP!$A$2:$A$1013,0),0),"")</f>
        <v/>
      </c>
      <c r="D570" s="229"/>
      <c r="E570" s="337"/>
      <c r="L570" s="339"/>
      <c r="R570" s="244"/>
      <c r="U570" s="233"/>
      <c r="AA570" s="233"/>
      <c r="AJ570" s="233"/>
      <c r="AK570" s="233"/>
    </row>
    <row r="571" spans="1:47" hidden="1">
      <c r="A571" s="228"/>
      <c r="B571" s="295" t="str" cm="1">
        <f t="array" ref="B571">IFERROR(INDEX(Sensors_OpuBC_cpXFP!$G$2:$G$1013,MATCH($A571,Sensors_OpuBC_cpXFP!$A$2:$A$1013,0),0),"")</f>
        <v/>
      </c>
      <c r="C571" s="296" t="str" cm="1">
        <f t="array" ref="C571">IFERROR(INDEX(Sensors_OpuBC_cpXFP!$H$2:$H$1013,MATCH($A571,Sensors_OpuBC_cpXFP!$A$2:$A$1013,0),0),"")</f>
        <v/>
      </c>
      <c r="D571" s="229"/>
      <c r="E571" s="337" t="str" cm="1">
        <f t="array" ref="E571">IFERROR(INDEX(Ligands_names_and_links!$B$3:$B$111,MATCH($D571,Ligands_names_and_links!$A$3:$A$111,0),0)," ")</f>
        <v xml:space="preserve"> </v>
      </c>
      <c r="L571" s="339"/>
      <c r="R571" s="244"/>
      <c r="U571" s="233"/>
      <c r="AA571" s="233"/>
      <c r="AJ571" s="233"/>
      <c r="AK571" s="233"/>
    </row>
    <row r="572" spans="1:47" hidden="1">
      <c r="A572" s="228"/>
      <c r="B572" s="295" t="str" cm="1">
        <f t="array" ref="B572">IFERROR(INDEX(Sensors_OpuBC_cpXFP!$G$2:$G$1013,MATCH($A572,Sensors_OpuBC_cpXFP!$A$2:$A$1013,0),0),"")</f>
        <v/>
      </c>
      <c r="C572" s="296" t="str" cm="1">
        <f t="array" ref="C572">IFERROR(INDEX(Sensors_OpuBC_cpXFP!$H$2:$H$1013,MATCH($A572,Sensors_OpuBC_cpXFP!$A$2:$A$1013,0),0),"")</f>
        <v/>
      </c>
      <c r="D572" s="229"/>
      <c r="E572" s="337" t="str" cm="1">
        <f t="array" ref="E572">IFERROR(INDEX(Ligands_names_and_links!$B$3:$B$111,MATCH($D572,Ligands_names_and_links!$A$3:$A$111,0),0)," ")</f>
        <v xml:space="preserve"> </v>
      </c>
      <c r="L572" s="339"/>
      <c r="R572" s="244"/>
      <c r="U572" s="233"/>
      <c r="AA572" s="233"/>
      <c r="AJ572" s="233"/>
      <c r="AK572" s="233"/>
    </row>
    <row r="573" spans="1:47">
      <c r="B573" s="137"/>
      <c r="C573" s="269"/>
    </row>
    <row r="574" spans="1:47">
      <c r="B574" s="137"/>
      <c r="C574" s="269"/>
    </row>
    <row r="575" spans="1:47">
      <c r="B575" s="137"/>
      <c r="C575" s="269"/>
    </row>
    <row r="576" spans="1:47">
      <c r="B576" s="137"/>
      <c r="C576" s="269"/>
    </row>
    <row r="577" spans="2:3">
      <c r="B577" s="137"/>
      <c r="C577" s="269"/>
    </row>
    <row r="578" spans="2:3">
      <c r="B578" s="137"/>
      <c r="C578" s="269"/>
    </row>
    <row r="579" spans="2:3">
      <c r="B579" s="137"/>
      <c r="C579" s="269"/>
    </row>
    <row r="580" spans="2:3">
      <c r="B580" s="137"/>
      <c r="C580" s="269"/>
    </row>
    <row r="581" spans="2:3">
      <c r="B581" s="137"/>
      <c r="C581" s="269"/>
    </row>
    <row r="582" spans="2:3">
      <c r="B582" s="137"/>
      <c r="C582" s="269"/>
    </row>
    <row r="583" spans="2:3">
      <c r="B583" s="137"/>
      <c r="C583" s="269"/>
    </row>
    <row r="584" spans="2:3">
      <c r="B584" s="137"/>
      <c r="C584" s="269"/>
    </row>
    <row r="585" spans="2:3">
      <c r="B585" s="137"/>
      <c r="C585" s="269"/>
    </row>
    <row r="586" spans="2:3">
      <c r="B586" s="137"/>
      <c r="C586" s="269"/>
    </row>
    <row r="587" spans="2:3">
      <c r="B587" s="137"/>
      <c r="C587" s="269"/>
    </row>
    <row r="588" spans="2:3">
      <c r="B588" s="137"/>
      <c r="C588" s="269"/>
    </row>
    <row r="589" spans="2:3">
      <c r="B589" s="137"/>
      <c r="C589" s="269"/>
    </row>
    <row r="590" spans="2:3">
      <c r="B590" s="137"/>
      <c r="C590" s="269"/>
    </row>
    <row r="591" spans="2:3">
      <c r="B591" s="137"/>
      <c r="C591" s="269"/>
    </row>
    <row r="592" spans="2:3">
      <c r="B592" s="137"/>
      <c r="C592" s="269"/>
    </row>
    <row r="593" spans="2:3">
      <c r="B593" s="137"/>
      <c r="C593" s="269"/>
    </row>
    <row r="594" spans="2:3">
      <c r="B594" s="137"/>
      <c r="C594" s="269"/>
    </row>
    <row r="595" spans="2:3">
      <c r="B595" s="137"/>
      <c r="C595" s="269"/>
    </row>
    <row r="596" spans="2:3">
      <c r="B596" s="137"/>
      <c r="C596" s="269"/>
    </row>
    <row r="597" spans="2:3">
      <c r="B597" s="137"/>
      <c r="C597" s="269"/>
    </row>
    <row r="598" spans="2:3">
      <c r="B598" s="137"/>
      <c r="C598" s="269"/>
    </row>
    <row r="599" spans="2:3">
      <c r="B599" s="137"/>
      <c r="C599" s="269"/>
    </row>
    <row r="600" spans="2:3">
      <c r="B600" s="137"/>
      <c r="C600" s="269"/>
    </row>
    <row r="601" spans="2:3">
      <c r="B601" s="137"/>
      <c r="C601" s="269"/>
    </row>
    <row r="602" spans="2:3">
      <c r="B602" s="137"/>
      <c r="C602" s="269"/>
    </row>
    <row r="603" spans="2:3">
      <c r="B603" s="137"/>
      <c r="C603" s="269"/>
    </row>
    <row r="604" spans="2:3">
      <c r="B604" s="137"/>
      <c r="C604" s="269"/>
    </row>
    <row r="605" spans="2:3">
      <c r="B605" s="137"/>
      <c r="C605" s="269"/>
    </row>
    <row r="606" spans="2:3">
      <c r="B606" s="137"/>
      <c r="C606" s="269"/>
    </row>
    <row r="607" spans="2:3">
      <c r="B607" s="137"/>
      <c r="C607" s="269"/>
    </row>
    <row r="608" spans="2:3">
      <c r="B608" s="137"/>
      <c r="C608" s="269"/>
    </row>
    <row r="609" spans="2:3">
      <c r="B609" s="137"/>
      <c r="C609" s="269"/>
    </row>
    <row r="610" spans="2:3">
      <c r="B610" s="137"/>
      <c r="C610" s="269"/>
    </row>
    <row r="611" spans="2:3">
      <c r="B611" s="137"/>
      <c r="C611" s="269"/>
    </row>
    <row r="612" spans="2:3">
      <c r="B612" s="137"/>
      <c r="C612" s="269"/>
    </row>
    <row r="613" spans="2:3">
      <c r="B613" s="137"/>
      <c r="C613" s="269"/>
    </row>
    <row r="614" spans="2:3">
      <c r="B614" s="137"/>
      <c r="C614" s="269"/>
    </row>
    <row r="615" spans="2:3">
      <c r="B615" s="137"/>
      <c r="C615" s="269"/>
    </row>
    <row r="616" spans="2:3">
      <c r="B616" s="137"/>
      <c r="C616" s="269"/>
    </row>
    <row r="617" spans="2:3">
      <c r="B617" s="137"/>
      <c r="C617" s="269"/>
    </row>
    <row r="618" spans="2:3">
      <c r="B618" s="137"/>
      <c r="C618" s="269"/>
    </row>
    <row r="619" spans="2:3">
      <c r="B619" s="137"/>
      <c r="C619" s="269"/>
    </row>
    <row r="620" spans="2:3">
      <c r="B620" s="137"/>
      <c r="C620" s="269"/>
    </row>
    <row r="621" spans="2:3">
      <c r="B621" s="137"/>
      <c r="C621" s="269"/>
    </row>
    <row r="622" spans="2:3">
      <c r="B622" s="137"/>
      <c r="C622" s="269"/>
    </row>
    <row r="623" spans="2:3">
      <c r="B623" s="137"/>
      <c r="C623" s="269"/>
    </row>
    <row r="624" spans="2:3">
      <c r="B624" s="137"/>
      <c r="C624" s="269"/>
    </row>
    <row r="625" spans="2:3">
      <c r="B625" s="137"/>
      <c r="C625" s="269"/>
    </row>
    <row r="626" spans="2:3">
      <c r="B626" s="137"/>
      <c r="C626" s="269"/>
    </row>
    <row r="627" spans="2:3">
      <c r="B627" s="137"/>
      <c r="C627" s="269"/>
    </row>
    <row r="628" spans="2:3">
      <c r="B628" s="137"/>
      <c r="C628" s="269"/>
    </row>
    <row r="629" spans="2:3">
      <c r="B629" s="137"/>
      <c r="C629" s="269"/>
    </row>
    <row r="630" spans="2:3">
      <c r="B630" s="137"/>
      <c r="C630" s="269"/>
    </row>
    <row r="631" spans="2:3">
      <c r="B631" s="137"/>
      <c r="C631" s="269"/>
    </row>
    <row r="632" spans="2:3">
      <c r="B632" s="137"/>
      <c r="C632" s="269"/>
    </row>
    <row r="633" spans="2:3">
      <c r="B633" s="137"/>
      <c r="C633" s="269"/>
    </row>
    <row r="634" spans="2:3">
      <c r="B634" s="137"/>
      <c r="C634" s="269"/>
    </row>
    <row r="635" spans="2:3">
      <c r="B635" s="137"/>
      <c r="C635" s="269"/>
    </row>
    <row r="636" spans="2:3">
      <c r="B636" s="137"/>
      <c r="C636" s="269"/>
    </row>
    <row r="637" spans="2:3">
      <c r="B637" s="137"/>
      <c r="C637" s="269"/>
    </row>
    <row r="638" spans="2:3">
      <c r="B638" s="137"/>
      <c r="C638" s="269"/>
    </row>
    <row r="639" spans="2:3">
      <c r="B639" s="137"/>
      <c r="C639" s="269"/>
    </row>
    <row r="640" spans="2:3">
      <c r="B640" s="137"/>
      <c r="C640" s="269"/>
    </row>
    <row r="641" spans="2:3">
      <c r="B641" s="137"/>
      <c r="C641" s="269"/>
    </row>
    <row r="642" spans="2:3">
      <c r="B642" s="137"/>
      <c r="C642" s="269"/>
    </row>
    <row r="643" spans="2:3">
      <c r="B643" s="137"/>
      <c r="C643" s="269"/>
    </row>
    <row r="644" spans="2:3">
      <c r="B644" s="137"/>
      <c r="C644" s="269"/>
    </row>
    <row r="645" spans="2:3">
      <c r="B645" s="137"/>
      <c r="C645" s="269"/>
    </row>
    <row r="646" spans="2:3">
      <c r="B646" s="137"/>
      <c r="C646" s="269"/>
    </row>
    <row r="647" spans="2:3">
      <c r="B647" s="137"/>
      <c r="C647" s="269"/>
    </row>
    <row r="648" spans="2:3">
      <c r="B648" s="137"/>
      <c r="C648" s="269"/>
    </row>
    <row r="649" spans="2:3">
      <c r="B649" s="137"/>
      <c r="C649" s="269"/>
    </row>
    <row r="650" spans="2:3">
      <c r="B650" s="137"/>
      <c r="C650" s="269"/>
    </row>
    <row r="651" spans="2:3">
      <c r="B651" s="137"/>
      <c r="C651" s="269"/>
    </row>
    <row r="652" spans="2:3">
      <c r="B652" s="137"/>
      <c r="C652" s="269"/>
    </row>
    <row r="653" spans="2:3">
      <c r="B653" s="137"/>
      <c r="C653" s="269"/>
    </row>
    <row r="654" spans="2:3">
      <c r="B654" s="137"/>
      <c r="C654" s="269"/>
    </row>
    <row r="655" spans="2:3">
      <c r="B655" s="137"/>
      <c r="C655" s="269"/>
    </row>
    <row r="656" spans="2:3">
      <c r="B656" s="137"/>
      <c r="C656" s="269"/>
    </row>
    <row r="657" spans="2:3">
      <c r="B657" s="137"/>
      <c r="C657" s="269"/>
    </row>
    <row r="658" spans="2:3">
      <c r="B658" s="137"/>
      <c r="C658" s="269"/>
    </row>
    <row r="659" spans="2:3">
      <c r="B659" s="137"/>
      <c r="C659" s="269"/>
    </row>
    <row r="660" spans="2:3">
      <c r="B660" s="137"/>
      <c r="C660" s="269"/>
    </row>
    <row r="661" spans="2:3">
      <c r="B661" s="137"/>
      <c r="C661" s="269"/>
    </row>
    <row r="662" spans="2:3">
      <c r="B662" s="137"/>
      <c r="C662" s="269"/>
    </row>
    <row r="663" spans="2:3">
      <c r="B663" s="137"/>
      <c r="C663" s="269"/>
    </row>
    <row r="664" spans="2:3">
      <c r="B664" s="137"/>
      <c r="C664" s="269"/>
    </row>
    <row r="665" spans="2:3">
      <c r="B665" s="137"/>
      <c r="C665" s="269"/>
    </row>
    <row r="666" spans="2:3">
      <c r="B666" s="137"/>
      <c r="C666" s="269"/>
    </row>
    <row r="667" spans="2:3">
      <c r="B667" s="137"/>
      <c r="C667" s="269"/>
    </row>
    <row r="668" spans="2:3">
      <c r="B668" s="137"/>
      <c r="C668" s="269"/>
    </row>
    <row r="669" spans="2:3">
      <c r="B669" s="137"/>
      <c r="C669" s="269"/>
    </row>
    <row r="670" spans="2:3">
      <c r="B670" s="137"/>
      <c r="C670" s="269"/>
    </row>
    <row r="671" spans="2:3">
      <c r="B671" s="137"/>
      <c r="C671" s="269"/>
    </row>
    <row r="672" spans="2:3">
      <c r="B672" s="137"/>
      <c r="C672" s="269"/>
    </row>
    <row r="673" spans="2:3">
      <c r="B673" s="137"/>
      <c r="C673" s="269"/>
    </row>
    <row r="674" spans="2:3">
      <c r="B674" s="137"/>
      <c r="C674" s="269"/>
    </row>
    <row r="675" spans="2:3">
      <c r="B675" s="137"/>
      <c r="C675" s="269"/>
    </row>
    <row r="676" spans="2:3">
      <c r="B676" s="137"/>
      <c r="C676" s="269"/>
    </row>
    <row r="677" spans="2:3">
      <c r="B677" s="137"/>
      <c r="C677" s="269"/>
    </row>
    <row r="678" spans="2:3">
      <c r="B678" s="137"/>
      <c r="C678" s="269"/>
    </row>
    <row r="679" spans="2:3">
      <c r="B679" s="137"/>
      <c r="C679" s="269"/>
    </row>
    <row r="680" spans="2:3">
      <c r="B680" s="137"/>
      <c r="C680" s="269"/>
    </row>
    <row r="681" spans="2:3">
      <c r="B681" s="137"/>
      <c r="C681" s="269"/>
    </row>
    <row r="682" spans="2:3">
      <c r="B682" s="137"/>
      <c r="C682" s="269"/>
    </row>
    <row r="683" spans="2:3">
      <c r="B683" s="137"/>
      <c r="C683" s="269"/>
    </row>
    <row r="684" spans="2:3">
      <c r="B684" s="137"/>
      <c r="C684" s="269"/>
    </row>
    <row r="685" spans="2:3">
      <c r="B685" s="137"/>
      <c r="C685" s="269"/>
    </row>
    <row r="686" spans="2:3">
      <c r="B686" s="137"/>
      <c r="C686" s="269"/>
    </row>
    <row r="687" spans="2:3">
      <c r="B687" s="137"/>
      <c r="C687" s="269"/>
    </row>
    <row r="688" spans="2:3">
      <c r="B688" s="137"/>
      <c r="C688" s="269"/>
    </row>
    <row r="689" spans="2:3">
      <c r="B689" s="137"/>
      <c r="C689" s="269"/>
    </row>
    <row r="690" spans="2:3">
      <c r="B690" s="137"/>
      <c r="C690" s="269"/>
    </row>
    <row r="691" spans="2:3">
      <c r="B691" s="137"/>
      <c r="C691" s="269"/>
    </row>
    <row r="692" spans="2:3">
      <c r="B692" s="137"/>
      <c r="C692" s="269"/>
    </row>
    <row r="693" spans="2:3">
      <c r="B693" s="137"/>
      <c r="C693" s="269"/>
    </row>
    <row r="694" spans="2:3">
      <c r="B694" s="137"/>
      <c r="C694" s="269"/>
    </row>
    <row r="695" spans="2:3">
      <c r="B695" s="137"/>
      <c r="C695" s="269"/>
    </row>
    <row r="696" spans="2:3">
      <c r="B696" s="137"/>
      <c r="C696" s="269"/>
    </row>
    <row r="697" spans="2:3">
      <c r="B697" s="137"/>
      <c r="C697" s="269"/>
    </row>
    <row r="698" spans="2:3">
      <c r="B698" s="137"/>
      <c r="C698" s="269"/>
    </row>
    <row r="699" spans="2:3">
      <c r="B699" s="137"/>
      <c r="C699" s="269"/>
    </row>
    <row r="700" spans="2:3">
      <c r="B700" s="137"/>
      <c r="C700" s="269"/>
    </row>
    <row r="701" spans="2:3">
      <c r="B701" s="137"/>
      <c r="C701" s="269"/>
    </row>
    <row r="702" spans="2:3">
      <c r="B702" s="137"/>
      <c r="C702" s="269"/>
    </row>
    <row r="703" spans="2:3">
      <c r="B703" s="137"/>
      <c r="C703" s="269"/>
    </row>
    <row r="704" spans="2:3">
      <c r="B704" s="137"/>
      <c r="C704" s="269"/>
    </row>
    <row r="705" spans="2:3">
      <c r="B705" s="137"/>
      <c r="C705" s="269"/>
    </row>
    <row r="706" spans="2:3">
      <c r="B706" s="137"/>
      <c r="C706" s="269"/>
    </row>
    <row r="707" spans="2:3">
      <c r="B707" s="137"/>
      <c r="C707" s="269"/>
    </row>
    <row r="708" spans="2:3">
      <c r="B708" s="137"/>
      <c r="C708" s="269"/>
    </row>
    <row r="709" spans="2:3">
      <c r="B709" s="137"/>
      <c r="C709" s="269"/>
    </row>
    <row r="710" spans="2:3">
      <c r="B710" s="137"/>
      <c r="C710" s="269"/>
    </row>
    <row r="711" spans="2:3">
      <c r="B711" s="137"/>
      <c r="C711" s="269"/>
    </row>
    <row r="712" spans="2:3">
      <c r="B712" s="137"/>
      <c r="C712" s="269"/>
    </row>
    <row r="713" spans="2:3">
      <c r="B713" s="137"/>
      <c r="C713" s="269"/>
    </row>
    <row r="714" spans="2:3">
      <c r="B714" s="137"/>
      <c r="C714" s="269"/>
    </row>
    <row r="715" spans="2:3">
      <c r="B715" s="137"/>
      <c r="C715" s="269"/>
    </row>
    <row r="716" spans="2:3">
      <c r="B716" s="137"/>
      <c r="C716" s="269"/>
    </row>
    <row r="717" spans="2:3">
      <c r="B717" s="137"/>
      <c r="C717" s="269"/>
    </row>
    <row r="718" spans="2:3">
      <c r="B718" s="137"/>
      <c r="C718" s="269"/>
    </row>
    <row r="719" spans="2:3">
      <c r="B719" s="137"/>
      <c r="C719" s="269"/>
    </row>
    <row r="720" spans="2:3">
      <c r="B720" s="137"/>
      <c r="C720" s="269"/>
    </row>
    <row r="721" spans="2:3">
      <c r="B721" s="137"/>
      <c r="C721" s="269"/>
    </row>
    <row r="722" spans="2:3">
      <c r="B722" s="137"/>
      <c r="C722" s="269"/>
    </row>
    <row r="723" spans="2:3">
      <c r="B723" s="137"/>
      <c r="C723" s="269"/>
    </row>
    <row r="724" spans="2:3">
      <c r="B724" s="137"/>
      <c r="C724" s="269"/>
    </row>
    <row r="725" spans="2:3">
      <c r="B725" s="137"/>
      <c r="C725" s="269"/>
    </row>
    <row r="726" spans="2:3">
      <c r="B726" s="137"/>
      <c r="C726" s="269"/>
    </row>
    <row r="727" spans="2:3">
      <c r="B727" s="137"/>
      <c r="C727" s="269"/>
    </row>
    <row r="728" spans="2:3">
      <c r="B728" s="137"/>
      <c r="C728" s="269"/>
    </row>
    <row r="729" spans="2:3">
      <c r="B729" s="137"/>
      <c r="C729" s="269"/>
    </row>
    <row r="730" spans="2:3">
      <c r="B730" s="137"/>
      <c r="C730" s="269"/>
    </row>
    <row r="731" spans="2:3">
      <c r="B731" s="137"/>
      <c r="C731" s="269"/>
    </row>
    <row r="732" spans="2:3">
      <c r="B732" s="137"/>
      <c r="C732" s="269"/>
    </row>
    <row r="733" spans="2:3">
      <c r="B733" s="137"/>
      <c r="C733" s="269"/>
    </row>
    <row r="734" spans="2:3">
      <c r="B734" s="137"/>
      <c r="C734" s="269"/>
    </row>
    <row r="735" spans="2:3">
      <c r="B735" s="137"/>
      <c r="C735" s="269"/>
    </row>
    <row r="736" spans="2:3">
      <c r="B736" s="137"/>
      <c r="C736" s="269"/>
    </row>
    <row r="737" spans="2:3">
      <c r="B737" s="137"/>
      <c r="C737" s="269"/>
    </row>
    <row r="738" spans="2:3">
      <c r="B738" s="137"/>
      <c r="C738" s="269"/>
    </row>
    <row r="739" spans="2:3">
      <c r="B739" s="137"/>
      <c r="C739" s="269"/>
    </row>
    <row r="740" spans="2:3">
      <c r="B740" s="137"/>
      <c r="C740" s="269"/>
    </row>
    <row r="741" spans="2:3">
      <c r="B741" s="137"/>
      <c r="C741" s="269"/>
    </row>
    <row r="742" spans="2:3">
      <c r="B742" s="137"/>
      <c r="C742" s="269"/>
    </row>
    <row r="743" spans="2:3">
      <c r="B743" s="137"/>
      <c r="C743" s="269"/>
    </row>
    <row r="744" spans="2:3">
      <c r="B744" s="137"/>
      <c r="C744" s="269"/>
    </row>
    <row r="745" spans="2:3">
      <c r="B745" s="137"/>
      <c r="C745" s="269"/>
    </row>
    <row r="746" spans="2:3">
      <c r="B746" s="137"/>
      <c r="C746" s="269"/>
    </row>
    <row r="747" spans="2:3">
      <c r="B747" s="137"/>
      <c r="C747" s="269"/>
    </row>
    <row r="748" spans="2:3">
      <c r="B748" s="137"/>
      <c r="C748" s="269"/>
    </row>
    <row r="749" spans="2:3">
      <c r="B749" s="137"/>
      <c r="C749" s="269"/>
    </row>
    <row r="750" spans="2:3">
      <c r="B750" s="137"/>
      <c r="C750" s="269"/>
    </row>
    <row r="751" spans="2:3">
      <c r="B751" s="137"/>
      <c r="C751" s="269"/>
    </row>
    <row r="752" spans="2:3">
      <c r="B752" s="137"/>
      <c r="C752" s="269"/>
    </row>
    <row r="753" spans="2:3">
      <c r="B753" s="137"/>
      <c r="C753" s="269"/>
    </row>
    <row r="754" spans="2:3">
      <c r="B754" s="137"/>
      <c r="C754" s="269"/>
    </row>
    <row r="755" spans="2:3">
      <c r="B755" s="137"/>
      <c r="C755" s="269"/>
    </row>
    <row r="756" spans="2:3">
      <c r="B756" s="137"/>
      <c r="C756" s="269"/>
    </row>
    <row r="757" spans="2:3">
      <c r="B757" s="137"/>
      <c r="C757" s="269"/>
    </row>
    <row r="758" spans="2:3">
      <c r="B758" s="137"/>
      <c r="C758" s="269"/>
    </row>
    <row r="759" spans="2:3">
      <c r="B759" s="137"/>
      <c r="C759" s="269"/>
    </row>
    <row r="760" spans="2:3">
      <c r="B760" s="137"/>
      <c r="C760" s="269"/>
    </row>
    <row r="761" spans="2:3">
      <c r="B761" s="137"/>
      <c r="C761" s="269"/>
    </row>
    <row r="762" spans="2:3">
      <c r="B762" s="137"/>
      <c r="C762" s="269"/>
    </row>
    <row r="763" spans="2:3">
      <c r="B763" s="137"/>
      <c r="C763" s="269"/>
    </row>
    <row r="764" spans="2:3">
      <c r="B764" s="137"/>
      <c r="C764" s="269"/>
    </row>
    <row r="765" spans="2:3">
      <c r="B765" s="137"/>
      <c r="C765" s="269"/>
    </row>
    <row r="766" spans="2:3">
      <c r="B766" s="137"/>
      <c r="C766" s="269"/>
    </row>
    <row r="767" spans="2:3">
      <c r="B767" s="137"/>
      <c r="C767" s="269"/>
    </row>
    <row r="768" spans="2:3">
      <c r="B768" s="137"/>
      <c r="C768" s="269"/>
    </row>
    <row r="769" spans="2:3">
      <c r="B769" s="137"/>
      <c r="C769" s="269"/>
    </row>
    <row r="770" spans="2:3">
      <c r="B770" s="137"/>
      <c r="C770" s="269"/>
    </row>
    <row r="771" spans="2:3">
      <c r="B771" s="137"/>
      <c r="C771" s="269"/>
    </row>
    <row r="772" spans="2:3">
      <c r="B772" s="137"/>
      <c r="C772" s="269"/>
    </row>
    <row r="773" spans="2:3">
      <c r="B773" s="137"/>
      <c r="C773" s="269"/>
    </row>
    <row r="774" spans="2:3">
      <c r="B774" s="137"/>
      <c r="C774" s="269"/>
    </row>
    <row r="775" spans="2:3">
      <c r="B775" s="137"/>
      <c r="C775" s="269"/>
    </row>
    <row r="776" spans="2:3">
      <c r="B776" s="137"/>
      <c r="C776" s="269"/>
    </row>
    <row r="777" spans="2:3">
      <c r="B777" s="137"/>
      <c r="C777" s="269"/>
    </row>
    <row r="778" spans="2:3">
      <c r="B778" s="137"/>
      <c r="C778" s="269"/>
    </row>
    <row r="779" spans="2:3">
      <c r="B779" s="137"/>
      <c r="C779" s="269"/>
    </row>
    <row r="780" spans="2:3">
      <c r="B780" s="137"/>
      <c r="C780" s="269"/>
    </row>
    <row r="781" spans="2:3">
      <c r="B781" s="137"/>
      <c r="C781" s="269"/>
    </row>
    <row r="782" spans="2:3">
      <c r="B782" s="137"/>
      <c r="C782" s="269"/>
    </row>
    <row r="783" spans="2:3">
      <c r="B783" s="137"/>
      <c r="C783" s="269"/>
    </row>
    <row r="784" spans="2:3">
      <c r="B784" s="137"/>
      <c r="C784" s="269"/>
    </row>
    <row r="785" spans="2:3">
      <c r="B785" s="137"/>
      <c r="C785" s="269"/>
    </row>
    <row r="786" spans="2:3">
      <c r="B786" s="137"/>
      <c r="C786" s="269"/>
    </row>
    <row r="787" spans="2:3">
      <c r="B787" s="137"/>
      <c r="C787" s="269"/>
    </row>
    <row r="788" spans="2:3">
      <c r="B788" s="137"/>
      <c r="C788" s="269"/>
    </row>
    <row r="789" spans="2:3">
      <c r="B789" s="137"/>
      <c r="C789" s="269"/>
    </row>
    <row r="790" spans="2:3">
      <c r="B790" s="137"/>
      <c r="C790" s="269"/>
    </row>
    <row r="791" spans="2:3">
      <c r="B791" s="137"/>
      <c r="C791" s="269"/>
    </row>
    <row r="792" spans="2:3">
      <c r="B792" s="137"/>
      <c r="C792" s="269"/>
    </row>
    <row r="793" spans="2:3">
      <c r="B793" s="137"/>
      <c r="C793" s="269"/>
    </row>
    <row r="794" spans="2:3">
      <c r="B794" s="137"/>
      <c r="C794" s="269"/>
    </row>
    <row r="795" spans="2:3">
      <c r="B795" s="137"/>
      <c r="C795" s="269"/>
    </row>
    <row r="796" spans="2:3">
      <c r="B796" s="137"/>
      <c r="C796" s="269"/>
    </row>
    <row r="797" spans="2:3">
      <c r="B797" s="137"/>
      <c r="C797" s="269"/>
    </row>
    <row r="798" spans="2:3">
      <c r="B798" s="137"/>
      <c r="C798" s="269"/>
    </row>
    <row r="799" spans="2:3">
      <c r="B799" s="137"/>
      <c r="C799" s="269"/>
    </row>
    <row r="800" spans="2:3">
      <c r="B800" s="137"/>
      <c r="C800" s="269"/>
    </row>
    <row r="801" spans="2:3">
      <c r="B801" s="137"/>
      <c r="C801" s="269"/>
    </row>
    <row r="802" spans="2:3">
      <c r="B802" s="137"/>
      <c r="C802" s="269"/>
    </row>
    <row r="803" spans="2:3">
      <c r="B803" s="137"/>
      <c r="C803" s="269"/>
    </row>
    <row r="804" spans="2:3">
      <c r="B804" s="137"/>
      <c r="C804" s="269"/>
    </row>
    <row r="805" spans="2:3">
      <c r="B805" s="137"/>
      <c r="C805" s="269"/>
    </row>
    <row r="806" spans="2:3">
      <c r="B806" s="137"/>
      <c r="C806" s="269"/>
    </row>
    <row r="807" spans="2:3">
      <c r="B807" s="137"/>
      <c r="C807" s="269"/>
    </row>
    <row r="808" spans="2:3">
      <c r="B808" s="137"/>
      <c r="C808" s="269"/>
    </row>
    <row r="809" spans="2:3">
      <c r="B809" s="137"/>
      <c r="C809" s="269"/>
    </row>
    <row r="810" spans="2:3">
      <c r="B810" s="137"/>
      <c r="C810" s="269"/>
    </row>
    <row r="811" spans="2:3">
      <c r="B811" s="137"/>
      <c r="C811" s="269"/>
    </row>
    <row r="812" spans="2:3">
      <c r="B812" s="137"/>
      <c r="C812" s="269"/>
    </row>
    <row r="813" spans="2:3">
      <c r="B813" s="137"/>
      <c r="C813" s="269"/>
    </row>
    <row r="814" spans="2:3">
      <c r="B814" s="137"/>
      <c r="C814" s="269"/>
    </row>
    <row r="815" spans="2:3">
      <c r="B815" s="137"/>
      <c r="C815" s="269"/>
    </row>
    <row r="816" spans="2:3">
      <c r="B816" s="137"/>
      <c r="C816" s="269"/>
    </row>
    <row r="817" spans="2:3">
      <c r="B817" s="137"/>
      <c r="C817" s="269"/>
    </row>
    <row r="818" spans="2:3">
      <c r="B818" s="137"/>
      <c r="C818" s="269"/>
    </row>
    <row r="819" spans="2:3">
      <c r="B819" s="137"/>
      <c r="C819" s="269"/>
    </row>
    <row r="820" spans="2:3">
      <c r="B820" s="137"/>
      <c r="C820" s="269"/>
    </row>
    <row r="821" spans="2:3">
      <c r="B821" s="137"/>
      <c r="C821" s="269"/>
    </row>
    <row r="822" spans="2:3">
      <c r="B822" s="137"/>
      <c r="C822" s="269"/>
    </row>
    <row r="823" spans="2:3">
      <c r="B823" s="137"/>
      <c r="C823" s="269"/>
    </row>
    <row r="824" spans="2:3">
      <c r="B824" s="137"/>
      <c r="C824" s="269"/>
    </row>
    <row r="825" spans="2:3">
      <c r="B825" s="137"/>
      <c r="C825" s="269"/>
    </row>
    <row r="826" spans="2:3">
      <c r="B826" s="137"/>
      <c r="C826" s="269"/>
    </row>
    <row r="827" spans="2:3">
      <c r="B827" s="137"/>
      <c r="C827" s="269"/>
    </row>
    <row r="828" spans="2:3">
      <c r="B828" s="137"/>
      <c r="C828" s="269"/>
    </row>
    <row r="829" spans="2:3">
      <c r="B829" s="137"/>
      <c r="C829" s="269"/>
    </row>
    <row r="830" spans="2:3">
      <c r="B830" s="137"/>
      <c r="C830" s="269"/>
    </row>
    <row r="831" spans="2:3">
      <c r="B831" s="137"/>
      <c r="C831" s="269"/>
    </row>
    <row r="832" spans="2:3">
      <c r="B832" s="137"/>
      <c r="C832" s="269"/>
    </row>
    <row r="833" spans="2:3">
      <c r="B833" s="137"/>
      <c r="C833" s="269"/>
    </row>
    <row r="834" spans="2:3">
      <c r="B834" s="137"/>
      <c r="C834" s="269"/>
    </row>
    <row r="835" spans="2:3">
      <c r="B835" s="137"/>
      <c r="C835" s="269"/>
    </row>
    <row r="836" spans="2:3">
      <c r="B836" s="137"/>
      <c r="C836" s="269"/>
    </row>
    <row r="837" spans="2:3">
      <c r="B837" s="137"/>
      <c r="C837" s="269"/>
    </row>
    <row r="838" spans="2:3">
      <c r="B838" s="137"/>
      <c r="C838" s="269"/>
    </row>
    <row r="839" spans="2:3">
      <c r="B839" s="137"/>
      <c r="C839" s="269"/>
    </row>
    <row r="840" spans="2:3">
      <c r="B840" s="137"/>
      <c r="C840" s="269"/>
    </row>
    <row r="841" spans="2:3">
      <c r="B841" s="137"/>
      <c r="C841" s="269"/>
    </row>
    <row r="842" spans="2:3">
      <c r="B842" s="137"/>
      <c r="C842" s="269"/>
    </row>
    <row r="843" spans="2:3">
      <c r="B843" s="137"/>
      <c r="C843" s="269"/>
    </row>
    <row r="844" spans="2:3">
      <c r="B844" s="137"/>
      <c r="C844" s="269"/>
    </row>
    <row r="845" spans="2:3">
      <c r="B845" s="137"/>
      <c r="C845" s="269"/>
    </row>
    <row r="846" spans="2:3">
      <c r="B846" s="137"/>
      <c r="C846" s="269"/>
    </row>
    <row r="847" spans="2:3">
      <c r="B847" s="137"/>
      <c r="C847" s="269"/>
    </row>
    <row r="848" spans="2:3">
      <c r="B848" s="137"/>
      <c r="C848" s="269"/>
    </row>
    <row r="849" spans="2:3">
      <c r="B849" s="137"/>
      <c r="C849" s="269"/>
    </row>
    <row r="850" spans="2:3">
      <c r="B850" s="137"/>
      <c r="C850" s="269"/>
    </row>
    <row r="851" spans="2:3">
      <c r="B851" s="137"/>
      <c r="C851" s="269"/>
    </row>
    <row r="852" spans="2:3">
      <c r="B852" s="137"/>
      <c r="C852" s="269"/>
    </row>
    <row r="853" spans="2:3">
      <c r="B853" s="137"/>
      <c r="C853" s="269"/>
    </row>
    <row r="854" spans="2:3">
      <c r="B854" s="137"/>
      <c r="C854" s="269"/>
    </row>
    <row r="855" spans="2:3">
      <c r="B855" s="137"/>
      <c r="C855" s="269"/>
    </row>
    <row r="856" spans="2:3">
      <c r="B856" s="137"/>
      <c r="C856" s="269"/>
    </row>
    <row r="857" spans="2:3">
      <c r="B857" s="137"/>
      <c r="C857" s="269"/>
    </row>
    <row r="858" spans="2:3">
      <c r="B858" s="137"/>
      <c r="C858" s="269"/>
    </row>
    <row r="859" spans="2:3">
      <c r="B859" s="137"/>
      <c r="C859" s="269"/>
    </row>
    <row r="860" spans="2:3">
      <c r="B860" s="137"/>
      <c r="C860" s="269"/>
    </row>
    <row r="861" spans="2:3">
      <c r="B861" s="137"/>
      <c r="C861" s="269"/>
    </row>
    <row r="862" spans="2:3">
      <c r="B862" s="137"/>
      <c r="C862" s="269"/>
    </row>
    <row r="863" spans="2:3">
      <c r="B863" s="137"/>
      <c r="C863" s="269"/>
    </row>
    <row r="864" spans="2:3">
      <c r="B864" s="137"/>
      <c r="C864" s="269"/>
    </row>
    <row r="865" spans="2:3">
      <c r="B865" s="137"/>
      <c r="C865" s="269"/>
    </row>
    <row r="866" spans="2:3">
      <c r="B866" s="137"/>
      <c r="C866" s="269"/>
    </row>
    <row r="867" spans="2:3">
      <c r="B867" s="137"/>
      <c r="C867" s="269"/>
    </row>
    <row r="868" spans="2:3">
      <c r="B868" s="137"/>
      <c r="C868" s="269"/>
    </row>
    <row r="869" spans="2:3">
      <c r="B869" s="137"/>
      <c r="C869" s="269"/>
    </row>
    <row r="870" spans="2:3">
      <c r="B870" s="137"/>
      <c r="C870" s="269"/>
    </row>
    <row r="871" spans="2:3">
      <c r="B871" s="137"/>
      <c r="C871" s="269"/>
    </row>
    <row r="872" spans="2:3">
      <c r="B872" s="137"/>
      <c r="C872" s="269"/>
    </row>
    <row r="873" spans="2:3">
      <c r="B873" s="137"/>
      <c r="C873" s="269"/>
    </row>
    <row r="874" spans="2:3">
      <c r="B874" s="137"/>
      <c r="C874" s="269"/>
    </row>
    <row r="875" spans="2:3">
      <c r="B875" s="137"/>
      <c r="C875" s="269"/>
    </row>
    <row r="876" spans="2:3">
      <c r="B876" s="137"/>
      <c r="C876" s="269"/>
    </row>
    <row r="877" spans="2:3">
      <c r="B877" s="137"/>
      <c r="C877" s="269"/>
    </row>
    <row r="878" spans="2:3">
      <c r="B878" s="137"/>
      <c r="C878" s="269"/>
    </row>
    <row r="879" spans="2:3">
      <c r="B879" s="137"/>
      <c r="C879" s="269"/>
    </row>
    <row r="880" spans="2:3">
      <c r="B880" s="137"/>
      <c r="C880" s="269"/>
    </row>
    <row r="881" spans="2:3">
      <c r="B881" s="137"/>
      <c r="C881" s="269"/>
    </row>
    <row r="882" spans="2:3">
      <c r="B882" s="137"/>
      <c r="C882" s="269"/>
    </row>
    <row r="883" spans="2:3">
      <c r="B883" s="137"/>
      <c r="C883" s="269"/>
    </row>
    <row r="884" spans="2:3">
      <c r="B884" s="137"/>
      <c r="C884" s="269"/>
    </row>
    <row r="885" spans="2:3">
      <c r="B885" s="137"/>
      <c r="C885" s="269"/>
    </row>
    <row r="886" spans="2:3">
      <c r="B886" s="137"/>
      <c r="C886" s="269"/>
    </row>
    <row r="887" spans="2:3">
      <c r="B887" s="137"/>
      <c r="C887" s="269"/>
    </row>
    <row r="888" spans="2:3">
      <c r="B888" s="137"/>
      <c r="C888" s="269"/>
    </row>
    <row r="889" spans="2:3">
      <c r="B889" s="137"/>
      <c r="C889" s="269"/>
    </row>
    <row r="890" spans="2:3">
      <c r="B890" s="137"/>
      <c r="C890" s="269"/>
    </row>
    <row r="891" spans="2:3">
      <c r="B891" s="137"/>
      <c r="C891" s="269"/>
    </row>
    <row r="892" spans="2:3">
      <c r="B892" s="137"/>
      <c r="C892" s="269"/>
    </row>
    <row r="893" spans="2:3">
      <c r="B893" s="137"/>
      <c r="C893" s="269"/>
    </row>
    <row r="894" spans="2:3">
      <c r="B894" s="137"/>
      <c r="C894" s="269"/>
    </row>
    <row r="895" spans="2:3">
      <c r="B895" s="137"/>
      <c r="C895" s="269"/>
    </row>
    <row r="896" spans="2:3">
      <c r="B896" s="137"/>
      <c r="C896" s="269"/>
    </row>
    <row r="897" spans="2:3">
      <c r="B897" s="137"/>
      <c r="C897" s="269"/>
    </row>
    <row r="898" spans="2:3">
      <c r="B898" s="137"/>
      <c r="C898" s="269"/>
    </row>
    <row r="899" spans="2:3">
      <c r="B899" s="137"/>
      <c r="C899" s="269"/>
    </row>
    <row r="900" spans="2:3">
      <c r="B900" s="137"/>
      <c r="C900" s="269"/>
    </row>
    <row r="901" spans="2:3">
      <c r="B901" s="137"/>
      <c r="C901" s="269"/>
    </row>
    <row r="902" spans="2:3">
      <c r="B902" s="137"/>
      <c r="C902" s="269"/>
    </row>
    <row r="903" spans="2:3">
      <c r="B903" s="137"/>
      <c r="C903" s="269"/>
    </row>
    <row r="904" spans="2:3">
      <c r="B904" s="137"/>
      <c r="C904" s="269"/>
    </row>
    <row r="905" spans="2:3">
      <c r="B905" s="137"/>
      <c r="C905" s="269"/>
    </row>
    <row r="906" spans="2:3">
      <c r="B906" s="137"/>
      <c r="C906" s="269"/>
    </row>
    <row r="907" spans="2:3">
      <c r="B907" s="137"/>
      <c r="C907" s="269"/>
    </row>
    <row r="908" spans="2:3">
      <c r="B908" s="137"/>
      <c r="C908" s="269"/>
    </row>
    <row r="909" spans="2:3">
      <c r="B909" s="137"/>
      <c r="C909" s="269"/>
    </row>
    <row r="910" spans="2:3">
      <c r="B910" s="137"/>
      <c r="C910" s="269"/>
    </row>
    <row r="911" spans="2:3">
      <c r="B911" s="137"/>
      <c r="C911" s="269"/>
    </row>
    <row r="912" spans="2:3">
      <c r="B912" s="137"/>
      <c r="C912" s="269"/>
    </row>
    <row r="913" spans="2:3">
      <c r="B913" s="137"/>
      <c r="C913" s="269"/>
    </row>
    <row r="914" spans="2:3">
      <c r="B914" s="137"/>
      <c r="C914" s="269"/>
    </row>
    <row r="915" spans="2:3">
      <c r="B915" s="137"/>
      <c r="C915" s="269"/>
    </row>
    <row r="916" spans="2:3">
      <c r="B916" s="137"/>
      <c r="C916" s="269"/>
    </row>
    <row r="917" spans="2:3">
      <c r="B917" s="137"/>
      <c r="C917" s="269"/>
    </row>
    <row r="918" spans="2:3">
      <c r="B918" s="137"/>
      <c r="C918" s="269"/>
    </row>
    <row r="919" spans="2:3">
      <c r="B919" s="137"/>
      <c r="C919" s="269"/>
    </row>
    <row r="920" spans="2:3">
      <c r="B920" s="137"/>
      <c r="C920" s="269"/>
    </row>
    <row r="921" spans="2:3">
      <c r="B921" s="137"/>
      <c r="C921" s="269"/>
    </row>
    <row r="922" spans="2:3">
      <c r="B922" s="137"/>
      <c r="C922" s="269"/>
    </row>
    <row r="923" spans="2:3">
      <c r="B923" s="137"/>
      <c r="C923" s="269"/>
    </row>
    <row r="924" spans="2:3">
      <c r="B924" s="137"/>
      <c r="C924" s="269"/>
    </row>
    <row r="925" spans="2:3">
      <c r="B925" s="137"/>
      <c r="C925" s="269"/>
    </row>
    <row r="926" spans="2:3">
      <c r="B926" s="137"/>
      <c r="C926" s="269"/>
    </row>
    <row r="927" spans="2:3">
      <c r="B927" s="137"/>
      <c r="C927" s="269"/>
    </row>
    <row r="928" spans="2:3">
      <c r="B928" s="137"/>
      <c r="C928" s="269"/>
    </row>
    <row r="929" spans="2:3">
      <c r="B929" s="137"/>
      <c r="C929" s="269"/>
    </row>
    <row r="930" spans="2:3">
      <c r="B930" s="137"/>
      <c r="C930" s="269"/>
    </row>
    <row r="931" spans="2:3">
      <c r="B931" s="137"/>
      <c r="C931" s="269"/>
    </row>
    <row r="932" spans="2:3">
      <c r="B932" s="137"/>
      <c r="C932" s="269"/>
    </row>
    <row r="933" spans="2:3">
      <c r="B933" s="137"/>
      <c r="C933" s="269"/>
    </row>
    <row r="934" spans="2:3">
      <c r="B934" s="137"/>
      <c r="C934" s="269"/>
    </row>
    <row r="935" spans="2:3">
      <c r="B935" s="137"/>
      <c r="C935" s="269"/>
    </row>
    <row r="936" spans="2:3">
      <c r="B936" s="137"/>
      <c r="C936" s="269"/>
    </row>
    <row r="937" spans="2:3">
      <c r="B937" s="137"/>
      <c r="C937" s="269"/>
    </row>
    <row r="938" spans="2:3">
      <c r="B938" s="137"/>
      <c r="C938" s="269"/>
    </row>
    <row r="939" spans="2:3">
      <c r="B939" s="137"/>
      <c r="C939" s="269"/>
    </row>
    <row r="940" spans="2:3">
      <c r="B940" s="137"/>
      <c r="C940" s="269"/>
    </row>
    <row r="941" spans="2:3">
      <c r="B941" s="137"/>
      <c r="C941" s="269"/>
    </row>
    <row r="942" spans="2:3">
      <c r="B942" s="137"/>
      <c r="C942" s="269"/>
    </row>
    <row r="943" spans="2:3">
      <c r="B943" s="137"/>
      <c r="C943" s="269"/>
    </row>
    <row r="944" spans="2:3">
      <c r="B944" s="137"/>
      <c r="C944" s="269"/>
    </row>
    <row r="945" spans="2:3">
      <c r="B945" s="137"/>
      <c r="C945" s="269"/>
    </row>
    <row r="946" spans="2:3">
      <c r="B946" s="137"/>
      <c r="C946" s="269"/>
    </row>
    <row r="947" spans="2:3">
      <c r="B947" s="137"/>
      <c r="C947" s="269"/>
    </row>
    <row r="948" spans="2:3">
      <c r="B948" s="137"/>
      <c r="C948" s="269"/>
    </row>
    <row r="949" spans="2:3">
      <c r="B949" s="137"/>
      <c r="C949" s="269"/>
    </row>
    <row r="950" spans="2:3">
      <c r="B950" s="137"/>
      <c r="C950" s="269"/>
    </row>
    <row r="951" spans="2:3">
      <c r="B951" s="137"/>
      <c r="C951" s="269"/>
    </row>
    <row r="952" spans="2:3">
      <c r="B952" s="137"/>
      <c r="C952" s="269"/>
    </row>
    <row r="953" spans="2:3">
      <c r="B953" s="137"/>
      <c r="C953" s="269"/>
    </row>
    <row r="954" spans="2:3">
      <c r="B954" s="137"/>
      <c r="C954" s="269"/>
    </row>
    <row r="955" spans="2:3">
      <c r="B955" s="137"/>
      <c r="C955" s="269"/>
    </row>
    <row r="956" spans="2:3">
      <c r="B956" s="137"/>
      <c r="C956" s="269"/>
    </row>
    <row r="957" spans="2:3">
      <c r="B957" s="137"/>
      <c r="C957" s="269"/>
    </row>
    <row r="958" spans="2:3">
      <c r="B958" s="137"/>
      <c r="C958" s="269"/>
    </row>
    <row r="959" spans="2:3">
      <c r="B959" s="137"/>
      <c r="C959" s="269"/>
    </row>
    <row r="960" spans="2:3">
      <c r="B960" s="137"/>
      <c r="C960" s="269"/>
    </row>
    <row r="961" spans="2:3">
      <c r="B961" s="137"/>
      <c r="C961" s="269"/>
    </row>
    <row r="962" spans="2:3">
      <c r="B962" s="137"/>
      <c r="C962" s="269"/>
    </row>
    <row r="963" spans="2:3">
      <c r="B963" s="137"/>
      <c r="C963" s="269"/>
    </row>
    <row r="964" spans="2:3">
      <c r="B964" s="137"/>
      <c r="C964" s="269"/>
    </row>
    <row r="965" spans="2:3">
      <c r="B965" s="137"/>
      <c r="C965" s="269"/>
    </row>
    <row r="966" spans="2:3">
      <c r="B966" s="137"/>
      <c r="C966" s="269"/>
    </row>
    <row r="967" spans="2:3">
      <c r="B967" s="137"/>
      <c r="C967" s="269"/>
    </row>
    <row r="968" spans="2:3">
      <c r="B968" s="137"/>
      <c r="C968" s="269"/>
    </row>
    <row r="969" spans="2:3">
      <c r="B969" s="137"/>
      <c r="C969" s="269"/>
    </row>
    <row r="970" spans="2:3">
      <c r="B970" s="137"/>
      <c r="C970" s="269"/>
    </row>
    <row r="971" spans="2:3">
      <c r="B971" s="137"/>
      <c r="C971" s="269"/>
    </row>
    <row r="972" spans="2:3">
      <c r="B972" s="137"/>
      <c r="C972" s="269"/>
    </row>
    <row r="973" spans="2:3">
      <c r="B973" s="137"/>
      <c r="C973" s="269"/>
    </row>
    <row r="974" spans="2:3">
      <c r="B974" s="137"/>
      <c r="C974" s="269"/>
    </row>
    <row r="975" spans="2:3">
      <c r="B975" s="137"/>
      <c r="C975" s="269"/>
    </row>
    <row r="976" spans="2:3">
      <c r="B976" s="137"/>
      <c r="C976" s="269"/>
    </row>
    <row r="977" spans="2:3">
      <c r="B977" s="137"/>
      <c r="C977" s="269"/>
    </row>
    <row r="978" spans="2:3">
      <c r="B978" s="137"/>
      <c r="C978" s="269"/>
    </row>
    <row r="979" spans="2:3">
      <c r="B979" s="137"/>
      <c r="C979" s="269"/>
    </row>
    <row r="980" spans="2:3">
      <c r="B980" s="137"/>
      <c r="C980" s="269"/>
    </row>
    <row r="981" spans="2:3">
      <c r="B981" s="137"/>
      <c r="C981" s="269"/>
    </row>
    <row r="982" spans="2:3">
      <c r="B982" s="137"/>
      <c r="C982" s="269"/>
    </row>
    <row r="983" spans="2:3">
      <c r="B983" s="137"/>
      <c r="C983" s="269"/>
    </row>
    <row r="984" spans="2:3">
      <c r="B984" s="137"/>
      <c r="C984" s="269"/>
    </row>
    <row r="985" spans="2:3">
      <c r="B985" s="137"/>
      <c r="C985" s="269"/>
    </row>
    <row r="986" spans="2:3">
      <c r="B986" s="137"/>
      <c r="C986" s="269"/>
    </row>
    <row r="987" spans="2:3">
      <c r="B987" s="137"/>
      <c r="C987" s="269"/>
    </row>
    <row r="988" spans="2:3">
      <c r="B988" s="137"/>
      <c r="C988" s="269"/>
    </row>
    <row r="989" spans="2:3">
      <c r="B989" s="137"/>
      <c r="C989" s="269"/>
    </row>
    <row r="990" spans="2:3">
      <c r="B990" s="137"/>
      <c r="C990" s="269"/>
    </row>
    <row r="991" spans="2:3">
      <c r="B991" s="137"/>
      <c r="C991" s="269"/>
    </row>
    <row r="992" spans="2:3">
      <c r="B992" s="137"/>
      <c r="C992" s="269"/>
    </row>
    <row r="993" spans="2:3">
      <c r="B993" s="137"/>
      <c r="C993" s="269"/>
    </row>
    <row r="994" spans="2:3">
      <c r="B994" s="137"/>
      <c r="C994" s="269"/>
    </row>
    <row r="995" spans="2:3">
      <c r="B995" s="137"/>
      <c r="C995" s="269"/>
    </row>
    <row r="996" spans="2:3">
      <c r="B996" s="137"/>
      <c r="C996" s="269"/>
    </row>
    <row r="997" spans="2:3">
      <c r="B997" s="137"/>
      <c r="C997" s="269"/>
    </row>
    <row r="998" spans="2:3">
      <c r="B998" s="137"/>
      <c r="C998" s="269"/>
    </row>
    <row r="999" spans="2:3">
      <c r="B999" s="137"/>
      <c r="C999" s="269"/>
    </row>
    <row r="1000" spans="2:3">
      <c r="B1000" s="137"/>
      <c r="C1000" s="269"/>
    </row>
    <row r="1001" spans="2:3">
      <c r="B1001" s="137"/>
      <c r="C1001" s="269"/>
    </row>
    <row r="1002" spans="2:3">
      <c r="B1002" s="137"/>
      <c r="C1002" s="269"/>
    </row>
    <row r="1003" spans="2:3">
      <c r="B1003" s="137"/>
      <c r="C1003" s="269"/>
    </row>
    <row r="1004" spans="2:3">
      <c r="B1004" s="137"/>
      <c r="C1004" s="269"/>
    </row>
    <row r="1005" spans="2:3">
      <c r="B1005" s="137"/>
      <c r="C1005" s="269"/>
    </row>
    <row r="1006" spans="2:3">
      <c r="B1006" s="137"/>
      <c r="C1006" s="269"/>
    </row>
    <row r="1007" spans="2:3">
      <c r="B1007" s="137"/>
      <c r="C1007" s="269"/>
    </row>
    <row r="1008" spans="2:3">
      <c r="B1008" s="137"/>
      <c r="C1008" s="269"/>
    </row>
    <row r="1009" spans="2:3">
      <c r="B1009" s="137"/>
      <c r="C1009" s="269"/>
    </row>
    <row r="1010" spans="2:3">
      <c r="B1010" s="137"/>
      <c r="C1010" s="269"/>
    </row>
    <row r="1011" spans="2:3">
      <c r="B1011" s="137"/>
      <c r="C1011" s="269"/>
    </row>
    <row r="1012" spans="2:3">
      <c r="B1012" s="137"/>
      <c r="C1012" s="269"/>
    </row>
    <row r="1013" spans="2:3">
      <c r="B1013" s="137"/>
      <c r="C1013" s="269"/>
    </row>
    <row r="1014" spans="2:3">
      <c r="B1014" s="137"/>
      <c r="C1014" s="269"/>
    </row>
    <row r="1015" spans="2:3">
      <c r="B1015" s="137"/>
      <c r="C1015" s="269"/>
    </row>
    <row r="1016" spans="2:3">
      <c r="B1016" s="137"/>
      <c r="C1016" s="269"/>
    </row>
    <row r="1017" spans="2:3">
      <c r="B1017" s="137"/>
      <c r="C1017" s="269"/>
    </row>
    <row r="1018" spans="2:3">
      <c r="B1018" s="137"/>
      <c r="C1018" s="269"/>
    </row>
    <row r="1019" spans="2:3">
      <c r="B1019" s="137"/>
      <c r="C1019" s="269"/>
    </row>
    <row r="1020" spans="2:3">
      <c r="B1020" s="137"/>
      <c r="C1020" s="269"/>
    </row>
    <row r="1021" spans="2:3">
      <c r="B1021" s="137"/>
      <c r="C1021" s="269"/>
    </row>
    <row r="1022" spans="2:3">
      <c r="B1022" s="137"/>
      <c r="C1022" s="269"/>
    </row>
    <row r="1023" spans="2:3">
      <c r="B1023" s="137"/>
      <c r="C1023" s="269"/>
    </row>
    <row r="1024" spans="2:3">
      <c r="B1024" s="137"/>
      <c r="C1024" s="269"/>
    </row>
    <row r="1025" spans="2:3">
      <c r="B1025" s="137"/>
      <c r="C1025" s="269"/>
    </row>
    <row r="1026" spans="2:3">
      <c r="B1026" s="137"/>
      <c r="C1026" s="269"/>
    </row>
    <row r="1027" spans="2:3">
      <c r="B1027" s="137"/>
      <c r="C1027" s="269"/>
    </row>
    <row r="1028" spans="2:3">
      <c r="B1028" s="137"/>
      <c r="C1028" s="269"/>
    </row>
    <row r="1029" spans="2:3">
      <c r="B1029" s="137"/>
      <c r="C1029" s="269"/>
    </row>
    <row r="1030" spans="2:3">
      <c r="B1030" s="137"/>
      <c r="C1030" s="269"/>
    </row>
    <row r="1031" spans="2:3">
      <c r="B1031" s="137"/>
      <c r="C1031" s="269"/>
    </row>
    <row r="1032" spans="2:3">
      <c r="B1032" s="137"/>
      <c r="C1032" s="269"/>
    </row>
    <row r="1033" spans="2:3">
      <c r="B1033" s="137"/>
      <c r="C1033" s="269"/>
    </row>
    <row r="1034" spans="2:3">
      <c r="B1034" s="137"/>
      <c r="C1034" s="269"/>
    </row>
    <row r="1035" spans="2:3">
      <c r="B1035" s="137"/>
      <c r="C1035" s="269"/>
    </row>
    <row r="1036" spans="2:3">
      <c r="B1036" s="137"/>
      <c r="C1036" s="269"/>
    </row>
    <row r="1037" spans="2:3">
      <c r="B1037" s="137"/>
      <c r="C1037" s="269"/>
    </row>
    <row r="1038" spans="2:3">
      <c r="B1038" s="137"/>
      <c r="C1038" s="269"/>
    </row>
    <row r="1039" spans="2:3">
      <c r="B1039" s="137"/>
      <c r="C1039" s="269"/>
    </row>
    <row r="1040" spans="2:3">
      <c r="B1040" s="137"/>
      <c r="C1040" s="269"/>
    </row>
    <row r="1041" spans="2:3">
      <c r="B1041" s="137"/>
      <c r="C1041" s="269"/>
    </row>
    <row r="1042" spans="2:3">
      <c r="B1042" s="137"/>
      <c r="C1042" s="269"/>
    </row>
    <row r="1043" spans="2:3">
      <c r="B1043" s="137"/>
      <c r="C1043" s="269"/>
    </row>
    <row r="1044" spans="2:3">
      <c r="B1044" s="137"/>
      <c r="C1044" s="269"/>
    </row>
    <row r="1045" spans="2:3">
      <c r="B1045" s="137"/>
      <c r="C1045" s="269"/>
    </row>
    <row r="1046" spans="2:3">
      <c r="B1046" s="137"/>
      <c r="C1046" s="269"/>
    </row>
    <row r="1047" spans="2:3">
      <c r="B1047" s="137"/>
      <c r="C1047" s="269"/>
    </row>
    <row r="1048" spans="2:3">
      <c r="B1048" s="137"/>
      <c r="C1048" s="269"/>
    </row>
    <row r="1049" spans="2:3">
      <c r="B1049" s="137"/>
      <c r="C1049" s="269"/>
    </row>
    <row r="1050" spans="2:3">
      <c r="B1050" s="137"/>
      <c r="C1050" s="269"/>
    </row>
    <row r="1051" spans="2:3">
      <c r="B1051" s="137"/>
      <c r="C1051" s="269"/>
    </row>
    <row r="1052" spans="2:3">
      <c r="B1052" s="137"/>
      <c r="C1052" s="269"/>
    </row>
    <row r="1053" spans="2:3">
      <c r="B1053" s="137"/>
      <c r="C1053" s="269"/>
    </row>
    <row r="1054" spans="2:3">
      <c r="B1054" s="137"/>
      <c r="C1054" s="269"/>
    </row>
    <row r="1055" spans="2:3">
      <c r="B1055" s="137"/>
      <c r="C1055" s="269"/>
    </row>
    <row r="1056" spans="2:3">
      <c r="B1056" s="137"/>
      <c r="C1056" s="269"/>
    </row>
    <row r="1057" spans="2:3">
      <c r="B1057" s="137"/>
      <c r="C1057" s="269"/>
    </row>
    <row r="1058" spans="2:3">
      <c r="B1058" s="137"/>
      <c r="C1058" s="269"/>
    </row>
    <row r="1059" spans="2:3">
      <c r="B1059" s="137"/>
      <c r="C1059" s="269"/>
    </row>
    <row r="1060" spans="2:3">
      <c r="B1060" s="137"/>
      <c r="C1060" s="269"/>
    </row>
    <row r="1061" spans="2:3">
      <c r="B1061" s="137"/>
      <c r="C1061" s="269"/>
    </row>
    <row r="1062" spans="2:3">
      <c r="B1062" s="137"/>
      <c r="C1062" s="269"/>
    </row>
    <row r="1063" spans="2:3">
      <c r="B1063" s="137"/>
      <c r="C1063" s="269"/>
    </row>
    <row r="1064" spans="2:3">
      <c r="B1064" s="137"/>
      <c r="C1064" s="269"/>
    </row>
    <row r="1065" spans="2:3">
      <c r="B1065" s="137"/>
      <c r="C1065" s="269"/>
    </row>
    <row r="1066" spans="2:3">
      <c r="B1066" s="137"/>
      <c r="C1066" s="269"/>
    </row>
    <row r="1067" spans="2:3">
      <c r="B1067" s="137"/>
      <c r="C1067" s="269"/>
    </row>
    <row r="1068" spans="2:3">
      <c r="B1068" s="137"/>
      <c r="C1068" s="269"/>
    </row>
    <row r="1069" spans="2:3">
      <c r="B1069" s="137"/>
      <c r="C1069" s="269"/>
    </row>
    <row r="1070" spans="2:3">
      <c r="B1070" s="137"/>
      <c r="C1070" s="269"/>
    </row>
  </sheetData>
  <sheetProtection algorithmName="SHA-512" hashValue="pDJs7hrz+WEMjEwow4Ray3/A9oHUXxA86+PDHU71ofE1VQehTw566n77pzhGS+4h3WaeBA4o92UM49qBINdEyg==" saltValue="vg3OV89NA1x9MMklNxOgYQ==" spinCount="100000" sheet="1" formatColumns="0" insertRows="0" sort="0" autoFilter="0" pivotTables="0"/>
  <phoneticPr fontId="16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58F53-62AA-4A1F-86C7-4999B34AA939}">
  <sheetPr>
    <tabColor theme="5" tint="0.59999389629810485"/>
  </sheetPr>
  <dimension ref="A1:JI847"/>
  <sheetViews>
    <sheetView zoomScale="88" zoomScaleNormal="88" workbookViewId="0">
      <pane ySplit="1" topLeftCell="A2" activePane="bottomLeft" state="frozen"/>
      <selection pane="bottomLeft" activeCell="A2" sqref="A2"/>
    </sheetView>
  </sheetViews>
  <sheetFormatPr defaultColWidth="8.6640625" defaultRowHeight="14.25"/>
  <cols>
    <col min="2" max="2" width="20.6640625" style="154" customWidth="1"/>
    <col min="3" max="3" width="7.46484375" customWidth="1"/>
    <col min="4" max="4" width="20.46484375" style="156" customWidth="1"/>
    <col min="5" max="5" width="5.46484375" style="172" customWidth="1"/>
    <col min="6" max="16" width="5.46484375" customWidth="1"/>
    <col min="17" max="17" width="5.46484375" style="133" customWidth="1"/>
    <col min="18" max="29" width="5.46484375" customWidth="1"/>
    <col min="30" max="30" width="5.46484375" style="133" customWidth="1"/>
    <col min="31" max="31" width="5.46484375" style="172" customWidth="1"/>
    <col min="32" max="42" width="5.46484375" customWidth="1"/>
    <col min="43" max="43" width="5.46484375" style="133" customWidth="1"/>
    <col min="44" max="55" width="5.46484375" customWidth="1"/>
    <col min="56" max="56" width="5.46484375" style="133" customWidth="1"/>
    <col min="57" max="57" width="5.46484375" style="172" customWidth="1"/>
    <col min="58" max="68" width="5.46484375" customWidth="1"/>
    <col min="69" max="69" width="5.46484375" style="133" customWidth="1"/>
    <col min="70" max="81" width="5.46484375" customWidth="1"/>
    <col min="82" max="82" width="5.46484375" style="133" customWidth="1"/>
    <col min="83" max="94" width="5.46484375" customWidth="1"/>
    <col min="95" max="95" width="5.46484375" style="133" customWidth="1"/>
    <col min="96" max="107" width="5.46484375" customWidth="1"/>
    <col min="108" max="108" width="5.46484375" style="133" customWidth="1"/>
    <col min="109" max="120" width="5.46484375" customWidth="1"/>
    <col min="121" max="121" width="5.46484375" style="133" customWidth="1"/>
    <col min="122" max="133" width="5.46484375" customWidth="1"/>
    <col min="134" max="134" width="5.46484375" style="133" customWidth="1"/>
  </cols>
  <sheetData>
    <row r="1" spans="1:134" ht="161.75" customHeight="1">
      <c r="A1" s="150" t="s">
        <v>0</v>
      </c>
      <c r="B1" s="152" t="s">
        <v>837</v>
      </c>
      <c r="C1" s="151" t="s">
        <v>740</v>
      </c>
      <c r="D1" s="153" t="s">
        <v>839</v>
      </c>
      <c r="E1" s="160" t="s">
        <v>902</v>
      </c>
      <c r="F1" s="161" t="s">
        <v>903</v>
      </c>
      <c r="G1" s="161" t="s">
        <v>904</v>
      </c>
      <c r="H1" s="161" t="s">
        <v>905</v>
      </c>
      <c r="I1" s="162" t="s">
        <v>906</v>
      </c>
      <c r="J1" s="162" t="s">
        <v>907</v>
      </c>
      <c r="K1" s="162" t="s">
        <v>908</v>
      </c>
      <c r="L1" s="161" t="s">
        <v>909</v>
      </c>
      <c r="M1" s="161" t="s">
        <v>910</v>
      </c>
      <c r="N1" s="161" t="s">
        <v>911</v>
      </c>
      <c r="O1" s="161" t="s">
        <v>912</v>
      </c>
      <c r="P1" s="163" t="s">
        <v>913</v>
      </c>
      <c r="Q1" s="164" t="s">
        <v>914</v>
      </c>
      <c r="R1" s="163" t="s">
        <v>915</v>
      </c>
      <c r="S1" s="161" t="s">
        <v>916</v>
      </c>
      <c r="T1" s="161" t="s">
        <v>917</v>
      </c>
      <c r="U1" s="161" t="s">
        <v>918</v>
      </c>
      <c r="V1" s="162" t="s">
        <v>919</v>
      </c>
      <c r="W1" s="162" t="s">
        <v>920</v>
      </c>
      <c r="X1" s="162" t="s">
        <v>921</v>
      </c>
      <c r="Y1" s="161" t="s">
        <v>922</v>
      </c>
      <c r="Z1" s="161" t="s">
        <v>923</v>
      </c>
      <c r="AA1" s="161" t="s">
        <v>924</v>
      </c>
      <c r="AB1" s="161" t="s">
        <v>925</v>
      </c>
      <c r="AC1" s="161" t="s">
        <v>926</v>
      </c>
      <c r="AD1" s="164" t="s">
        <v>927</v>
      </c>
      <c r="AE1" s="160" t="s">
        <v>928</v>
      </c>
      <c r="AF1" s="163" t="s">
        <v>929</v>
      </c>
      <c r="AG1" s="163" t="s">
        <v>930</v>
      </c>
      <c r="AH1" s="161" t="s">
        <v>931</v>
      </c>
      <c r="AI1" s="162" t="s">
        <v>932</v>
      </c>
      <c r="AJ1" s="162" t="s">
        <v>933</v>
      </c>
      <c r="AK1" s="162" t="s">
        <v>934</v>
      </c>
      <c r="AL1" s="161" t="s">
        <v>935</v>
      </c>
      <c r="AM1" s="161" t="s">
        <v>936</v>
      </c>
      <c r="AN1" s="161" t="s">
        <v>937</v>
      </c>
      <c r="AO1" s="161" t="s">
        <v>938</v>
      </c>
      <c r="AP1" s="161" t="s">
        <v>939</v>
      </c>
      <c r="AQ1" s="165" t="s">
        <v>940</v>
      </c>
      <c r="AR1" s="166" t="s">
        <v>941</v>
      </c>
      <c r="AS1" s="167" t="s">
        <v>942</v>
      </c>
      <c r="AT1" s="167" t="s">
        <v>943</v>
      </c>
      <c r="AU1" s="167" t="s">
        <v>944</v>
      </c>
      <c r="AV1" s="168" t="s">
        <v>945</v>
      </c>
      <c r="AW1" s="168" t="s">
        <v>946</v>
      </c>
      <c r="AX1" s="168" t="s">
        <v>947</v>
      </c>
      <c r="AY1" s="167" t="s">
        <v>948</v>
      </c>
      <c r="AZ1" s="167" t="s">
        <v>949</v>
      </c>
      <c r="BA1" s="167" t="s">
        <v>950</v>
      </c>
      <c r="BB1" s="167" t="s">
        <v>951</v>
      </c>
      <c r="BC1" s="167" t="s">
        <v>952</v>
      </c>
      <c r="BD1" s="165" t="s">
        <v>953</v>
      </c>
      <c r="BE1" s="169" t="s">
        <v>954</v>
      </c>
      <c r="BF1" s="166" t="s">
        <v>955</v>
      </c>
      <c r="BG1" s="167" t="s">
        <v>956</v>
      </c>
      <c r="BH1" s="167" t="s">
        <v>957</v>
      </c>
      <c r="BI1" s="168" t="s">
        <v>958</v>
      </c>
      <c r="BJ1" s="168" t="s">
        <v>959</v>
      </c>
      <c r="BK1" s="168" t="s">
        <v>960</v>
      </c>
      <c r="BL1" s="167" t="s">
        <v>961</v>
      </c>
      <c r="BM1" s="167" t="s">
        <v>962</v>
      </c>
      <c r="BN1" s="167" t="s">
        <v>963</v>
      </c>
      <c r="BO1" s="167" t="s">
        <v>964</v>
      </c>
      <c r="BP1" s="167" t="s">
        <v>965</v>
      </c>
      <c r="BQ1" s="165" t="s">
        <v>966</v>
      </c>
      <c r="BR1" s="166" t="s">
        <v>967</v>
      </c>
      <c r="BS1" s="167" t="s">
        <v>968</v>
      </c>
      <c r="BT1" s="167" t="s">
        <v>969</v>
      </c>
      <c r="BU1" s="167" t="s">
        <v>970</v>
      </c>
      <c r="BV1" s="168" t="s">
        <v>971</v>
      </c>
      <c r="BW1" s="168" t="s">
        <v>972</v>
      </c>
      <c r="BX1" s="168" t="s">
        <v>973</v>
      </c>
      <c r="BY1" s="167" t="s">
        <v>974</v>
      </c>
      <c r="BZ1" s="167" t="s">
        <v>975</v>
      </c>
      <c r="CA1" s="167" t="s">
        <v>976</v>
      </c>
      <c r="CB1" s="167" t="s">
        <v>977</v>
      </c>
      <c r="CC1" s="167" t="s">
        <v>978</v>
      </c>
      <c r="CD1" s="165" t="s">
        <v>979</v>
      </c>
      <c r="CE1" s="166" t="s">
        <v>980</v>
      </c>
      <c r="CF1" s="167" t="s">
        <v>981</v>
      </c>
      <c r="CG1" s="167" t="s">
        <v>982</v>
      </c>
      <c r="CH1" s="167" t="s">
        <v>983</v>
      </c>
      <c r="CI1" s="168" t="s">
        <v>984</v>
      </c>
      <c r="CJ1" s="168" t="s">
        <v>985</v>
      </c>
      <c r="CK1" s="168" t="s">
        <v>986</v>
      </c>
      <c r="CL1" s="167" t="s">
        <v>987</v>
      </c>
      <c r="CM1" s="167" t="s">
        <v>988</v>
      </c>
      <c r="CN1" s="167" t="s">
        <v>989</v>
      </c>
      <c r="CO1" s="167" t="s">
        <v>990</v>
      </c>
      <c r="CP1" s="167" t="s">
        <v>991</v>
      </c>
      <c r="CQ1" s="165" t="s">
        <v>992</v>
      </c>
      <c r="CR1" s="166" t="s">
        <v>993</v>
      </c>
      <c r="CS1" s="167" t="s">
        <v>994</v>
      </c>
      <c r="CT1" s="167" t="s">
        <v>995</v>
      </c>
      <c r="CU1" s="167" t="s">
        <v>996</v>
      </c>
      <c r="CV1" s="168" t="s">
        <v>997</v>
      </c>
      <c r="CW1" s="168" t="s">
        <v>998</v>
      </c>
      <c r="CX1" s="168" t="s">
        <v>999</v>
      </c>
      <c r="CY1" s="167" t="s">
        <v>1000</v>
      </c>
      <c r="CZ1" s="167" t="s">
        <v>1001</v>
      </c>
      <c r="DA1" s="167" t="s">
        <v>1002</v>
      </c>
      <c r="DB1" s="167" t="s">
        <v>1003</v>
      </c>
      <c r="DC1" s="167" t="s">
        <v>1004</v>
      </c>
      <c r="DD1" s="165" t="s">
        <v>1005</v>
      </c>
      <c r="DE1" s="166" t="s">
        <v>1006</v>
      </c>
      <c r="DF1" s="167" t="s">
        <v>1007</v>
      </c>
      <c r="DG1" s="167" t="s">
        <v>1008</v>
      </c>
      <c r="DH1" s="167" t="s">
        <v>1009</v>
      </c>
      <c r="DI1" s="168" t="s">
        <v>1010</v>
      </c>
      <c r="DJ1" s="168" t="s">
        <v>1011</v>
      </c>
      <c r="DK1" s="168" t="s">
        <v>1012</v>
      </c>
      <c r="DL1" s="167" t="s">
        <v>1013</v>
      </c>
      <c r="DM1" s="167" t="s">
        <v>1014</v>
      </c>
      <c r="DN1" s="167" t="s">
        <v>1015</v>
      </c>
      <c r="DO1" s="167" t="s">
        <v>1016</v>
      </c>
      <c r="DP1" s="167" t="s">
        <v>1017</v>
      </c>
      <c r="DQ1" s="165" t="s">
        <v>1018</v>
      </c>
      <c r="DR1" s="166" t="s">
        <v>1019</v>
      </c>
      <c r="DS1" s="167" t="s">
        <v>1020</v>
      </c>
      <c r="DT1" s="167" t="s">
        <v>1021</v>
      </c>
      <c r="DU1" s="167" t="s">
        <v>1022</v>
      </c>
      <c r="DV1" s="168" t="s">
        <v>1023</v>
      </c>
      <c r="DW1" s="168" t="s">
        <v>1024</v>
      </c>
      <c r="DX1" s="168" t="s">
        <v>1025</v>
      </c>
      <c r="DY1" s="167" t="s">
        <v>1026</v>
      </c>
      <c r="DZ1" s="167" t="s">
        <v>1027</v>
      </c>
      <c r="EA1" s="167" t="s">
        <v>1028</v>
      </c>
      <c r="EB1" s="167" t="s">
        <v>1029</v>
      </c>
      <c r="EC1" s="167" t="s">
        <v>1030</v>
      </c>
      <c r="ED1" s="165" t="s">
        <v>1031</v>
      </c>
    </row>
    <row r="2" spans="1:134">
      <c r="A2" s="170"/>
      <c r="B2" s="157" t="str" cm="1">
        <f t="array" ref="B2">IFERROR(INDEX(#REF!,MATCH($A2,#REF!,0),0),"")</f>
        <v/>
      </c>
      <c r="C2" s="171"/>
      <c r="D2" s="155" t="str" cm="1">
        <f t="array" ref="D2">IFERROR(INDEX(#REF!,MATCH($C2,#REF!,0),0)," ")</f>
        <v xml:space="preserve"> </v>
      </c>
      <c r="K2" s="149"/>
      <c r="N2" s="148"/>
      <c r="T2" s="148"/>
    </row>
    <row r="3" spans="1:134">
      <c r="A3" s="170"/>
      <c r="B3" s="157" t="str" cm="1">
        <f t="array" ref="B3">IFERROR(INDEX(#REF!,MATCH($A3,#REF!,0),0),"")</f>
        <v/>
      </c>
      <c r="C3" s="171"/>
      <c r="D3" s="155" t="str" cm="1">
        <f t="array" ref="D3">IFERROR(INDEX(#REF!,MATCH($C3,#REF!,0),0)," ")</f>
        <v xml:space="preserve"> </v>
      </c>
      <c r="K3" s="149"/>
      <c r="N3" s="148"/>
      <c r="T3" s="148"/>
    </row>
    <row r="4" spans="1:134">
      <c r="A4" s="170"/>
      <c r="B4" s="157" t="str" cm="1">
        <f t="array" ref="B4">IFERROR(INDEX(#REF!,MATCH($A4,#REF!,0),0),"")</f>
        <v/>
      </c>
      <c r="C4" s="171"/>
      <c r="D4" s="155" t="str" cm="1">
        <f t="array" ref="D4">IFERROR(INDEX(#REF!,MATCH($C4,#REF!,0),0)," ")</f>
        <v xml:space="preserve"> </v>
      </c>
      <c r="K4" s="149"/>
      <c r="N4" s="148"/>
      <c r="T4" s="148"/>
    </row>
    <row r="5" spans="1:134">
      <c r="A5" s="170"/>
      <c r="B5" s="157" t="str" cm="1">
        <f t="array" ref="B5">IFERROR(INDEX(#REF!,MATCH($A5,#REF!,0),0),"")</f>
        <v/>
      </c>
      <c r="C5" s="171"/>
      <c r="D5" s="155" t="str" cm="1">
        <f t="array" ref="D5">IFERROR(INDEX(#REF!,MATCH($C5,#REF!,0),0)," ")</f>
        <v xml:space="preserve"> </v>
      </c>
      <c r="K5" s="149"/>
      <c r="N5" s="148"/>
      <c r="T5" s="148"/>
    </row>
    <row r="6" spans="1:134">
      <c r="A6" s="170"/>
      <c r="B6" s="157" t="str" cm="1">
        <f t="array" ref="B6">IFERROR(INDEX(#REF!,MATCH($A6,#REF!,0),0),"")</f>
        <v/>
      </c>
      <c r="C6" s="171"/>
      <c r="D6" s="155" t="str" cm="1">
        <f t="array" ref="D6">IFERROR(INDEX(#REF!,MATCH($C6,#REF!,0),0)," ")</f>
        <v xml:space="preserve"> </v>
      </c>
      <c r="K6" s="149"/>
      <c r="N6" s="148"/>
      <c r="T6" s="148"/>
    </row>
    <row r="7" spans="1:134">
      <c r="A7" s="170"/>
      <c r="B7" s="157" t="str" cm="1">
        <f t="array" ref="B7">IFERROR(INDEX(#REF!,MATCH($A7,#REF!,0),0),"")</f>
        <v/>
      </c>
      <c r="C7" s="171"/>
      <c r="D7" s="155" t="str" cm="1">
        <f t="array" ref="D7">IFERROR(INDEX(#REF!,MATCH($C7,#REF!,0),0)," ")</f>
        <v xml:space="preserve"> </v>
      </c>
      <c r="K7" s="149"/>
      <c r="N7" s="148"/>
      <c r="T7" s="148"/>
    </row>
    <row r="8" spans="1:134">
      <c r="A8" s="170"/>
      <c r="B8" s="157" t="str" cm="1">
        <f t="array" ref="B8">IFERROR(INDEX(#REF!,MATCH($A8,#REF!,0),0),"")</f>
        <v/>
      </c>
      <c r="C8" s="171"/>
      <c r="D8" s="155" t="str" cm="1">
        <f t="array" ref="D8">IFERROR(INDEX(#REF!,MATCH($C8,#REF!,0),0)," ")</f>
        <v xml:space="preserve"> </v>
      </c>
      <c r="K8" s="149"/>
      <c r="N8" s="148"/>
      <c r="T8" s="148"/>
    </row>
    <row r="9" spans="1:134">
      <c r="A9" s="170"/>
      <c r="B9" s="157" t="str" cm="1">
        <f t="array" ref="B9">IFERROR(INDEX(#REF!,MATCH($A9,#REF!,0),0),"")</f>
        <v/>
      </c>
      <c r="C9" s="171"/>
      <c r="D9" s="155" t="str" cm="1">
        <f t="array" ref="D9">IFERROR(INDEX(#REF!,MATCH($C9,#REF!,0),0)," ")</f>
        <v xml:space="preserve"> </v>
      </c>
      <c r="K9" s="149"/>
      <c r="N9" s="148"/>
      <c r="T9" s="148"/>
    </row>
    <row r="10" spans="1:134">
      <c r="A10" s="170"/>
      <c r="B10" s="157" t="str" cm="1">
        <f t="array" ref="B10">IFERROR(INDEX(#REF!,MATCH($A10,#REF!,0),0),"")</f>
        <v/>
      </c>
      <c r="C10" s="171"/>
      <c r="D10" s="155" t="str" cm="1">
        <f t="array" ref="D10">IFERROR(INDEX(#REF!,MATCH($C10,#REF!,0),0)," ")</f>
        <v xml:space="preserve"> </v>
      </c>
      <c r="K10" s="149"/>
      <c r="N10" s="148"/>
      <c r="T10" s="148"/>
    </row>
    <row r="11" spans="1:134">
      <c r="A11" s="170"/>
      <c r="B11" s="157" t="str" cm="1">
        <f t="array" ref="B11">IFERROR(INDEX(#REF!,MATCH($A11,#REF!,0),0),"")</f>
        <v/>
      </c>
      <c r="C11" s="171"/>
      <c r="D11" s="155" t="str" cm="1">
        <f t="array" ref="D11">IFERROR(INDEX(#REF!,MATCH($C11,#REF!,0),0)," ")</f>
        <v xml:space="preserve"> </v>
      </c>
      <c r="K11" s="149"/>
      <c r="N11" s="148"/>
      <c r="T11" s="148"/>
    </row>
    <row r="12" spans="1:134">
      <c r="A12" s="170"/>
      <c r="B12" s="157" t="str" cm="1">
        <f t="array" ref="B12">IFERROR(INDEX(#REF!,MATCH($A12,#REF!,0),0),"")</f>
        <v/>
      </c>
      <c r="C12" s="171"/>
      <c r="D12" s="155" t="str" cm="1">
        <f t="array" ref="D12">IFERROR(INDEX(#REF!,MATCH($C12,#REF!,0),0)," ")</f>
        <v xml:space="preserve"> </v>
      </c>
      <c r="K12" s="149"/>
      <c r="N12" s="148"/>
      <c r="T12" s="148"/>
    </row>
    <row r="13" spans="1:134">
      <c r="A13" s="170"/>
      <c r="B13" s="157" t="str" cm="1">
        <f t="array" ref="B13">IFERROR(INDEX(#REF!,MATCH($A13,#REF!,0),0),"")</f>
        <v/>
      </c>
      <c r="C13" s="171"/>
      <c r="D13" s="155" t="str" cm="1">
        <f t="array" ref="D13">IFERROR(INDEX(#REF!,MATCH($C13,#REF!,0),0)," ")</f>
        <v xml:space="preserve"> </v>
      </c>
      <c r="K13" s="149"/>
      <c r="N13" s="148"/>
      <c r="T13" s="148"/>
    </row>
    <row r="14" spans="1:134">
      <c r="A14" s="170"/>
      <c r="B14" s="157" t="str" cm="1">
        <f t="array" ref="B14">IFERROR(INDEX(#REF!,MATCH($A14,#REF!,0),0),"")</f>
        <v/>
      </c>
      <c r="C14" s="171"/>
      <c r="D14" s="155" t="str" cm="1">
        <f t="array" ref="D14">IFERROR(INDEX(#REF!,MATCH($C14,#REF!,0),0)," ")</f>
        <v xml:space="preserve"> </v>
      </c>
      <c r="K14" s="149"/>
      <c r="N14" s="148"/>
      <c r="T14" s="148"/>
    </row>
    <row r="15" spans="1:134">
      <c r="A15" s="170"/>
      <c r="B15" s="157" t="str" cm="1">
        <f t="array" ref="B15">IFERROR(INDEX(#REF!,MATCH($A15,#REF!,0),0),"")</f>
        <v/>
      </c>
      <c r="C15" s="171"/>
      <c r="D15" s="155" t="str" cm="1">
        <f t="array" ref="D15">IFERROR(INDEX(#REF!,MATCH($C15,#REF!,0),0)," ")</f>
        <v xml:space="preserve"> </v>
      </c>
      <c r="K15" s="149"/>
      <c r="N15" s="148"/>
      <c r="T15" s="148"/>
    </row>
    <row r="16" spans="1:134">
      <c r="A16" s="170"/>
      <c r="B16" s="157" t="str" cm="1">
        <f t="array" ref="B16">IFERROR(INDEX(#REF!,MATCH($A16,#REF!,0),0),"")</f>
        <v/>
      </c>
      <c r="C16" s="171"/>
      <c r="D16" s="155" t="str" cm="1">
        <f t="array" ref="D16">IFERROR(INDEX(#REF!,MATCH($C16,#REF!,0),0)," ")</f>
        <v xml:space="preserve"> </v>
      </c>
      <c r="K16" s="149"/>
      <c r="N16" s="148"/>
      <c r="T16" s="148"/>
    </row>
    <row r="17" spans="1:269" s="158" customFormat="1">
      <c r="A17" s="170"/>
      <c r="B17" s="157" t="str" cm="1">
        <f t="array" ref="B17">IFERROR(INDEX(#REF!,MATCH($A17,#REF!,0),0),"")</f>
        <v/>
      </c>
      <c r="C17" s="171"/>
      <c r="D17" s="155" t="str" cm="1">
        <f t="array" ref="D17">IFERROR(INDEX(#REF!,MATCH($C17,#REF!,0),0)," ")</f>
        <v xml:space="preserve"> </v>
      </c>
      <c r="E17" s="172"/>
      <c r="F17"/>
      <c r="G17"/>
      <c r="H17"/>
      <c r="I17"/>
      <c r="J17"/>
      <c r="K17" s="149"/>
      <c r="L17"/>
      <c r="M17"/>
      <c r="N17" s="148"/>
      <c r="O17"/>
      <c r="P17"/>
      <c r="Q17" s="133"/>
      <c r="R17"/>
      <c r="S17"/>
      <c r="T17" s="148"/>
      <c r="U17"/>
      <c r="V17"/>
      <c r="W17"/>
      <c r="X17"/>
      <c r="Y17"/>
      <c r="Z17"/>
      <c r="AA17"/>
      <c r="AB17"/>
      <c r="AC17"/>
      <c r="AD17" s="133"/>
      <c r="AE17" s="172"/>
      <c r="AF17"/>
      <c r="AG17"/>
      <c r="AH17"/>
      <c r="AI17"/>
      <c r="AJ17"/>
      <c r="AK17"/>
      <c r="AL17"/>
      <c r="AM17"/>
      <c r="AN17"/>
      <c r="AO17"/>
      <c r="AP17"/>
      <c r="AQ17" s="133"/>
      <c r="AR17"/>
      <c r="AS17"/>
      <c r="AT17"/>
      <c r="AU17"/>
      <c r="AV17"/>
      <c r="AW17"/>
      <c r="AX17"/>
      <c r="AY17"/>
      <c r="AZ17"/>
      <c r="BA17"/>
      <c r="BB17"/>
      <c r="BC17"/>
      <c r="BD17" s="133"/>
      <c r="BE17" s="172"/>
      <c r="BF17"/>
      <c r="BG17"/>
      <c r="BH17"/>
      <c r="BI17"/>
      <c r="BJ17"/>
      <c r="BK17"/>
      <c r="BL17"/>
      <c r="BM17"/>
      <c r="BN17"/>
      <c r="BO17"/>
      <c r="BP17"/>
      <c r="BQ17" s="133"/>
      <c r="BR17"/>
      <c r="BS17"/>
      <c r="BT17"/>
      <c r="BU17"/>
      <c r="BV17"/>
      <c r="BW17"/>
      <c r="BX17"/>
      <c r="BY17"/>
      <c r="BZ17"/>
      <c r="CA17"/>
      <c r="CB17"/>
      <c r="CC17"/>
      <c r="CD17" s="133"/>
      <c r="CE17"/>
      <c r="CF17"/>
      <c r="CG17"/>
      <c r="CH17"/>
      <c r="CI17"/>
      <c r="CJ17"/>
      <c r="CK17"/>
      <c r="CL17"/>
      <c r="CM17"/>
      <c r="CN17"/>
      <c r="CO17"/>
      <c r="CP17"/>
      <c r="CQ17" s="133"/>
      <c r="CR17"/>
      <c r="CS17"/>
      <c r="CT17"/>
      <c r="CU17"/>
      <c r="CV17"/>
      <c r="CW17"/>
      <c r="CX17"/>
      <c r="CY17"/>
      <c r="CZ17"/>
      <c r="DA17"/>
      <c r="DB17"/>
      <c r="DC17"/>
      <c r="DD17" s="133"/>
      <c r="DE17"/>
      <c r="DF17"/>
      <c r="DG17"/>
      <c r="DH17"/>
      <c r="DI17"/>
      <c r="DJ17"/>
      <c r="DK17"/>
      <c r="DL17"/>
      <c r="DM17"/>
      <c r="DN17"/>
      <c r="DO17"/>
      <c r="DP17"/>
      <c r="DQ17" s="133"/>
      <c r="DR17"/>
      <c r="DS17"/>
      <c r="DT17"/>
      <c r="DU17"/>
      <c r="DV17"/>
      <c r="DW17"/>
      <c r="DX17"/>
      <c r="DY17"/>
      <c r="DZ17"/>
      <c r="EA17"/>
      <c r="EB17"/>
      <c r="EC17"/>
      <c r="ED17" s="133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</row>
    <row r="18" spans="1:269">
      <c r="A18" s="170"/>
      <c r="B18" s="157" t="str" cm="1">
        <f t="array" ref="B18">IFERROR(INDEX(#REF!,MATCH($A18,#REF!,0),0),"")</f>
        <v/>
      </c>
      <c r="C18" s="171"/>
      <c r="D18" s="155" t="str" cm="1">
        <f t="array" ref="D18">IFERROR(INDEX(#REF!,MATCH($C18,#REF!,0),0)," ")</f>
        <v xml:space="preserve"> </v>
      </c>
      <c r="K18" s="149"/>
      <c r="N18" s="148"/>
      <c r="T18" s="148"/>
    </row>
    <row r="19" spans="1:269">
      <c r="A19" s="170"/>
      <c r="B19" s="157" t="str" cm="1">
        <f t="array" ref="B19">IFERROR(INDEX(#REF!,MATCH($A19,#REF!,0),0),"")</f>
        <v/>
      </c>
      <c r="C19" s="171"/>
      <c r="D19" s="155" t="str" cm="1">
        <f t="array" ref="D19">IFERROR(INDEX(#REF!,MATCH($C19,#REF!,0),0)," ")</f>
        <v xml:space="preserve"> </v>
      </c>
      <c r="K19" s="149"/>
      <c r="N19" s="148"/>
      <c r="T19" s="148"/>
    </row>
    <row r="20" spans="1:269">
      <c r="A20" s="170"/>
      <c r="B20" s="157" t="str" cm="1">
        <f t="array" ref="B20">IFERROR(INDEX(#REF!,MATCH($A20,#REF!,0),0),"")</f>
        <v/>
      </c>
      <c r="C20" s="171"/>
      <c r="D20" s="155" t="str" cm="1">
        <f t="array" ref="D20">IFERROR(INDEX(#REF!,MATCH($C20,#REF!,0),0)," ")</f>
        <v xml:space="preserve"> </v>
      </c>
      <c r="K20" s="149"/>
      <c r="N20" s="148"/>
      <c r="T20" s="148"/>
    </row>
    <row r="21" spans="1:269">
      <c r="A21" s="170"/>
      <c r="B21" s="157" t="str" cm="1">
        <f t="array" ref="B21">IFERROR(INDEX(#REF!,MATCH($A21,#REF!,0),0),"")</f>
        <v/>
      </c>
      <c r="C21" s="171"/>
      <c r="D21" s="155" t="str" cm="1">
        <f t="array" ref="D21">IFERROR(INDEX(#REF!,MATCH($C21,#REF!,0),0)," ")</f>
        <v xml:space="preserve"> </v>
      </c>
      <c r="K21" s="149"/>
      <c r="N21" s="148"/>
      <c r="T21" s="148"/>
    </row>
    <row r="22" spans="1:269">
      <c r="A22" s="170"/>
      <c r="B22" s="157" t="str" cm="1">
        <f t="array" ref="B22">IFERROR(INDEX(#REF!,MATCH($A22,#REF!,0),0),"")</f>
        <v/>
      </c>
      <c r="C22" s="171"/>
      <c r="D22" s="155" t="str" cm="1">
        <f t="array" ref="D22">IFERROR(INDEX(#REF!,MATCH($C22,#REF!,0),0)," ")</f>
        <v xml:space="preserve"> </v>
      </c>
      <c r="K22" s="149"/>
      <c r="N22" s="148"/>
      <c r="T22" s="148"/>
    </row>
    <row r="23" spans="1:269">
      <c r="A23" s="170"/>
      <c r="B23" s="157" t="str" cm="1">
        <f t="array" ref="B23">IFERROR(INDEX(#REF!,MATCH($A23,#REF!,0),0),"")</f>
        <v/>
      </c>
      <c r="C23" s="171"/>
      <c r="D23" s="155" t="str" cm="1">
        <f t="array" ref="D23">IFERROR(INDEX(#REF!,MATCH($C23,#REF!,0),0)," ")</f>
        <v xml:space="preserve"> </v>
      </c>
      <c r="K23" s="149"/>
      <c r="N23" s="148"/>
      <c r="T23" s="148"/>
    </row>
    <row r="24" spans="1:269">
      <c r="A24" s="170"/>
      <c r="B24" s="157" t="str" cm="1">
        <f t="array" ref="B24">IFERROR(INDEX(#REF!,MATCH($A24,#REF!,0),0),"")</f>
        <v/>
      </c>
      <c r="C24" s="171"/>
      <c r="D24" s="155" t="str" cm="1">
        <f t="array" ref="D24">IFERROR(INDEX(#REF!,MATCH($C24,#REF!,0),0)," ")</f>
        <v xml:space="preserve"> </v>
      </c>
      <c r="K24" s="149"/>
      <c r="N24" s="148"/>
      <c r="T24" s="148"/>
    </row>
    <row r="25" spans="1:269">
      <c r="A25" s="170"/>
      <c r="B25" s="157" t="str" cm="1">
        <f t="array" ref="B25">IFERROR(INDEX(#REF!,MATCH($A25,#REF!,0),0),"")</f>
        <v/>
      </c>
      <c r="C25" s="171"/>
      <c r="D25" s="155" t="str" cm="1">
        <f t="array" ref="D25">IFERROR(INDEX(#REF!,MATCH($C25,#REF!,0),0)," ")</f>
        <v xml:space="preserve"> </v>
      </c>
      <c r="K25" s="149"/>
      <c r="N25" s="148"/>
      <c r="T25" s="148"/>
    </row>
    <row r="26" spans="1:269">
      <c r="A26" s="170"/>
      <c r="B26" s="157" t="str" cm="1">
        <f t="array" ref="B26">IFERROR(INDEX(#REF!,MATCH($A26,#REF!,0),0),"")</f>
        <v/>
      </c>
      <c r="C26" s="171"/>
      <c r="D26" s="155" t="str" cm="1">
        <f t="array" ref="D26">IFERROR(INDEX(#REF!,MATCH($C26,#REF!,0),0)," ")</f>
        <v xml:space="preserve"> </v>
      </c>
      <c r="K26" s="149"/>
      <c r="N26" s="148"/>
      <c r="T26" s="148"/>
    </row>
    <row r="27" spans="1:269">
      <c r="A27" s="170"/>
      <c r="B27" s="157" t="str" cm="1">
        <f t="array" ref="B27">IFERROR(INDEX(#REF!,MATCH($A27,#REF!,0),0),"")</f>
        <v/>
      </c>
      <c r="C27" s="171"/>
      <c r="D27" s="155" t="str" cm="1">
        <f t="array" ref="D27">IFERROR(INDEX(#REF!,MATCH($C27,#REF!,0),0)," ")</f>
        <v xml:space="preserve"> </v>
      </c>
      <c r="K27" s="149"/>
      <c r="N27" s="148"/>
      <c r="T27" s="148"/>
    </row>
    <row r="28" spans="1:269">
      <c r="A28" s="170"/>
      <c r="B28" s="157" t="str" cm="1">
        <f t="array" ref="B28">IFERROR(INDEX(#REF!,MATCH($A28,#REF!,0),0),"")</f>
        <v/>
      </c>
      <c r="C28" s="171"/>
      <c r="D28" s="155" t="str" cm="1">
        <f t="array" ref="D28">IFERROR(INDEX(#REF!,MATCH($C28,#REF!,0),0)," ")</f>
        <v xml:space="preserve"> </v>
      </c>
      <c r="K28" s="149"/>
      <c r="N28" s="148"/>
      <c r="T28" s="148"/>
    </row>
    <row r="29" spans="1:269">
      <c r="A29" s="170"/>
      <c r="B29" s="157" t="str" cm="1">
        <f t="array" ref="B29">IFERROR(INDEX(#REF!,MATCH($A29,#REF!,0),0),"")</f>
        <v/>
      </c>
      <c r="C29" s="171"/>
      <c r="D29" s="155" t="str" cm="1">
        <f t="array" ref="D29">IFERROR(INDEX(#REF!,MATCH($C29,#REF!,0),0)," ")</f>
        <v xml:space="preserve"> </v>
      </c>
      <c r="K29" s="149"/>
      <c r="N29" s="148"/>
      <c r="T29" s="148"/>
    </row>
    <row r="30" spans="1:269">
      <c r="A30" s="170"/>
      <c r="B30" s="157" t="str" cm="1">
        <f t="array" ref="B30">IFERROR(INDEX(#REF!,MATCH($A30,#REF!,0),0),"")</f>
        <v/>
      </c>
      <c r="C30" s="171"/>
      <c r="D30" s="155" t="str" cm="1">
        <f t="array" ref="D30">IFERROR(INDEX(#REF!,MATCH($C30,#REF!,0),0)," ")</f>
        <v xml:space="preserve"> </v>
      </c>
      <c r="K30" s="149"/>
      <c r="N30" s="148"/>
      <c r="T30" s="148"/>
    </row>
    <row r="31" spans="1:269">
      <c r="A31" s="170"/>
      <c r="B31" s="157" t="str" cm="1">
        <f t="array" ref="B31">IFERROR(INDEX(#REF!,MATCH($A31,#REF!,0),0),"")</f>
        <v/>
      </c>
      <c r="C31" s="171"/>
      <c r="D31" s="155" t="str" cm="1">
        <f t="array" ref="D31">IFERROR(INDEX(#REF!,MATCH($C31,#REF!,0),0)," ")</f>
        <v xml:space="preserve"> </v>
      </c>
      <c r="K31" s="149"/>
      <c r="N31" s="148"/>
      <c r="T31" s="148"/>
    </row>
    <row r="32" spans="1:269">
      <c r="A32" s="170"/>
      <c r="B32" s="157" t="str" cm="1">
        <f t="array" ref="B32">IFERROR(INDEX(#REF!,MATCH($A32,#REF!,0),0),"")</f>
        <v/>
      </c>
      <c r="C32" s="171"/>
      <c r="D32" s="155" t="str" cm="1">
        <f t="array" ref="D32">IFERROR(INDEX(#REF!,MATCH($C32,#REF!,0),0)," ")</f>
        <v xml:space="preserve"> </v>
      </c>
      <c r="K32" s="149"/>
      <c r="N32" s="148"/>
      <c r="T32" s="148"/>
    </row>
    <row r="33" spans="1:269">
      <c r="A33" s="170"/>
      <c r="B33" s="157" t="str" cm="1">
        <f t="array" ref="B33">IFERROR(INDEX(#REF!,MATCH($A33,#REF!,0),0),"")</f>
        <v/>
      </c>
      <c r="C33" s="171"/>
      <c r="D33" s="155" t="str" cm="1">
        <f t="array" ref="D33">IFERROR(INDEX(#REF!,MATCH($C33,#REF!,0),0)," ")</f>
        <v xml:space="preserve"> </v>
      </c>
      <c r="K33" s="149"/>
      <c r="N33" s="148"/>
      <c r="T33" s="148"/>
    </row>
    <row r="34" spans="1:269">
      <c r="A34" s="170"/>
      <c r="B34" s="157" t="str" cm="1">
        <f t="array" ref="B34">IFERROR(INDEX(#REF!,MATCH($A34,#REF!,0),0),"")</f>
        <v/>
      </c>
      <c r="C34" s="171"/>
      <c r="D34" s="155" t="str" cm="1">
        <f t="array" ref="D34">IFERROR(INDEX(#REF!,MATCH($C34,#REF!,0),0)," ")</f>
        <v xml:space="preserve"> </v>
      </c>
      <c r="K34" s="149"/>
      <c r="N34" s="148"/>
      <c r="T34" s="148"/>
    </row>
    <row r="35" spans="1:269">
      <c r="A35" s="170"/>
      <c r="B35" s="157" t="str" cm="1">
        <f t="array" ref="B35">IFERROR(INDEX(#REF!,MATCH($A35,#REF!,0),0),"")</f>
        <v/>
      </c>
      <c r="C35" s="171"/>
      <c r="D35" s="155" t="str" cm="1">
        <f t="array" ref="D35">IFERROR(INDEX(#REF!,MATCH($C35,#REF!,0),0)," ")</f>
        <v xml:space="preserve"> </v>
      </c>
      <c r="K35" s="149"/>
      <c r="N35" s="148"/>
      <c r="T35" s="148"/>
    </row>
    <row r="36" spans="1:269">
      <c r="A36" s="170"/>
      <c r="B36" s="157" t="str" cm="1">
        <f t="array" ref="B36">IFERROR(INDEX(#REF!,MATCH($A36,#REF!,0),0),"")</f>
        <v/>
      </c>
      <c r="C36" s="171"/>
      <c r="D36" s="155" t="str" cm="1">
        <f t="array" ref="D36">IFERROR(INDEX(#REF!,MATCH($C36,#REF!,0),0)," ")</f>
        <v xml:space="preserve"> </v>
      </c>
      <c r="K36" s="149"/>
      <c r="N36" s="148"/>
      <c r="T36" s="148"/>
    </row>
    <row r="37" spans="1:269" s="158" customFormat="1">
      <c r="A37" s="170"/>
      <c r="B37" s="157" t="str" cm="1">
        <f t="array" ref="B37">IFERROR(INDEX(#REF!,MATCH($A37,#REF!,0),0),"")</f>
        <v/>
      </c>
      <c r="C37" s="171"/>
      <c r="D37" s="155" t="str" cm="1">
        <f t="array" ref="D37">IFERROR(INDEX(#REF!,MATCH($C37,#REF!,0),0)," ")</f>
        <v xml:space="preserve"> </v>
      </c>
      <c r="E37" s="172"/>
      <c r="F37"/>
      <c r="G37"/>
      <c r="H37"/>
      <c r="I37"/>
      <c r="J37"/>
      <c r="K37" s="149"/>
      <c r="L37"/>
      <c r="M37"/>
      <c r="N37" s="148"/>
      <c r="O37"/>
      <c r="P37"/>
      <c r="Q37" s="133"/>
      <c r="R37"/>
      <c r="S37"/>
      <c r="T37" s="148"/>
      <c r="U37"/>
      <c r="V37"/>
      <c r="W37"/>
      <c r="X37"/>
      <c r="Y37"/>
      <c r="Z37"/>
      <c r="AA37"/>
      <c r="AB37"/>
      <c r="AC37"/>
      <c r="AD37" s="133"/>
      <c r="AE37" s="172"/>
      <c r="AF37"/>
      <c r="AG37"/>
      <c r="AH37"/>
      <c r="AI37"/>
      <c r="AJ37"/>
      <c r="AK37"/>
      <c r="AL37"/>
      <c r="AM37"/>
      <c r="AN37"/>
      <c r="AO37"/>
      <c r="AP37"/>
      <c r="AQ37" s="133"/>
      <c r="AR37"/>
      <c r="AS37"/>
      <c r="AT37"/>
      <c r="AU37"/>
      <c r="AV37"/>
      <c r="AW37"/>
      <c r="AX37"/>
      <c r="AY37"/>
      <c r="AZ37"/>
      <c r="BA37"/>
      <c r="BB37"/>
      <c r="BC37"/>
      <c r="BD37" s="133"/>
      <c r="BE37" s="172"/>
      <c r="BF37"/>
      <c r="BG37"/>
      <c r="BH37"/>
      <c r="BI37"/>
      <c r="BJ37"/>
      <c r="BK37"/>
      <c r="BL37"/>
      <c r="BM37"/>
      <c r="BN37"/>
      <c r="BO37"/>
      <c r="BP37"/>
      <c r="BQ37" s="133"/>
      <c r="BR37"/>
      <c r="BS37"/>
      <c r="BT37"/>
      <c r="BU37"/>
      <c r="BV37"/>
      <c r="BW37"/>
      <c r="BX37"/>
      <c r="BY37"/>
      <c r="BZ37"/>
      <c r="CA37"/>
      <c r="CB37"/>
      <c r="CC37"/>
      <c r="CD37" s="133"/>
      <c r="CE37"/>
      <c r="CF37"/>
      <c r="CG37"/>
      <c r="CH37"/>
      <c r="CI37"/>
      <c r="CJ37"/>
      <c r="CK37"/>
      <c r="CL37"/>
      <c r="CM37"/>
      <c r="CN37"/>
      <c r="CO37"/>
      <c r="CP37"/>
      <c r="CQ37" s="133"/>
      <c r="CR37"/>
      <c r="CS37"/>
      <c r="CT37"/>
      <c r="CU37"/>
      <c r="CV37"/>
      <c r="CW37"/>
      <c r="CX37"/>
      <c r="CY37"/>
      <c r="CZ37"/>
      <c r="DA37"/>
      <c r="DB37"/>
      <c r="DC37"/>
      <c r="DD37" s="133"/>
      <c r="DE37"/>
      <c r="DF37"/>
      <c r="DG37"/>
      <c r="DH37"/>
      <c r="DI37"/>
      <c r="DJ37"/>
      <c r="DK37"/>
      <c r="DL37"/>
      <c r="DM37"/>
      <c r="DN37"/>
      <c r="DO37"/>
      <c r="DP37"/>
      <c r="DQ37" s="133"/>
      <c r="DR37"/>
      <c r="DS37"/>
      <c r="DT37"/>
      <c r="DU37"/>
      <c r="DV37"/>
      <c r="DW37"/>
      <c r="DX37"/>
      <c r="DY37"/>
      <c r="DZ37"/>
      <c r="EA37"/>
      <c r="EB37"/>
      <c r="EC37"/>
      <c r="ED37" s="133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</row>
    <row r="38" spans="1:269">
      <c r="A38" s="170"/>
      <c r="B38" s="157" t="str" cm="1">
        <f t="array" ref="B38">IFERROR(INDEX(#REF!,MATCH($A38,#REF!,0),0),"")</f>
        <v/>
      </c>
      <c r="C38" s="171"/>
      <c r="D38" s="155" t="str" cm="1">
        <f t="array" ref="D38">IFERROR(INDEX(#REF!,MATCH($C38,#REF!,0),0)," ")</f>
        <v xml:space="preserve"> </v>
      </c>
      <c r="K38" s="149"/>
      <c r="N38" s="148"/>
      <c r="T38" s="148"/>
    </row>
    <row r="39" spans="1:269">
      <c r="A39" s="170"/>
      <c r="B39" s="157" t="str" cm="1">
        <f t="array" ref="B39">IFERROR(INDEX(#REF!,MATCH($A39,#REF!,0),0),"")</f>
        <v/>
      </c>
      <c r="C39" s="171"/>
      <c r="D39" s="155" t="str" cm="1">
        <f t="array" ref="D39">IFERROR(INDEX(#REF!,MATCH($C39,#REF!,0),0)," ")</f>
        <v xml:space="preserve"> </v>
      </c>
      <c r="K39" s="149"/>
      <c r="N39" s="148"/>
      <c r="T39" s="148"/>
    </row>
    <row r="40" spans="1:269">
      <c r="A40" s="170"/>
      <c r="B40" s="157" t="str" cm="1">
        <f t="array" ref="B40">IFERROR(INDEX(#REF!,MATCH($A40,#REF!,0),0),"")</f>
        <v/>
      </c>
      <c r="C40" s="171"/>
      <c r="D40" s="155" t="str" cm="1">
        <f t="array" ref="D40">IFERROR(INDEX(#REF!,MATCH($C40,#REF!,0),0)," ")</f>
        <v xml:space="preserve"> </v>
      </c>
      <c r="K40" s="149"/>
      <c r="N40" s="148"/>
      <c r="T40" s="148"/>
    </row>
    <row r="41" spans="1:269">
      <c r="A41" s="170"/>
      <c r="B41" s="157" t="str" cm="1">
        <f t="array" ref="B41">IFERROR(INDEX(#REF!,MATCH($A41,#REF!,0),0),"")</f>
        <v/>
      </c>
      <c r="C41" s="171"/>
      <c r="D41" s="155" t="str" cm="1">
        <f t="array" ref="D41">IFERROR(INDEX(#REF!,MATCH($C41,#REF!,0),0)," ")</f>
        <v xml:space="preserve"> </v>
      </c>
      <c r="K41" s="149"/>
      <c r="N41" s="148"/>
      <c r="T41" s="148"/>
    </row>
    <row r="42" spans="1:269">
      <c r="A42" s="170"/>
      <c r="B42" s="157" t="str" cm="1">
        <f t="array" ref="B42">IFERROR(INDEX(#REF!,MATCH($A42,#REF!,0),0),"")</f>
        <v/>
      </c>
      <c r="C42" s="171"/>
      <c r="D42" s="155" t="str" cm="1">
        <f t="array" ref="D42">IFERROR(INDEX(#REF!,MATCH($C42,#REF!,0),0)," ")</f>
        <v xml:space="preserve"> </v>
      </c>
      <c r="K42" s="149"/>
      <c r="N42" s="148"/>
      <c r="T42" s="148"/>
    </row>
    <row r="43" spans="1:269">
      <c r="A43" s="170"/>
      <c r="B43" s="157" t="str" cm="1">
        <f t="array" ref="B43">IFERROR(INDEX(#REF!,MATCH($A43,#REF!,0),0),"")</f>
        <v/>
      </c>
      <c r="C43" s="171"/>
      <c r="D43" s="155" t="str" cm="1">
        <f t="array" ref="D43">IFERROR(INDEX(#REF!,MATCH($C43,#REF!,0),0)," ")</f>
        <v xml:space="preserve"> </v>
      </c>
      <c r="K43" s="149"/>
      <c r="N43" s="148"/>
      <c r="T43" s="148"/>
    </row>
    <row r="44" spans="1:269">
      <c r="A44" s="170"/>
      <c r="B44" s="157" t="str" cm="1">
        <f t="array" ref="B44">IFERROR(INDEX(#REF!,MATCH($A44,#REF!,0),0),"")</f>
        <v/>
      </c>
      <c r="C44" s="171"/>
      <c r="D44" s="155" t="str" cm="1">
        <f t="array" ref="D44">IFERROR(INDEX(#REF!,MATCH($C44,#REF!,0),0)," ")</f>
        <v xml:space="preserve"> </v>
      </c>
      <c r="K44" s="149"/>
      <c r="N44" s="148"/>
      <c r="T44" s="148"/>
    </row>
    <row r="45" spans="1:269">
      <c r="A45" s="170"/>
      <c r="B45" s="157" t="str" cm="1">
        <f t="array" ref="B45">IFERROR(INDEX(#REF!,MATCH($A45,#REF!,0),0),"")</f>
        <v/>
      </c>
      <c r="C45" s="171"/>
      <c r="D45" s="155" t="str" cm="1">
        <f t="array" ref="D45">IFERROR(INDEX(#REF!,MATCH($C45,#REF!,0),0)," ")</f>
        <v xml:space="preserve"> </v>
      </c>
      <c r="K45" s="149"/>
      <c r="N45" s="148"/>
      <c r="T45" s="148"/>
    </row>
    <row r="46" spans="1:269">
      <c r="A46" s="170"/>
      <c r="B46" s="157" t="str" cm="1">
        <f t="array" ref="B46">IFERROR(INDEX(#REF!,MATCH($A46,#REF!,0),0),"")</f>
        <v/>
      </c>
      <c r="C46" s="171"/>
      <c r="D46" s="155" t="str" cm="1">
        <f t="array" ref="D46">IFERROR(INDEX(#REF!,MATCH($C46,#REF!,0),0)," ")</f>
        <v xml:space="preserve"> </v>
      </c>
      <c r="K46" s="149"/>
      <c r="N46" s="148"/>
      <c r="T46" s="148"/>
    </row>
    <row r="47" spans="1:269">
      <c r="A47" s="170"/>
      <c r="B47" s="157" t="str" cm="1">
        <f t="array" ref="B47">IFERROR(INDEX(#REF!,MATCH($A47,#REF!,0),0),"")</f>
        <v/>
      </c>
      <c r="C47" s="171"/>
      <c r="D47" s="155" t="str" cm="1">
        <f t="array" ref="D47">IFERROR(INDEX(#REF!,MATCH($C47,#REF!,0),0)," ")</f>
        <v xml:space="preserve"> </v>
      </c>
      <c r="K47" s="149"/>
      <c r="N47" s="148"/>
      <c r="T47" s="148"/>
    </row>
    <row r="48" spans="1:269">
      <c r="A48" s="170"/>
      <c r="B48" s="157" t="str" cm="1">
        <f t="array" ref="B48">IFERROR(INDEX(#REF!,MATCH($A48,#REF!,0),0),"")</f>
        <v/>
      </c>
      <c r="C48" s="171"/>
      <c r="D48" s="155" t="str" cm="1">
        <f t="array" ref="D48">IFERROR(INDEX(#REF!,MATCH($C48,#REF!,0),0)," ")</f>
        <v xml:space="preserve"> </v>
      </c>
      <c r="K48" s="149"/>
      <c r="N48" s="148"/>
      <c r="T48" s="148"/>
    </row>
    <row r="49" spans="1:257">
      <c r="A49" s="170"/>
      <c r="B49" s="157" t="str" cm="1">
        <f t="array" ref="B49">IFERROR(INDEX(#REF!,MATCH($A49,#REF!,0),0),"")</f>
        <v/>
      </c>
      <c r="C49" s="171"/>
      <c r="D49" s="155" t="str" cm="1">
        <f t="array" ref="D49">IFERROR(INDEX(#REF!,MATCH($C49,#REF!,0),0)," ")</f>
        <v xml:space="preserve"> </v>
      </c>
      <c r="K49" s="149"/>
      <c r="N49" s="148"/>
      <c r="T49" s="148"/>
    </row>
    <row r="50" spans="1:257">
      <c r="A50" s="170"/>
      <c r="B50" s="157" t="str" cm="1">
        <f t="array" ref="B50">IFERROR(INDEX(#REF!,MATCH($A50,#REF!,0),0),"")</f>
        <v/>
      </c>
      <c r="C50" s="171"/>
      <c r="D50" s="155" t="str" cm="1">
        <f t="array" ref="D50">IFERROR(INDEX(#REF!,MATCH($C50,#REF!,0),0)," ")</f>
        <v xml:space="preserve"> </v>
      </c>
      <c r="K50" s="149"/>
      <c r="N50" s="148"/>
      <c r="T50" s="148"/>
    </row>
    <row r="51" spans="1:257">
      <c r="A51" s="170"/>
      <c r="B51" s="157" t="str" cm="1">
        <f t="array" ref="B51">IFERROR(INDEX(#REF!,MATCH($A51,#REF!,0),0),"")</f>
        <v/>
      </c>
      <c r="C51" s="171"/>
      <c r="D51" s="155" t="str" cm="1">
        <f t="array" ref="D51">IFERROR(INDEX(#REF!,MATCH($C51,#REF!,0),0)," ")</f>
        <v xml:space="preserve"> </v>
      </c>
      <c r="K51" s="149"/>
      <c r="N51" s="148"/>
      <c r="T51" s="148"/>
    </row>
    <row r="52" spans="1:257" s="158" customFormat="1">
      <c r="A52" s="170"/>
      <c r="B52" s="157" t="str" cm="1">
        <f t="array" ref="B52">IFERROR(INDEX(#REF!,MATCH($A52,#REF!,0),0),"")</f>
        <v/>
      </c>
      <c r="C52" s="171"/>
      <c r="D52" s="155" t="str" cm="1">
        <f t="array" ref="D52">IFERROR(INDEX(#REF!,MATCH($C52,#REF!,0),0)," ")</f>
        <v xml:space="preserve"> </v>
      </c>
      <c r="E52" s="172"/>
      <c r="F52"/>
      <c r="G52"/>
      <c r="H52"/>
      <c r="I52"/>
      <c r="J52"/>
      <c r="K52" s="149"/>
      <c r="L52"/>
      <c r="M52"/>
      <c r="N52" s="148"/>
      <c r="O52"/>
      <c r="P52"/>
      <c r="Q52" s="133"/>
      <c r="R52"/>
      <c r="S52"/>
      <c r="T52" s="148"/>
      <c r="U52"/>
      <c r="V52"/>
      <c r="W52"/>
      <c r="X52"/>
      <c r="Y52"/>
      <c r="Z52"/>
      <c r="AA52"/>
      <c r="AB52"/>
      <c r="AC52"/>
      <c r="AD52" s="133"/>
      <c r="AE52" s="172"/>
      <c r="AF52"/>
      <c r="AG52"/>
      <c r="AH52"/>
      <c r="AI52"/>
      <c r="AJ52"/>
      <c r="AK52"/>
      <c r="AL52"/>
      <c r="AM52"/>
      <c r="AN52"/>
      <c r="AO52"/>
      <c r="AP52"/>
      <c r="AQ52" s="133"/>
      <c r="AR52"/>
      <c r="AS52"/>
      <c r="AT52"/>
      <c r="AU52"/>
      <c r="AV52"/>
      <c r="AW52"/>
      <c r="AX52"/>
      <c r="AY52"/>
      <c r="AZ52"/>
      <c r="BA52"/>
      <c r="BB52"/>
      <c r="BC52"/>
      <c r="BD52" s="133"/>
      <c r="BE52" s="172"/>
      <c r="BF52"/>
      <c r="BG52"/>
      <c r="BH52"/>
      <c r="BI52"/>
      <c r="BJ52"/>
      <c r="BK52"/>
      <c r="BL52"/>
      <c r="BM52"/>
      <c r="BN52"/>
      <c r="BO52"/>
      <c r="BP52"/>
      <c r="BQ52" s="133"/>
      <c r="BR52"/>
      <c r="BS52"/>
      <c r="BT52"/>
      <c r="BU52"/>
      <c r="BV52"/>
      <c r="BW52"/>
      <c r="BX52"/>
      <c r="BY52"/>
      <c r="BZ52"/>
      <c r="CA52"/>
      <c r="CB52"/>
      <c r="CC52"/>
      <c r="CD52" s="133"/>
      <c r="CE52"/>
      <c r="CF52"/>
      <c r="CG52"/>
      <c r="CH52"/>
      <c r="CI52"/>
      <c r="CJ52"/>
      <c r="CK52"/>
      <c r="CL52"/>
      <c r="CM52"/>
      <c r="CN52"/>
      <c r="CO52"/>
      <c r="CP52"/>
      <c r="CQ52" s="133"/>
      <c r="CR52"/>
      <c r="CS52"/>
      <c r="CT52"/>
      <c r="CU52"/>
      <c r="CV52"/>
      <c r="CW52"/>
      <c r="CX52"/>
      <c r="CY52"/>
      <c r="CZ52"/>
      <c r="DA52"/>
      <c r="DB52"/>
      <c r="DC52"/>
      <c r="DD52" s="133"/>
      <c r="DE52"/>
      <c r="DF52"/>
      <c r="DG52"/>
      <c r="DH52"/>
      <c r="DI52"/>
      <c r="DJ52"/>
      <c r="DK52"/>
      <c r="DL52"/>
      <c r="DM52"/>
      <c r="DN52"/>
      <c r="DO52"/>
      <c r="DP52"/>
      <c r="DQ52" s="133"/>
      <c r="DR52"/>
      <c r="DS52"/>
      <c r="DT52"/>
      <c r="DU52"/>
      <c r="DV52"/>
      <c r="DW52"/>
      <c r="DX52"/>
      <c r="DY52"/>
      <c r="DZ52"/>
      <c r="EA52"/>
      <c r="EB52"/>
      <c r="EC52"/>
      <c r="ED52" s="133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</row>
    <row r="53" spans="1:257">
      <c r="A53" s="170"/>
      <c r="B53" s="157" t="str" cm="1">
        <f t="array" ref="B53">IFERROR(INDEX(#REF!,MATCH($A53,#REF!,0),0),"")</f>
        <v/>
      </c>
      <c r="C53" s="171"/>
      <c r="D53" s="155" t="str" cm="1">
        <f t="array" ref="D53">IFERROR(INDEX(#REF!,MATCH($C53,#REF!,0),0)," ")</f>
        <v xml:space="preserve"> </v>
      </c>
      <c r="K53" s="149"/>
      <c r="N53" s="148"/>
      <c r="T53" s="148"/>
    </row>
    <row r="54" spans="1:257">
      <c r="A54" s="170"/>
      <c r="B54" s="157" t="str" cm="1">
        <f t="array" ref="B54">IFERROR(INDEX(#REF!,MATCH($A54,#REF!,0),0),"")</f>
        <v/>
      </c>
      <c r="C54" s="171"/>
      <c r="D54" s="155" t="str" cm="1">
        <f t="array" ref="D54">IFERROR(INDEX(#REF!,MATCH($C54,#REF!,0),0)," ")</f>
        <v xml:space="preserve"> </v>
      </c>
      <c r="K54" s="149"/>
      <c r="N54" s="148"/>
      <c r="T54" s="148"/>
    </row>
    <row r="55" spans="1:257">
      <c r="A55" s="170"/>
      <c r="B55" s="157" t="str" cm="1">
        <f t="array" ref="B55">IFERROR(INDEX(#REF!,MATCH($A55,#REF!,0),0),"")</f>
        <v/>
      </c>
      <c r="C55" s="171"/>
      <c r="D55" s="155" t="str" cm="1">
        <f t="array" ref="D55">IFERROR(INDEX(#REF!,MATCH($C55,#REF!,0),0)," ")</f>
        <v xml:space="preserve"> </v>
      </c>
      <c r="K55" s="149"/>
      <c r="N55" s="148"/>
      <c r="T55" s="148"/>
    </row>
    <row r="56" spans="1:257">
      <c r="A56" s="170"/>
      <c r="B56" s="157" t="str" cm="1">
        <f t="array" ref="B56">IFERROR(INDEX(#REF!,MATCH($A56,#REF!,0),0),"")</f>
        <v/>
      </c>
      <c r="C56" s="171"/>
      <c r="D56" s="155" t="str" cm="1">
        <f t="array" ref="D56">IFERROR(INDEX(#REF!,MATCH($C56,#REF!,0),0)," ")</f>
        <v xml:space="preserve"> </v>
      </c>
      <c r="K56" s="149"/>
      <c r="N56" s="148"/>
      <c r="T56" s="148"/>
    </row>
    <row r="57" spans="1:257">
      <c r="A57" s="170"/>
      <c r="B57" s="157" t="str" cm="1">
        <f t="array" ref="B57">IFERROR(INDEX(#REF!,MATCH($A57,#REF!,0),0),"")</f>
        <v/>
      </c>
      <c r="C57" s="171"/>
      <c r="D57" s="155" t="str" cm="1">
        <f t="array" ref="D57">IFERROR(INDEX(#REF!,MATCH($C57,#REF!,0),0)," ")</f>
        <v xml:space="preserve"> </v>
      </c>
      <c r="K57" s="149"/>
      <c r="N57" s="148"/>
      <c r="T57" s="148"/>
    </row>
    <row r="58" spans="1:257">
      <c r="A58" s="170"/>
      <c r="B58" s="157" t="str" cm="1">
        <f t="array" ref="B58">IFERROR(INDEX(#REF!,MATCH($A58,#REF!,0),0),"")</f>
        <v/>
      </c>
      <c r="C58" s="171"/>
      <c r="D58" s="155" t="str" cm="1">
        <f t="array" ref="D58">IFERROR(INDEX(#REF!,MATCH($C58,#REF!,0),0)," ")</f>
        <v xml:space="preserve"> </v>
      </c>
      <c r="K58" s="149"/>
      <c r="N58" s="148"/>
      <c r="T58" s="148"/>
    </row>
    <row r="59" spans="1:257">
      <c r="A59" s="170"/>
      <c r="B59" s="157" t="str" cm="1">
        <f t="array" ref="B59">IFERROR(INDEX(#REF!,MATCH($A59,#REF!,0),0),"")</f>
        <v/>
      </c>
      <c r="C59" s="171"/>
      <c r="D59" s="155" t="str" cm="1">
        <f t="array" ref="D59">IFERROR(INDEX(#REF!,MATCH($C59,#REF!,0),0)," ")</f>
        <v xml:space="preserve"> </v>
      </c>
      <c r="K59" s="149"/>
      <c r="N59" s="148"/>
      <c r="T59" s="148"/>
    </row>
    <row r="60" spans="1:257">
      <c r="A60" s="170"/>
      <c r="B60" s="157" t="str" cm="1">
        <f t="array" ref="B60">IFERROR(INDEX(#REF!,MATCH($A60,#REF!,0),0),"")</f>
        <v/>
      </c>
      <c r="C60" s="171"/>
      <c r="D60" s="155" t="str" cm="1">
        <f t="array" ref="D60">IFERROR(INDEX(#REF!,MATCH($C60,#REF!,0),0)," ")</f>
        <v xml:space="preserve"> </v>
      </c>
      <c r="K60" s="149"/>
      <c r="N60" s="148"/>
      <c r="T60" s="148"/>
    </row>
    <row r="61" spans="1:257" s="159" customFormat="1">
      <c r="A61" s="170"/>
      <c r="B61" s="157" t="str" cm="1">
        <f t="array" ref="B61">IFERROR(INDEX(#REF!,MATCH($A61,#REF!,0),0),"")</f>
        <v/>
      </c>
      <c r="C61" s="171"/>
      <c r="D61" s="155" t="str" cm="1">
        <f t="array" ref="D61">IFERROR(INDEX(#REF!,MATCH($C61,#REF!,0),0)," ")</f>
        <v xml:space="preserve"> </v>
      </c>
      <c r="E61" s="172"/>
      <c r="F61"/>
      <c r="G61"/>
      <c r="H61"/>
      <c r="I61"/>
      <c r="J61"/>
      <c r="K61" s="149"/>
      <c r="L61"/>
      <c r="M61"/>
      <c r="N61" s="148"/>
      <c r="O61"/>
      <c r="P61"/>
      <c r="Q61" s="133"/>
      <c r="R61"/>
      <c r="S61"/>
      <c r="T61" s="148"/>
      <c r="U61"/>
      <c r="V61"/>
      <c r="W61"/>
      <c r="X61"/>
      <c r="Y61"/>
      <c r="Z61"/>
      <c r="AA61"/>
      <c r="AB61"/>
      <c r="AC61"/>
      <c r="AD61" s="133"/>
      <c r="AE61" s="172"/>
      <c r="AF61"/>
      <c r="AG61"/>
      <c r="AH61"/>
      <c r="AI61"/>
      <c r="AJ61"/>
      <c r="AK61"/>
      <c r="AL61"/>
      <c r="AM61"/>
      <c r="AN61"/>
      <c r="AO61"/>
      <c r="AP61"/>
      <c r="AQ61" s="133"/>
      <c r="AR61"/>
      <c r="AS61"/>
      <c r="AT61"/>
      <c r="AU61"/>
      <c r="AV61"/>
      <c r="AW61"/>
      <c r="AX61"/>
      <c r="AY61"/>
      <c r="AZ61"/>
      <c r="BA61"/>
      <c r="BB61"/>
      <c r="BC61"/>
      <c r="BD61" s="133"/>
      <c r="BE61" s="172"/>
      <c r="BF61"/>
      <c r="BG61"/>
      <c r="BH61"/>
      <c r="BI61"/>
      <c r="BJ61"/>
      <c r="BK61"/>
      <c r="BL61"/>
      <c r="BM61"/>
      <c r="BN61"/>
      <c r="BO61"/>
      <c r="BP61"/>
      <c r="BQ61" s="133"/>
      <c r="BR61"/>
      <c r="BS61"/>
      <c r="BT61"/>
      <c r="BU61"/>
      <c r="BV61"/>
      <c r="BW61"/>
      <c r="BX61"/>
      <c r="BY61"/>
      <c r="BZ61"/>
      <c r="CA61"/>
      <c r="CB61"/>
      <c r="CC61"/>
      <c r="CD61" s="133"/>
      <c r="CE61"/>
      <c r="CF61"/>
      <c r="CG61"/>
      <c r="CH61"/>
      <c r="CI61"/>
      <c r="CJ61"/>
      <c r="CK61"/>
      <c r="CL61"/>
      <c r="CM61"/>
      <c r="CN61"/>
      <c r="CO61"/>
      <c r="CP61"/>
      <c r="CQ61" s="133"/>
      <c r="CR61"/>
      <c r="CS61"/>
      <c r="CT61"/>
      <c r="CU61"/>
      <c r="CV61"/>
      <c r="CW61"/>
      <c r="CX61"/>
      <c r="CY61"/>
      <c r="CZ61"/>
      <c r="DA61"/>
      <c r="DB61"/>
      <c r="DC61"/>
      <c r="DD61" s="133"/>
      <c r="DE61"/>
      <c r="DF61"/>
      <c r="DG61"/>
      <c r="DH61"/>
      <c r="DI61"/>
      <c r="DJ61"/>
      <c r="DK61"/>
      <c r="DL61"/>
      <c r="DM61"/>
      <c r="DN61"/>
      <c r="DO61"/>
      <c r="DP61"/>
      <c r="DQ61" s="133"/>
      <c r="DR61"/>
      <c r="DS61"/>
      <c r="DT61"/>
      <c r="DU61"/>
      <c r="DV61"/>
      <c r="DW61"/>
      <c r="DX61"/>
      <c r="DY61"/>
      <c r="DZ61"/>
      <c r="EA61"/>
      <c r="EB61"/>
      <c r="EC61"/>
      <c r="ED61" s="133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</row>
    <row r="62" spans="1:257">
      <c r="A62" s="170"/>
      <c r="B62" s="157" t="str" cm="1">
        <f t="array" ref="B62">IFERROR(INDEX(#REF!,MATCH($A62,#REF!,0),0),"")</f>
        <v/>
      </c>
      <c r="C62" s="171"/>
      <c r="D62" s="155" t="str" cm="1">
        <f t="array" ref="D62">IFERROR(INDEX(#REF!,MATCH($C62,#REF!,0),0)," ")</f>
        <v xml:space="preserve"> </v>
      </c>
      <c r="K62" s="149"/>
      <c r="N62" s="148"/>
      <c r="T62" s="148"/>
    </row>
    <row r="63" spans="1:257" s="158" customFormat="1">
      <c r="A63" s="170"/>
      <c r="B63" s="157" t="str" cm="1">
        <f t="array" ref="B63">IFERROR(INDEX(#REF!,MATCH($A63,#REF!,0),0),"")</f>
        <v/>
      </c>
      <c r="C63" s="171"/>
      <c r="D63" s="155" t="str" cm="1">
        <f t="array" ref="D63">IFERROR(INDEX(#REF!,MATCH($C63,#REF!,0),0)," ")</f>
        <v xml:space="preserve"> </v>
      </c>
      <c r="E63" s="172"/>
      <c r="F63"/>
      <c r="G63"/>
      <c r="H63"/>
      <c r="I63"/>
      <c r="J63"/>
      <c r="K63" s="149"/>
      <c r="L63"/>
      <c r="M63"/>
      <c r="N63" s="148"/>
      <c r="O63"/>
      <c r="P63"/>
      <c r="Q63" s="133"/>
      <c r="R63"/>
      <c r="S63"/>
      <c r="T63" s="148"/>
      <c r="U63"/>
      <c r="V63"/>
      <c r="W63"/>
      <c r="X63"/>
      <c r="Y63"/>
      <c r="Z63"/>
      <c r="AA63"/>
      <c r="AB63"/>
      <c r="AC63"/>
      <c r="AD63" s="133"/>
      <c r="AE63" s="172"/>
      <c r="AF63"/>
      <c r="AG63"/>
      <c r="AH63"/>
      <c r="AI63"/>
      <c r="AJ63"/>
      <c r="AK63"/>
      <c r="AL63"/>
      <c r="AM63"/>
      <c r="AN63"/>
      <c r="AO63"/>
      <c r="AP63"/>
      <c r="AQ63" s="133"/>
      <c r="AR63"/>
      <c r="AS63"/>
      <c r="AT63"/>
      <c r="AU63"/>
      <c r="AV63"/>
      <c r="AW63"/>
      <c r="AX63"/>
      <c r="AY63"/>
      <c r="AZ63"/>
      <c r="BA63"/>
      <c r="BB63"/>
      <c r="BC63"/>
      <c r="BD63" s="133"/>
      <c r="BE63" s="172"/>
      <c r="BF63"/>
      <c r="BG63"/>
      <c r="BH63"/>
      <c r="BI63"/>
      <c r="BJ63"/>
      <c r="BK63"/>
      <c r="BL63"/>
      <c r="BM63"/>
      <c r="BN63"/>
      <c r="BO63"/>
      <c r="BP63"/>
      <c r="BQ63" s="133"/>
      <c r="BR63"/>
      <c r="BS63"/>
      <c r="BT63"/>
      <c r="BU63"/>
      <c r="BV63"/>
      <c r="BW63"/>
      <c r="BX63"/>
      <c r="BY63"/>
      <c r="BZ63"/>
      <c r="CA63"/>
      <c r="CB63"/>
      <c r="CC63"/>
      <c r="CD63" s="133"/>
      <c r="CE63"/>
      <c r="CF63"/>
      <c r="CG63"/>
      <c r="CH63"/>
      <c r="CI63"/>
      <c r="CJ63"/>
      <c r="CK63"/>
      <c r="CL63"/>
      <c r="CM63"/>
      <c r="CN63"/>
      <c r="CO63"/>
      <c r="CP63"/>
      <c r="CQ63" s="133"/>
      <c r="CR63"/>
      <c r="CS63"/>
      <c r="CT63"/>
      <c r="CU63"/>
      <c r="CV63"/>
      <c r="CW63"/>
      <c r="CX63"/>
      <c r="CY63"/>
      <c r="CZ63"/>
      <c r="DA63"/>
      <c r="DB63"/>
      <c r="DC63"/>
      <c r="DD63" s="133"/>
      <c r="DE63"/>
      <c r="DF63"/>
      <c r="DG63"/>
      <c r="DH63"/>
      <c r="DI63"/>
      <c r="DJ63"/>
      <c r="DK63"/>
      <c r="DL63"/>
      <c r="DM63"/>
      <c r="DN63"/>
      <c r="DO63"/>
      <c r="DP63"/>
      <c r="DQ63" s="133"/>
      <c r="DR63"/>
      <c r="DS63"/>
      <c r="DT63"/>
      <c r="DU63"/>
      <c r="DV63"/>
      <c r="DW63"/>
      <c r="DX63"/>
      <c r="DY63"/>
      <c r="DZ63"/>
      <c r="EA63"/>
      <c r="EB63"/>
      <c r="EC63"/>
      <c r="ED63" s="13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</row>
    <row r="64" spans="1:257">
      <c r="A64" s="170"/>
      <c r="B64" s="157" t="str" cm="1">
        <f t="array" ref="B64">IFERROR(INDEX(#REF!,MATCH($A64,#REF!,0),0),"")</f>
        <v/>
      </c>
      <c r="C64" s="171"/>
      <c r="D64" s="155" t="str" cm="1">
        <f t="array" ref="D64">IFERROR(INDEX(#REF!,MATCH($C64,#REF!,0),0)," ")</f>
        <v xml:space="preserve"> </v>
      </c>
      <c r="K64" s="149"/>
      <c r="N64" s="148"/>
      <c r="T64" s="148"/>
    </row>
    <row r="65" spans="1:257">
      <c r="A65" s="170"/>
      <c r="B65" s="157" t="str" cm="1">
        <f t="array" ref="B65">IFERROR(INDEX(#REF!,MATCH($A65,#REF!,0),0),"")</f>
        <v/>
      </c>
      <c r="C65" s="171"/>
      <c r="D65" s="155" t="str" cm="1">
        <f t="array" ref="D65">IFERROR(INDEX(#REF!,MATCH($C65,#REF!,0),0)," ")</f>
        <v xml:space="preserve"> </v>
      </c>
      <c r="K65" s="149"/>
      <c r="N65" s="148"/>
      <c r="T65" s="148"/>
    </row>
    <row r="66" spans="1:257">
      <c r="A66" s="170"/>
      <c r="B66" s="157" t="str" cm="1">
        <f t="array" ref="B66">IFERROR(INDEX(#REF!,MATCH($A66,#REF!,0),0),"")</f>
        <v/>
      </c>
      <c r="C66" s="171"/>
      <c r="D66" s="155" t="str" cm="1">
        <f t="array" ref="D66">IFERROR(INDEX(#REF!,MATCH($C66,#REF!,0),0)," ")</f>
        <v xml:space="preserve"> </v>
      </c>
      <c r="K66" s="149"/>
      <c r="N66" s="148"/>
      <c r="T66" s="148"/>
    </row>
    <row r="67" spans="1:257">
      <c r="A67" s="170"/>
      <c r="B67" s="157" t="str" cm="1">
        <f t="array" ref="B67">IFERROR(INDEX(#REF!,MATCH($A67,#REF!,0),0),"")</f>
        <v/>
      </c>
      <c r="C67" s="171"/>
      <c r="D67" s="155" t="str" cm="1">
        <f t="array" ref="D67">IFERROR(INDEX(#REF!,MATCH($C67,#REF!,0),0)," ")</f>
        <v xml:space="preserve"> </v>
      </c>
      <c r="K67" s="149"/>
      <c r="N67" s="148"/>
      <c r="T67" s="148"/>
    </row>
    <row r="68" spans="1:257">
      <c r="A68" s="170"/>
      <c r="B68" s="157" t="str" cm="1">
        <f t="array" ref="B68">IFERROR(INDEX(#REF!,MATCH($A68,#REF!,0),0),"")</f>
        <v/>
      </c>
      <c r="C68" s="171"/>
      <c r="D68" s="155" t="str" cm="1">
        <f t="array" ref="D68">IFERROR(INDEX(#REF!,MATCH($C68,#REF!,0),0)," ")</f>
        <v xml:space="preserve"> </v>
      </c>
      <c r="K68" s="149"/>
      <c r="N68" s="148"/>
      <c r="T68" s="148"/>
    </row>
    <row r="69" spans="1:257" s="158" customFormat="1">
      <c r="A69" s="170"/>
      <c r="B69" s="157" t="str" cm="1">
        <f t="array" ref="B69">IFERROR(INDEX(#REF!,MATCH($A69,#REF!,0),0),"")</f>
        <v/>
      </c>
      <c r="C69" s="171"/>
      <c r="D69" s="155" t="str" cm="1">
        <f t="array" ref="D69">IFERROR(INDEX(#REF!,MATCH($C69,#REF!,0),0)," ")</f>
        <v xml:space="preserve"> </v>
      </c>
      <c r="E69" s="172"/>
      <c r="F69"/>
      <c r="G69"/>
      <c r="H69"/>
      <c r="I69"/>
      <c r="J69"/>
      <c r="K69" s="149"/>
      <c r="L69"/>
      <c r="M69"/>
      <c r="N69" s="148"/>
      <c r="O69"/>
      <c r="P69"/>
      <c r="Q69" s="133"/>
      <c r="R69"/>
      <c r="S69"/>
      <c r="T69" s="148"/>
      <c r="U69"/>
      <c r="V69"/>
      <c r="W69"/>
      <c r="X69"/>
      <c r="Y69"/>
      <c r="Z69"/>
      <c r="AA69"/>
      <c r="AB69"/>
      <c r="AC69"/>
      <c r="AD69" s="133"/>
      <c r="AE69" s="172"/>
      <c r="AF69"/>
      <c r="AG69"/>
      <c r="AH69"/>
      <c r="AI69"/>
      <c r="AJ69"/>
      <c r="AK69"/>
      <c r="AL69"/>
      <c r="AM69"/>
      <c r="AN69"/>
      <c r="AO69"/>
      <c r="AP69"/>
      <c r="AQ69" s="133"/>
      <c r="AR69"/>
      <c r="AS69"/>
      <c r="AT69"/>
      <c r="AU69"/>
      <c r="AV69"/>
      <c r="AW69"/>
      <c r="AX69"/>
      <c r="AY69"/>
      <c r="AZ69"/>
      <c r="BA69"/>
      <c r="BB69"/>
      <c r="BC69"/>
      <c r="BD69" s="133"/>
      <c r="BE69" s="172"/>
      <c r="BF69"/>
      <c r="BG69"/>
      <c r="BH69"/>
      <c r="BI69"/>
      <c r="BJ69"/>
      <c r="BK69"/>
      <c r="BL69"/>
      <c r="BM69"/>
      <c r="BN69"/>
      <c r="BO69"/>
      <c r="BP69"/>
      <c r="BQ69" s="133"/>
      <c r="BR69"/>
      <c r="BS69"/>
      <c r="BT69"/>
      <c r="BU69"/>
      <c r="BV69"/>
      <c r="BW69"/>
      <c r="BX69"/>
      <c r="BY69"/>
      <c r="BZ69"/>
      <c r="CA69"/>
      <c r="CB69"/>
      <c r="CC69"/>
      <c r="CD69" s="133"/>
      <c r="CE69"/>
      <c r="CF69"/>
      <c r="CG69"/>
      <c r="CH69"/>
      <c r="CI69"/>
      <c r="CJ69"/>
      <c r="CK69"/>
      <c r="CL69"/>
      <c r="CM69"/>
      <c r="CN69"/>
      <c r="CO69"/>
      <c r="CP69"/>
      <c r="CQ69" s="133"/>
      <c r="CR69"/>
      <c r="CS69"/>
      <c r="CT69"/>
      <c r="CU69"/>
      <c r="CV69"/>
      <c r="CW69"/>
      <c r="CX69"/>
      <c r="CY69"/>
      <c r="CZ69"/>
      <c r="DA69"/>
      <c r="DB69"/>
      <c r="DC69"/>
      <c r="DD69" s="133"/>
      <c r="DE69"/>
      <c r="DF69"/>
      <c r="DG69"/>
      <c r="DH69"/>
      <c r="DI69"/>
      <c r="DJ69"/>
      <c r="DK69"/>
      <c r="DL69"/>
      <c r="DM69"/>
      <c r="DN69"/>
      <c r="DO69"/>
      <c r="DP69"/>
      <c r="DQ69" s="133"/>
      <c r="DR69"/>
      <c r="DS69"/>
      <c r="DT69"/>
      <c r="DU69"/>
      <c r="DV69"/>
      <c r="DW69"/>
      <c r="DX69"/>
      <c r="DY69"/>
      <c r="DZ69"/>
      <c r="EA69"/>
      <c r="EB69"/>
      <c r="EC69"/>
      <c r="ED69" s="133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</row>
    <row r="70" spans="1:257">
      <c r="A70" s="170"/>
      <c r="B70" s="157" t="str" cm="1">
        <f t="array" ref="B70">IFERROR(INDEX(#REF!,MATCH($A70,#REF!,0),0),"")</f>
        <v/>
      </c>
      <c r="C70" s="171"/>
      <c r="D70" s="155" t="str" cm="1">
        <f t="array" ref="D70">IFERROR(INDEX(#REF!,MATCH($C70,#REF!,0),0)," ")</f>
        <v xml:space="preserve"> </v>
      </c>
      <c r="K70" s="149"/>
      <c r="N70" s="148"/>
      <c r="T70" s="148"/>
    </row>
    <row r="71" spans="1:257">
      <c r="A71" s="170"/>
      <c r="B71" s="157" t="str" cm="1">
        <f t="array" ref="B71">IFERROR(INDEX(#REF!,MATCH($A71,#REF!,0),0),"")</f>
        <v/>
      </c>
      <c r="C71" s="171"/>
      <c r="D71" s="155" t="str" cm="1">
        <f t="array" ref="D71">IFERROR(INDEX(#REF!,MATCH($C71,#REF!,0),0)," ")</f>
        <v xml:space="preserve"> </v>
      </c>
      <c r="K71" s="149"/>
      <c r="N71" s="148"/>
      <c r="T71" s="148"/>
    </row>
    <row r="72" spans="1:257">
      <c r="A72" s="170"/>
      <c r="B72" s="157" t="str" cm="1">
        <f t="array" ref="B72">IFERROR(INDEX(#REF!,MATCH($A72,#REF!,0),0),"")</f>
        <v/>
      </c>
      <c r="C72" s="171"/>
      <c r="D72" s="155" t="str" cm="1">
        <f t="array" ref="D72">IFERROR(INDEX(#REF!,MATCH($C72,#REF!,0),0)," ")</f>
        <v xml:space="preserve"> </v>
      </c>
      <c r="K72" s="149"/>
      <c r="N72" s="148"/>
      <c r="T72" s="148"/>
    </row>
    <row r="73" spans="1:257">
      <c r="A73" s="170"/>
      <c r="B73" s="157" t="str" cm="1">
        <f t="array" ref="B73">IFERROR(INDEX(#REF!,MATCH($A73,#REF!,0),0),"")</f>
        <v/>
      </c>
      <c r="C73" s="171"/>
      <c r="D73" s="155" t="str" cm="1">
        <f t="array" ref="D73">IFERROR(INDEX(#REF!,MATCH($C73,#REF!,0),0)," ")</f>
        <v xml:space="preserve"> </v>
      </c>
      <c r="K73" s="149"/>
      <c r="N73" s="148"/>
      <c r="T73" s="148"/>
    </row>
    <row r="74" spans="1:257">
      <c r="A74" s="170"/>
      <c r="B74" s="157" t="str" cm="1">
        <f t="array" ref="B74">IFERROR(INDEX(#REF!,MATCH($A74,#REF!,0),0),"")</f>
        <v/>
      </c>
      <c r="C74" s="171"/>
      <c r="D74" s="155" t="str" cm="1">
        <f t="array" ref="D74">IFERROR(INDEX(#REF!,MATCH($C74,#REF!,0),0)," ")</f>
        <v xml:space="preserve"> </v>
      </c>
      <c r="K74" s="149"/>
      <c r="N74" s="148"/>
      <c r="T74" s="148"/>
    </row>
    <row r="75" spans="1:257">
      <c r="A75" s="170"/>
      <c r="B75" s="157" t="str" cm="1">
        <f t="array" ref="B75">IFERROR(INDEX(#REF!,MATCH($A75,#REF!,0),0),"")</f>
        <v/>
      </c>
      <c r="C75" s="171"/>
      <c r="D75" s="155" t="str" cm="1">
        <f t="array" ref="D75">IFERROR(INDEX(#REF!,MATCH($C75,#REF!,0),0)," ")</f>
        <v xml:space="preserve"> </v>
      </c>
      <c r="K75" s="149"/>
      <c r="N75" s="148"/>
      <c r="T75" s="148"/>
    </row>
    <row r="76" spans="1:257">
      <c r="A76" s="170"/>
      <c r="B76" s="157" t="str" cm="1">
        <f t="array" ref="B76">IFERROR(INDEX(#REF!,MATCH($A76,#REF!,0),0),"")</f>
        <v/>
      </c>
      <c r="C76" s="171"/>
      <c r="D76" s="155" t="str" cm="1">
        <f t="array" ref="D76">IFERROR(INDEX(#REF!,MATCH($C76,#REF!,0),0)," ")</f>
        <v xml:space="preserve"> </v>
      </c>
      <c r="K76" s="149"/>
      <c r="N76" s="148"/>
      <c r="T76" s="148"/>
    </row>
    <row r="77" spans="1:257">
      <c r="A77" s="170"/>
      <c r="B77" s="157" t="str" cm="1">
        <f t="array" ref="B77">IFERROR(INDEX(#REF!,MATCH($A77,#REF!,0),0),"")</f>
        <v/>
      </c>
      <c r="C77" s="171"/>
      <c r="D77" s="155" t="str" cm="1">
        <f t="array" ref="D77">IFERROR(INDEX(#REF!,MATCH($C77,#REF!,0),0)," ")</f>
        <v xml:space="preserve"> </v>
      </c>
      <c r="K77" s="149"/>
      <c r="N77" s="148"/>
      <c r="T77" s="148"/>
    </row>
    <row r="78" spans="1:257">
      <c r="A78" s="170"/>
      <c r="B78" s="157" t="str" cm="1">
        <f t="array" ref="B78">IFERROR(INDEX(#REF!,MATCH($A78,#REF!,0),0),"")</f>
        <v/>
      </c>
      <c r="C78" s="171"/>
      <c r="D78" s="155" t="str" cm="1">
        <f t="array" ref="D78">IFERROR(INDEX(#REF!,MATCH($C78,#REF!,0),0)," ")</f>
        <v xml:space="preserve"> </v>
      </c>
      <c r="K78" s="149"/>
      <c r="N78" s="148"/>
      <c r="T78" s="148"/>
    </row>
    <row r="79" spans="1:257">
      <c r="A79" s="170"/>
      <c r="B79" s="157" t="str" cm="1">
        <f t="array" ref="B79">IFERROR(INDEX(#REF!,MATCH($A79,#REF!,0),0),"")</f>
        <v/>
      </c>
      <c r="C79" s="171"/>
      <c r="D79" s="155" t="str" cm="1">
        <f t="array" ref="D79">IFERROR(INDEX(#REF!,MATCH($C79,#REF!,0),0)," ")</f>
        <v xml:space="preserve"> </v>
      </c>
      <c r="K79" s="149"/>
      <c r="N79" s="148"/>
      <c r="T79" s="148"/>
    </row>
    <row r="80" spans="1:257">
      <c r="A80" s="170"/>
      <c r="B80" s="157" t="str" cm="1">
        <f t="array" ref="B80">IFERROR(INDEX(#REF!,MATCH($A80,#REF!,0),0),"")</f>
        <v/>
      </c>
      <c r="C80" s="171"/>
      <c r="D80" s="155" t="str" cm="1">
        <f t="array" ref="D80">IFERROR(INDEX(#REF!,MATCH($C80,#REF!,0),0)," ")</f>
        <v xml:space="preserve"> </v>
      </c>
      <c r="K80" s="149"/>
      <c r="N80" s="148"/>
      <c r="T80" s="148"/>
    </row>
    <row r="81" spans="1:257">
      <c r="A81" s="170"/>
      <c r="B81" s="157" t="str" cm="1">
        <f t="array" ref="B81">IFERROR(INDEX(#REF!,MATCH($A81,#REF!,0),0),"")</f>
        <v/>
      </c>
      <c r="C81" s="171"/>
      <c r="D81" s="155" t="str" cm="1">
        <f t="array" ref="D81">IFERROR(INDEX(#REF!,MATCH($C81,#REF!,0),0)," ")</f>
        <v xml:space="preserve"> </v>
      </c>
      <c r="K81" s="149"/>
      <c r="N81" s="148"/>
      <c r="T81" s="148"/>
    </row>
    <row r="82" spans="1:257">
      <c r="A82" s="170"/>
      <c r="B82" s="157" t="str" cm="1">
        <f t="array" ref="B82">IFERROR(INDEX(#REF!,MATCH($A82,#REF!,0),0),"")</f>
        <v/>
      </c>
      <c r="C82" s="171"/>
      <c r="D82" s="155" t="str" cm="1">
        <f t="array" ref="D82">IFERROR(INDEX(#REF!,MATCH($C82,#REF!,0),0)," ")</f>
        <v xml:space="preserve"> </v>
      </c>
      <c r="K82" s="149"/>
      <c r="N82" s="148"/>
      <c r="T82" s="148"/>
    </row>
    <row r="83" spans="1:257" s="158" customFormat="1">
      <c r="A83" s="170"/>
      <c r="B83" s="157" t="str" cm="1">
        <f t="array" ref="B83">IFERROR(INDEX(#REF!,MATCH($A83,#REF!,0),0),"")</f>
        <v/>
      </c>
      <c r="C83" s="171"/>
      <c r="D83" s="155" t="str" cm="1">
        <f t="array" ref="D83">IFERROR(INDEX(#REF!,MATCH($C83,#REF!,0),0)," ")</f>
        <v xml:space="preserve"> </v>
      </c>
      <c r="E83" s="172"/>
      <c r="F83"/>
      <c r="G83"/>
      <c r="H83"/>
      <c r="I83"/>
      <c r="J83"/>
      <c r="K83" s="149"/>
      <c r="L83"/>
      <c r="M83"/>
      <c r="N83" s="148"/>
      <c r="O83"/>
      <c r="P83"/>
      <c r="Q83" s="133"/>
      <c r="R83"/>
      <c r="S83"/>
      <c r="T83" s="148"/>
      <c r="U83"/>
      <c r="V83"/>
      <c r="W83"/>
      <c r="X83"/>
      <c r="Y83"/>
      <c r="Z83"/>
      <c r="AA83"/>
      <c r="AB83"/>
      <c r="AC83"/>
      <c r="AD83" s="133"/>
      <c r="AE83" s="172"/>
      <c r="AF83"/>
      <c r="AG83"/>
      <c r="AH83"/>
      <c r="AI83"/>
      <c r="AJ83"/>
      <c r="AK83"/>
      <c r="AL83"/>
      <c r="AM83"/>
      <c r="AN83"/>
      <c r="AO83"/>
      <c r="AP83"/>
      <c r="AQ83" s="133"/>
      <c r="AR83"/>
      <c r="AS83"/>
      <c r="AT83"/>
      <c r="AU83"/>
      <c r="AV83"/>
      <c r="AW83"/>
      <c r="AX83"/>
      <c r="AY83"/>
      <c r="AZ83"/>
      <c r="BA83"/>
      <c r="BB83"/>
      <c r="BC83"/>
      <c r="BD83" s="133"/>
      <c r="BE83" s="172"/>
      <c r="BF83"/>
      <c r="BG83"/>
      <c r="BH83"/>
      <c r="BI83"/>
      <c r="BJ83"/>
      <c r="BK83"/>
      <c r="BL83"/>
      <c r="BM83"/>
      <c r="BN83"/>
      <c r="BO83"/>
      <c r="BP83"/>
      <c r="BQ83" s="133"/>
      <c r="BR83"/>
      <c r="BS83"/>
      <c r="BT83"/>
      <c r="BU83"/>
      <c r="BV83"/>
      <c r="BW83"/>
      <c r="BX83"/>
      <c r="BY83"/>
      <c r="BZ83"/>
      <c r="CA83"/>
      <c r="CB83"/>
      <c r="CC83"/>
      <c r="CD83" s="133"/>
      <c r="CE83"/>
      <c r="CF83"/>
      <c r="CG83"/>
      <c r="CH83"/>
      <c r="CI83"/>
      <c r="CJ83"/>
      <c r="CK83"/>
      <c r="CL83"/>
      <c r="CM83"/>
      <c r="CN83"/>
      <c r="CO83"/>
      <c r="CP83"/>
      <c r="CQ83" s="133"/>
      <c r="CR83"/>
      <c r="CS83"/>
      <c r="CT83"/>
      <c r="CU83"/>
      <c r="CV83"/>
      <c r="CW83"/>
      <c r="CX83"/>
      <c r="CY83"/>
      <c r="CZ83"/>
      <c r="DA83"/>
      <c r="DB83"/>
      <c r="DC83"/>
      <c r="DD83" s="133"/>
      <c r="DE83"/>
      <c r="DF83"/>
      <c r="DG83"/>
      <c r="DH83"/>
      <c r="DI83"/>
      <c r="DJ83"/>
      <c r="DK83"/>
      <c r="DL83"/>
      <c r="DM83"/>
      <c r="DN83"/>
      <c r="DO83"/>
      <c r="DP83"/>
      <c r="DQ83" s="133"/>
      <c r="DR83"/>
      <c r="DS83"/>
      <c r="DT83"/>
      <c r="DU83"/>
      <c r="DV83"/>
      <c r="DW83"/>
      <c r="DX83"/>
      <c r="DY83"/>
      <c r="DZ83"/>
      <c r="EA83"/>
      <c r="EB83"/>
      <c r="EC83"/>
      <c r="ED83" s="13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</row>
    <row r="84" spans="1:257">
      <c r="A84" s="170"/>
      <c r="B84" s="157" t="str" cm="1">
        <f t="array" ref="B84">IFERROR(INDEX(#REF!,MATCH($A84,#REF!,0),0),"")</f>
        <v/>
      </c>
      <c r="C84" s="171"/>
      <c r="D84" s="155" t="str" cm="1">
        <f t="array" ref="D84">IFERROR(INDEX(#REF!,MATCH($C84,#REF!,0),0)," ")</f>
        <v xml:space="preserve"> </v>
      </c>
      <c r="K84" s="149"/>
      <c r="N84" s="148"/>
      <c r="T84" s="148"/>
    </row>
    <row r="85" spans="1:257">
      <c r="A85" s="170"/>
      <c r="B85" s="157" t="str" cm="1">
        <f t="array" ref="B85">IFERROR(INDEX(#REF!,MATCH($A85,#REF!,0),0),"")</f>
        <v/>
      </c>
      <c r="C85" s="171"/>
      <c r="D85" s="155" t="str" cm="1">
        <f t="array" ref="D85">IFERROR(INDEX(#REF!,MATCH($C85,#REF!,0),0)," ")</f>
        <v xml:space="preserve"> </v>
      </c>
      <c r="K85" s="149"/>
      <c r="N85" s="148"/>
      <c r="T85" s="148"/>
    </row>
    <row r="86" spans="1:257">
      <c r="A86" s="170"/>
      <c r="B86" s="157" t="str" cm="1">
        <f t="array" ref="B86">IFERROR(INDEX(#REF!,MATCH($A86,#REF!,0),0),"")</f>
        <v/>
      </c>
      <c r="C86" s="171"/>
      <c r="D86" s="155" t="str" cm="1">
        <f t="array" ref="D86">IFERROR(INDEX(#REF!,MATCH($C86,#REF!,0),0)," ")</f>
        <v xml:space="preserve"> </v>
      </c>
      <c r="K86" s="149"/>
      <c r="N86" s="148"/>
      <c r="T86" s="148"/>
    </row>
    <row r="87" spans="1:257">
      <c r="A87" s="170"/>
      <c r="B87" s="157" t="str" cm="1">
        <f t="array" ref="B87">IFERROR(INDEX(#REF!,MATCH($A87,#REF!,0),0),"")</f>
        <v/>
      </c>
      <c r="C87" s="171"/>
      <c r="D87" s="155" t="str" cm="1">
        <f t="array" ref="D87">IFERROR(INDEX(#REF!,MATCH($C87,#REF!,0),0)," ")</f>
        <v xml:space="preserve"> </v>
      </c>
      <c r="K87" s="149"/>
      <c r="N87" s="148"/>
      <c r="T87" s="148"/>
    </row>
    <row r="88" spans="1:257">
      <c r="A88" s="170"/>
      <c r="B88" s="157" t="str" cm="1">
        <f t="array" ref="B88">IFERROR(INDEX(#REF!,MATCH($A88,#REF!,0),0),"")</f>
        <v/>
      </c>
      <c r="C88" s="171"/>
      <c r="D88" s="155" t="str" cm="1">
        <f t="array" ref="D88">IFERROR(INDEX(#REF!,MATCH($C88,#REF!,0),0)," ")</f>
        <v xml:space="preserve"> </v>
      </c>
      <c r="K88" s="149"/>
      <c r="N88" s="148"/>
      <c r="T88" s="148"/>
    </row>
    <row r="89" spans="1:257">
      <c r="A89" s="170"/>
      <c r="B89" s="157" t="str" cm="1">
        <f t="array" ref="B89">IFERROR(INDEX(#REF!,MATCH($A89,#REF!,0),0),"")</f>
        <v/>
      </c>
      <c r="C89" s="171"/>
      <c r="D89" s="155" t="str" cm="1">
        <f t="array" ref="D89">IFERROR(INDEX(#REF!,MATCH($C89,#REF!,0),0)," ")</f>
        <v xml:space="preserve"> </v>
      </c>
      <c r="K89" s="149"/>
      <c r="N89" s="148"/>
      <c r="T89" s="148"/>
    </row>
    <row r="90" spans="1:257" s="158" customFormat="1">
      <c r="A90" s="170"/>
      <c r="B90" s="157" t="str" cm="1">
        <f t="array" ref="B90">IFERROR(INDEX(#REF!,MATCH($A90,#REF!,0),0),"")</f>
        <v/>
      </c>
      <c r="C90" s="171"/>
      <c r="D90" s="155" t="str" cm="1">
        <f t="array" ref="D90">IFERROR(INDEX(#REF!,MATCH($C90,#REF!,0),0)," ")</f>
        <v xml:space="preserve"> </v>
      </c>
      <c r="E90" s="172"/>
      <c r="F90"/>
      <c r="G90"/>
      <c r="H90"/>
      <c r="I90"/>
      <c r="J90"/>
      <c r="K90" s="149"/>
      <c r="L90"/>
      <c r="M90"/>
      <c r="N90" s="148"/>
      <c r="O90"/>
      <c r="P90"/>
      <c r="Q90" s="133"/>
      <c r="R90"/>
      <c r="S90"/>
      <c r="T90" s="148"/>
      <c r="U90"/>
      <c r="V90"/>
      <c r="W90"/>
      <c r="X90"/>
      <c r="Y90"/>
      <c r="Z90"/>
      <c r="AA90"/>
      <c r="AB90"/>
      <c r="AC90"/>
      <c r="AD90" s="133"/>
      <c r="AE90" s="172"/>
      <c r="AF90"/>
      <c r="AG90"/>
      <c r="AH90"/>
      <c r="AI90"/>
      <c r="AJ90"/>
      <c r="AK90"/>
      <c r="AL90"/>
      <c r="AM90"/>
      <c r="AN90"/>
      <c r="AO90"/>
      <c r="AP90"/>
      <c r="AQ90" s="133"/>
      <c r="AR90"/>
      <c r="AS90"/>
      <c r="AT90"/>
      <c r="AU90"/>
      <c r="AV90"/>
      <c r="AW90"/>
      <c r="AX90"/>
      <c r="AY90"/>
      <c r="AZ90"/>
      <c r="BA90"/>
      <c r="BB90"/>
      <c r="BC90"/>
      <c r="BD90" s="133"/>
      <c r="BE90" s="172"/>
      <c r="BF90"/>
      <c r="BG90"/>
      <c r="BH90"/>
      <c r="BI90"/>
      <c r="BJ90"/>
      <c r="BK90"/>
      <c r="BL90"/>
      <c r="BM90"/>
      <c r="BN90"/>
      <c r="BO90"/>
      <c r="BP90"/>
      <c r="BQ90" s="133"/>
      <c r="BR90"/>
      <c r="BS90"/>
      <c r="BT90"/>
      <c r="BU90"/>
      <c r="BV90"/>
      <c r="BW90"/>
      <c r="BX90"/>
      <c r="BY90"/>
      <c r="BZ90"/>
      <c r="CA90"/>
      <c r="CB90"/>
      <c r="CC90"/>
      <c r="CD90" s="133"/>
      <c r="CE90"/>
      <c r="CF90"/>
      <c r="CG90"/>
      <c r="CH90"/>
      <c r="CI90"/>
      <c r="CJ90"/>
      <c r="CK90"/>
      <c r="CL90"/>
      <c r="CM90"/>
      <c r="CN90"/>
      <c r="CO90"/>
      <c r="CP90"/>
      <c r="CQ90" s="133"/>
      <c r="CR90"/>
      <c r="CS90"/>
      <c r="CT90"/>
      <c r="CU90"/>
      <c r="CV90"/>
      <c r="CW90"/>
      <c r="CX90"/>
      <c r="CY90"/>
      <c r="CZ90"/>
      <c r="DA90"/>
      <c r="DB90"/>
      <c r="DC90"/>
      <c r="DD90" s="133"/>
      <c r="DE90"/>
      <c r="DF90"/>
      <c r="DG90"/>
      <c r="DH90"/>
      <c r="DI90"/>
      <c r="DJ90"/>
      <c r="DK90"/>
      <c r="DL90"/>
      <c r="DM90"/>
      <c r="DN90"/>
      <c r="DO90"/>
      <c r="DP90"/>
      <c r="DQ90" s="133"/>
      <c r="DR90"/>
      <c r="DS90"/>
      <c r="DT90"/>
      <c r="DU90"/>
      <c r="DV90"/>
      <c r="DW90"/>
      <c r="DX90"/>
      <c r="DY90"/>
      <c r="DZ90"/>
      <c r="EA90"/>
      <c r="EB90"/>
      <c r="EC90"/>
      <c r="ED90" s="133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</row>
    <row r="91" spans="1:257">
      <c r="A91" s="170"/>
      <c r="B91" s="157" t="str" cm="1">
        <f t="array" ref="B91">IFERROR(INDEX(#REF!,MATCH($A91,#REF!,0),0),"")</f>
        <v/>
      </c>
      <c r="C91" s="171"/>
      <c r="D91" s="155" t="str" cm="1">
        <f t="array" ref="D91">IFERROR(INDEX(#REF!,MATCH($C91,#REF!,0),0)," ")</f>
        <v xml:space="preserve"> </v>
      </c>
      <c r="K91" s="149"/>
      <c r="N91" s="148"/>
      <c r="T91" s="148"/>
    </row>
    <row r="92" spans="1:257">
      <c r="A92" s="170"/>
      <c r="B92" s="157" t="str" cm="1">
        <f t="array" ref="B92">IFERROR(INDEX(#REF!,MATCH($A92,#REF!,0),0),"")</f>
        <v/>
      </c>
      <c r="C92" s="171"/>
      <c r="D92" s="155" t="str" cm="1">
        <f t="array" ref="D92">IFERROR(INDEX(#REF!,MATCH($C92,#REF!,0),0)," ")</f>
        <v xml:space="preserve"> </v>
      </c>
      <c r="K92" s="149"/>
      <c r="N92" s="148"/>
      <c r="T92" s="148"/>
    </row>
    <row r="93" spans="1:257">
      <c r="A93" s="170"/>
      <c r="B93" s="157" t="str" cm="1">
        <f t="array" ref="B93">IFERROR(INDEX(#REF!,MATCH($A93,#REF!,0),0),"")</f>
        <v/>
      </c>
      <c r="C93" s="171"/>
      <c r="D93" s="155" t="str" cm="1">
        <f t="array" ref="D93">IFERROR(INDEX(#REF!,MATCH($C93,#REF!,0),0)," ")</f>
        <v xml:space="preserve"> </v>
      </c>
      <c r="K93" s="149"/>
      <c r="N93" s="148"/>
      <c r="T93" s="148"/>
    </row>
    <row r="94" spans="1:257">
      <c r="A94" s="170"/>
      <c r="B94" s="157" t="str" cm="1">
        <f t="array" ref="B94">IFERROR(INDEX(#REF!,MATCH($A94,#REF!,0),0),"")</f>
        <v/>
      </c>
      <c r="C94" s="171"/>
      <c r="D94" s="155" t="str" cm="1">
        <f t="array" ref="D94">IFERROR(INDEX(#REF!,MATCH($C94,#REF!,0),0)," ")</f>
        <v xml:space="preserve"> </v>
      </c>
      <c r="K94" s="149"/>
      <c r="N94" s="148"/>
      <c r="T94" s="148"/>
    </row>
    <row r="95" spans="1:257">
      <c r="A95" s="170"/>
      <c r="B95" s="157" t="str" cm="1">
        <f t="array" ref="B95">IFERROR(INDEX(#REF!,MATCH($A95,#REF!,0),0),"")</f>
        <v/>
      </c>
      <c r="C95" s="171"/>
      <c r="D95" s="155" t="str" cm="1">
        <f t="array" ref="D95">IFERROR(INDEX(#REF!,MATCH($C95,#REF!,0),0)," ")</f>
        <v xml:space="preserve"> </v>
      </c>
      <c r="K95" s="149"/>
      <c r="N95" s="148"/>
      <c r="T95" s="148"/>
    </row>
    <row r="96" spans="1:257">
      <c r="A96" s="170"/>
      <c r="B96" s="157" t="str" cm="1">
        <f t="array" ref="B96">IFERROR(INDEX(#REF!,MATCH($A96,#REF!,0),0),"")</f>
        <v/>
      </c>
      <c r="C96" s="171"/>
      <c r="D96" s="155" t="str" cm="1">
        <f t="array" ref="D96">IFERROR(INDEX(#REF!,MATCH($C96,#REF!,0),0)," ")</f>
        <v xml:space="preserve"> </v>
      </c>
      <c r="K96" s="149"/>
      <c r="N96" s="148"/>
      <c r="T96" s="148"/>
    </row>
    <row r="97" spans="1:257">
      <c r="A97" s="170"/>
      <c r="B97" s="157" t="str" cm="1">
        <f t="array" ref="B97">IFERROR(INDEX(#REF!,MATCH($A97,#REF!,0),0),"")</f>
        <v/>
      </c>
      <c r="C97" s="171"/>
      <c r="D97" s="155" t="str" cm="1">
        <f t="array" ref="D97">IFERROR(INDEX(#REF!,MATCH($C97,#REF!,0),0)," ")</f>
        <v xml:space="preserve"> </v>
      </c>
      <c r="K97" s="149"/>
      <c r="N97" s="148"/>
      <c r="T97" s="148"/>
    </row>
    <row r="98" spans="1:257">
      <c r="A98" s="170"/>
      <c r="B98" s="157" t="str" cm="1">
        <f t="array" ref="B98">IFERROR(INDEX(#REF!,MATCH($A98,#REF!,0),0),"")</f>
        <v/>
      </c>
      <c r="C98" s="171"/>
      <c r="D98" s="155" t="str" cm="1">
        <f t="array" ref="D98">IFERROR(INDEX(#REF!,MATCH($C98,#REF!,0),0)," ")</f>
        <v xml:space="preserve"> </v>
      </c>
      <c r="K98" s="149"/>
      <c r="N98" s="148"/>
      <c r="T98" s="148"/>
    </row>
    <row r="99" spans="1:257">
      <c r="A99" s="170"/>
      <c r="B99" s="157" t="str" cm="1">
        <f t="array" ref="B99">IFERROR(INDEX(#REF!,MATCH($A99,#REF!,0),0),"")</f>
        <v/>
      </c>
      <c r="C99" s="171"/>
      <c r="D99" s="155" t="str" cm="1">
        <f t="array" ref="D99">IFERROR(INDEX(#REF!,MATCH($C99,#REF!,0),0)," ")</f>
        <v xml:space="preserve"> </v>
      </c>
      <c r="K99" s="149"/>
      <c r="N99" s="148"/>
      <c r="T99" s="148"/>
    </row>
    <row r="100" spans="1:257">
      <c r="A100" s="170"/>
      <c r="B100" s="157" t="str" cm="1">
        <f t="array" ref="B100">IFERROR(INDEX(#REF!,MATCH($A100,#REF!,0),0),"")</f>
        <v/>
      </c>
      <c r="C100" s="171"/>
      <c r="D100" s="155" t="str" cm="1">
        <f t="array" ref="D100">IFERROR(INDEX(#REF!,MATCH($C100,#REF!,0),0)," ")</f>
        <v xml:space="preserve"> </v>
      </c>
      <c r="K100" s="149"/>
      <c r="N100" s="148"/>
      <c r="T100" s="148"/>
    </row>
    <row r="101" spans="1:257">
      <c r="A101" s="170"/>
      <c r="B101" s="157" t="str" cm="1">
        <f t="array" ref="B101">IFERROR(INDEX(#REF!,MATCH($A101,#REF!,0),0),"")</f>
        <v/>
      </c>
      <c r="C101" s="171"/>
      <c r="D101" s="155" t="str" cm="1">
        <f t="array" ref="D101">IFERROR(INDEX(#REF!,MATCH($C101,#REF!,0),0)," ")</f>
        <v xml:space="preserve"> </v>
      </c>
      <c r="K101" s="149"/>
      <c r="N101" s="148"/>
      <c r="T101" s="148"/>
    </row>
    <row r="102" spans="1:257" s="158" customFormat="1">
      <c r="A102" s="170"/>
      <c r="B102" s="157" t="str" cm="1">
        <f t="array" ref="B102">IFERROR(INDEX(#REF!,MATCH($A102,#REF!,0),0),"")</f>
        <v/>
      </c>
      <c r="C102" s="171"/>
      <c r="D102" s="155" t="str" cm="1">
        <f t="array" ref="D102">IFERROR(INDEX(#REF!,MATCH($C102,#REF!,0),0)," ")</f>
        <v xml:space="preserve"> </v>
      </c>
      <c r="E102" s="172"/>
      <c r="F102"/>
      <c r="G102"/>
      <c r="H102"/>
      <c r="I102"/>
      <c r="J102"/>
      <c r="K102" s="149"/>
      <c r="L102"/>
      <c r="M102"/>
      <c r="N102" s="148"/>
      <c r="O102"/>
      <c r="P102"/>
      <c r="Q102" s="133"/>
      <c r="R102"/>
      <c r="S102"/>
      <c r="T102" s="148"/>
      <c r="U102"/>
      <c r="V102"/>
      <c r="W102"/>
      <c r="X102"/>
      <c r="Y102"/>
      <c r="Z102"/>
      <c r="AA102"/>
      <c r="AB102"/>
      <c r="AC102"/>
      <c r="AD102" s="133"/>
      <c r="AE102" s="172"/>
      <c r="AF102"/>
      <c r="AG102"/>
      <c r="AH102"/>
      <c r="AI102"/>
      <c r="AJ102"/>
      <c r="AK102"/>
      <c r="AL102"/>
      <c r="AM102"/>
      <c r="AN102"/>
      <c r="AO102"/>
      <c r="AP102"/>
      <c r="AQ102" s="133"/>
      <c r="AR102"/>
      <c r="AS102"/>
      <c r="AT102"/>
      <c r="AU102"/>
      <c r="AV102"/>
      <c r="AW102"/>
      <c r="AX102"/>
      <c r="AY102"/>
      <c r="AZ102"/>
      <c r="BA102"/>
      <c r="BB102"/>
      <c r="BC102"/>
      <c r="BD102" s="133"/>
      <c r="BE102" s="172"/>
      <c r="BF102"/>
      <c r="BG102"/>
      <c r="BH102"/>
      <c r="BI102"/>
      <c r="BJ102"/>
      <c r="BK102"/>
      <c r="BL102"/>
      <c r="BM102"/>
      <c r="BN102"/>
      <c r="BO102"/>
      <c r="BP102"/>
      <c r="BQ102" s="133"/>
      <c r="BR102"/>
      <c r="BS102"/>
      <c r="BT102"/>
      <c r="BU102"/>
      <c r="BV102"/>
      <c r="BW102"/>
      <c r="BX102"/>
      <c r="BY102"/>
      <c r="BZ102"/>
      <c r="CA102"/>
      <c r="CB102"/>
      <c r="CC102"/>
      <c r="CD102" s="133"/>
      <c r="CE102"/>
      <c r="CF102"/>
      <c r="CG102"/>
      <c r="CH102"/>
      <c r="CI102"/>
      <c r="CJ102"/>
      <c r="CK102"/>
      <c r="CL102"/>
      <c r="CM102"/>
      <c r="CN102"/>
      <c r="CO102"/>
      <c r="CP102"/>
      <c r="CQ102" s="133"/>
      <c r="CR102"/>
      <c r="CS102"/>
      <c r="CT102"/>
      <c r="CU102"/>
      <c r="CV102"/>
      <c r="CW102"/>
      <c r="CX102"/>
      <c r="CY102"/>
      <c r="CZ102"/>
      <c r="DA102"/>
      <c r="DB102"/>
      <c r="DC102"/>
      <c r="DD102" s="133"/>
      <c r="DE102"/>
      <c r="DF102"/>
      <c r="DG102"/>
      <c r="DH102"/>
      <c r="DI102"/>
      <c r="DJ102"/>
      <c r="DK102"/>
      <c r="DL102"/>
      <c r="DM102"/>
      <c r="DN102"/>
      <c r="DO102"/>
      <c r="DP102"/>
      <c r="DQ102" s="133"/>
      <c r="DR102"/>
      <c r="DS102"/>
      <c r="DT102"/>
      <c r="DU102"/>
      <c r="DV102"/>
      <c r="DW102"/>
      <c r="DX102"/>
      <c r="DY102"/>
      <c r="DZ102"/>
      <c r="EA102"/>
      <c r="EB102"/>
      <c r="EC102"/>
      <c r="ED102" s="133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</row>
    <row r="103" spans="1:257">
      <c r="A103" s="170"/>
      <c r="B103" s="157" t="str" cm="1">
        <f t="array" ref="B103">IFERROR(INDEX(#REF!,MATCH($A103,#REF!,0),0),"")</f>
        <v/>
      </c>
      <c r="C103" s="171"/>
      <c r="D103" s="155" t="str" cm="1">
        <f t="array" ref="D103">IFERROR(INDEX(#REF!,MATCH($C103,#REF!,0),0)," ")</f>
        <v xml:space="preserve"> </v>
      </c>
      <c r="K103" s="149"/>
      <c r="N103" s="148"/>
      <c r="T103" s="148"/>
    </row>
    <row r="104" spans="1:257">
      <c r="A104" s="170"/>
      <c r="B104" s="157" t="str" cm="1">
        <f t="array" ref="B104">IFERROR(INDEX(#REF!,MATCH($A104,#REF!,0),0),"")</f>
        <v/>
      </c>
      <c r="C104" s="171"/>
      <c r="D104" s="155" t="str" cm="1">
        <f t="array" ref="D104">IFERROR(INDEX(#REF!,MATCH($C104,#REF!,0),0)," ")</f>
        <v xml:space="preserve"> </v>
      </c>
      <c r="K104" s="149"/>
      <c r="N104" s="148"/>
      <c r="T104" s="148"/>
    </row>
    <row r="105" spans="1:257">
      <c r="A105" s="170"/>
      <c r="B105" s="157" t="str" cm="1">
        <f t="array" ref="B105">IFERROR(INDEX(#REF!,MATCH($A105,#REF!,0),0),"")</f>
        <v/>
      </c>
      <c r="C105" s="171"/>
      <c r="D105" s="155" t="str" cm="1">
        <f t="array" ref="D105">IFERROR(INDEX(#REF!,MATCH($C105,#REF!,0),0)," ")</f>
        <v xml:space="preserve"> </v>
      </c>
      <c r="K105" s="149"/>
      <c r="N105" s="148"/>
      <c r="T105" s="148"/>
    </row>
    <row r="106" spans="1:257">
      <c r="A106" s="170"/>
      <c r="B106" s="157" t="str" cm="1">
        <f t="array" ref="B106">IFERROR(INDEX(#REF!,MATCH($A106,#REF!,0),0),"")</f>
        <v/>
      </c>
      <c r="C106" s="171"/>
      <c r="D106" s="155" t="str" cm="1">
        <f t="array" ref="D106">IFERROR(INDEX(#REF!,MATCH($C106,#REF!,0),0)," ")</f>
        <v xml:space="preserve"> </v>
      </c>
      <c r="K106" s="149"/>
      <c r="N106" s="148"/>
      <c r="T106" s="148"/>
    </row>
    <row r="107" spans="1:257">
      <c r="A107" s="170"/>
      <c r="B107" s="157" t="str" cm="1">
        <f t="array" ref="B107">IFERROR(INDEX(#REF!,MATCH($A107,#REF!,0),0),"")</f>
        <v/>
      </c>
      <c r="C107" s="171"/>
      <c r="D107" s="155" t="str" cm="1">
        <f t="array" ref="D107">IFERROR(INDEX(#REF!,MATCH($C107,#REF!,0),0)," ")</f>
        <v xml:space="preserve"> </v>
      </c>
      <c r="K107" s="149"/>
      <c r="N107" s="148"/>
      <c r="T107" s="148"/>
    </row>
    <row r="108" spans="1:257">
      <c r="A108" s="170"/>
      <c r="B108" s="157" t="str" cm="1">
        <f t="array" ref="B108">IFERROR(INDEX(#REF!,MATCH($A108,#REF!,0),0),"")</f>
        <v/>
      </c>
      <c r="C108" s="171"/>
      <c r="D108" s="155" t="str" cm="1">
        <f t="array" ref="D108">IFERROR(INDEX(#REF!,MATCH($C108,#REF!,0),0)," ")</f>
        <v xml:space="preserve"> </v>
      </c>
      <c r="K108" s="149"/>
      <c r="N108" s="148"/>
      <c r="T108" s="148"/>
    </row>
    <row r="109" spans="1:257">
      <c r="A109" s="170"/>
      <c r="B109" s="157" t="str" cm="1">
        <f t="array" ref="B109">IFERROR(INDEX(#REF!,MATCH($A109,#REF!,0),0),"")</f>
        <v/>
      </c>
      <c r="C109" s="171"/>
      <c r="D109" s="155" t="str" cm="1">
        <f t="array" ref="D109">IFERROR(INDEX(#REF!,MATCH($C109,#REF!,0),0)," ")</f>
        <v xml:space="preserve"> </v>
      </c>
      <c r="K109" s="149"/>
      <c r="N109" s="148"/>
      <c r="T109" s="148"/>
    </row>
    <row r="110" spans="1:257" s="158" customFormat="1">
      <c r="A110" s="170"/>
      <c r="B110" s="157" t="str" cm="1">
        <f t="array" ref="B110">IFERROR(INDEX(#REF!,MATCH($A110,#REF!,0),0),"")</f>
        <v/>
      </c>
      <c r="C110" s="171"/>
      <c r="D110" s="155" t="str" cm="1">
        <f t="array" ref="D110">IFERROR(INDEX(#REF!,MATCH($C110,#REF!,0),0)," ")</f>
        <v xml:space="preserve"> </v>
      </c>
      <c r="E110" s="172"/>
      <c r="F110"/>
      <c r="G110"/>
      <c r="H110"/>
      <c r="I110"/>
      <c r="J110"/>
      <c r="K110" s="149"/>
      <c r="L110"/>
      <c r="M110"/>
      <c r="N110" s="148"/>
      <c r="O110"/>
      <c r="P110"/>
      <c r="Q110" s="133"/>
      <c r="R110"/>
      <c r="S110"/>
      <c r="T110" s="148"/>
      <c r="U110"/>
      <c r="V110"/>
      <c r="W110"/>
      <c r="X110"/>
      <c r="Y110"/>
      <c r="Z110"/>
      <c r="AA110"/>
      <c r="AB110"/>
      <c r="AC110"/>
      <c r="AD110" s="133"/>
      <c r="AE110" s="172"/>
      <c r="AF110"/>
      <c r="AG110"/>
      <c r="AH110"/>
      <c r="AI110"/>
      <c r="AJ110"/>
      <c r="AK110"/>
      <c r="AL110"/>
      <c r="AM110"/>
      <c r="AN110"/>
      <c r="AO110"/>
      <c r="AP110"/>
      <c r="AQ110" s="133"/>
      <c r="AR110"/>
      <c r="AS110"/>
      <c r="AT110"/>
      <c r="AU110"/>
      <c r="AV110"/>
      <c r="AW110"/>
      <c r="AX110"/>
      <c r="AY110"/>
      <c r="AZ110"/>
      <c r="BA110"/>
      <c r="BB110"/>
      <c r="BC110"/>
      <c r="BD110" s="133"/>
      <c r="BE110" s="172"/>
      <c r="BF110"/>
      <c r="BG110"/>
      <c r="BH110"/>
      <c r="BI110"/>
      <c r="BJ110"/>
      <c r="BK110"/>
      <c r="BL110"/>
      <c r="BM110"/>
      <c r="BN110"/>
      <c r="BO110"/>
      <c r="BP110"/>
      <c r="BQ110" s="133"/>
      <c r="BR110"/>
      <c r="BS110"/>
      <c r="BT110"/>
      <c r="BU110"/>
      <c r="BV110"/>
      <c r="BW110"/>
      <c r="BX110"/>
      <c r="BY110"/>
      <c r="BZ110"/>
      <c r="CA110"/>
      <c r="CB110"/>
      <c r="CC110"/>
      <c r="CD110" s="133"/>
      <c r="CE110"/>
      <c r="CF110"/>
      <c r="CG110"/>
      <c r="CH110"/>
      <c r="CI110"/>
      <c r="CJ110"/>
      <c r="CK110"/>
      <c r="CL110"/>
      <c r="CM110"/>
      <c r="CN110"/>
      <c r="CO110"/>
      <c r="CP110"/>
      <c r="CQ110" s="133"/>
      <c r="CR110"/>
      <c r="CS110"/>
      <c r="CT110"/>
      <c r="CU110"/>
      <c r="CV110"/>
      <c r="CW110"/>
      <c r="CX110"/>
      <c r="CY110"/>
      <c r="CZ110"/>
      <c r="DA110"/>
      <c r="DB110"/>
      <c r="DC110"/>
      <c r="DD110" s="133"/>
      <c r="DE110"/>
      <c r="DF110"/>
      <c r="DG110"/>
      <c r="DH110"/>
      <c r="DI110"/>
      <c r="DJ110"/>
      <c r="DK110"/>
      <c r="DL110"/>
      <c r="DM110"/>
      <c r="DN110"/>
      <c r="DO110"/>
      <c r="DP110"/>
      <c r="DQ110" s="133"/>
      <c r="DR110"/>
      <c r="DS110"/>
      <c r="DT110"/>
      <c r="DU110"/>
      <c r="DV110"/>
      <c r="DW110"/>
      <c r="DX110"/>
      <c r="DY110"/>
      <c r="DZ110"/>
      <c r="EA110"/>
      <c r="EB110"/>
      <c r="EC110"/>
      <c r="ED110" s="133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</row>
    <row r="111" spans="1:257">
      <c r="A111" s="170"/>
      <c r="B111" s="157" t="str" cm="1">
        <f t="array" ref="B111">IFERROR(INDEX(#REF!,MATCH($A111,#REF!,0),0),"")</f>
        <v/>
      </c>
      <c r="C111" s="171"/>
      <c r="D111" s="155" t="str" cm="1">
        <f t="array" ref="D111">IFERROR(INDEX(#REF!,MATCH($C111,#REF!,0),0)," ")</f>
        <v xml:space="preserve"> </v>
      </c>
      <c r="K111" s="149"/>
      <c r="N111" s="148"/>
      <c r="T111" s="148"/>
    </row>
    <row r="112" spans="1:257">
      <c r="A112" s="170"/>
      <c r="B112" s="157" t="str" cm="1">
        <f t="array" ref="B112">IFERROR(INDEX(#REF!,MATCH($A112,#REF!,0),0),"")</f>
        <v/>
      </c>
      <c r="C112" s="171"/>
      <c r="D112" s="155" t="str" cm="1">
        <f t="array" ref="D112">IFERROR(INDEX(#REF!,MATCH($C112,#REF!,0),0)," ")</f>
        <v xml:space="preserve"> </v>
      </c>
      <c r="K112" s="149"/>
      <c r="N112" s="148"/>
      <c r="T112" s="148"/>
    </row>
    <row r="113" spans="1:257">
      <c r="A113" s="170"/>
      <c r="B113" s="157" t="str" cm="1">
        <f t="array" ref="B113">IFERROR(INDEX(#REF!,MATCH($A113,#REF!,0),0),"")</f>
        <v/>
      </c>
      <c r="C113" s="171"/>
      <c r="D113" s="155" t="str" cm="1">
        <f t="array" ref="D113">IFERROR(INDEX(#REF!,MATCH($C113,#REF!,0),0)," ")</f>
        <v xml:space="preserve"> </v>
      </c>
      <c r="K113" s="149"/>
      <c r="N113" s="148"/>
      <c r="T113" s="148"/>
    </row>
    <row r="114" spans="1:257">
      <c r="A114" s="170"/>
      <c r="B114" s="157" t="str" cm="1">
        <f t="array" ref="B114">IFERROR(INDEX(#REF!,MATCH($A114,#REF!,0),0),"")</f>
        <v/>
      </c>
      <c r="C114" s="171"/>
      <c r="D114" s="155" t="str" cm="1">
        <f t="array" ref="D114">IFERROR(INDEX(#REF!,MATCH($C114,#REF!,0),0)," ")</f>
        <v xml:space="preserve"> </v>
      </c>
      <c r="K114" s="149"/>
      <c r="N114" s="148"/>
      <c r="T114" s="148"/>
    </row>
    <row r="115" spans="1:257">
      <c r="A115" s="170"/>
      <c r="B115" s="157" t="str" cm="1">
        <f t="array" ref="B115">IFERROR(INDEX(#REF!,MATCH($A115,#REF!,0),0),"")</f>
        <v/>
      </c>
      <c r="C115" s="171"/>
      <c r="D115" s="155" t="str" cm="1">
        <f t="array" ref="D115">IFERROR(INDEX(#REF!,MATCH($C115,#REF!,0),0)," ")</f>
        <v xml:space="preserve"> </v>
      </c>
      <c r="K115" s="149"/>
      <c r="N115" s="148"/>
      <c r="T115" s="148"/>
    </row>
    <row r="116" spans="1:257">
      <c r="A116" s="170"/>
      <c r="B116" s="157" t="str" cm="1">
        <f t="array" ref="B116">IFERROR(INDEX(#REF!,MATCH($A116,#REF!,0),0),"")</f>
        <v/>
      </c>
      <c r="C116" s="171"/>
      <c r="D116" s="155" t="str" cm="1">
        <f t="array" ref="D116">IFERROR(INDEX(#REF!,MATCH($C116,#REF!,0),0)," ")</f>
        <v xml:space="preserve"> </v>
      </c>
      <c r="K116" s="149"/>
      <c r="N116" s="148"/>
      <c r="T116" s="148"/>
    </row>
    <row r="117" spans="1:257">
      <c r="A117" s="170"/>
      <c r="B117" s="157" t="str" cm="1">
        <f t="array" ref="B117">IFERROR(INDEX(#REF!,MATCH($A117,#REF!,0),0),"")</f>
        <v/>
      </c>
      <c r="C117" s="171"/>
      <c r="D117" s="155" t="str" cm="1">
        <f t="array" ref="D117">IFERROR(INDEX(#REF!,MATCH($C117,#REF!,0),0)," ")</f>
        <v xml:space="preserve"> </v>
      </c>
      <c r="K117" s="149"/>
      <c r="N117" s="148"/>
      <c r="T117" s="148"/>
    </row>
    <row r="118" spans="1:257">
      <c r="A118" s="170"/>
      <c r="B118" s="157" t="str" cm="1">
        <f t="array" ref="B118">IFERROR(INDEX(#REF!,MATCH($A118,#REF!,0),0),"")</f>
        <v/>
      </c>
      <c r="C118" s="171"/>
      <c r="D118" s="155" t="str" cm="1">
        <f t="array" ref="D118">IFERROR(INDEX(#REF!,MATCH($C118,#REF!,0),0)," ")</f>
        <v xml:space="preserve"> </v>
      </c>
      <c r="K118" s="149"/>
      <c r="N118" s="148"/>
      <c r="T118" s="148"/>
    </row>
    <row r="119" spans="1:257" s="158" customFormat="1">
      <c r="A119" s="170"/>
      <c r="B119" s="157" t="str" cm="1">
        <f t="array" ref="B119">IFERROR(INDEX(#REF!,MATCH($A119,#REF!,0),0),"")</f>
        <v/>
      </c>
      <c r="C119" s="171"/>
      <c r="D119" s="155" t="str" cm="1">
        <f t="array" ref="D119">IFERROR(INDEX(#REF!,MATCH($C119,#REF!,0),0)," ")</f>
        <v xml:space="preserve"> </v>
      </c>
      <c r="E119" s="172"/>
      <c r="F119"/>
      <c r="G119"/>
      <c r="H119"/>
      <c r="I119"/>
      <c r="J119"/>
      <c r="K119" s="149"/>
      <c r="L119"/>
      <c r="M119"/>
      <c r="N119" s="148"/>
      <c r="O119"/>
      <c r="P119"/>
      <c r="Q119" s="133"/>
      <c r="R119"/>
      <c r="S119"/>
      <c r="T119" s="148"/>
      <c r="U119"/>
      <c r="V119"/>
      <c r="W119"/>
      <c r="X119"/>
      <c r="Y119"/>
      <c r="Z119"/>
      <c r="AA119"/>
      <c r="AB119"/>
      <c r="AC119"/>
      <c r="AD119" s="133"/>
      <c r="AE119" s="172"/>
      <c r="AF119"/>
      <c r="AG119"/>
      <c r="AH119"/>
      <c r="AI119"/>
      <c r="AJ119"/>
      <c r="AK119"/>
      <c r="AL119"/>
      <c r="AM119"/>
      <c r="AN119"/>
      <c r="AO119"/>
      <c r="AP119"/>
      <c r="AQ119" s="133"/>
      <c r="AR119"/>
      <c r="AS119"/>
      <c r="AT119"/>
      <c r="AU119"/>
      <c r="AV119"/>
      <c r="AW119"/>
      <c r="AX119"/>
      <c r="AY119"/>
      <c r="AZ119"/>
      <c r="BA119"/>
      <c r="BB119"/>
      <c r="BC119"/>
      <c r="BD119" s="133"/>
      <c r="BE119" s="172"/>
      <c r="BF119"/>
      <c r="BG119"/>
      <c r="BH119"/>
      <c r="BI119"/>
      <c r="BJ119"/>
      <c r="BK119"/>
      <c r="BL119"/>
      <c r="BM119"/>
      <c r="BN119"/>
      <c r="BO119"/>
      <c r="BP119"/>
      <c r="BQ119" s="133"/>
      <c r="BR119"/>
      <c r="BS119"/>
      <c r="BT119"/>
      <c r="BU119"/>
      <c r="BV119"/>
      <c r="BW119"/>
      <c r="BX119"/>
      <c r="BY119"/>
      <c r="BZ119"/>
      <c r="CA119"/>
      <c r="CB119"/>
      <c r="CC119"/>
      <c r="CD119" s="133"/>
      <c r="CE119"/>
      <c r="CF119"/>
      <c r="CG119"/>
      <c r="CH119"/>
      <c r="CI119"/>
      <c r="CJ119"/>
      <c r="CK119"/>
      <c r="CL119"/>
      <c r="CM119"/>
      <c r="CN119"/>
      <c r="CO119"/>
      <c r="CP119"/>
      <c r="CQ119" s="133"/>
      <c r="CR119"/>
      <c r="CS119"/>
      <c r="CT119"/>
      <c r="CU119"/>
      <c r="CV119"/>
      <c r="CW119"/>
      <c r="CX119"/>
      <c r="CY119"/>
      <c r="CZ119"/>
      <c r="DA119"/>
      <c r="DB119"/>
      <c r="DC119"/>
      <c r="DD119" s="133"/>
      <c r="DE119"/>
      <c r="DF119"/>
      <c r="DG119"/>
      <c r="DH119"/>
      <c r="DI119"/>
      <c r="DJ119"/>
      <c r="DK119"/>
      <c r="DL119"/>
      <c r="DM119"/>
      <c r="DN119"/>
      <c r="DO119"/>
      <c r="DP119"/>
      <c r="DQ119" s="133"/>
      <c r="DR119"/>
      <c r="DS119"/>
      <c r="DT119"/>
      <c r="DU119"/>
      <c r="DV119"/>
      <c r="DW119"/>
      <c r="DX119"/>
      <c r="DY119"/>
      <c r="DZ119"/>
      <c r="EA119"/>
      <c r="EB119"/>
      <c r="EC119"/>
      <c r="ED119" s="133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</row>
    <row r="120" spans="1:257">
      <c r="A120" s="170"/>
      <c r="B120" s="157" t="str" cm="1">
        <f t="array" ref="B120">IFERROR(INDEX(#REF!,MATCH($A120,#REF!,0),0),"")</f>
        <v/>
      </c>
      <c r="C120" s="171"/>
      <c r="D120" s="155" t="str" cm="1">
        <f t="array" ref="D120">IFERROR(INDEX(#REF!,MATCH($C120,#REF!,0),0)," ")</f>
        <v xml:space="preserve"> </v>
      </c>
      <c r="K120" s="149"/>
      <c r="N120" s="148"/>
      <c r="T120" s="148"/>
    </row>
    <row r="121" spans="1:257">
      <c r="A121" s="170"/>
      <c r="B121" s="157" t="str" cm="1">
        <f t="array" ref="B121">IFERROR(INDEX(#REF!,MATCH($A121,#REF!,0),0),"")</f>
        <v/>
      </c>
      <c r="C121" s="171"/>
      <c r="D121" s="155" t="str" cm="1">
        <f t="array" ref="D121">IFERROR(INDEX(#REF!,MATCH($C121,#REF!,0),0)," ")</f>
        <v xml:space="preserve"> </v>
      </c>
      <c r="K121" s="149"/>
      <c r="N121" s="148"/>
      <c r="T121" s="148"/>
    </row>
    <row r="122" spans="1:257">
      <c r="A122" s="170"/>
      <c r="B122" s="157" t="str" cm="1">
        <f t="array" ref="B122">IFERROR(INDEX(#REF!,MATCH($A122,#REF!,0),0),"")</f>
        <v/>
      </c>
      <c r="C122" s="171"/>
      <c r="D122" s="155" t="str" cm="1">
        <f t="array" ref="D122">IFERROR(INDEX(#REF!,MATCH($C122,#REF!,0),0)," ")</f>
        <v xml:space="preserve"> </v>
      </c>
      <c r="K122" s="149"/>
      <c r="N122" s="148"/>
      <c r="T122" s="148"/>
    </row>
    <row r="123" spans="1:257">
      <c r="A123" s="170"/>
      <c r="B123" s="157" t="str" cm="1">
        <f t="array" ref="B123">IFERROR(INDEX(#REF!,MATCH($A123,#REF!,0),0),"")</f>
        <v/>
      </c>
      <c r="C123" s="171"/>
      <c r="D123" s="155" t="str" cm="1">
        <f t="array" ref="D123">IFERROR(INDEX(#REF!,MATCH($C123,#REF!,0),0)," ")</f>
        <v xml:space="preserve"> </v>
      </c>
      <c r="K123" s="149"/>
      <c r="N123" s="148"/>
      <c r="T123" s="148"/>
    </row>
    <row r="124" spans="1:257">
      <c r="A124" s="170"/>
      <c r="B124" s="157" t="str" cm="1">
        <f t="array" ref="B124">IFERROR(INDEX(#REF!,MATCH($A124,#REF!,0),0),"")</f>
        <v/>
      </c>
      <c r="C124" s="171"/>
      <c r="D124" s="155" t="str" cm="1">
        <f t="array" ref="D124">IFERROR(INDEX(#REF!,MATCH($C124,#REF!,0),0)," ")</f>
        <v xml:space="preserve"> </v>
      </c>
      <c r="K124" s="149"/>
      <c r="N124" s="148"/>
      <c r="T124" s="148"/>
    </row>
    <row r="125" spans="1:257">
      <c r="A125" s="170"/>
      <c r="B125" s="157" t="str" cm="1">
        <f t="array" ref="B125">IFERROR(INDEX(#REF!,MATCH($A125,#REF!,0),0),"")</f>
        <v/>
      </c>
      <c r="C125" s="171"/>
      <c r="D125" s="155" t="str" cm="1">
        <f t="array" ref="D125">IFERROR(INDEX(#REF!,MATCH($C125,#REF!,0),0)," ")</f>
        <v xml:space="preserve"> </v>
      </c>
      <c r="K125" s="149"/>
      <c r="N125" s="148"/>
      <c r="T125" s="148"/>
    </row>
    <row r="126" spans="1:257" s="158" customFormat="1">
      <c r="A126" s="170"/>
      <c r="B126" s="157" t="str" cm="1">
        <f t="array" ref="B126">IFERROR(INDEX(#REF!,MATCH($A126,#REF!,0),0),"")</f>
        <v/>
      </c>
      <c r="C126" s="171"/>
      <c r="D126" s="155" t="str" cm="1">
        <f t="array" ref="D126">IFERROR(INDEX(#REF!,MATCH($C126,#REF!,0),0)," ")</f>
        <v xml:space="preserve"> </v>
      </c>
      <c r="E126" s="172"/>
      <c r="F126"/>
      <c r="G126"/>
      <c r="H126"/>
      <c r="I126"/>
      <c r="J126"/>
      <c r="K126" s="149"/>
      <c r="L126"/>
      <c r="M126"/>
      <c r="N126" s="148"/>
      <c r="O126"/>
      <c r="P126"/>
      <c r="Q126" s="133"/>
      <c r="R126"/>
      <c r="S126"/>
      <c r="T126" s="148"/>
      <c r="U126"/>
      <c r="V126"/>
      <c r="W126"/>
      <c r="X126"/>
      <c r="Y126"/>
      <c r="Z126"/>
      <c r="AA126"/>
      <c r="AB126"/>
      <c r="AC126"/>
      <c r="AD126" s="133"/>
      <c r="AE126" s="172"/>
      <c r="AF126"/>
      <c r="AG126"/>
      <c r="AH126"/>
      <c r="AI126"/>
      <c r="AJ126"/>
      <c r="AK126"/>
      <c r="AL126"/>
      <c r="AM126"/>
      <c r="AN126"/>
      <c r="AO126"/>
      <c r="AP126"/>
      <c r="AQ126" s="133"/>
      <c r="AR126"/>
      <c r="AS126"/>
      <c r="AT126"/>
      <c r="AU126"/>
      <c r="AV126"/>
      <c r="AW126"/>
      <c r="AX126"/>
      <c r="AY126"/>
      <c r="AZ126"/>
      <c r="BA126"/>
      <c r="BB126"/>
      <c r="BC126"/>
      <c r="BD126" s="133"/>
      <c r="BE126" s="172"/>
      <c r="BF126"/>
      <c r="BG126"/>
      <c r="BH126"/>
      <c r="BI126"/>
      <c r="BJ126"/>
      <c r="BK126"/>
      <c r="BL126"/>
      <c r="BM126"/>
      <c r="BN126"/>
      <c r="BO126"/>
      <c r="BP126"/>
      <c r="BQ126" s="133"/>
      <c r="BR126"/>
      <c r="BS126"/>
      <c r="BT126"/>
      <c r="BU126"/>
      <c r="BV126"/>
      <c r="BW126"/>
      <c r="BX126"/>
      <c r="BY126"/>
      <c r="BZ126"/>
      <c r="CA126"/>
      <c r="CB126"/>
      <c r="CC126"/>
      <c r="CD126" s="133"/>
      <c r="CE126"/>
      <c r="CF126"/>
      <c r="CG126"/>
      <c r="CH126"/>
      <c r="CI126"/>
      <c r="CJ126"/>
      <c r="CK126"/>
      <c r="CL126"/>
      <c r="CM126"/>
      <c r="CN126"/>
      <c r="CO126"/>
      <c r="CP126"/>
      <c r="CQ126" s="133"/>
      <c r="CR126"/>
      <c r="CS126"/>
      <c r="CT126"/>
      <c r="CU126"/>
      <c r="CV126"/>
      <c r="CW126"/>
      <c r="CX126"/>
      <c r="CY126"/>
      <c r="CZ126"/>
      <c r="DA126"/>
      <c r="DB126"/>
      <c r="DC126"/>
      <c r="DD126" s="133"/>
      <c r="DE126"/>
      <c r="DF126"/>
      <c r="DG126"/>
      <c r="DH126"/>
      <c r="DI126"/>
      <c r="DJ126"/>
      <c r="DK126"/>
      <c r="DL126"/>
      <c r="DM126"/>
      <c r="DN126"/>
      <c r="DO126"/>
      <c r="DP126"/>
      <c r="DQ126" s="133"/>
      <c r="DR126"/>
      <c r="DS126"/>
      <c r="DT126"/>
      <c r="DU126"/>
      <c r="DV126"/>
      <c r="DW126"/>
      <c r="DX126"/>
      <c r="DY126"/>
      <c r="DZ126"/>
      <c r="EA126"/>
      <c r="EB126"/>
      <c r="EC126"/>
      <c r="ED126" s="133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</row>
    <row r="127" spans="1:257">
      <c r="A127" s="170"/>
      <c r="B127" s="157" t="str" cm="1">
        <f t="array" ref="B127">IFERROR(INDEX(#REF!,MATCH($A127,#REF!,0),0),"")</f>
        <v/>
      </c>
      <c r="C127" s="171"/>
      <c r="D127" s="155" t="str" cm="1">
        <f t="array" ref="D127">IFERROR(INDEX(#REF!,MATCH($C127,#REF!,0),0)," ")</f>
        <v xml:space="preserve"> </v>
      </c>
      <c r="K127" s="149"/>
      <c r="N127" s="148"/>
      <c r="T127" s="148"/>
    </row>
    <row r="128" spans="1:257">
      <c r="A128" s="170"/>
      <c r="B128" s="157" t="str" cm="1">
        <f t="array" ref="B128">IFERROR(INDEX(#REF!,MATCH($A128,#REF!,0),0),"")</f>
        <v/>
      </c>
      <c r="C128" s="171"/>
      <c r="D128" s="155" t="str" cm="1">
        <f t="array" ref="D128">IFERROR(INDEX(#REF!,MATCH($C128,#REF!,0),0)," ")</f>
        <v xml:space="preserve"> </v>
      </c>
      <c r="K128" s="149"/>
      <c r="N128" s="148"/>
      <c r="T128" s="148"/>
    </row>
    <row r="129" spans="1:257">
      <c r="A129" s="170"/>
      <c r="B129" s="157" t="str" cm="1">
        <f t="array" ref="B129">IFERROR(INDEX(#REF!,MATCH($A129,#REF!,0),0),"")</f>
        <v/>
      </c>
      <c r="C129" s="171"/>
      <c r="D129" s="155" t="str" cm="1">
        <f t="array" ref="D129">IFERROR(INDEX(#REF!,MATCH($C129,#REF!,0),0)," ")</f>
        <v xml:space="preserve"> </v>
      </c>
      <c r="K129" s="149"/>
      <c r="N129" s="148"/>
      <c r="T129" s="148"/>
    </row>
    <row r="130" spans="1:257">
      <c r="A130" s="170"/>
      <c r="B130" s="157" t="str" cm="1">
        <f t="array" ref="B130">IFERROR(INDEX(#REF!,MATCH($A130,#REF!,0),0),"")</f>
        <v/>
      </c>
      <c r="C130" s="171"/>
      <c r="D130" s="155" t="str" cm="1">
        <f t="array" ref="D130">IFERROR(INDEX(#REF!,MATCH($C130,#REF!,0),0)," ")</f>
        <v xml:space="preserve"> </v>
      </c>
      <c r="K130" s="149"/>
      <c r="N130" s="148"/>
      <c r="T130" s="148"/>
    </row>
    <row r="131" spans="1:257" s="158" customFormat="1">
      <c r="A131" s="170"/>
      <c r="B131" s="157" t="str" cm="1">
        <f t="array" ref="B131">IFERROR(INDEX(#REF!,MATCH($A131,#REF!,0),0),"")</f>
        <v/>
      </c>
      <c r="C131" s="171"/>
      <c r="D131" s="155" t="str" cm="1">
        <f t="array" ref="D131">IFERROR(INDEX(#REF!,MATCH($C131,#REF!,0),0)," ")</f>
        <v xml:space="preserve"> </v>
      </c>
      <c r="E131" s="172"/>
      <c r="F131"/>
      <c r="G131"/>
      <c r="H131"/>
      <c r="I131"/>
      <c r="J131"/>
      <c r="K131" s="149"/>
      <c r="L131"/>
      <c r="M131"/>
      <c r="N131" s="148"/>
      <c r="O131"/>
      <c r="P131"/>
      <c r="Q131" s="133"/>
      <c r="R131"/>
      <c r="S131"/>
      <c r="T131" s="148"/>
      <c r="U131"/>
      <c r="V131"/>
      <c r="W131"/>
      <c r="X131"/>
      <c r="Y131"/>
      <c r="Z131"/>
      <c r="AA131"/>
      <c r="AB131"/>
      <c r="AC131"/>
      <c r="AD131" s="133"/>
      <c r="AE131" s="172"/>
      <c r="AF131"/>
      <c r="AG131"/>
      <c r="AH131"/>
      <c r="AI131"/>
      <c r="AJ131"/>
      <c r="AK131"/>
      <c r="AL131"/>
      <c r="AM131"/>
      <c r="AN131"/>
      <c r="AO131"/>
      <c r="AP131"/>
      <c r="AQ131" s="133"/>
      <c r="AR131"/>
      <c r="AS131"/>
      <c r="AT131"/>
      <c r="AU131"/>
      <c r="AV131"/>
      <c r="AW131"/>
      <c r="AX131"/>
      <c r="AY131"/>
      <c r="AZ131"/>
      <c r="BA131"/>
      <c r="BB131"/>
      <c r="BC131"/>
      <c r="BD131" s="133"/>
      <c r="BE131" s="172"/>
      <c r="BF131"/>
      <c r="BG131"/>
      <c r="BH131"/>
      <c r="BI131"/>
      <c r="BJ131"/>
      <c r="BK131"/>
      <c r="BL131"/>
      <c r="BM131"/>
      <c r="BN131"/>
      <c r="BO131"/>
      <c r="BP131"/>
      <c r="BQ131" s="133"/>
      <c r="BR131"/>
      <c r="BS131"/>
      <c r="BT131"/>
      <c r="BU131"/>
      <c r="BV131"/>
      <c r="BW131"/>
      <c r="BX131"/>
      <c r="BY131"/>
      <c r="BZ131"/>
      <c r="CA131"/>
      <c r="CB131"/>
      <c r="CC131"/>
      <c r="CD131" s="133"/>
      <c r="CE131"/>
      <c r="CF131"/>
      <c r="CG131"/>
      <c r="CH131"/>
      <c r="CI131"/>
      <c r="CJ131"/>
      <c r="CK131"/>
      <c r="CL131"/>
      <c r="CM131"/>
      <c r="CN131"/>
      <c r="CO131"/>
      <c r="CP131"/>
      <c r="CQ131" s="133"/>
      <c r="CR131"/>
      <c r="CS131"/>
      <c r="CT131"/>
      <c r="CU131"/>
      <c r="CV131"/>
      <c r="CW131"/>
      <c r="CX131"/>
      <c r="CY131"/>
      <c r="CZ131"/>
      <c r="DA131"/>
      <c r="DB131"/>
      <c r="DC131"/>
      <c r="DD131" s="133"/>
      <c r="DE131"/>
      <c r="DF131"/>
      <c r="DG131"/>
      <c r="DH131"/>
      <c r="DI131"/>
      <c r="DJ131"/>
      <c r="DK131"/>
      <c r="DL131"/>
      <c r="DM131"/>
      <c r="DN131"/>
      <c r="DO131"/>
      <c r="DP131"/>
      <c r="DQ131" s="133"/>
      <c r="DR131"/>
      <c r="DS131"/>
      <c r="DT131"/>
      <c r="DU131"/>
      <c r="DV131"/>
      <c r="DW131"/>
      <c r="DX131"/>
      <c r="DY131"/>
      <c r="DZ131"/>
      <c r="EA131"/>
      <c r="EB131"/>
      <c r="EC131"/>
      <c r="ED131" s="133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</row>
    <row r="132" spans="1:257">
      <c r="A132" s="170"/>
      <c r="B132" s="157" t="str" cm="1">
        <f t="array" ref="B132">IFERROR(INDEX(#REF!,MATCH($A132,#REF!,0),0),"")</f>
        <v/>
      </c>
      <c r="C132" s="171"/>
      <c r="D132" s="155" t="str" cm="1">
        <f t="array" ref="D132">IFERROR(INDEX(#REF!,MATCH($C132,#REF!,0),0)," ")</f>
        <v xml:space="preserve"> </v>
      </c>
      <c r="K132" s="149"/>
      <c r="N132" s="148"/>
      <c r="T132" s="148"/>
    </row>
    <row r="133" spans="1:257">
      <c r="A133" s="170"/>
      <c r="B133" s="157" t="str" cm="1">
        <f t="array" ref="B133">IFERROR(INDEX(#REF!,MATCH($A133,#REF!,0),0),"")</f>
        <v/>
      </c>
      <c r="C133" s="171"/>
      <c r="D133" s="155" t="str" cm="1">
        <f t="array" ref="D133">IFERROR(INDEX(#REF!,MATCH($C133,#REF!,0),0)," ")</f>
        <v xml:space="preserve"> </v>
      </c>
      <c r="K133" s="149"/>
      <c r="N133" s="148"/>
      <c r="T133" s="148"/>
    </row>
    <row r="134" spans="1:257">
      <c r="A134" s="170"/>
      <c r="B134" s="157" t="str" cm="1">
        <f t="array" ref="B134">IFERROR(INDEX(#REF!,MATCH($A134,#REF!,0),0),"")</f>
        <v/>
      </c>
      <c r="C134" s="171"/>
      <c r="D134" s="155" t="str" cm="1">
        <f t="array" ref="D134">IFERROR(INDEX(#REF!,MATCH($C134,#REF!,0),0)," ")</f>
        <v xml:space="preserve"> </v>
      </c>
      <c r="K134" s="149"/>
      <c r="N134" s="148"/>
      <c r="T134" s="148"/>
    </row>
    <row r="135" spans="1:257">
      <c r="A135" s="170"/>
      <c r="B135" s="157" t="str" cm="1">
        <f t="array" ref="B135">IFERROR(INDEX(#REF!,MATCH($A135,#REF!,0),0),"")</f>
        <v/>
      </c>
      <c r="C135" s="171"/>
      <c r="D135" s="155" t="str" cm="1">
        <f t="array" ref="D135">IFERROR(INDEX(#REF!,MATCH($C135,#REF!,0),0)," ")</f>
        <v xml:space="preserve"> </v>
      </c>
      <c r="K135" s="149"/>
      <c r="N135" s="148"/>
      <c r="T135" s="148"/>
    </row>
    <row r="136" spans="1:257">
      <c r="A136" s="170"/>
      <c r="B136" s="157" t="str" cm="1">
        <f t="array" ref="B136">IFERROR(INDEX(#REF!,MATCH($A136,#REF!,0),0),"")</f>
        <v/>
      </c>
      <c r="C136" s="171"/>
      <c r="D136" s="155" t="str" cm="1">
        <f t="array" ref="D136">IFERROR(INDEX(#REF!,MATCH($C136,#REF!,0),0)," ")</f>
        <v xml:space="preserve"> </v>
      </c>
      <c r="K136" s="149"/>
      <c r="N136" s="148"/>
      <c r="T136" s="148"/>
    </row>
    <row r="137" spans="1:257">
      <c r="A137" s="170"/>
      <c r="B137" s="157" t="str" cm="1">
        <f t="array" ref="B137">IFERROR(INDEX(#REF!,MATCH($A137,#REF!,0),0),"")</f>
        <v/>
      </c>
      <c r="C137" s="171"/>
      <c r="D137" s="155" t="str" cm="1">
        <f t="array" ref="D137">IFERROR(INDEX(#REF!,MATCH($C137,#REF!,0),0)," ")</f>
        <v xml:space="preserve"> </v>
      </c>
      <c r="K137" s="149"/>
      <c r="N137" s="148"/>
      <c r="T137" s="148"/>
    </row>
    <row r="138" spans="1:257" s="158" customFormat="1">
      <c r="A138" s="170"/>
      <c r="B138" s="157" t="str" cm="1">
        <f t="array" ref="B138">IFERROR(INDEX(#REF!,MATCH($A138,#REF!,0),0),"")</f>
        <v/>
      </c>
      <c r="C138" s="171"/>
      <c r="D138" s="155" t="str" cm="1">
        <f t="array" ref="D138">IFERROR(INDEX(#REF!,MATCH($C138,#REF!,0),0)," ")</f>
        <v xml:space="preserve"> </v>
      </c>
      <c r="E138" s="172"/>
      <c r="F138"/>
      <c r="G138"/>
      <c r="H138"/>
      <c r="I138"/>
      <c r="J138"/>
      <c r="K138" s="149"/>
      <c r="L138"/>
      <c r="M138"/>
      <c r="N138" s="148"/>
      <c r="O138"/>
      <c r="P138"/>
      <c r="Q138" s="133"/>
      <c r="R138"/>
      <c r="S138"/>
      <c r="T138" s="148"/>
      <c r="U138"/>
      <c r="V138"/>
      <c r="W138"/>
      <c r="X138"/>
      <c r="Y138"/>
      <c r="Z138"/>
      <c r="AA138"/>
      <c r="AB138"/>
      <c r="AC138"/>
      <c r="AD138" s="133"/>
      <c r="AE138" s="172"/>
      <c r="AF138"/>
      <c r="AG138"/>
      <c r="AH138"/>
      <c r="AI138"/>
      <c r="AJ138"/>
      <c r="AK138"/>
      <c r="AL138"/>
      <c r="AM138"/>
      <c r="AN138"/>
      <c r="AO138"/>
      <c r="AP138"/>
      <c r="AQ138" s="133"/>
      <c r="AR138"/>
      <c r="AS138"/>
      <c r="AT138"/>
      <c r="AU138"/>
      <c r="AV138"/>
      <c r="AW138"/>
      <c r="AX138"/>
      <c r="AY138"/>
      <c r="AZ138"/>
      <c r="BA138"/>
      <c r="BB138"/>
      <c r="BC138"/>
      <c r="BD138" s="133"/>
      <c r="BE138" s="172"/>
      <c r="BF138"/>
      <c r="BG138"/>
      <c r="BH138"/>
      <c r="BI138"/>
      <c r="BJ138"/>
      <c r="BK138"/>
      <c r="BL138"/>
      <c r="BM138"/>
      <c r="BN138"/>
      <c r="BO138"/>
      <c r="BP138"/>
      <c r="BQ138" s="133"/>
      <c r="BR138"/>
      <c r="BS138"/>
      <c r="BT138"/>
      <c r="BU138"/>
      <c r="BV138"/>
      <c r="BW138"/>
      <c r="BX138"/>
      <c r="BY138"/>
      <c r="BZ138"/>
      <c r="CA138"/>
      <c r="CB138"/>
      <c r="CC138"/>
      <c r="CD138" s="133"/>
      <c r="CE138"/>
      <c r="CF138"/>
      <c r="CG138"/>
      <c r="CH138"/>
      <c r="CI138"/>
      <c r="CJ138"/>
      <c r="CK138"/>
      <c r="CL138"/>
      <c r="CM138"/>
      <c r="CN138"/>
      <c r="CO138"/>
      <c r="CP138"/>
      <c r="CQ138" s="133"/>
      <c r="CR138"/>
      <c r="CS138"/>
      <c r="CT138"/>
      <c r="CU138"/>
      <c r="CV138"/>
      <c r="CW138"/>
      <c r="CX138"/>
      <c r="CY138"/>
      <c r="CZ138"/>
      <c r="DA138"/>
      <c r="DB138"/>
      <c r="DC138"/>
      <c r="DD138" s="133"/>
      <c r="DE138"/>
      <c r="DF138"/>
      <c r="DG138"/>
      <c r="DH138"/>
      <c r="DI138"/>
      <c r="DJ138"/>
      <c r="DK138"/>
      <c r="DL138"/>
      <c r="DM138"/>
      <c r="DN138"/>
      <c r="DO138"/>
      <c r="DP138"/>
      <c r="DQ138" s="133"/>
      <c r="DR138"/>
      <c r="DS138"/>
      <c r="DT138"/>
      <c r="DU138"/>
      <c r="DV138"/>
      <c r="DW138"/>
      <c r="DX138"/>
      <c r="DY138"/>
      <c r="DZ138"/>
      <c r="EA138"/>
      <c r="EB138"/>
      <c r="EC138"/>
      <c r="ED138" s="133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</row>
    <row r="139" spans="1:257">
      <c r="A139" s="170"/>
      <c r="B139" s="157" t="str" cm="1">
        <f t="array" ref="B139">IFERROR(INDEX(#REF!,MATCH($A139,#REF!,0),0),"")</f>
        <v/>
      </c>
      <c r="C139" s="171"/>
      <c r="D139" s="155" t="str" cm="1">
        <f t="array" ref="D139">IFERROR(INDEX(#REF!,MATCH($C139,#REF!,0),0)," ")</f>
        <v xml:space="preserve"> </v>
      </c>
      <c r="K139" s="149"/>
      <c r="N139" s="148"/>
      <c r="T139" s="148"/>
    </row>
    <row r="140" spans="1:257">
      <c r="A140" s="170"/>
      <c r="B140" s="157" t="str" cm="1">
        <f t="array" ref="B140">IFERROR(INDEX(#REF!,MATCH($A140,#REF!,0),0),"")</f>
        <v/>
      </c>
      <c r="C140" s="171"/>
      <c r="D140" s="155" t="str" cm="1">
        <f t="array" ref="D140">IFERROR(INDEX(#REF!,MATCH($C140,#REF!,0),0)," ")</f>
        <v xml:space="preserve"> </v>
      </c>
      <c r="K140" s="149"/>
      <c r="N140" s="148"/>
      <c r="T140" s="148"/>
    </row>
    <row r="141" spans="1:257" s="158" customFormat="1">
      <c r="A141" s="170"/>
      <c r="B141" s="157" t="str" cm="1">
        <f t="array" ref="B141">IFERROR(INDEX(#REF!,MATCH($A141,#REF!,0),0),"")</f>
        <v/>
      </c>
      <c r="C141" s="171"/>
      <c r="D141" s="155" t="str" cm="1">
        <f t="array" ref="D141">IFERROR(INDEX(#REF!,MATCH($C141,#REF!,0),0)," ")</f>
        <v xml:space="preserve"> </v>
      </c>
      <c r="E141" s="172"/>
      <c r="F141"/>
      <c r="G141"/>
      <c r="H141"/>
      <c r="I141"/>
      <c r="J141"/>
      <c r="K141" s="149"/>
      <c r="L141"/>
      <c r="M141"/>
      <c r="N141" s="148"/>
      <c r="O141"/>
      <c r="P141"/>
      <c r="Q141" s="133"/>
      <c r="R141"/>
      <c r="S141"/>
      <c r="T141" s="148"/>
      <c r="U141"/>
      <c r="V141"/>
      <c r="W141"/>
      <c r="X141"/>
      <c r="Y141"/>
      <c r="Z141"/>
      <c r="AA141"/>
      <c r="AB141"/>
      <c r="AC141"/>
      <c r="AD141" s="133"/>
      <c r="AE141" s="172"/>
      <c r="AF141"/>
      <c r="AG141"/>
      <c r="AH141"/>
      <c r="AI141"/>
      <c r="AJ141"/>
      <c r="AK141"/>
      <c r="AL141"/>
      <c r="AM141"/>
      <c r="AN141"/>
      <c r="AO141"/>
      <c r="AP141"/>
      <c r="AQ141" s="133"/>
      <c r="AR141"/>
      <c r="AS141"/>
      <c r="AT141"/>
      <c r="AU141"/>
      <c r="AV141"/>
      <c r="AW141"/>
      <c r="AX141"/>
      <c r="AY141"/>
      <c r="AZ141"/>
      <c r="BA141"/>
      <c r="BB141"/>
      <c r="BC141"/>
      <c r="BD141" s="133"/>
      <c r="BE141" s="172"/>
      <c r="BF141"/>
      <c r="BG141"/>
      <c r="BH141"/>
      <c r="BI141"/>
      <c r="BJ141"/>
      <c r="BK141"/>
      <c r="BL141"/>
      <c r="BM141"/>
      <c r="BN141"/>
      <c r="BO141"/>
      <c r="BP141"/>
      <c r="BQ141" s="133"/>
      <c r="BR141"/>
      <c r="BS141"/>
      <c r="BT141"/>
      <c r="BU141"/>
      <c r="BV141"/>
      <c r="BW141"/>
      <c r="BX141"/>
      <c r="BY141"/>
      <c r="BZ141"/>
      <c r="CA141"/>
      <c r="CB141"/>
      <c r="CC141"/>
      <c r="CD141" s="133"/>
      <c r="CE141"/>
      <c r="CF141"/>
      <c r="CG141"/>
      <c r="CH141"/>
      <c r="CI141"/>
      <c r="CJ141"/>
      <c r="CK141"/>
      <c r="CL141"/>
      <c r="CM141"/>
      <c r="CN141"/>
      <c r="CO141"/>
      <c r="CP141"/>
      <c r="CQ141" s="133"/>
      <c r="CR141"/>
      <c r="CS141"/>
      <c r="CT141"/>
      <c r="CU141"/>
      <c r="CV141"/>
      <c r="CW141"/>
      <c r="CX141"/>
      <c r="CY141"/>
      <c r="CZ141"/>
      <c r="DA141"/>
      <c r="DB141"/>
      <c r="DC141"/>
      <c r="DD141" s="133"/>
      <c r="DE141"/>
      <c r="DF141"/>
      <c r="DG141"/>
      <c r="DH141"/>
      <c r="DI141"/>
      <c r="DJ141"/>
      <c r="DK141"/>
      <c r="DL141"/>
      <c r="DM141"/>
      <c r="DN141"/>
      <c r="DO141"/>
      <c r="DP141"/>
      <c r="DQ141" s="133"/>
      <c r="DR141"/>
      <c r="DS141"/>
      <c r="DT141"/>
      <c r="DU141"/>
      <c r="DV141"/>
      <c r="DW141"/>
      <c r="DX141"/>
      <c r="DY141"/>
      <c r="DZ141"/>
      <c r="EA141"/>
      <c r="EB141"/>
      <c r="EC141"/>
      <c r="ED141" s="133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</row>
    <row r="142" spans="1:257">
      <c r="A142" s="170"/>
      <c r="B142" s="157" t="str" cm="1">
        <f t="array" ref="B142">IFERROR(INDEX(#REF!,MATCH($A142,#REF!,0),0),"")</f>
        <v/>
      </c>
      <c r="C142" s="171"/>
      <c r="D142" s="155" t="str" cm="1">
        <f t="array" ref="D142">IFERROR(INDEX(#REF!,MATCH($C142,#REF!,0),0)," ")</f>
        <v xml:space="preserve"> </v>
      </c>
      <c r="K142" s="149"/>
      <c r="N142" s="148"/>
      <c r="T142" s="148"/>
    </row>
    <row r="143" spans="1:257">
      <c r="A143" s="170"/>
      <c r="B143" s="157" t="str" cm="1">
        <f t="array" ref="B143">IFERROR(INDEX(#REF!,MATCH($A143,#REF!,0),0),"")</f>
        <v/>
      </c>
      <c r="C143" s="171"/>
      <c r="D143" s="155" t="str" cm="1">
        <f t="array" ref="D143">IFERROR(INDEX(#REF!,MATCH($C143,#REF!,0),0)," ")</f>
        <v xml:space="preserve"> </v>
      </c>
      <c r="K143" s="149"/>
      <c r="N143" s="148"/>
      <c r="T143" s="148"/>
    </row>
    <row r="144" spans="1:257">
      <c r="A144" s="170"/>
      <c r="B144" s="157" t="str" cm="1">
        <f t="array" ref="B144">IFERROR(INDEX(#REF!,MATCH($A144,#REF!,0),0),"")</f>
        <v/>
      </c>
      <c r="C144" s="171"/>
      <c r="D144" s="155" t="str" cm="1">
        <f t="array" ref="D144">IFERROR(INDEX(#REF!,MATCH($C144,#REF!,0),0)," ")</f>
        <v xml:space="preserve"> </v>
      </c>
      <c r="K144" s="149"/>
      <c r="N144" s="148"/>
      <c r="T144" s="148"/>
    </row>
    <row r="145" spans="1:257">
      <c r="A145" s="170"/>
      <c r="B145" s="157" t="str" cm="1">
        <f t="array" ref="B145">IFERROR(INDEX(#REF!,MATCH($A145,#REF!,0),0),"")</f>
        <v/>
      </c>
      <c r="C145" s="171"/>
      <c r="D145" s="155" t="str" cm="1">
        <f t="array" ref="D145">IFERROR(INDEX(#REF!,MATCH($C145,#REF!,0),0)," ")</f>
        <v xml:space="preserve"> </v>
      </c>
      <c r="K145" s="149"/>
      <c r="N145" s="148"/>
      <c r="T145" s="148"/>
    </row>
    <row r="146" spans="1:257">
      <c r="A146" s="170"/>
      <c r="B146" s="157" t="str" cm="1">
        <f t="array" ref="B146">IFERROR(INDEX(#REF!,MATCH($A146,#REF!,0),0),"")</f>
        <v/>
      </c>
      <c r="C146" s="171"/>
      <c r="D146" s="155" t="str" cm="1">
        <f t="array" ref="D146">IFERROR(INDEX(#REF!,MATCH($C146,#REF!,0),0)," ")</f>
        <v xml:space="preserve"> </v>
      </c>
      <c r="K146" s="149"/>
      <c r="N146" s="148"/>
      <c r="T146" s="148"/>
    </row>
    <row r="147" spans="1:257">
      <c r="A147" s="170"/>
      <c r="B147" s="157" t="str" cm="1">
        <f t="array" ref="B147">IFERROR(INDEX(#REF!,MATCH($A147,#REF!,0),0),"")</f>
        <v/>
      </c>
      <c r="C147" s="171"/>
      <c r="D147" s="155" t="str" cm="1">
        <f t="array" ref="D147">IFERROR(INDEX(#REF!,MATCH($C147,#REF!,0),0)," ")</f>
        <v xml:space="preserve"> </v>
      </c>
      <c r="K147" s="149"/>
      <c r="N147" s="148"/>
      <c r="T147" s="148"/>
    </row>
    <row r="148" spans="1:257" s="158" customFormat="1">
      <c r="A148" s="170"/>
      <c r="B148" s="157" t="str" cm="1">
        <f t="array" ref="B148">IFERROR(INDEX(#REF!,MATCH($A148,#REF!,0),0),"")</f>
        <v/>
      </c>
      <c r="C148" s="171"/>
      <c r="D148" s="155" t="str" cm="1">
        <f t="array" ref="D148">IFERROR(INDEX(#REF!,MATCH($C148,#REF!,0),0)," ")</f>
        <v xml:space="preserve"> </v>
      </c>
      <c r="E148" s="172"/>
      <c r="F148"/>
      <c r="G148"/>
      <c r="H148"/>
      <c r="I148"/>
      <c r="J148"/>
      <c r="K148" s="149"/>
      <c r="L148"/>
      <c r="M148"/>
      <c r="N148" s="148"/>
      <c r="O148"/>
      <c r="P148"/>
      <c r="Q148" s="133"/>
      <c r="R148"/>
      <c r="S148"/>
      <c r="T148" s="148"/>
      <c r="U148"/>
      <c r="V148"/>
      <c r="W148"/>
      <c r="X148"/>
      <c r="Y148"/>
      <c r="Z148"/>
      <c r="AA148"/>
      <c r="AB148"/>
      <c r="AC148"/>
      <c r="AD148" s="133"/>
      <c r="AE148" s="172"/>
      <c r="AF148"/>
      <c r="AG148"/>
      <c r="AH148"/>
      <c r="AI148"/>
      <c r="AJ148"/>
      <c r="AK148"/>
      <c r="AL148"/>
      <c r="AM148"/>
      <c r="AN148"/>
      <c r="AO148"/>
      <c r="AP148"/>
      <c r="AQ148" s="133"/>
      <c r="AR148"/>
      <c r="AS148"/>
      <c r="AT148"/>
      <c r="AU148"/>
      <c r="AV148"/>
      <c r="AW148"/>
      <c r="AX148"/>
      <c r="AY148"/>
      <c r="AZ148"/>
      <c r="BA148"/>
      <c r="BB148"/>
      <c r="BC148"/>
      <c r="BD148" s="133"/>
      <c r="BE148" s="172"/>
      <c r="BF148"/>
      <c r="BG148"/>
      <c r="BH148"/>
      <c r="BI148"/>
      <c r="BJ148"/>
      <c r="BK148"/>
      <c r="BL148"/>
      <c r="BM148"/>
      <c r="BN148"/>
      <c r="BO148"/>
      <c r="BP148"/>
      <c r="BQ148" s="133"/>
      <c r="BR148"/>
      <c r="BS148"/>
      <c r="BT148"/>
      <c r="BU148"/>
      <c r="BV148"/>
      <c r="BW148"/>
      <c r="BX148"/>
      <c r="BY148"/>
      <c r="BZ148"/>
      <c r="CA148"/>
      <c r="CB148"/>
      <c r="CC148"/>
      <c r="CD148" s="133"/>
      <c r="CE148"/>
      <c r="CF148"/>
      <c r="CG148"/>
      <c r="CH148"/>
      <c r="CI148"/>
      <c r="CJ148"/>
      <c r="CK148"/>
      <c r="CL148"/>
      <c r="CM148"/>
      <c r="CN148"/>
      <c r="CO148"/>
      <c r="CP148"/>
      <c r="CQ148" s="133"/>
      <c r="CR148"/>
      <c r="CS148"/>
      <c r="CT148"/>
      <c r="CU148"/>
      <c r="CV148"/>
      <c r="CW148"/>
      <c r="CX148"/>
      <c r="CY148"/>
      <c r="CZ148"/>
      <c r="DA148"/>
      <c r="DB148"/>
      <c r="DC148"/>
      <c r="DD148" s="133"/>
      <c r="DE148"/>
      <c r="DF148"/>
      <c r="DG148"/>
      <c r="DH148"/>
      <c r="DI148"/>
      <c r="DJ148"/>
      <c r="DK148"/>
      <c r="DL148"/>
      <c r="DM148"/>
      <c r="DN148"/>
      <c r="DO148"/>
      <c r="DP148"/>
      <c r="DQ148" s="133"/>
      <c r="DR148"/>
      <c r="DS148"/>
      <c r="DT148"/>
      <c r="DU148"/>
      <c r="DV148"/>
      <c r="DW148"/>
      <c r="DX148"/>
      <c r="DY148"/>
      <c r="DZ148"/>
      <c r="EA148"/>
      <c r="EB148"/>
      <c r="EC148"/>
      <c r="ED148" s="133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</row>
    <row r="149" spans="1:257">
      <c r="A149" s="170"/>
      <c r="B149" s="157" t="str" cm="1">
        <f t="array" ref="B149">IFERROR(INDEX(#REF!,MATCH($A149,#REF!,0),0),"")</f>
        <v/>
      </c>
      <c r="C149" s="171"/>
      <c r="D149" s="155" t="str" cm="1">
        <f t="array" ref="D149">IFERROR(INDEX(#REF!,MATCH($C149,#REF!,0),0)," ")</f>
        <v xml:space="preserve"> </v>
      </c>
      <c r="K149" s="149"/>
      <c r="N149" s="148"/>
      <c r="T149" s="148"/>
    </row>
    <row r="150" spans="1:257">
      <c r="A150" s="170"/>
      <c r="B150" s="157" t="str" cm="1">
        <f t="array" ref="B150">IFERROR(INDEX(#REF!,MATCH($A150,#REF!,0),0),"")</f>
        <v/>
      </c>
      <c r="C150" s="171"/>
      <c r="D150" s="155" t="str" cm="1">
        <f t="array" ref="D150">IFERROR(INDEX(#REF!,MATCH($C150,#REF!,0),0)," ")</f>
        <v xml:space="preserve"> </v>
      </c>
      <c r="K150" s="149"/>
      <c r="N150" s="148"/>
      <c r="T150" s="148"/>
    </row>
    <row r="151" spans="1:257">
      <c r="A151" s="170"/>
      <c r="B151" s="157" t="str" cm="1">
        <f t="array" ref="B151">IFERROR(INDEX(#REF!,MATCH($A151,#REF!,0),0),"")</f>
        <v/>
      </c>
      <c r="C151" s="171"/>
      <c r="D151" s="155" t="str" cm="1">
        <f t="array" ref="D151">IFERROR(INDEX(#REF!,MATCH($C151,#REF!,0),0)," ")</f>
        <v xml:space="preserve"> </v>
      </c>
      <c r="K151" s="149"/>
      <c r="N151" s="148"/>
      <c r="T151" s="148"/>
    </row>
    <row r="152" spans="1:257">
      <c r="A152" s="170"/>
      <c r="B152" s="157" t="str" cm="1">
        <f t="array" ref="B152">IFERROR(INDEX(#REF!,MATCH($A152,#REF!,0),0),"")</f>
        <v/>
      </c>
      <c r="C152" s="171"/>
      <c r="D152" s="155" t="str" cm="1">
        <f t="array" ref="D152">IFERROR(INDEX(#REF!,MATCH($C152,#REF!,0),0)," ")</f>
        <v xml:space="preserve"> </v>
      </c>
      <c r="K152" s="149"/>
      <c r="N152" s="148"/>
      <c r="T152" s="148"/>
    </row>
    <row r="153" spans="1:257">
      <c r="A153" s="170"/>
      <c r="B153" s="157" t="str" cm="1">
        <f t="array" ref="B153">IFERROR(INDEX(#REF!,MATCH($A153,#REF!,0),0),"")</f>
        <v/>
      </c>
      <c r="C153" s="171"/>
      <c r="D153" s="155" t="str" cm="1">
        <f t="array" ref="D153">IFERROR(INDEX(#REF!,MATCH($C153,#REF!,0),0)," ")</f>
        <v xml:space="preserve"> </v>
      </c>
      <c r="K153" s="149"/>
      <c r="N153" s="148"/>
      <c r="T153" s="148"/>
    </row>
    <row r="154" spans="1:257">
      <c r="A154" s="170"/>
      <c r="B154" s="157" t="str" cm="1">
        <f t="array" ref="B154">IFERROR(INDEX(#REF!,MATCH($A154,#REF!,0),0),"")</f>
        <v/>
      </c>
      <c r="C154" s="171"/>
      <c r="D154" s="155" t="str" cm="1">
        <f t="array" ref="D154">IFERROR(INDEX(#REF!,MATCH($C154,#REF!,0),0)," ")</f>
        <v xml:space="preserve"> </v>
      </c>
      <c r="K154" s="149"/>
      <c r="N154" s="148"/>
      <c r="T154" s="148"/>
    </row>
    <row r="155" spans="1:257">
      <c r="A155" s="170"/>
      <c r="B155" s="157" t="str" cm="1">
        <f t="array" ref="B155">IFERROR(INDEX(#REF!,MATCH($A155,#REF!,0),0),"")</f>
        <v/>
      </c>
      <c r="C155" s="171"/>
      <c r="D155" s="155" t="str" cm="1">
        <f t="array" ref="D155">IFERROR(INDEX(#REF!,MATCH($C155,#REF!,0),0)," ")</f>
        <v xml:space="preserve"> </v>
      </c>
      <c r="K155" s="149"/>
      <c r="N155" s="148"/>
      <c r="T155" s="148"/>
    </row>
    <row r="156" spans="1:257">
      <c r="A156" s="170"/>
      <c r="B156" s="157" t="str" cm="1">
        <f t="array" ref="B156">IFERROR(INDEX(#REF!,MATCH($A156,#REF!,0),0),"")</f>
        <v/>
      </c>
      <c r="C156" s="171"/>
      <c r="D156" s="155" t="str" cm="1">
        <f t="array" ref="D156">IFERROR(INDEX(#REF!,MATCH($C156,#REF!,0),0)," ")</f>
        <v xml:space="preserve"> </v>
      </c>
      <c r="K156" s="149"/>
      <c r="N156" s="148"/>
      <c r="T156" s="148"/>
    </row>
    <row r="157" spans="1:257">
      <c r="A157" s="170"/>
      <c r="B157" s="157" t="str" cm="1">
        <f t="array" ref="B157">IFERROR(INDEX(#REF!,MATCH($A157,#REF!,0),0),"")</f>
        <v/>
      </c>
      <c r="C157" s="171"/>
      <c r="D157" s="155" t="str" cm="1">
        <f t="array" ref="D157">IFERROR(INDEX(#REF!,MATCH($C157,#REF!,0),0)," ")</f>
        <v xml:space="preserve"> </v>
      </c>
      <c r="K157" s="149"/>
      <c r="N157" s="148"/>
      <c r="T157" s="148"/>
    </row>
    <row r="158" spans="1:257">
      <c r="A158" s="170"/>
      <c r="B158" s="157" t="str" cm="1">
        <f t="array" ref="B158">IFERROR(INDEX(#REF!,MATCH($A158,#REF!,0),0),"")</f>
        <v/>
      </c>
      <c r="C158" s="171"/>
      <c r="D158" s="155" t="str" cm="1">
        <f t="array" ref="D158">IFERROR(INDEX(#REF!,MATCH($C158,#REF!,0),0)," ")</f>
        <v xml:space="preserve"> </v>
      </c>
      <c r="K158" s="149"/>
      <c r="N158" s="148"/>
      <c r="T158" s="148"/>
    </row>
    <row r="159" spans="1:257">
      <c r="A159" s="170"/>
      <c r="B159" s="157" t="str" cm="1">
        <f t="array" ref="B159">IFERROR(INDEX(#REF!,MATCH($A159,#REF!,0),0),"")</f>
        <v/>
      </c>
      <c r="C159" s="171"/>
      <c r="D159" s="155" t="str" cm="1">
        <f t="array" ref="D159">IFERROR(INDEX(#REF!,MATCH($C159,#REF!,0),0)," ")</f>
        <v xml:space="preserve"> </v>
      </c>
      <c r="K159" s="149"/>
      <c r="N159" s="148"/>
      <c r="T159" s="148"/>
    </row>
    <row r="160" spans="1:257">
      <c r="A160" s="170"/>
      <c r="B160" s="157" t="str" cm="1">
        <f t="array" ref="B160">IFERROR(INDEX(#REF!,MATCH($A160,#REF!,0),0),"")</f>
        <v/>
      </c>
      <c r="C160" s="171"/>
      <c r="D160" s="155" t="str" cm="1">
        <f t="array" ref="D160">IFERROR(INDEX(#REF!,MATCH($C160,#REF!,0),0)," ")</f>
        <v xml:space="preserve"> </v>
      </c>
      <c r="K160" s="149"/>
      <c r="N160" s="148"/>
      <c r="T160" s="148"/>
    </row>
    <row r="161" spans="1:20">
      <c r="A161" s="170"/>
      <c r="B161" s="157" t="str" cm="1">
        <f t="array" ref="B161">IFERROR(INDEX(#REF!,MATCH($A161,#REF!,0),0),"")</f>
        <v/>
      </c>
      <c r="C161" s="171"/>
      <c r="D161" s="155" t="str" cm="1">
        <f t="array" ref="D161">IFERROR(INDEX(#REF!,MATCH($C161,#REF!,0),0)," ")</f>
        <v xml:space="preserve"> </v>
      </c>
      <c r="K161" s="149"/>
      <c r="N161" s="148"/>
      <c r="T161" s="148"/>
    </row>
    <row r="162" spans="1:20">
      <c r="A162" s="170"/>
      <c r="B162" s="157" t="str" cm="1">
        <f t="array" ref="B162">IFERROR(INDEX(#REF!,MATCH($A162,#REF!,0),0),"")</f>
        <v/>
      </c>
      <c r="C162" s="171"/>
      <c r="D162" s="155" t="str" cm="1">
        <f t="array" ref="D162">IFERROR(INDEX(#REF!,MATCH($C162,#REF!,0),0)," ")</f>
        <v xml:space="preserve"> </v>
      </c>
      <c r="K162" s="149"/>
      <c r="N162" s="148"/>
      <c r="T162" s="148"/>
    </row>
    <row r="163" spans="1:20">
      <c r="A163" s="170"/>
      <c r="B163" s="157" t="str" cm="1">
        <f t="array" ref="B163">IFERROR(INDEX(#REF!,MATCH($A163,#REF!,0),0),"")</f>
        <v/>
      </c>
      <c r="C163" s="171"/>
      <c r="D163" s="155" t="str" cm="1">
        <f t="array" ref="D163">IFERROR(INDEX(#REF!,MATCH($C163,#REF!,0),0)," ")</f>
        <v xml:space="preserve"> </v>
      </c>
      <c r="K163" s="149"/>
      <c r="N163" s="148"/>
      <c r="T163" s="148"/>
    </row>
    <row r="164" spans="1:20">
      <c r="A164" s="170"/>
      <c r="B164" s="157" t="str" cm="1">
        <f t="array" ref="B164">IFERROR(INDEX(#REF!,MATCH($A164,#REF!,0),0),"")</f>
        <v/>
      </c>
      <c r="C164" s="171"/>
      <c r="D164" s="155" t="str" cm="1">
        <f t="array" ref="D164">IFERROR(INDEX(#REF!,MATCH($C164,#REF!,0),0)," ")</f>
        <v xml:space="preserve"> </v>
      </c>
      <c r="K164" s="149"/>
      <c r="N164" s="148"/>
      <c r="T164" s="148"/>
    </row>
    <row r="165" spans="1:20">
      <c r="A165" s="170"/>
      <c r="B165" s="157" t="str" cm="1">
        <f t="array" ref="B165">IFERROR(INDEX(#REF!,MATCH($A165,#REF!,0),0),"")</f>
        <v/>
      </c>
      <c r="C165" s="171"/>
      <c r="D165" s="155" t="str" cm="1">
        <f t="array" ref="D165">IFERROR(INDEX(#REF!,MATCH($C165,#REF!,0),0)," ")</f>
        <v xml:space="preserve"> </v>
      </c>
      <c r="K165" s="149"/>
      <c r="N165" s="148"/>
      <c r="T165" s="148"/>
    </row>
    <row r="166" spans="1:20">
      <c r="A166" s="170"/>
      <c r="B166" s="157" t="str" cm="1">
        <f t="array" ref="B166">IFERROR(INDEX(#REF!,MATCH($A166,#REF!,0),0),"")</f>
        <v/>
      </c>
      <c r="C166" s="171"/>
      <c r="D166" s="155" t="str" cm="1">
        <f t="array" ref="D166">IFERROR(INDEX(#REF!,MATCH($C166,#REF!,0),0)," ")</f>
        <v xml:space="preserve"> </v>
      </c>
      <c r="K166" s="149"/>
      <c r="N166" s="148"/>
      <c r="T166" s="148"/>
    </row>
    <row r="167" spans="1:20">
      <c r="A167" s="170"/>
      <c r="B167" s="157" t="str" cm="1">
        <f t="array" ref="B167">IFERROR(INDEX(#REF!,MATCH($A167,#REF!,0),0),"")</f>
        <v/>
      </c>
      <c r="C167" s="171"/>
      <c r="D167" s="155" t="str" cm="1">
        <f t="array" ref="D167">IFERROR(INDEX(#REF!,MATCH($C167,#REF!,0),0)," ")</f>
        <v xml:space="preserve"> </v>
      </c>
      <c r="K167" s="149"/>
      <c r="N167" s="148"/>
      <c r="T167" s="148"/>
    </row>
    <row r="168" spans="1:20">
      <c r="A168" s="170"/>
      <c r="B168" s="157" t="str" cm="1">
        <f t="array" ref="B168">IFERROR(INDEX(#REF!,MATCH($A168,#REF!,0),0),"")</f>
        <v/>
      </c>
      <c r="C168" s="171"/>
      <c r="D168" s="155" t="str" cm="1">
        <f t="array" ref="D168">IFERROR(INDEX(#REF!,MATCH($C168,#REF!,0),0)," ")</f>
        <v xml:space="preserve"> </v>
      </c>
      <c r="K168" s="149"/>
      <c r="N168" s="148"/>
      <c r="T168" s="148"/>
    </row>
    <row r="169" spans="1:20">
      <c r="A169" s="170"/>
      <c r="B169" s="157" t="str" cm="1">
        <f t="array" ref="B169">IFERROR(INDEX(#REF!,MATCH($A169,#REF!,0),0),"")</f>
        <v/>
      </c>
      <c r="C169" s="171"/>
      <c r="D169" s="155" t="str" cm="1">
        <f t="array" ref="D169">IFERROR(INDEX(#REF!,MATCH($C169,#REF!,0),0)," ")</f>
        <v xml:space="preserve"> </v>
      </c>
      <c r="K169" s="149"/>
      <c r="N169" s="148"/>
      <c r="T169" s="148"/>
    </row>
    <row r="170" spans="1:20">
      <c r="A170" s="170"/>
      <c r="B170" s="157" t="str" cm="1">
        <f t="array" ref="B170">IFERROR(INDEX(#REF!,MATCH($A170,#REF!,0),0),"")</f>
        <v/>
      </c>
      <c r="C170" s="171"/>
      <c r="D170" s="155" t="str" cm="1">
        <f t="array" ref="D170">IFERROR(INDEX(#REF!,MATCH($C170,#REF!,0),0)," ")</f>
        <v xml:space="preserve"> </v>
      </c>
      <c r="K170" s="149"/>
      <c r="N170" s="148"/>
      <c r="T170" s="148"/>
    </row>
    <row r="171" spans="1:20">
      <c r="A171" s="170"/>
      <c r="B171" s="157" t="str" cm="1">
        <f t="array" ref="B171">IFERROR(INDEX(#REF!,MATCH($A171,#REF!,0),0),"")</f>
        <v/>
      </c>
      <c r="C171" s="171"/>
      <c r="D171" s="155" t="str" cm="1">
        <f t="array" ref="D171">IFERROR(INDEX(#REF!,MATCH($C171,#REF!,0),0)," ")</f>
        <v xml:space="preserve"> </v>
      </c>
      <c r="K171" s="149"/>
      <c r="N171" s="148"/>
      <c r="T171" s="148"/>
    </row>
    <row r="172" spans="1:20">
      <c r="A172" s="170"/>
      <c r="B172" s="157" t="str" cm="1">
        <f t="array" ref="B172">IFERROR(INDEX(#REF!,MATCH($A172,#REF!,0),0),"")</f>
        <v/>
      </c>
      <c r="C172" s="171"/>
      <c r="D172" s="155" t="str" cm="1">
        <f t="array" ref="D172">IFERROR(INDEX(#REF!,MATCH($C172,#REF!,0),0)," ")</f>
        <v xml:space="preserve"> </v>
      </c>
      <c r="K172" s="149"/>
      <c r="N172" s="148"/>
      <c r="T172" s="148"/>
    </row>
    <row r="173" spans="1:20">
      <c r="A173" s="170"/>
      <c r="B173" s="157" t="str" cm="1">
        <f t="array" ref="B173">IFERROR(INDEX(#REF!,MATCH($A173,#REF!,0),0),"")</f>
        <v/>
      </c>
      <c r="C173" s="171"/>
      <c r="D173" s="155" t="str" cm="1">
        <f t="array" ref="D173">IFERROR(INDEX(#REF!,MATCH($C173,#REF!,0),0)," ")</f>
        <v xml:space="preserve"> </v>
      </c>
      <c r="K173" s="149"/>
      <c r="N173" s="148"/>
      <c r="T173" s="148"/>
    </row>
    <row r="174" spans="1:20">
      <c r="A174" s="170"/>
      <c r="B174" s="157" t="str" cm="1">
        <f t="array" ref="B174">IFERROR(INDEX(#REF!,MATCH($A174,#REF!,0),0),"")</f>
        <v/>
      </c>
      <c r="C174" s="171"/>
      <c r="D174" s="155" t="str" cm="1">
        <f t="array" ref="D174">IFERROR(INDEX(#REF!,MATCH($C174,#REF!,0),0)," ")</f>
        <v xml:space="preserve"> </v>
      </c>
      <c r="K174" s="149"/>
      <c r="N174" s="148"/>
      <c r="T174" s="148"/>
    </row>
    <row r="175" spans="1:20">
      <c r="A175" s="170"/>
      <c r="B175" s="157" t="str" cm="1">
        <f t="array" ref="B175">IFERROR(INDEX(#REF!,MATCH($A175,#REF!,0),0),"")</f>
        <v/>
      </c>
      <c r="C175" s="171"/>
      <c r="D175" s="155" t="str" cm="1">
        <f t="array" ref="D175">IFERROR(INDEX(#REF!,MATCH($C175,#REF!,0),0)," ")</f>
        <v xml:space="preserve"> </v>
      </c>
      <c r="K175" s="149"/>
      <c r="N175" s="148"/>
      <c r="T175" s="148"/>
    </row>
    <row r="176" spans="1:20">
      <c r="A176" s="170"/>
      <c r="B176" s="157" t="str" cm="1">
        <f t="array" ref="B176">IFERROR(INDEX(#REF!,MATCH($A176,#REF!,0),0),"")</f>
        <v/>
      </c>
      <c r="C176" s="171"/>
      <c r="D176" s="155" t="str" cm="1">
        <f t="array" ref="D176">IFERROR(INDEX(#REF!,MATCH($C176,#REF!,0),0)," ")</f>
        <v xml:space="preserve"> </v>
      </c>
      <c r="K176" s="149"/>
      <c r="N176" s="148"/>
      <c r="T176" s="148"/>
    </row>
    <row r="177" spans="1:257">
      <c r="A177" s="170"/>
      <c r="B177" s="157" t="str" cm="1">
        <f t="array" ref="B177">IFERROR(INDEX(#REF!,MATCH($A177,#REF!,0),0),"")</f>
        <v/>
      </c>
      <c r="C177" s="171"/>
      <c r="D177" s="155" t="str" cm="1">
        <f t="array" ref="D177">IFERROR(INDEX(#REF!,MATCH($C177,#REF!,0),0)," ")</f>
        <v xml:space="preserve"> </v>
      </c>
      <c r="K177" s="149"/>
      <c r="N177" s="148"/>
      <c r="T177" s="148"/>
    </row>
    <row r="178" spans="1:257">
      <c r="A178" s="170"/>
      <c r="B178" s="157" t="str" cm="1">
        <f t="array" ref="B178">IFERROR(INDEX(#REF!,MATCH($A178,#REF!,0),0),"")</f>
        <v/>
      </c>
      <c r="C178" s="171"/>
      <c r="D178" s="155" t="str" cm="1">
        <f t="array" ref="D178">IFERROR(INDEX(#REF!,MATCH($C178,#REF!,0),0)," ")</f>
        <v xml:space="preserve"> </v>
      </c>
      <c r="K178" s="149"/>
      <c r="N178" s="148"/>
      <c r="T178" s="148"/>
    </row>
    <row r="179" spans="1:257">
      <c r="A179" s="170"/>
      <c r="B179" s="157" t="str" cm="1">
        <f t="array" ref="B179">IFERROR(INDEX(#REF!,MATCH($A179,#REF!,0),0),"")</f>
        <v/>
      </c>
      <c r="C179" s="171"/>
      <c r="D179" s="155" t="str" cm="1">
        <f t="array" ref="D179">IFERROR(INDEX(#REF!,MATCH($C179,#REF!,0),0)," ")</f>
        <v xml:space="preserve"> </v>
      </c>
      <c r="K179" s="149"/>
      <c r="N179" s="148"/>
      <c r="T179" s="148"/>
    </row>
    <row r="180" spans="1:257">
      <c r="A180" s="170"/>
      <c r="B180" s="157" t="str" cm="1">
        <f t="array" ref="B180">IFERROR(INDEX(#REF!,MATCH($A180,#REF!,0),0),"")</f>
        <v/>
      </c>
      <c r="C180" s="171"/>
      <c r="D180" s="155" t="str" cm="1">
        <f t="array" ref="D180">IFERROR(INDEX(#REF!,MATCH($C180,#REF!,0),0)," ")</f>
        <v xml:space="preserve"> </v>
      </c>
      <c r="K180" s="149"/>
      <c r="N180" s="148"/>
      <c r="T180" s="148"/>
    </row>
    <row r="181" spans="1:257">
      <c r="A181" s="170"/>
      <c r="B181" s="157" t="str" cm="1">
        <f t="array" ref="B181">IFERROR(INDEX(#REF!,MATCH($A181,#REF!,0),0),"")</f>
        <v/>
      </c>
      <c r="C181" s="171"/>
      <c r="D181" s="155" t="str" cm="1">
        <f t="array" ref="D181">IFERROR(INDEX(#REF!,MATCH($C181,#REF!,0),0)," ")</f>
        <v xml:space="preserve"> </v>
      </c>
      <c r="K181" s="149"/>
      <c r="N181" s="148"/>
      <c r="T181" s="148"/>
    </row>
    <row r="182" spans="1:257">
      <c r="A182" s="170"/>
      <c r="B182" s="157" t="str" cm="1">
        <f t="array" ref="B182">IFERROR(INDEX(#REF!,MATCH($A182,#REF!,0),0),"")</f>
        <v/>
      </c>
      <c r="C182" s="171"/>
      <c r="D182" s="155" t="str" cm="1">
        <f t="array" ref="D182">IFERROR(INDEX(#REF!,MATCH($C182,#REF!,0),0)," ")</f>
        <v xml:space="preserve"> </v>
      </c>
      <c r="K182" s="149"/>
      <c r="N182" s="148"/>
      <c r="T182" s="148"/>
    </row>
    <row r="183" spans="1:257">
      <c r="A183" s="170"/>
      <c r="B183" s="157" t="str" cm="1">
        <f t="array" ref="B183">IFERROR(INDEX(#REF!,MATCH($A183,#REF!,0),0),"")</f>
        <v/>
      </c>
      <c r="C183" s="171"/>
      <c r="D183" s="155" t="str" cm="1">
        <f t="array" ref="D183">IFERROR(INDEX(#REF!,MATCH($C183,#REF!,0),0)," ")</f>
        <v xml:space="preserve"> </v>
      </c>
      <c r="K183" s="149"/>
      <c r="N183" s="148"/>
      <c r="T183" s="148"/>
    </row>
    <row r="184" spans="1:257" s="158" customFormat="1">
      <c r="A184" s="170"/>
      <c r="B184" s="157" t="str" cm="1">
        <f t="array" ref="B184">IFERROR(INDEX(#REF!,MATCH($A184,#REF!,0),0),"")</f>
        <v/>
      </c>
      <c r="C184" s="171"/>
      <c r="D184" s="155" t="str" cm="1">
        <f t="array" ref="D184">IFERROR(INDEX(#REF!,MATCH($C184,#REF!,0),0)," ")</f>
        <v xml:space="preserve"> </v>
      </c>
      <c r="E184" s="172"/>
      <c r="F184"/>
      <c r="G184"/>
      <c r="H184"/>
      <c r="I184"/>
      <c r="J184"/>
      <c r="K184" s="149"/>
      <c r="L184"/>
      <c r="M184"/>
      <c r="N184" s="148"/>
      <c r="O184"/>
      <c r="P184"/>
      <c r="Q184" s="133"/>
      <c r="R184"/>
      <c r="S184"/>
      <c r="T184" s="148"/>
      <c r="U184"/>
      <c r="V184"/>
      <c r="W184"/>
      <c r="X184"/>
      <c r="Y184"/>
      <c r="Z184"/>
      <c r="AA184"/>
      <c r="AB184"/>
      <c r="AC184"/>
      <c r="AD184" s="133"/>
      <c r="AE184" s="172"/>
      <c r="AF184"/>
      <c r="AG184"/>
      <c r="AH184"/>
      <c r="AI184"/>
      <c r="AJ184"/>
      <c r="AK184"/>
      <c r="AL184"/>
      <c r="AM184"/>
      <c r="AN184"/>
      <c r="AO184"/>
      <c r="AP184"/>
      <c r="AQ184" s="133"/>
      <c r="AR184"/>
      <c r="AS184"/>
      <c r="AT184"/>
      <c r="AU184"/>
      <c r="AV184"/>
      <c r="AW184"/>
      <c r="AX184"/>
      <c r="AY184"/>
      <c r="AZ184"/>
      <c r="BA184"/>
      <c r="BB184"/>
      <c r="BC184"/>
      <c r="BD184" s="133"/>
      <c r="BE184" s="172"/>
      <c r="BF184"/>
      <c r="BG184"/>
      <c r="BH184"/>
      <c r="BI184"/>
      <c r="BJ184"/>
      <c r="BK184"/>
      <c r="BL184"/>
      <c r="BM184"/>
      <c r="BN184"/>
      <c r="BO184"/>
      <c r="BP184"/>
      <c r="BQ184" s="133"/>
      <c r="BR184"/>
      <c r="BS184"/>
      <c r="BT184"/>
      <c r="BU184"/>
      <c r="BV184"/>
      <c r="BW184"/>
      <c r="BX184"/>
      <c r="BY184"/>
      <c r="BZ184"/>
      <c r="CA184"/>
      <c r="CB184"/>
      <c r="CC184"/>
      <c r="CD184" s="133"/>
      <c r="CE184"/>
      <c r="CF184"/>
      <c r="CG184"/>
      <c r="CH184"/>
      <c r="CI184"/>
      <c r="CJ184"/>
      <c r="CK184"/>
      <c r="CL184"/>
      <c r="CM184"/>
      <c r="CN184"/>
      <c r="CO184"/>
      <c r="CP184"/>
      <c r="CQ184" s="133"/>
      <c r="CR184"/>
      <c r="CS184"/>
      <c r="CT184"/>
      <c r="CU184"/>
      <c r="CV184"/>
      <c r="CW184"/>
      <c r="CX184"/>
      <c r="CY184"/>
      <c r="CZ184"/>
      <c r="DA184"/>
      <c r="DB184"/>
      <c r="DC184"/>
      <c r="DD184" s="133"/>
      <c r="DE184"/>
      <c r="DF184"/>
      <c r="DG184"/>
      <c r="DH184"/>
      <c r="DI184"/>
      <c r="DJ184"/>
      <c r="DK184"/>
      <c r="DL184"/>
      <c r="DM184"/>
      <c r="DN184"/>
      <c r="DO184"/>
      <c r="DP184"/>
      <c r="DQ184" s="133"/>
      <c r="DR184"/>
      <c r="DS184"/>
      <c r="DT184"/>
      <c r="DU184"/>
      <c r="DV184"/>
      <c r="DW184"/>
      <c r="DX184"/>
      <c r="DY184"/>
      <c r="DZ184"/>
      <c r="EA184"/>
      <c r="EB184"/>
      <c r="EC184"/>
      <c r="ED184" s="133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</row>
    <row r="185" spans="1:257">
      <c r="A185" s="170"/>
      <c r="B185" s="157" t="str" cm="1">
        <f t="array" ref="B185">IFERROR(INDEX(#REF!,MATCH($A185,#REF!,0),0),"")</f>
        <v/>
      </c>
      <c r="C185" s="171"/>
      <c r="D185" s="155" t="str" cm="1">
        <f t="array" ref="D185">IFERROR(INDEX(#REF!,MATCH($C185,#REF!,0),0)," ")</f>
        <v xml:space="preserve"> </v>
      </c>
      <c r="K185" s="149"/>
      <c r="N185" s="148"/>
      <c r="T185" s="148"/>
    </row>
    <row r="186" spans="1:257">
      <c r="A186" s="170"/>
      <c r="B186" s="157" t="str" cm="1">
        <f t="array" ref="B186">IFERROR(INDEX(#REF!,MATCH($A186,#REF!,0),0),"")</f>
        <v/>
      </c>
      <c r="C186" s="171"/>
      <c r="D186" s="155" t="str" cm="1">
        <f t="array" ref="D186">IFERROR(INDEX(#REF!,MATCH($C186,#REF!,0),0)," ")</f>
        <v xml:space="preserve"> </v>
      </c>
      <c r="K186" s="149"/>
      <c r="N186" s="148"/>
      <c r="T186" s="148"/>
    </row>
    <row r="187" spans="1:257">
      <c r="A187" s="170"/>
      <c r="B187" s="157" t="str" cm="1">
        <f t="array" ref="B187">IFERROR(INDEX(#REF!,MATCH($A187,#REF!,0),0),"")</f>
        <v/>
      </c>
      <c r="C187" s="171"/>
      <c r="D187" s="155" t="str" cm="1">
        <f t="array" ref="D187">IFERROR(INDEX(#REF!,MATCH($C187,#REF!,0),0)," ")</f>
        <v xml:space="preserve"> </v>
      </c>
      <c r="K187" s="149"/>
      <c r="N187" s="148"/>
      <c r="T187" s="148"/>
    </row>
    <row r="188" spans="1:257">
      <c r="A188" s="170"/>
      <c r="B188" s="157" t="str" cm="1">
        <f t="array" ref="B188">IFERROR(INDEX(#REF!,MATCH($A188,#REF!,0),0),"")</f>
        <v/>
      </c>
      <c r="C188" s="171"/>
      <c r="D188" s="155" t="str" cm="1">
        <f t="array" ref="D188">IFERROR(INDEX(#REF!,MATCH($C188,#REF!,0),0)," ")</f>
        <v xml:space="preserve"> </v>
      </c>
      <c r="K188" s="149"/>
      <c r="N188" s="148"/>
      <c r="T188" s="148"/>
    </row>
    <row r="189" spans="1:257">
      <c r="A189" s="170"/>
      <c r="B189" s="157" t="str" cm="1">
        <f t="array" ref="B189">IFERROR(INDEX(#REF!,MATCH($A189,#REF!,0),0),"")</f>
        <v/>
      </c>
      <c r="C189" s="171"/>
      <c r="D189" s="155" t="str" cm="1">
        <f t="array" ref="D189">IFERROR(INDEX(#REF!,MATCH($C189,#REF!,0),0)," ")</f>
        <v xml:space="preserve"> </v>
      </c>
      <c r="K189" s="149"/>
      <c r="N189" s="148"/>
      <c r="T189" s="148"/>
    </row>
    <row r="190" spans="1:257">
      <c r="A190" s="170"/>
      <c r="B190" s="157" t="str" cm="1">
        <f t="array" ref="B190">IFERROR(INDEX(#REF!,MATCH($A190,#REF!,0),0),"")</f>
        <v/>
      </c>
      <c r="C190" s="171"/>
      <c r="D190" s="155" t="str" cm="1">
        <f t="array" ref="D190">IFERROR(INDEX(#REF!,MATCH($C190,#REF!,0),0)," ")</f>
        <v xml:space="preserve"> </v>
      </c>
      <c r="K190" s="149"/>
      <c r="N190" s="148"/>
      <c r="T190" s="148"/>
    </row>
    <row r="191" spans="1:257">
      <c r="A191" s="170"/>
      <c r="B191" s="157" t="str" cm="1">
        <f t="array" ref="B191">IFERROR(INDEX(#REF!,MATCH($A191,#REF!,0),0),"")</f>
        <v/>
      </c>
      <c r="C191" s="171"/>
      <c r="D191" s="155" t="str" cm="1">
        <f t="array" ref="D191">IFERROR(INDEX(#REF!,MATCH($C191,#REF!,0),0)," ")</f>
        <v xml:space="preserve"> </v>
      </c>
      <c r="K191" s="149"/>
      <c r="N191" s="148"/>
      <c r="T191" s="148"/>
    </row>
    <row r="192" spans="1:257">
      <c r="A192" s="170"/>
      <c r="B192" s="157" t="str" cm="1">
        <f t="array" ref="B192">IFERROR(INDEX(#REF!,MATCH($A192,#REF!,0),0),"")</f>
        <v/>
      </c>
      <c r="C192" s="171"/>
      <c r="D192" s="155" t="str" cm="1">
        <f t="array" ref="D192">IFERROR(INDEX(#REF!,MATCH($C192,#REF!,0),0)," ")</f>
        <v xml:space="preserve"> </v>
      </c>
      <c r="K192" s="149"/>
      <c r="N192" s="148"/>
      <c r="T192" s="148"/>
    </row>
    <row r="193" spans="1:257">
      <c r="A193" s="170"/>
      <c r="B193" s="157" t="str" cm="1">
        <f t="array" ref="B193">IFERROR(INDEX(#REF!,MATCH($A193,#REF!,0),0),"")</f>
        <v/>
      </c>
      <c r="C193" s="171"/>
      <c r="D193" s="155" t="str" cm="1">
        <f t="array" ref="D193">IFERROR(INDEX(#REF!,MATCH($C193,#REF!,0),0)," ")</f>
        <v xml:space="preserve"> </v>
      </c>
      <c r="K193" s="149"/>
      <c r="N193" s="148"/>
      <c r="T193" s="148"/>
    </row>
    <row r="194" spans="1:257">
      <c r="A194" s="170"/>
      <c r="B194" s="157" t="str" cm="1">
        <f t="array" ref="B194">IFERROR(INDEX(#REF!,MATCH($A194,#REF!,0),0),"")</f>
        <v/>
      </c>
      <c r="C194" s="171"/>
      <c r="D194" s="155" t="str" cm="1">
        <f t="array" ref="D194">IFERROR(INDEX(#REF!,MATCH($C194,#REF!,0),0)," ")</f>
        <v xml:space="preserve"> </v>
      </c>
      <c r="K194" s="149"/>
      <c r="N194" s="148"/>
      <c r="T194" s="148"/>
    </row>
    <row r="195" spans="1:257" s="158" customFormat="1">
      <c r="A195" s="170"/>
      <c r="B195" s="157" t="str" cm="1">
        <f t="array" ref="B195">IFERROR(INDEX(#REF!,MATCH($A195,#REF!,0),0),"")</f>
        <v/>
      </c>
      <c r="C195" s="171"/>
      <c r="D195" s="155" t="str" cm="1">
        <f t="array" ref="D195">IFERROR(INDEX(#REF!,MATCH($C195,#REF!,0),0)," ")</f>
        <v xml:space="preserve"> </v>
      </c>
      <c r="E195" s="172"/>
      <c r="F195"/>
      <c r="G195"/>
      <c r="H195"/>
      <c r="I195"/>
      <c r="J195"/>
      <c r="K195" s="149"/>
      <c r="L195"/>
      <c r="M195"/>
      <c r="N195" s="148"/>
      <c r="O195"/>
      <c r="P195"/>
      <c r="Q195" s="133"/>
      <c r="R195"/>
      <c r="S195"/>
      <c r="T195" s="148"/>
      <c r="U195"/>
      <c r="V195"/>
      <c r="W195"/>
      <c r="X195"/>
      <c r="Y195"/>
      <c r="Z195"/>
      <c r="AA195"/>
      <c r="AB195"/>
      <c r="AC195"/>
      <c r="AD195" s="133"/>
      <c r="AE195" s="172"/>
      <c r="AF195"/>
      <c r="AG195"/>
      <c r="AH195"/>
      <c r="AI195"/>
      <c r="AJ195"/>
      <c r="AK195"/>
      <c r="AL195"/>
      <c r="AM195"/>
      <c r="AN195"/>
      <c r="AO195"/>
      <c r="AP195"/>
      <c r="AQ195" s="133"/>
      <c r="AR195"/>
      <c r="AS195"/>
      <c r="AT195"/>
      <c r="AU195"/>
      <c r="AV195"/>
      <c r="AW195"/>
      <c r="AX195"/>
      <c r="AY195"/>
      <c r="AZ195"/>
      <c r="BA195"/>
      <c r="BB195"/>
      <c r="BC195"/>
      <c r="BD195" s="133"/>
      <c r="BE195" s="172"/>
      <c r="BF195"/>
      <c r="BG195"/>
      <c r="BH195"/>
      <c r="BI195"/>
      <c r="BJ195"/>
      <c r="BK195"/>
      <c r="BL195"/>
      <c r="BM195"/>
      <c r="BN195"/>
      <c r="BO195"/>
      <c r="BP195"/>
      <c r="BQ195" s="133"/>
      <c r="BR195"/>
      <c r="BS195"/>
      <c r="BT195"/>
      <c r="BU195"/>
      <c r="BV195"/>
      <c r="BW195"/>
      <c r="BX195"/>
      <c r="BY195"/>
      <c r="BZ195"/>
      <c r="CA195"/>
      <c r="CB195"/>
      <c r="CC195"/>
      <c r="CD195" s="133"/>
      <c r="CE195"/>
      <c r="CF195"/>
      <c r="CG195"/>
      <c r="CH195"/>
      <c r="CI195"/>
      <c r="CJ195"/>
      <c r="CK195"/>
      <c r="CL195"/>
      <c r="CM195"/>
      <c r="CN195"/>
      <c r="CO195"/>
      <c r="CP195"/>
      <c r="CQ195" s="133"/>
      <c r="CR195"/>
      <c r="CS195"/>
      <c r="CT195"/>
      <c r="CU195"/>
      <c r="CV195"/>
      <c r="CW195"/>
      <c r="CX195"/>
      <c r="CY195"/>
      <c r="CZ195"/>
      <c r="DA195"/>
      <c r="DB195"/>
      <c r="DC195"/>
      <c r="DD195" s="133"/>
      <c r="DE195"/>
      <c r="DF195"/>
      <c r="DG195"/>
      <c r="DH195"/>
      <c r="DI195"/>
      <c r="DJ195"/>
      <c r="DK195"/>
      <c r="DL195"/>
      <c r="DM195"/>
      <c r="DN195"/>
      <c r="DO195"/>
      <c r="DP195"/>
      <c r="DQ195" s="133"/>
      <c r="DR195"/>
      <c r="DS195"/>
      <c r="DT195"/>
      <c r="DU195"/>
      <c r="DV195"/>
      <c r="DW195"/>
      <c r="DX195"/>
      <c r="DY195"/>
      <c r="DZ195"/>
      <c r="EA195"/>
      <c r="EB195"/>
      <c r="EC195"/>
      <c r="ED195" s="133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</row>
    <row r="196" spans="1:257">
      <c r="A196" s="170"/>
      <c r="B196" s="157" t="str" cm="1">
        <f t="array" ref="B196">IFERROR(INDEX(#REF!,MATCH($A196,#REF!,0),0),"")</f>
        <v/>
      </c>
      <c r="C196" s="171"/>
      <c r="D196" s="155" t="str" cm="1">
        <f t="array" ref="D196">IFERROR(INDEX(#REF!,MATCH($C196,#REF!,0),0)," ")</f>
        <v xml:space="preserve"> </v>
      </c>
      <c r="K196" s="149"/>
      <c r="N196" s="148"/>
      <c r="T196" s="148"/>
    </row>
    <row r="197" spans="1:257">
      <c r="A197" s="170"/>
      <c r="B197" s="157" t="str" cm="1">
        <f t="array" ref="B197">IFERROR(INDEX(#REF!,MATCH($A197,#REF!,0),0),"")</f>
        <v/>
      </c>
      <c r="C197" s="171"/>
      <c r="D197" s="155" t="str" cm="1">
        <f t="array" ref="D197">IFERROR(INDEX(#REF!,MATCH($C197,#REF!,0),0)," ")</f>
        <v xml:space="preserve"> </v>
      </c>
      <c r="K197" s="149"/>
      <c r="N197" s="148"/>
      <c r="T197" s="148"/>
    </row>
    <row r="198" spans="1:257">
      <c r="A198" s="170"/>
      <c r="B198" s="157" t="str" cm="1">
        <f t="array" ref="B198">IFERROR(INDEX(#REF!,MATCH($A198,#REF!,0),0),"")</f>
        <v/>
      </c>
      <c r="C198" s="171"/>
      <c r="D198" s="155" t="str" cm="1">
        <f t="array" ref="D198">IFERROR(INDEX(#REF!,MATCH($C198,#REF!,0),0)," ")</f>
        <v xml:space="preserve"> </v>
      </c>
      <c r="K198" s="149"/>
      <c r="N198" s="148"/>
      <c r="T198" s="148"/>
    </row>
    <row r="199" spans="1:257">
      <c r="A199" s="170"/>
      <c r="B199" s="157" t="str" cm="1">
        <f t="array" ref="B199">IFERROR(INDEX(#REF!,MATCH($A199,#REF!,0),0),"")</f>
        <v/>
      </c>
      <c r="C199" s="171"/>
      <c r="D199" s="155" t="str" cm="1">
        <f t="array" ref="D199">IFERROR(INDEX(#REF!,MATCH($C199,#REF!,0),0)," ")</f>
        <v xml:space="preserve"> </v>
      </c>
      <c r="K199" s="149"/>
      <c r="N199" s="148"/>
      <c r="T199" s="148"/>
    </row>
    <row r="200" spans="1:257" s="158" customFormat="1">
      <c r="A200" s="170"/>
      <c r="B200" s="157" t="str" cm="1">
        <f t="array" ref="B200">IFERROR(INDEX(#REF!,MATCH($A200,#REF!,0),0),"")</f>
        <v/>
      </c>
      <c r="C200" s="171"/>
      <c r="D200" s="155" t="str" cm="1">
        <f t="array" ref="D200">IFERROR(INDEX(#REF!,MATCH($C200,#REF!,0),0)," ")</f>
        <v xml:space="preserve"> </v>
      </c>
      <c r="E200" s="172"/>
      <c r="F200"/>
      <c r="G200"/>
      <c r="H200"/>
      <c r="I200"/>
      <c r="J200"/>
      <c r="K200" s="149"/>
      <c r="L200"/>
      <c r="M200"/>
      <c r="N200" s="148"/>
      <c r="O200"/>
      <c r="P200"/>
      <c r="Q200" s="133"/>
      <c r="R200"/>
      <c r="S200"/>
      <c r="T200" s="148"/>
      <c r="U200"/>
      <c r="V200"/>
      <c r="W200"/>
      <c r="X200"/>
      <c r="Y200"/>
      <c r="Z200"/>
      <c r="AA200"/>
      <c r="AB200"/>
      <c r="AC200"/>
      <c r="AD200" s="133"/>
      <c r="AE200" s="172"/>
      <c r="AF200"/>
      <c r="AG200"/>
      <c r="AH200"/>
      <c r="AI200"/>
      <c r="AJ200"/>
      <c r="AK200"/>
      <c r="AL200"/>
      <c r="AM200"/>
      <c r="AN200"/>
      <c r="AO200"/>
      <c r="AP200"/>
      <c r="AQ200" s="133"/>
      <c r="AR200"/>
      <c r="AS200"/>
      <c r="AT200"/>
      <c r="AU200"/>
      <c r="AV200"/>
      <c r="AW200"/>
      <c r="AX200"/>
      <c r="AY200"/>
      <c r="AZ200"/>
      <c r="BA200"/>
      <c r="BB200"/>
      <c r="BC200"/>
      <c r="BD200" s="133"/>
      <c r="BE200" s="172"/>
      <c r="BF200"/>
      <c r="BG200"/>
      <c r="BH200"/>
      <c r="BI200"/>
      <c r="BJ200"/>
      <c r="BK200"/>
      <c r="BL200"/>
      <c r="BM200"/>
      <c r="BN200"/>
      <c r="BO200"/>
      <c r="BP200"/>
      <c r="BQ200" s="133"/>
      <c r="BR200"/>
      <c r="BS200"/>
      <c r="BT200"/>
      <c r="BU200"/>
      <c r="BV200"/>
      <c r="BW200"/>
      <c r="BX200"/>
      <c r="BY200"/>
      <c r="BZ200"/>
      <c r="CA200"/>
      <c r="CB200"/>
      <c r="CC200"/>
      <c r="CD200" s="133"/>
      <c r="CE200"/>
      <c r="CF200"/>
      <c r="CG200"/>
      <c r="CH200"/>
      <c r="CI200"/>
      <c r="CJ200"/>
      <c r="CK200"/>
      <c r="CL200"/>
      <c r="CM200"/>
      <c r="CN200"/>
      <c r="CO200"/>
      <c r="CP200"/>
      <c r="CQ200" s="133"/>
      <c r="CR200"/>
      <c r="CS200"/>
      <c r="CT200"/>
      <c r="CU200"/>
      <c r="CV200"/>
      <c r="CW200"/>
      <c r="CX200"/>
      <c r="CY200"/>
      <c r="CZ200"/>
      <c r="DA200"/>
      <c r="DB200"/>
      <c r="DC200"/>
      <c r="DD200" s="133"/>
      <c r="DE200"/>
      <c r="DF200"/>
      <c r="DG200"/>
      <c r="DH200"/>
      <c r="DI200"/>
      <c r="DJ200"/>
      <c r="DK200"/>
      <c r="DL200"/>
      <c r="DM200"/>
      <c r="DN200"/>
      <c r="DO200"/>
      <c r="DP200"/>
      <c r="DQ200" s="133"/>
      <c r="DR200"/>
      <c r="DS200"/>
      <c r="DT200"/>
      <c r="DU200"/>
      <c r="DV200"/>
      <c r="DW200"/>
      <c r="DX200"/>
      <c r="DY200"/>
      <c r="DZ200"/>
      <c r="EA200"/>
      <c r="EB200"/>
      <c r="EC200"/>
      <c r="ED200" s="133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</row>
    <row r="201" spans="1:257">
      <c r="A201" s="170"/>
      <c r="B201" s="157" t="str" cm="1">
        <f t="array" ref="B201">IFERROR(INDEX(#REF!,MATCH($A201,#REF!,0),0),"")</f>
        <v/>
      </c>
      <c r="C201" s="171"/>
      <c r="D201" s="155" t="str" cm="1">
        <f t="array" ref="D201">IFERROR(INDEX(#REF!,MATCH($C201,#REF!,0),0)," ")</f>
        <v xml:space="preserve"> </v>
      </c>
      <c r="K201" s="149"/>
      <c r="N201" s="148"/>
      <c r="T201" s="148"/>
    </row>
    <row r="202" spans="1:257">
      <c r="A202" s="170"/>
      <c r="B202" s="157" t="str" cm="1">
        <f t="array" ref="B202">IFERROR(INDEX(#REF!,MATCH($A202,#REF!,0),0),"")</f>
        <v/>
      </c>
      <c r="C202" s="171"/>
      <c r="D202" s="155" t="str" cm="1">
        <f t="array" ref="D202">IFERROR(INDEX(#REF!,MATCH($C202,#REF!,0),0)," ")</f>
        <v xml:space="preserve"> </v>
      </c>
      <c r="K202" s="149"/>
      <c r="N202" s="148"/>
      <c r="T202" s="148"/>
    </row>
    <row r="203" spans="1:257">
      <c r="A203" s="170"/>
      <c r="B203" s="157" t="str" cm="1">
        <f t="array" ref="B203">IFERROR(INDEX(#REF!,MATCH($A203,#REF!,0),0),"")</f>
        <v/>
      </c>
      <c r="C203" s="171"/>
      <c r="D203" s="155" t="str" cm="1">
        <f t="array" ref="D203">IFERROR(INDEX(#REF!,MATCH($C203,#REF!,0),0)," ")</f>
        <v xml:space="preserve"> </v>
      </c>
      <c r="K203" s="149"/>
      <c r="N203" s="148"/>
      <c r="T203" s="148"/>
    </row>
    <row r="204" spans="1:257">
      <c r="A204" s="170"/>
      <c r="B204" s="157" t="str" cm="1">
        <f t="array" ref="B204">IFERROR(INDEX(#REF!,MATCH($A204,#REF!,0),0),"")</f>
        <v/>
      </c>
      <c r="C204" s="171"/>
      <c r="D204" s="155" t="str" cm="1">
        <f t="array" ref="D204">IFERROR(INDEX(#REF!,MATCH($C204,#REF!,0),0)," ")</f>
        <v xml:space="preserve"> </v>
      </c>
      <c r="K204" s="149"/>
      <c r="N204" s="148"/>
      <c r="T204" s="148"/>
    </row>
    <row r="205" spans="1:257" s="158" customFormat="1">
      <c r="A205" s="170"/>
      <c r="B205" s="157" t="str" cm="1">
        <f t="array" ref="B205">IFERROR(INDEX(#REF!,MATCH($A205,#REF!,0),0),"")</f>
        <v/>
      </c>
      <c r="C205" s="171"/>
      <c r="D205" s="155" t="str" cm="1">
        <f t="array" ref="D205">IFERROR(INDEX(#REF!,MATCH($C205,#REF!,0),0)," ")</f>
        <v xml:space="preserve"> </v>
      </c>
      <c r="E205" s="172"/>
      <c r="F205"/>
      <c r="G205"/>
      <c r="H205"/>
      <c r="I205"/>
      <c r="J205"/>
      <c r="K205" s="149"/>
      <c r="L205"/>
      <c r="M205"/>
      <c r="N205" s="148"/>
      <c r="O205"/>
      <c r="P205"/>
      <c r="Q205" s="133"/>
      <c r="R205"/>
      <c r="S205"/>
      <c r="T205" s="148"/>
      <c r="U205"/>
      <c r="V205"/>
      <c r="W205"/>
      <c r="X205"/>
      <c r="Y205"/>
      <c r="Z205"/>
      <c r="AA205"/>
      <c r="AB205"/>
      <c r="AC205"/>
      <c r="AD205" s="133"/>
      <c r="AE205" s="172"/>
      <c r="AF205"/>
      <c r="AG205"/>
      <c r="AH205"/>
      <c r="AI205"/>
      <c r="AJ205"/>
      <c r="AK205"/>
      <c r="AL205"/>
      <c r="AM205"/>
      <c r="AN205"/>
      <c r="AO205"/>
      <c r="AP205"/>
      <c r="AQ205" s="133"/>
      <c r="AR205"/>
      <c r="AS205"/>
      <c r="AT205"/>
      <c r="AU205"/>
      <c r="AV205"/>
      <c r="AW205"/>
      <c r="AX205"/>
      <c r="AY205"/>
      <c r="AZ205"/>
      <c r="BA205"/>
      <c r="BB205"/>
      <c r="BC205"/>
      <c r="BD205" s="133"/>
      <c r="BE205" s="172"/>
      <c r="BF205"/>
      <c r="BG205"/>
      <c r="BH205"/>
      <c r="BI205"/>
      <c r="BJ205"/>
      <c r="BK205"/>
      <c r="BL205"/>
      <c r="BM205"/>
      <c r="BN205"/>
      <c r="BO205"/>
      <c r="BP205"/>
      <c r="BQ205" s="133"/>
      <c r="BR205"/>
      <c r="BS205"/>
      <c r="BT205"/>
      <c r="BU205"/>
      <c r="BV205"/>
      <c r="BW205"/>
      <c r="BX205"/>
      <c r="BY205"/>
      <c r="BZ205"/>
      <c r="CA205"/>
      <c r="CB205"/>
      <c r="CC205"/>
      <c r="CD205" s="133"/>
      <c r="CE205"/>
      <c r="CF205"/>
      <c r="CG205"/>
      <c r="CH205"/>
      <c r="CI205"/>
      <c r="CJ205"/>
      <c r="CK205"/>
      <c r="CL205"/>
      <c r="CM205"/>
      <c r="CN205"/>
      <c r="CO205"/>
      <c r="CP205"/>
      <c r="CQ205" s="133"/>
      <c r="CR205"/>
      <c r="CS205"/>
      <c r="CT205"/>
      <c r="CU205"/>
      <c r="CV205"/>
      <c r="CW205"/>
      <c r="CX205"/>
      <c r="CY205"/>
      <c r="CZ205"/>
      <c r="DA205"/>
      <c r="DB205"/>
      <c r="DC205"/>
      <c r="DD205" s="133"/>
      <c r="DE205"/>
      <c r="DF205"/>
      <c r="DG205"/>
      <c r="DH205"/>
      <c r="DI205"/>
      <c r="DJ205"/>
      <c r="DK205"/>
      <c r="DL205"/>
      <c r="DM205"/>
      <c r="DN205"/>
      <c r="DO205"/>
      <c r="DP205"/>
      <c r="DQ205" s="133"/>
      <c r="DR205"/>
      <c r="DS205"/>
      <c r="DT205"/>
      <c r="DU205"/>
      <c r="DV205"/>
      <c r="DW205"/>
      <c r="DX205"/>
      <c r="DY205"/>
      <c r="DZ205"/>
      <c r="EA205"/>
      <c r="EB205"/>
      <c r="EC205"/>
      <c r="ED205" s="133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</row>
    <row r="206" spans="1:257">
      <c r="A206" s="170"/>
      <c r="B206" s="157" t="str" cm="1">
        <f t="array" ref="B206">IFERROR(INDEX(#REF!,MATCH($A206,#REF!,0),0),"")</f>
        <v/>
      </c>
      <c r="C206" s="171"/>
      <c r="D206" s="155" t="str" cm="1">
        <f t="array" ref="D206">IFERROR(INDEX(#REF!,MATCH($C206,#REF!,0),0)," ")</f>
        <v xml:space="preserve"> </v>
      </c>
      <c r="K206" s="149"/>
      <c r="N206" s="148"/>
      <c r="T206" s="148"/>
    </row>
    <row r="207" spans="1:257">
      <c r="A207" s="170"/>
      <c r="B207" s="157" t="str" cm="1">
        <f t="array" ref="B207">IFERROR(INDEX(#REF!,MATCH($A207,#REF!,0),0),"")</f>
        <v/>
      </c>
      <c r="C207" s="171"/>
      <c r="D207" s="155" t="str" cm="1">
        <f t="array" ref="D207">IFERROR(INDEX(#REF!,MATCH($C207,#REF!,0),0)," ")</f>
        <v xml:space="preserve"> </v>
      </c>
      <c r="K207" s="149"/>
      <c r="N207" s="148"/>
      <c r="T207" s="148"/>
    </row>
    <row r="208" spans="1:257">
      <c r="A208" s="170"/>
      <c r="B208" s="157" t="str" cm="1">
        <f t="array" ref="B208">IFERROR(INDEX(#REF!,MATCH($A208,#REF!,0),0),"")</f>
        <v/>
      </c>
      <c r="C208" s="171"/>
      <c r="D208" s="155" t="str" cm="1">
        <f t="array" ref="D208">IFERROR(INDEX(#REF!,MATCH($C208,#REF!,0),0)," ")</f>
        <v xml:space="preserve"> </v>
      </c>
      <c r="K208" s="149"/>
      <c r="N208" s="148"/>
      <c r="T208" s="148"/>
    </row>
    <row r="209" spans="1:20">
      <c r="A209" s="170"/>
      <c r="B209" s="157" t="str" cm="1">
        <f t="array" ref="B209">IFERROR(INDEX(#REF!,MATCH($A209,#REF!,0),0),"")</f>
        <v/>
      </c>
      <c r="C209" s="171"/>
      <c r="D209" s="155" t="str" cm="1">
        <f t="array" ref="D209">IFERROR(INDEX(#REF!,MATCH($C209,#REF!,0),0)," ")</f>
        <v xml:space="preserve"> </v>
      </c>
      <c r="K209" s="149"/>
      <c r="N209" s="148"/>
      <c r="T209" s="148"/>
    </row>
    <row r="210" spans="1:20">
      <c r="A210" s="170"/>
      <c r="B210" s="157" t="str" cm="1">
        <f t="array" ref="B210">IFERROR(INDEX(#REF!,MATCH($A210,#REF!,0),0),"")</f>
        <v/>
      </c>
      <c r="C210" s="171"/>
      <c r="D210" s="155" t="str" cm="1">
        <f t="array" ref="D210">IFERROR(INDEX(#REF!,MATCH($C210,#REF!,0),0)," ")</f>
        <v xml:space="preserve"> </v>
      </c>
      <c r="K210" s="149"/>
      <c r="N210" s="148"/>
      <c r="T210" s="148"/>
    </row>
    <row r="211" spans="1:20">
      <c r="A211" s="170"/>
      <c r="B211" s="157" t="str" cm="1">
        <f t="array" ref="B211">IFERROR(INDEX(#REF!,MATCH($A211,#REF!,0),0),"")</f>
        <v/>
      </c>
      <c r="C211" s="171"/>
      <c r="D211" s="155" t="str" cm="1">
        <f t="array" ref="D211">IFERROR(INDEX(#REF!,MATCH($C211,#REF!,0),0)," ")</f>
        <v xml:space="preserve"> </v>
      </c>
      <c r="K211" s="149"/>
      <c r="N211" s="148"/>
      <c r="T211" s="148"/>
    </row>
    <row r="212" spans="1:20">
      <c r="A212" s="170"/>
      <c r="B212" s="157" t="str" cm="1">
        <f t="array" ref="B212">IFERROR(INDEX(#REF!,MATCH($A212,#REF!,0),0),"")</f>
        <v/>
      </c>
      <c r="C212" s="171"/>
      <c r="D212" s="155" t="str" cm="1">
        <f t="array" ref="D212">IFERROR(INDEX(#REF!,MATCH($C212,#REF!,0),0)," ")</f>
        <v xml:space="preserve"> </v>
      </c>
      <c r="K212" s="149"/>
      <c r="N212" s="148"/>
      <c r="T212" s="148"/>
    </row>
    <row r="213" spans="1:20">
      <c r="A213" s="170"/>
      <c r="B213" s="157" t="str" cm="1">
        <f t="array" ref="B213">IFERROR(INDEX(#REF!,MATCH($A213,#REF!,0),0),"")</f>
        <v/>
      </c>
      <c r="C213" s="171"/>
      <c r="D213" s="155" t="str" cm="1">
        <f t="array" ref="D213">IFERROR(INDEX(#REF!,MATCH($C213,#REF!,0),0)," ")</f>
        <v xml:space="preserve"> </v>
      </c>
      <c r="K213" s="149"/>
      <c r="N213" s="148"/>
      <c r="T213" s="148"/>
    </row>
    <row r="214" spans="1:20">
      <c r="A214" s="170"/>
      <c r="B214" s="157" t="str" cm="1">
        <f t="array" ref="B214">IFERROR(INDEX(#REF!,MATCH($A214,#REF!,0),0),"")</f>
        <v/>
      </c>
      <c r="C214" s="171"/>
      <c r="D214" s="155" t="str" cm="1">
        <f t="array" ref="D214">IFERROR(INDEX(#REF!,MATCH($C214,#REF!,0),0)," ")</f>
        <v xml:space="preserve"> </v>
      </c>
      <c r="K214" s="149"/>
      <c r="N214" s="148"/>
      <c r="T214" s="148"/>
    </row>
    <row r="215" spans="1:20">
      <c r="A215" s="170"/>
      <c r="B215" s="157" t="str" cm="1">
        <f t="array" ref="B215">IFERROR(INDEX(#REF!,MATCH($A215,#REF!,0),0),"")</f>
        <v/>
      </c>
      <c r="C215" s="171"/>
      <c r="D215" s="155" t="str" cm="1">
        <f t="array" ref="D215">IFERROR(INDEX(#REF!,MATCH($C215,#REF!,0),0)," ")</f>
        <v xml:space="preserve"> </v>
      </c>
      <c r="K215" s="149"/>
      <c r="N215" s="148"/>
      <c r="T215" s="148"/>
    </row>
    <row r="216" spans="1:20">
      <c r="A216" s="170"/>
      <c r="B216" s="157" t="str" cm="1">
        <f t="array" ref="B216">IFERROR(INDEX(#REF!,MATCH($A216,#REF!,0),0),"")</f>
        <v/>
      </c>
      <c r="C216" s="171"/>
      <c r="D216" s="155" t="str" cm="1">
        <f t="array" ref="D216">IFERROR(INDEX(#REF!,MATCH($C216,#REF!,0),0)," ")</f>
        <v xml:space="preserve"> </v>
      </c>
      <c r="K216" s="149"/>
      <c r="N216" s="148"/>
      <c r="T216" s="148"/>
    </row>
    <row r="217" spans="1:20">
      <c r="A217" s="170"/>
      <c r="B217" s="157" t="str" cm="1">
        <f t="array" ref="B217">IFERROR(INDEX(#REF!,MATCH($A217,#REF!,0),0),"")</f>
        <v/>
      </c>
      <c r="C217" s="171"/>
      <c r="D217" s="155" t="str" cm="1">
        <f t="array" ref="D217">IFERROR(INDEX(#REF!,MATCH($C217,#REF!,0),0)," ")</f>
        <v xml:space="preserve"> </v>
      </c>
      <c r="K217" s="149"/>
      <c r="N217" s="148"/>
      <c r="T217" s="148"/>
    </row>
    <row r="218" spans="1:20">
      <c r="A218" s="170"/>
      <c r="B218" s="157" t="str" cm="1">
        <f t="array" ref="B218">IFERROR(INDEX(#REF!,MATCH($A218,#REF!,0),0),"")</f>
        <v/>
      </c>
      <c r="C218" s="171"/>
      <c r="D218" s="155" t="str" cm="1">
        <f t="array" ref="D218">IFERROR(INDEX(#REF!,MATCH($C218,#REF!,0),0)," ")</f>
        <v xml:space="preserve"> </v>
      </c>
      <c r="K218" s="149"/>
      <c r="N218" s="148"/>
      <c r="T218" s="148"/>
    </row>
    <row r="219" spans="1:20">
      <c r="A219" s="170"/>
      <c r="B219" s="157" t="str" cm="1">
        <f t="array" ref="B219">IFERROR(INDEX(#REF!,MATCH($A219,#REF!,0),0),"")</f>
        <v/>
      </c>
      <c r="C219" s="171"/>
      <c r="D219" s="155" t="str" cm="1">
        <f t="array" ref="D219">IFERROR(INDEX(#REF!,MATCH($C219,#REF!,0),0)," ")</f>
        <v xml:space="preserve"> </v>
      </c>
      <c r="K219" s="149"/>
      <c r="N219" s="148"/>
      <c r="T219" s="148"/>
    </row>
    <row r="220" spans="1:20">
      <c r="A220" s="170"/>
      <c r="B220" s="157" t="str" cm="1">
        <f t="array" ref="B220">IFERROR(INDEX(#REF!,MATCH($A220,#REF!,0),0),"")</f>
        <v/>
      </c>
      <c r="C220" s="171"/>
      <c r="D220" s="155" t="str" cm="1">
        <f t="array" ref="D220">IFERROR(INDEX(#REF!,MATCH($C220,#REF!,0),0)," ")</f>
        <v xml:space="preserve"> </v>
      </c>
      <c r="K220" s="149"/>
      <c r="N220" s="148"/>
      <c r="T220" s="148"/>
    </row>
    <row r="221" spans="1:20">
      <c r="A221" s="170"/>
      <c r="B221" s="157" t="str" cm="1">
        <f t="array" ref="B221">IFERROR(INDEX(#REF!,MATCH($A221,#REF!,0),0),"")</f>
        <v/>
      </c>
      <c r="C221" s="171"/>
      <c r="D221" s="155" t="str" cm="1">
        <f t="array" ref="D221">IFERROR(INDEX(#REF!,MATCH($C221,#REF!,0),0)," ")</f>
        <v xml:space="preserve"> </v>
      </c>
      <c r="K221" s="149"/>
      <c r="N221" s="148"/>
      <c r="T221" s="148"/>
    </row>
    <row r="222" spans="1:20">
      <c r="A222" s="170"/>
      <c r="B222" s="157" t="str" cm="1">
        <f t="array" ref="B222">IFERROR(INDEX(#REF!,MATCH($A222,#REF!,0),0),"")</f>
        <v/>
      </c>
      <c r="C222" s="171"/>
      <c r="D222" s="155" t="str" cm="1">
        <f t="array" ref="D222">IFERROR(INDEX(#REF!,MATCH($C222,#REF!,0),0)," ")</f>
        <v xml:space="preserve"> </v>
      </c>
      <c r="K222" s="149"/>
      <c r="N222" s="148"/>
      <c r="T222" s="148"/>
    </row>
    <row r="223" spans="1:20">
      <c r="A223" s="170"/>
      <c r="B223" s="157" t="str" cm="1">
        <f t="array" ref="B223">IFERROR(INDEX(#REF!,MATCH($A223,#REF!,0),0),"")</f>
        <v/>
      </c>
      <c r="C223" s="171"/>
      <c r="D223" s="155" t="str" cm="1">
        <f t="array" ref="D223">IFERROR(INDEX(#REF!,MATCH($C223,#REF!,0),0)," ")</f>
        <v xml:space="preserve"> </v>
      </c>
      <c r="K223" s="149"/>
      <c r="N223" s="148"/>
      <c r="T223" s="148"/>
    </row>
    <row r="224" spans="1:20">
      <c r="A224" s="170"/>
      <c r="B224" s="157" t="str" cm="1">
        <f t="array" ref="B224">IFERROR(INDEX(#REF!,MATCH($A224,#REF!,0),0),"")</f>
        <v/>
      </c>
      <c r="C224" s="171"/>
      <c r="D224" s="155" t="str" cm="1">
        <f t="array" ref="D224">IFERROR(INDEX(#REF!,MATCH($C224,#REF!,0),0)," ")</f>
        <v xml:space="preserve"> </v>
      </c>
      <c r="K224" s="149"/>
      <c r="N224" s="148"/>
      <c r="T224" s="148"/>
    </row>
    <row r="225" spans="1:257" s="158" customFormat="1">
      <c r="A225" s="170"/>
      <c r="B225" s="157" t="str" cm="1">
        <f t="array" ref="B225">IFERROR(INDEX(#REF!,MATCH($A225,#REF!,0),0),"")</f>
        <v/>
      </c>
      <c r="C225" s="171"/>
      <c r="D225" s="155" t="str" cm="1">
        <f t="array" ref="D225">IFERROR(INDEX(#REF!,MATCH($C225,#REF!,0),0)," ")</f>
        <v xml:space="preserve"> </v>
      </c>
      <c r="E225" s="172"/>
      <c r="F225"/>
      <c r="G225"/>
      <c r="H225"/>
      <c r="I225"/>
      <c r="J225"/>
      <c r="K225" s="149"/>
      <c r="L225"/>
      <c r="M225"/>
      <c r="N225" s="148"/>
      <c r="O225"/>
      <c r="P225"/>
      <c r="Q225" s="133"/>
      <c r="R225"/>
      <c r="S225"/>
      <c r="T225" s="148"/>
      <c r="U225"/>
      <c r="V225"/>
      <c r="W225"/>
      <c r="X225"/>
      <c r="Y225"/>
      <c r="Z225"/>
      <c r="AA225"/>
      <c r="AB225"/>
      <c r="AC225"/>
      <c r="AD225" s="133"/>
      <c r="AE225" s="172"/>
      <c r="AF225"/>
      <c r="AG225"/>
      <c r="AH225"/>
      <c r="AI225"/>
      <c r="AJ225"/>
      <c r="AK225"/>
      <c r="AL225"/>
      <c r="AM225"/>
      <c r="AN225"/>
      <c r="AO225"/>
      <c r="AP225"/>
      <c r="AQ225" s="133"/>
      <c r="AR225"/>
      <c r="AS225"/>
      <c r="AT225"/>
      <c r="AU225"/>
      <c r="AV225"/>
      <c r="AW225"/>
      <c r="AX225"/>
      <c r="AY225"/>
      <c r="AZ225"/>
      <c r="BA225"/>
      <c r="BB225"/>
      <c r="BC225"/>
      <c r="BD225" s="133"/>
      <c r="BE225" s="172"/>
      <c r="BF225"/>
      <c r="BG225"/>
      <c r="BH225"/>
      <c r="BI225"/>
      <c r="BJ225"/>
      <c r="BK225"/>
      <c r="BL225"/>
      <c r="BM225"/>
      <c r="BN225"/>
      <c r="BO225"/>
      <c r="BP225"/>
      <c r="BQ225" s="133"/>
      <c r="BR225"/>
      <c r="BS225"/>
      <c r="BT225"/>
      <c r="BU225"/>
      <c r="BV225"/>
      <c r="BW225"/>
      <c r="BX225"/>
      <c r="BY225"/>
      <c r="BZ225"/>
      <c r="CA225"/>
      <c r="CB225"/>
      <c r="CC225"/>
      <c r="CD225" s="133"/>
      <c r="CE225"/>
      <c r="CF225"/>
      <c r="CG225"/>
      <c r="CH225"/>
      <c r="CI225"/>
      <c r="CJ225"/>
      <c r="CK225"/>
      <c r="CL225"/>
      <c r="CM225"/>
      <c r="CN225"/>
      <c r="CO225"/>
      <c r="CP225"/>
      <c r="CQ225" s="133"/>
      <c r="CR225"/>
      <c r="CS225"/>
      <c r="CT225"/>
      <c r="CU225"/>
      <c r="CV225"/>
      <c r="CW225"/>
      <c r="CX225"/>
      <c r="CY225"/>
      <c r="CZ225"/>
      <c r="DA225"/>
      <c r="DB225"/>
      <c r="DC225"/>
      <c r="DD225" s="133"/>
      <c r="DE225"/>
      <c r="DF225"/>
      <c r="DG225"/>
      <c r="DH225"/>
      <c r="DI225"/>
      <c r="DJ225"/>
      <c r="DK225"/>
      <c r="DL225"/>
      <c r="DM225"/>
      <c r="DN225"/>
      <c r="DO225"/>
      <c r="DP225"/>
      <c r="DQ225" s="133"/>
      <c r="DR225"/>
      <c r="DS225"/>
      <c r="DT225"/>
      <c r="DU225"/>
      <c r="DV225"/>
      <c r="DW225"/>
      <c r="DX225"/>
      <c r="DY225"/>
      <c r="DZ225"/>
      <c r="EA225"/>
      <c r="EB225"/>
      <c r="EC225"/>
      <c r="ED225" s="133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</row>
    <row r="226" spans="1:257">
      <c r="A226" s="170"/>
      <c r="B226" s="157" t="str" cm="1">
        <f t="array" ref="B226">IFERROR(INDEX(#REF!,MATCH($A226,#REF!,0),0),"")</f>
        <v/>
      </c>
      <c r="C226" s="171"/>
      <c r="D226" s="155" t="str" cm="1">
        <f t="array" ref="D226">IFERROR(INDEX(#REF!,MATCH($C226,#REF!,0),0)," ")</f>
        <v xml:space="preserve"> </v>
      </c>
      <c r="K226" s="149"/>
      <c r="N226" s="148"/>
      <c r="T226" s="148"/>
    </row>
    <row r="227" spans="1:257">
      <c r="A227" s="170"/>
      <c r="B227" s="157" t="str" cm="1">
        <f t="array" ref="B227">IFERROR(INDEX(#REF!,MATCH($A227,#REF!,0),0),"")</f>
        <v/>
      </c>
      <c r="C227" s="171"/>
      <c r="D227" s="155" t="str" cm="1">
        <f t="array" ref="D227">IFERROR(INDEX(#REF!,MATCH($C227,#REF!,0),0)," ")</f>
        <v xml:space="preserve"> </v>
      </c>
      <c r="K227" s="149"/>
      <c r="N227" s="148"/>
      <c r="T227" s="148"/>
    </row>
    <row r="228" spans="1:257">
      <c r="A228" s="170"/>
      <c r="B228" s="157" t="str" cm="1">
        <f t="array" ref="B228">IFERROR(INDEX(#REF!,MATCH($A228,#REF!,0),0),"")</f>
        <v/>
      </c>
      <c r="C228" s="171"/>
      <c r="D228" s="155" t="str" cm="1">
        <f t="array" ref="D228">IFERROR(INDEX(#REF!,MATCH($C228,#REF!,0),0)," ")</f>
        <v xml:space="preserve"> </v>
      </c>
      <c r="K228" s="149"/>
      <c r="N228" s="148"/>
      <c r="T228" s="148"/>
    </row>
    <row r="229" spans="1:257" s="158" customFormat="1">
      <c r="A229" s="170"/>
      <c r="B229" s="157" t="str" cm="1">
        <f t="array" ref="B229">IFERROR(INDEX(#REF!,MATCH($A229,#REF!,0),0),"")</f>
        <v/>
      </c>
      <c r="C229" s="171"/>
      <c r="D229" s="155" t="str" cm="1">
        <f t="array" ref="D229">IFERROR(INDEX(#REF!,MATCH($C229,#REF!,0),0)," ")</f>
        <v xml:space="preserve"> </v>
      </c>
      <c r="E229" s="172"/>
      <c r="F229"/>
      <c r="G229"/>
      <c r="H229"/>
      <c r="I229"/>
      <c r="J229"/>
      <c r="K229" s="149"/>
      <c r="L229"/>
      <c r="M229"/>
      <c r="N229" s="148"/>
      <c r="O229"/>
      <c r="P229"/>
      <c r="Q229" s="133"/>
      <c r="R229"/>
      <c r="S229"/>
      <c r="T229" s="148"/>
      <c r="U229"/>
      <c r="V229"/>
      <c r="W229"/>
      <c r="X229"/>
      <c r="Y229"/>
      <c r="Z229"/>
      <c r="AA229"/>
      <c r="AB229"/>
      <c r="AC229"/>
      <c r="AD229" s="133"/>
      <c r="AE229" s="172"/>
      <c r="AF229"/>
      <c r="AG229"/>
      <c r="AH229"/>
      <c r="AI229"/>
      <c r="AJ229"/>
      <c r="AK229"/>
      <c r="AL229"/>
      <c r="AM229"/>
      <c r="AN229"/>
      <c r="AO229"/>
      <c r="AP229"/>
      <c r="AQ229" s="133"/>
      <c r="AR229"/>
      <c r="AS229"/>
      <c r="AT229"/>
      <c r="AU229"/>
      <c r="AV229"/>
      <c r="AW229"/>
      <c r="AX229"/>
      <c r="AY229"/>
      <c r="AZ229"/>
      <c r="BA229"/>
      <c r="BB229"/>
      <c r="BC229"/>
      <c r="BD229" s="133"/>
      <c r="BE229" s="172"/>
      <c r="BF229"/>
      <c r="BG229"/>
      <c r="BH229"/>
      <c r="BI229"/>
      <c r="BJ229"/>
      <c r="BK229"/>
      <c r="BL229"/>
      <c r="BM229"/>
      <c r="BN229"/>
      <c r="BO229"/>
      <c r="BP229"/>
      <c r="BQ229" s="133"/>
      <c r="BR229"/>
      <c r="BS229"/>
      <c r="BT229"/>
      <c r="BU229"/>
      <c r="BV229"/>
      <c r="BW229"/>
      <c r="BX229"/>
      <c r="BY229"/>
      <c r="BZ229"/>
      <c r="CA229"/>
      <c r="CB229"/>
      <c r="CC229"/>
      <c r="CD229" s="133"/>
      <c r="CE229"/>
      <c r="CF229"/>
      <c r="CG229"/>
      <c r="CH229"/>
      <c r="CI229"/>
      <c r="CJ229"/>
      <c r="CK229"/>
      <c r="CL229"/>
      <c r="CM229"/>
      <c r="CN229"/>
      <c r="CO229"/>
      <c r="CP229"/>
      <c r="CQ229" s="133"/>
      <c r="CR229"/>
      <c r="CS229"/>
      <c r="CT229"/>
      <c r="CU229"/>
      <c r="CV229"/>
      <c r="CW229"/>
      <c r="CX229"/>
      <c r="CY229"/>
      <c r="CZ229"/>
      <c r="DA229"/>
      <c r="DB229"/>
      <c r="DC229"/>
      <c r="DD229" s="133"/>
      <c r="DE229"/>
      <c r="DF229"/>
      <c r="DG229"/>
      <c r="DH229"/>
      <c r="DI229"/>
      <c r="DJ229"/>
      <c r="DK229"/>
      <c r="DL229"/>
      <c r="DM229"/>
      <c r="DN229"/>
      <c r="DO229"/>
      <c r="DP229"/>
      <c r="DQ229" s="133"/>
      <c r="DR229"/>
      <c r="DS229"/>
      <c r="DT229"/>
      <c r="DU229"/>
      <c r="DV229"/>
      <c r="DW229"/>
      <c r="DX229"/>
      <c r="DY229"/>
      <c r="DZ229"/>
      <c r="EA229"/>
      <c r="EB229"/>
      <c r="EC229"/>
      <c r="ED229" s="133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</row>
    <row r="230" spans="1:257">
      <c r="A230" s="170"/>
      <c r="B230" s="157" t="str" cm="1">
        <f t="array" ref="B230">IFERROR(INDEX(#REF!,MATCH($A230,#REF!,0),0),"")</f>
        <v/>
      </c>
      <c r="C230" s="171"/>
      <c r="D230" s="155" t="str" cm="1">
        <f t="array" ref="D230">IFERROR(INDEX(#REF!,MATCH($C230,#REF!,0),0)," ")</f>
        <v xml:space="preserve"> </v>
      </c>
      <c r="K230" s="149"/>
      <c r="N230" s="148"/>
      <c r="T230" s="148"/>
    </row>
    <row r="231" spans="1:257" s="158" customFormat="1">
      <c r="A231" s="170"/>
      <c r="B231" s="157" t="str" cm="1">
        <f t="array" ref="B231">IFERROR(INDEX(#REF!,MATCH($A231,#REF!,0),0),"")</f>
        <v/>
      </c>
      <c r="C231" s="171"/>
      <c r="D231" s="155" t="str" cm="1">
        <f t="array" ref="D231">IFERROR(INDEX(#REF!,MATCH($C231,#REF!,0),0)," ")</f>
        <v xml:space="preserve"> </v>
      </c>
      <c r="E231" s="172"/>
      <c r="F231"/>
      <c r="G231"/>
      <c r="H231"/>
      <c r="I231"/>
      <c r="J231"/>
      <c r="K231" s="149"/>
      <c r="L231"/>
      <c r="M231"/>
      <c r="N231" s="148"/>
      <c r="O231"/>
      <c r="P231"/>
      <c r="Q231" s="133"/>
      <c r="R231"/>
      <c r="S231"/>
      <c r="T231" s="148"/>
      <c r="U231"/>
      <c r="V231"/>
      <c r="W231"/>
      <c r="X231"/>
      <c r="Y231"/>
      <c r="Z231"/>
      <c r="AA231"/>
      <c r="AB231"/>
      <c r="AC231"/>
      <c r="AD231" s="133"/>
      <c r="AE231" s="172"/>
      <c r="AF231"/>
      <c r="AG231"/>
      <c r="AH231"/>
      <c r="AI231"/>
      <c r="AJ231"/>
      <c r="AK231"/>
      <c r="AL231"/>
      <c r="AM231"/>
      <c r="AN231"/>
      <c r="AO231"/>
      <c r="AP231"/>
      <c r="AQ231" s="133"/>
      <c r="AR231"/>
      <c r="AS231"/>
      <c r="AT231"/>
      <c r="AU231"/>
      <c r="AV231"/>
      <c r="AW231"/>
      <c r="AX231"/>
      <c r="AY231"/>
      <c r="AZ231"/>
      <c r="BA231"/>
      <c r="BB231"/>
      <c r="BC231"/>
      <c r="BD231" s="133"/>
      <c r="BE231" s="172"/>
      <c r="BF231"/>
      <c r="BG231"/>
      <c r="BH231"/>
      <c r="BI231"/>
      <c r="BJ231"/>
      <c r="BK231"/>
      <c r="BL231"/>
      <c r="BM231"/>
      <c r="BN231"/>
      <c r="BO231"/>
      <c r="BP231"/>
      <c r="BQ231" s="133"/>
      <c r="BR231"/>
      <c r="BS231"/>
      <c r="BT231"/>
      <c r="BU231"/>
      <c r="BV231"/>
      <c r="BW231"/>
      <c r="BX231"/>
      <c r="BY231"/>
      <c r="BZ231"/>
      <c r="CA231"/>
      <c r="CB231"/>
      <c r="CC231"/>
      <c r="CD231" s="133"/>
      <c r="CE231"/>
      <c r="CF231"/>
      <c r="CG231"/>
      <c r="CH231"/>
      <c r="CI231"/>
      <c r="CJ231"/>
      <c r="CK231"/>
      <c r="CL231"/>
      <c r="CM231"/>
      <c r="CN231"/>
      <c r="CO231"/>
      <c r="CP231"/>
      <c r="CQ231" s="133"/>
      <c r="CR231"/>
      <c r="CS231"/>
      <c r="CT231"/>
      <c r="CU231"/>
      <c r="CV231"/>
      <c r="CW231"/>
      <c r="CX231"/>
      <c r="CY231"/>
      <c r="CZ231"/>
      <c r="DA231"/>
      <c r="DB231"/>
      <c r="DC231"/>
      <c r="DD231" s="133"/>
      <c r="DE231"/>
      <c r="DF231"/>
      <c r="DG231"/>
      <c r="DH231"/>
      <c r="DI231"/>
      <c r="DJ231"/>
      <c r="DK231"/>
      <c r="DL231"/>
      <c r="DM231"/>
      <c r="DN231"/>
      <c r="DO231"/>
      <c r="DP231"/>
      <c r="DQ231" s="133"/>
      <c r="DR231"/>
      <c r="DS231"/>
      <c r="DT231"/>
      <c r="DU231"/>
      <c r="DV231"/>
      <c r="DW231"/>
      <c r="DX231"/>
      <c r="DY231"/>
      <c r="DZ231"/>
      <c r="EA231"/>
      <c r="EB231"/>
      <c r="EC231"/>
      <c r="ED231" s="133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</row>
    <row r="232" spans="1:257">
      <c r="A232" s="170"/>
      <c r="B232" s="157" t="str" cm="1">
        <f t="array" ref="B232">IFERROR(INDEX(#REF!,MATCH($A232,#REF!,0),0),"")</f>
        <v/>
      </c>
      <c r="C232" s="171"/>
      <c r="D232" s="155" t="str" cm="1">
        <f t="array" ref="D232">IFERROR(INDEX(#REF!,MATCH($C232,#REF!,0),0)," ")</f>
        <v xml:space="preserve"> </v>
      </c>
      <c r="K232" s="149"/>
      <c r="N232" s="148"/>
      <c r="T232" s="148"/>
    </row>
    <row r="233" spans="1:257" s="158" customFormat="1">
      <c r="A233" s="170"/>
      <c r="B233" s="157" t="str" cm="1">
        <f t="array" ref="B233">IFERROR(INDEX(#REF!,MATCH($A233,#REF!,0),0),"")</f>
        <v/>
      </c>
      <c r="C233" s="171"/>
      <c r="D233" s="155" t="str" cm="1">
        <f t="array" ref="D233">IFERROR(INDEX(#REF!,MATCH($C233,#REF!,0),0)," ")</f>
        <v xml:space="preserve"> </v>
      </c>
      <c r="E233" s="172"/>
      <c r="F233"/>
      <c r="G233"/>
      <c r="H233"/>
      <c r="I233"/>
      <c r="J233"/>
      <c r="K233" s="149"/>
      <c r="L233"/>
      <c r="M233"/>
      <c r="N233" s="148"/>
      <c r="O233"/>
      <c r="P233"/>
      <c r="Q233" s="133"/>
      <c r="R233"/>
      <c r="S233"/>
      <c r="T233" s="148"/>
      <c r="U233"/>
      <c r="V233"/>
      <c r="W233"/>
      <c r="X233"/>
      <c r="Y233"/>
      <c r="Z233"/>
      <c r="AA233"/>
      <c r="AB233"/>
      <c r="AC233"/>
      <c r="AD233" s="133"/>
      <c r="AE233" s="172"/>
      <c r="AF233"/>
      <c r="AG233"/>
      <c r="AH233"/>
      <c r="AI233"/>
      <c r="AJ233"/>
      <c r="AK233"/>
      <c r="AL233"/>
      <c r="AM233"/>
      <c r="AN233"/>
      <c r="AO233"/>
      <c r="AP233"/>
      <c r="AQ233" s="133"/>
      <c r="AR233"/>
      <c r="AS233"/>
      <c r="AT233"/>
      <c r="AU233"/>
      <c r="AV233"/>
      <c r="AW233"/>
      <c r="AX233"/>
      <c r="AY233"/>
      <c r="AZ233"/>
      <c r="BA233"/>
      <c r="BB233"/>
      <c r="BC233"/>
      <c r="BD233" s="133"/>
      <c r="BE233" s="172"/>
      <c r="BF233"/>
      <c r="BG233"/>
      <c r="BH233"/>
      <c r="BI233"/>
      <c r="BJ233"/>
      <c r="BK233"/>
      <c r="BL233"/>
      <c r="BM233"/>
      <c r="BN233"/>
      <c r="BO233"/>
      <c r="BP233"/>
      <c r="BQ233" s="133"/>
      <c r="BR233"/>
      <c r="BS233"/>
      <c r="BT233"/>
      <c r="BU233"/>
      <c r="BV233"/>
      <c r="BW233"/>
      <c r="BX233"/>
      <c r="BY233"/>
      <c r="BZ233"/>
      <c r="CA233"/>
      <c r="CB233"/>
      <c r="CC233"/>
      <c r="CD233" s="133"/>
      <c r="CE233"/>
      <c r="CF233"/>
      <c r="CG233"/>
      <c r="CH233"/>
      <c r="CI233"/>
      <c r="CJ233"/>
      <c r="CK233"/>
      <c r="CL233"/>
      <c r="CM233"/>
      <c r="CN233"/>
      <c r="CO233"/>
      <c r="CP233"/>
      <c r="CQ233" s="133"/>
      <c r="CR233"/>
      <c r="CS233"/>
      <c r="CT233"/>
      <c r="CU233"/>
      <c r="CV233"/>
      <c r="CW233"/>
      <c r="CX233"/>
      <c r="CY233"/>
      <c r="CZ233"/>
      <c r="DA233"/>
      <c r="DB233"/>
      <c r="DC233"/>
      <c r="DD233" s="133"/>
      <c r="DE233"/>
      <c r="DF233"/>
      <c r="DG233"/>
      <c r="DH233"/>
      <c r="DI233"/>
      <c r="DJ233"/>
      <c r="DK233"/>
      <c r="DL233"/>
      <c r="DM233"/>
      <c r="DN233"/>
      <c r="DO233"/>
      <c r="DP233"/>
      <c r="DQ233" s="133"/>
      <c r="DR233"/>
      <c r="DS233"/>
      <c r="DT233"/>
      <c r="DU233"/>
      <c r="DV233"/>
      <c r="DW233"/>
      <c r="DX233"/>
      <c r="DY233"/>
      <c r="DZ233"/>
      <c r="EA233"/>
      <c r="EB233"/>
      <c r="EC233"/>
      <c r="ED233" s="1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</row>
    <row r="234" spans="1:257">
      <c r="A234" s="170"/>
      <c r="B234" s="157" t="str" cm="1">
        <f t="array" ref="B234">IFERROR(INDEX(#REF!,MATCH($A234,#REF!,0),0),"")</f>
        <v/>
      </c>
      <c r="C234" s="171"/>
      <c r="D234" s="155" t="str" cm="1">
        <f t="array" ref="D234">IFERROR(INDEX(#REF!,MATCH($C234,#REF!,0),0)," ")</f>
        <v xml:space="preserve"> </v>
      </c>
      <c r="K234" s="149"/>
      <c r="N234" s="148"/>
      <c r="T234" s="148"/>
    </row>
    <row r="235" spans="1:257">
      <c r="A235" s="170"/>
      <c r="B235" s="157" t="str" cm="1">
        <f t="array" ref="B235">IFERROR(INDEX(#REF!,MATCH($A235,#REF!,0),0),"")</f>
        <v/>
      </c>
      <c r="C235" s="171"/>
      <c r="D235" s="155" t="str" cm="1">
        <f t="array" ref="D235">IFERROR(INDEX(#REF!,MATCH($C235,#REF!,0),0)," ")</f>
        <v xml:space="preserve"> </v>
      </c>
      <c r="K235" s="149"/>
      <c r="N235" s="148"/>
      <c r="T235" s="148"/>
    </row>
    <row r="236" spans="1:257">
      <c r="A236" s="170"/>
      <c r="B236" s="157" t="str" cm="1">
        <f t="array" ref="B236">IFERROR(INDEX(#REF!,MATCH($A236,#REF!,0),0),"")</f>
        <v/>
      </c>
      <c r="C236" s="171"/>
      <c r="D236" s="155" t="str" cm="1">
        <f t="array" ref="D236">IFERROR(INDEX(#REF!,MATCH($C236,#REF!,0),0)," ")</f>
        <v xml:space="preserve"> </v>
      </c>
      <c r="K236" s="149"/>
      <c r="N236" s="148"/>
      <c r="T236" s="148"/>
    </row>
    <row r="237" spans="1:257">
      <c r="A237" s="170"/>
      <c r="B237" s="157" t="str" cm="1">
        <f t="array" ref="B237">IFERROR(INDEX(#REF!,MATCH($A237,#REF!,0),0),"")</f>
        <v/>
      </c>
      <c r="C237" s="171"/>
      <c r="D237" s="155" t="str" cm="1">
        <f t="array" ref="D237">IFERROR(INDEX(#REF!,MATCH($C237,#REF!,0),0)," ")</f>
        <v xml:space="preserve"> </v>
      </c>
      <c r="K237" s="149"/>
      <c r="N237" s="148"/>
      <c r="T237" s="148"/>
    </row>
    <row r="238" spans="1:257" s="158" customFormat="1">
      <c r="A238" s="170"/>
      <c r="B238" s="157" t="str" cm="1">
        <f t="array" ref="B238">IFERROR(INDEX(#REF!,MATCH($A238,#REF!,0),0),"")</f>
        <v/>
      </c>
      <c r="C238" s="171"/>
      <c r="D238" s="155" t="str" cm="1">
        <f t="array" ref="D238">IFERROR(INDEX(#REF!,MATCH($C238,#REF!,0),0)," ")</f>
        <v xml:space="preserve"> </v>
      </c>
      <c r="E238" s="172"/>
      <c r="F238"/>
      <c r="G238"/>
      <c r="H238"/>
      <c r="I238"/>
      <c r="J238"/>
      <c r="K238" s="149"/>
      <c r="L238"/>
      <c r="M238"/>
      <c r="N238" s="148"/>
      <c r="O238"/>
      <c r="P238"/>
      <c r="Q238" s="133"/>
      <c r="R238"/>
      <c r="S238"/>
      <c r="T238" s="148"/>
      <c r="U238"/>
      <c r="V238"/>
      <c r="W238"/>
      <c r="X238"/>
      <c r="Y238"/>
      <c r="Z238"/>
      <c r="AA238"/>
      <c r="AB238"/>
      <c r="AC238"/>
      <c r="AD238" s="133"/>
      <c r="AE238" s="172"/>
      <c r="AF238"/>
      <c r="AG238"/>
      <c r="AH238"/>
      <c r="AI238"/>
      <c r="AJ238"/>
      <c r="AK238"/>
      <c r="AL238"/>
      <c r="AM238"/>
      <c r="AN238"/>
      <c r="AO238"/>
      <c r="AP238"/>
      <c r="AQ238" s="133"/>
      <c r="AR238"/>
      <c r="AS238"/>
      <c r="AT238"/>
      <c r="AU238"/>
      <c r="AV238"/>
      <c r="AW238"/>
      <c r="AX238"/>
      <c r="AY238"/>
      <c r="AZ238"/>
      <c r="BA238"/>
      <c r="BB238"/>
      <c r="BC238"/>
      <c r="BD238" s="133"/>
      <c r="BE238" s="172"/>
      <c r="BF238"/>
      <c r="BG238"/>
      <c r="BH238"/>
      <c r="BI238"/>
      <c r="BJ238"/>
      <c r="BK238"/>
      <c r="BL238"/>
      <c r="BM238"/>
      <c r="BN238"/>
      <c r="BO238"/>
      <c r="BP238"/>
      <c r="BQ238" s="133"/>
      <c r="BR238"/>
      <c r="BS238"/>
      <c r="BT238"/>
      <c r="BU238"/>
      <c r="BV238"/>
      <c r="BW238"/>
      <c r="BX238"/>
      <c r="BY238"/>
      <c r="BZ238"/>
      <c r="CA238"/>
      <c r="CB238"/>
      <c r="CC238"/>
      <c r="CD238" s="133"/>
      <c r="CE238"/>
      <c r="CF238"/>
      <c r="CG238"/>
      <c r="CH238"/>
      <c r="CI238"/>
      <c r="CJ238"/>
      <c r="CK238"/>
      <c r="CL238"/>
      <c r="CM238"/>
      <c r="CN238"/>
      <c r="CO238"/>
      <c r="CP238"/>
      <c r="CQ238" s="133"/>
      <c r="CR238"/>
      <c r="CS238"/>
      <c r="CT238"/>
      <c r="CU238"/>
      <c r="CV238"/>
      <c r="CW238"/>
      <c r="CX238"/>
      <c r="CY238"/>
      <c r="CZ238"/>
      <c r="DA238"/>
      <c r="DB238"/>
      <c r="DC238"/>
      <c r="DD238" s="133"/>
      <c r="DE238"/>
      <c r="DF238"/>
      <c r="DG238"/>
      <c r="DH238"/>
      <c r="DI238"/>
      <c r="DJ238"/>
      <c r="DK238"/>
      <c r="DL238"/>
      <c r="DM238"/>
      <c r="DN238"/>
      <c r="DO238"/>
      <c r="DP238"/>
      <c r="DQ238" s="133"/>
      <c r="DR238"/>
      <c r="DS238"/>
      <c r="DT238"/>
      <c r="DU238"/>
      <c r="DV238"/>
      <c r="DW238"/>
      <c r="DX238"/>
      <c r="DY238"/>
      <c r="DZ238"/>
      <c r="EA238"/>
      <c r="EB238"/>
      <c r="EC238"/>
      <c r="ED238" s="133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</row>
    <row r="239" spans="1:257">
      <c r="A239" s="170"/>
      <c r="B239" s="157" t="str" cm="1">
        <f t="array" ref="B239">IFERROR(INDEX(#REF!,MATCH($A239,#REF!,0),0),"")</f>
        <v/>
      </c>
      <c r="C239" s="171"/>
      <c r="D239" s="155" t="str" cm="1">
        <f t="array" ref="D239">IFERROR(INDEX(#REF!,MATCH($C239,#REF!,0),0)," ")</f>
        <v xml:space="preserve"> </v>
      </c>
      <c r="K239" s="149"/>
      <c r="N239" s="148"/>
      <c r="T239" s="148"/>
    </row>
    <row r="240" spans="1:257">
      <c r="A240" s="170"/>
      <c r="B240" s="157" t="str" cm="1">
        <f t="array" ref="B240">IFERROR(INDEX(#REF!,MATCH($A240,#REF!,0),0),"")</f>
        <v/>
      </c>
      <c r="C240" s="171"/>
      <c r="D240" s="155" t="str" cm="1">
        <f t="array" ref="D240">IFERROR(INDEX(#REF!,MATCH($C240,#REF!,0),0)," ")</f>
        <v xml:space="preserve"> </v>
      </c>
      <c r="K240" s="149"/>
      <c r="N240" s="148"/>
      <c r="T240" s="148"/>
    </row>
    <row r="241" spans="1:257">
      <c r="A241" s="170"/>
      <c r="B241" s="157" t="str" cm="1">
        <f t="array" ref="B241">IFERROR(INDEX(#REF!,MATCH($A241,#REF!,0),0),"")</f>
        <v/>
      </c>
      <c r="C241" s="171"/>
      <c r="D241" s="155" t="str" cm="1">
        <f t="array" ref="D241">IFERROR(INDEX(#REF!,MATCH($C241,#REF!,0),0)," ")</f>
        <v xml:space="preserve"> </v>
      </c>
      <c r="K241" s="149"/>
      <c r="N241" s="148"/>
      <c r="T241" s="148"/>
    </row>
    <row r="242" spans="1:257">
      <c r="A242" s="170"/>
      <c r="B242" s="157" t="str" cm="1">
        <f t="array" ref="B242">IFERROR(INDEX(#REF!,MATCH($A242,#REF!,0),0),"")</f>
        <v/>
      </c>
      <c r="C242" s="171"/>
      <c r="D242" s="155" t="str" cm="1">
        <f t="array" ref="D242">IFERROR(INDEX(#REF!,MATCH($C242,#REF!,0),0)," ")</f>
        <v xml:space="preserve"> </v>
      </c>
      <c r="K242" s="149"/>
      <c r="N242" s="148"/>
      <c r="T242" s="148"/>
    </row>
    <row r="243" spans="1:257">
      <c r="A243" s="170"/>
      <c r="B243" s="157" t="str" cm="1">
        <f t="array" ref="B243">IFERROR(INDEX(#REF!,MATCH($A243,#REF!,0),0),"")</f>
        <v/>
      </c>
      <c r="C243" s="171"/>
      <c r="D243" s="155" t="str" cm="1">
        <f t="array" ref="D243">IFERROR(INDEX(#REF!,MATCH($C243,#REF!,0),0)," ")</f>
        <v xml:space="preserve"> </v>
      </c>
      <c r="K243" s="149"/>
      <c r="N243" s="148"/>
      <c r="T243" s="148"/>
    </row>
    <row r="244" spans="1:257" s="158" customFormat="1">
      <c r="A244" s="170"/>
      <c r="B244" s="157" t="str" cm="1">
        <f t="array" ref="B244">IFERROR(INDEX(#REF!,MATCH($A244,#REF!,0),0),"")</f>
        <v/>
      </c>
      <c r="C244" s="171"/>
      <c r="D244" s="155" t="str" cm="1">
        <f t="array" ref="D244">IFERROR(INDEX(#REF!,MATCH($C244,#REF!,0),0)," ")</f>
        <v xml:space="preserve"> </v>
      </c>
      <c r="E244" s="172"/>
      <c r="F244"/>
      <c r="G244"/>
      <c r="H244"/>
      <c r="I244"/>
      <c r="J244"/>
      <c r="K244" s="149"/>
      <c r="L244"/>
      <c r="M244"/>
      <c r="N244" s="148"/>
      <c r="O244"/>
      <c r="P244"/>
      <c r="Q244" s="133"/>
      <c r="R244"/>
      <c r="S244"/>
      <c r="T244" s="148"/>
      <c r="U244"/>
      <c r="V244"/>
      <c r="W244"/>
      <c r="X244"/>
      <c r="Y244"/>
      <c r="Z244"/>
      <c r="AA244"/>
      <c r="AB244"/>
      <c r="AC244"/>
      <c r="AD244" s="133"/>
      <c r="AE244" s="172"/>
      <c r="AF244"/>
      <c r="AG244"/>
      <c r="AH244"/>
      <c r="AI244"/>
      <c r="AJ244"/>
      <c r="AK244"/>
      <c r="AL244"/>
      <c r="AM244"/>
      <c r="AN244"/>
      <c r="AO244"/>
      <c r="AP244"/>
      <c r="AQ244" s="133"/>
      <c r="AR244"/>
      <c r="AS244"/>
      <c r="AT244"/>
      <c r="AU244"/>
      <c r="AV244"/>
      <c r="AW244"/>
      <c r="AX244"/>
      <c r="AY244"/>
      <c r="AZ244"/>
      <c r="BA244"/>
      <c r="BB244"/>
      <c r="BC244"/>
      <c r="BD244" s="133"/>
      <c r="BE244" s="172"/>
      <c r="BF244"/>
      <c r="BG244"/>
      <c r="BH244"/>
      <c r="BI244"/>
      <c r="BJ244"/>
      <c r="BK244"/>
      <c r="BL244"/>
      <c r="BM244"/>
      <c r="BN244"/>
      <c r="BO244"/>
      <c r="BP244"/>
      <c r="BQ244" s="133"/>
      <c r="BR244"/>
      <c r="BS244"/>
      <c r="BT244"/>
      <c r="BU244"/>
      <c r="BV244"/>
      <c r="BW244"/>
      <c r="BX244"/>
      <c r="BY244"/>
      <c r="BZ244"/>
      <c r="CA244"/>
      <c r="CB244"/>
      <c r="CC244"/>
      <c r="CD244" s="133"/>
      <c r="CE244"/>
      <c r="CF244"/>
      <c r="CG244"/>
      <c r="CH244"/>
      <c r="CI244"/>
      <c r="CJ244"/>
      <c r="CK244"/>
      <c r="CL244"/>
      <c r="CM244"/>
      <c r="CN244"/>
      <c r="CO244"/>
      <c r="CP244"/>
      <c r="CQ244" s="133"/>
      <c r="CR244"/>
      <c r="CS244"/>
      <c r="CT244"/>
      <c r="CU244"/>
      <c r="CV244"/>
      <c r="CW244"/>
      <c r="CX244"/>
      <c r="CY244"/>
      <c r="CZ244"/>
      <c r="DA244"/>
      <c r="DB244"/>
      <c r="DC244"/>
      <c r="DD244" s="133"/>
      <c r="DE244"/>
      <c r="DF244"/>
      <c r="DG244"/>
      <c r="DH244"/>
      <c r="DI244"/>
      <c r="DJ244"/>
      <c r="DK244"/>
      <c r="DL244"/>
      <c r="DM244"/>
      <c r="DN244"/>
      <c r="DO244"/>
      <c r="DP244"/>
      <c r="DQ244" s="133"/>
      <c r="DR244"/>
      <c r="DS244"/>
      <c r="DT244"/>
      <c r="DU244"/>
      <c r="DV244"/>
      <c r="DW244"/>
      <c r="DX244"/>
      <c r="DY244"/>
      <c r="DZ244"/>
      <c r="EA244"/>
      <c r="EB244"/>
      <c r="EC244"/>
      <c r="ED244" s="133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</row>
    <row r="245" spans="1:257">
      <c r="A245" s="170"/>
      <c r="B245" s="157" t="str" cm="1">
        <f t="array" ref="B245">IFERROR(INDEX(#REF!,MATCH($A245,#REF!,0),0),"")</f>
        <v/>
      </c>
      <c r="C245" s="171"/>
      <c r="D245" s="155" t="str" cm="1">
        <f t="array" ref="D245">IFERROR(INDEX(#REF!,MATCH($C245,#REF!,0),0)," ")</f>
        <v xml:space="preserve"> </v>
      </c>
      <c r="K245" s="149"/>
      <c r="N245" s="148"/>
      <c r="T245" s="148"/>
    </row>
    <row r="246" spans="1:257">
      <c r="A246" s="170"/>
      <c r="B246" s="157" t="str" cm="1">
        <f t="array" ref="B246">IFERROR(INDEX(#REF!,MATCH($A246,#REF!,0),0),"")</f>
        <v/>
      </c>
      <c r="C246" s="171"/>
      <c r="D246" s="155" t="str" cm="1">
        <f t="array" ref="D246">IFERROR(INDEX(#REF!,MATCH($C246,#REF!,0),0)," ")</f>
        <v xml:space="preserve"> </v>
      </c>
      <c r="K246" s="149"/>
      <c r="N246" s="148"/>
      <c r="T246" s="148"/>
    </row>
    <row r="247" spans="1:257" s="158" customFormat="1">
      <c r="A247" s="170"/>
      <c r="B247" s="157" t="str" cm="1">
        <f t="array" ref="B247">IFERROR(INDEX(#REF!,MATCH($A247,#REF!,0),0),"")</f>
        <v/>
      </c>
      <c r="C247" s="171"/>
      <c r="D247" s="155" t="str" cm="1">
        <f t="array" ref="D247">IFERROR(INDEX(#REF!,MATCH($C247,#REF!,0),0)," ")</f>
        <v xml:space="preserve"> </v>
      </c>
      <c r="E247" s="172"/>
      <c r="F247"/>
      <c r="G247"/>
      <c r="H247"/>
      <c r="I247"/>
      <c r="J247"/>
      <c r="K247" s="149"/>
      <c r="L247"/>
      <c r="M247"/>
      <c r="N247" s="148"/>
      <c r="O247"/>
      <c r="P247"/>
      <c r="Q247" s="133"/>
      <c r="R247"/>
      <c r="S247"/>
      <c r="T247" s="148"/>
      <c r="U247"/>
      <c r="V247"/>
      <c r="W247"/>
      <c r="X247"/>
      <c r="Y247"/>
      <c r="Z247"/>
      <c r="AA247"/>
      <c r="AB247"/>
      <c r="AC247"/>
      <c r="AD247" s="133"/>
      <c r="AE247" s="172"/>
      <c r="AF247"/>
      <c r="AG247"/>
      <c r="AH247"/>
      <c r="AI247"/>
      <c r="AJ247"/>
      <c r="AK247"/>
      <c r="AL247"/>
      <c r="AM247"/>
      <c r="AN247"/>
      <c r="AO247"/>
      <c r="AP247"/>
      <c r="AQ247" s="133"/>
      <c r="AR247"/>
      <c r="AS247"/>
      <c r="AT247"/>
      <c r="AU247"/>
      <c r="AV247"/>
      <c r="AW247"/>
      <c r="AX247"/>
      <c r="AY247"/>
      <c r="AZ247"/>
      <c r="BA247"/>
      <c r="BB247"/>
      <c r="BC247"/>
      <c r="BD247" s="133"/>
      <c r="BE247" s="172"/>
      <c r="BF247"/>
      <c r="BG247"/>
      <c r="BH247"/>
      <c r="BI247"/>
      <c r="BJ247"/>
      <c r="BK247"/>
      <c r="BL247"/>
      <c r="BM247"/>
      <c r="BN247"/>
      <c r="BO247"/>
      <c r="BP247"/>
      <c r="BQ247" s="133"/>
      <c r="BR247"/>
      <c r="BS247"/>
      <c r="BT247"/>
      <c r="BU247"/>
      <c r="BV247"/>
      <c r="BW247"/>
      <c r="BX247"/>
      <c r="BY247"/>
      <c r="BZ247"/>
      <c r="CA247"/>
      <c r="CB247"/>
      <c r="CC247"/>
      <c r="CD247" s="133"/>
      <c r="CE247"/>
      <c r="CF247"/>
      <c r="CG247"/>
      <c r="CH247"/>
      <c r="CI247"/>
      <c r="CJ247"/>
      <c r="CK247"/>
      <c r="CL247"/>
      <c r="CM247"/>
      <c r="CN247"/>
      <c r="CO247"/>
      <c r="CP247"/>
      <c r="CQ247" s="133"/>
      <c r="CR247"/>
      <c r="CS247"/>
      <c r="CT247"/>
      <c r="CU247"/>
      <c r="CV247"/>
      <c r="CW247"/>
      <c r="CX247"/>
      <c r="CY247"/>
      <c r="CZ247"/>
      <c r="DA247"/>
      <c r="DB247"/>
      <c r="DC247"/>
      <c r="DD247" s="133"/>
      <c r="DE247"/>
      <c r="DF247"/>
      <c r="DG247"/>
      <c r="DH247"/>
      <c r="DI247"/>
      <c r="DJ247"/>
      <c r="DK247"/>
      <c r="DL247"/>
      <c r="DM247"/>
      <c r="DN247"/>
      <c r="DO247"/>
      <c r="DP247"/>
      <c r="DQ247" s="133"/>
      <c r="DR247"/>
      <c r="DS247"/>
      <c r="DT247"/>
      <c r="DU247"/>
      <c r="DV247"/>
      <c r="DW247"/>
      <c r="DX247"/>
      <c r="DY247"/>
      <c r="DZ247"/>
      <c r="EA247"/>
      <c r="EB247"/>
      <c r="EC247"/>
      <c r="ED247" s="133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</row>
    <row r="248" spans="1:257">
      <c r="A248" s="170"/>
      <c r="B248" s="157" t="str" cm="1">
        <f t="array" ref="B248">IFERROR(INDEX(#REF!,MATCH($A248,#REF!,0),0),"")</f>
        <v/>
      </c>
      <c r="C248" s="171"/>
      <c r="D248" s="155" t="str" cm="1">
        <f t="array" ref="D248">IFERROR(INDEX(#REF!,MATCH($C248,#REF!,0),0)," ")</f>
        <v xml:space="preserve"> </v>
      </c>
      <c r="K248" s="149"/>
      <c r="N248" s="148"/>
      <c r="T248" s="148"/>
    </row>
    <row r="249" spans="1:257">
      <c r="A249" s="170"/>
      <c r="B249" s="157" t="str" cm="1">
        <f t="array" ref="B249">IFERROR(INDEX(#REF!,MATCH($A249,#REF!,0),0),"")</f>
        <v/>
      </c>
      <c r="C249" s="171"/>
      <c r="D249" s="155" t="str" cm="1">
        <f t="array" ref="D249">IFERROR(INDEX(#REF!,MATCH($C249,#REF!,0),0)," ")</f>
        <v xml:space="preserve"> </v>
      </c>
      <c r="K249" s="149"/>
      <c r="N249" s="148"/>
      <c r="T249" s="148"/>
    </row>
    <row r="250" spans="1:257" s="158" customFormat="1">
      <c r="A250" s="170"/>
      <c r="B250" s="157" t="str" cm="1">
        <f t="array" ref="B250">IFERROR(INDEX(#REF!,MATCH($A250,#REF!,0),0),"")</f>
        <v/>
      </c>
      <c r="C250" s="171"/>
      <c r="D250" s="155" t="str" cm="1">
        <f t="array" ref="D250">IFERROR(INDEX(#REF!,MATCH($C250,#REF!,0),0)," ")</f>
        <v xml:space="preserve"> </v>
      </c>
      <c r="E250" s="172"/>
      <c r="F250"/>
      <c r="G250"/>
      <c r="H250"/>
      <c r="I250"/>
      <c r="J250"/>
      <c r="K250" s="149"/>
      <c r="L250"/>
      <c r="M250"/>
      <c r="N250" s="148"/>
      <c r="O250"/>
      <c r="P250"/>
      <c r="Q250" s="133"/>
      <c r="R250"/>
      <c r="S250"/>
      <c r="T250" s="148"/>
      <c r="U250"/>
      <c r="V250"/>
      <c r="W250"/>
      <c r="X250"/>
      <c r="Y250"/>
      <c r="Z250"/>
      <c r="AA250"/>
      <c r="AB250"/>
      <c r="AC250"/>
      <c r="AD250" s="133"/>
      <c r="AE250" s="172"/>
      <c r="AF250"/>
      <c r="AG250"/>
      <c r="AH250"/>
      <c r="AI250"/>
      <c r="AJ250"/>
      <c r="AK250"/>
      <c r="AL250"/>
      <c r="AM250"/>
      <c r="AN250"/>
      <c r="AO250"/>
      <c r="AP250"/>
      <c r="AQ250" s="133"/>
      <c r="AR250"/>
      <c r="AS250"/>
      <c r="AT250"/>
      <c r="AU250"/>
      <c r="AV250"/>
      <c r="AW250"/>
      <c r="AX250"/>
      <c r="AY250"/>
      <c r="AZ250"/>
      <c r="BA250"/>
      <c r="BB250"/>
      <c r="BC250"/>
      <c r="BD250" s="133"/>
      <c r="BE250" s="172"/>
      <c r="BF250"/>
      <c r="BG250"/>
      <c r="BH250"/>
      <c r="BI250"/>
      <c r="BJ250"/>
      <c r="BK250"/>
      <c r="BL250"/>
      <c r="BM250"/>
      <c r="BN250"/>
      <c r="BO250"/>
      <c r="BP250"/>
      <c r="BQ250" s="133"/>
      <c r="BR250"/>
      <c r="BS250"/>
      <c r="BT250"/>
      <c r="BU250"/>
      <c r="BV250"/>
      <c r="BW250"/>
      <c r="BX250"/>
      <c r="BY250"/>
      <c r="BZ250"/>
      <c r="CA250"/>
      <c r="CB250"/>
      <c r="CC250"/>
      <c r="CD250" s="133"/>
      <c r="CE250"/>
      <c r="CF250"/>
      <c r="CG250"/>
      <c r="CH250"/>
      <c r="CI250"/>
      <c r="CJ250"/>
      <c r="CK250"/>
      <c r="CL250"/>
      <c r="CM250"/>
      <c r="CN250"/>
      <c r="CO250"/>
      <c r="CP250"/>
      <c r="CQ250" s="133"/>
      <c r="CR250"/>
      <c r="CS250"/>
      <c r="CT250"/>
      <c r="CU250"/>
      <c r="CV250"/>
      <c r="CW250"/>
      <c r="CX250"/>
      <c r="CY250"/>
      <c r="CZ250"/>
      <c r="DA250"/>
      <c r="DB250"/>
      <c r="DC250"/>
      <c r="DD250" s="133"/>
      <c r="DE250"/>
      <c r="DF250"/>
      <c r="DG250"/>
      <c r="DH250"/>
      <c r="DI250"/>
      <c r="DJ250"/>
      <c r="DK250"/>
      <c r="DL250"/>
      <c r="DM250"/>
      <c r="DN250"/>
      <c r="DO250"/>
      <c r="DP250"/>
      <c r="DQ250" s="133"/>
      <c r="DR250"/>
      <c r="DS250"/>
      <c r="DT250"/>
      <c r="DU250"/>
      <c r="DV250"/>
      <c r="DW250"/>
      <c r="DX250"/>
      <c r="DY250"/>
      <c r="DZ250"/>
      <c r="EA250"/>
      <c r="EB250"/>
      <c r="EC250"/>
      <c r="ED250" s="133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</row>
    <row r="251" spans="1:257">
      <c r="A251" s="170"/>
      <c r="B251" s="157" t="str" cm="1">
        <f t="array" ref="B251">IFERROR(INDEX(#REF!,MATCH($A251,#REF!,0),0),"")</f>
        <v/>
      </c>
      <c r="C251" s="171"/>
      <c r="D251" s="155" t="str" cm="1">
        <f t="array" ref="D251">IFERROR(INDEX(#REF!,MATCH($C251,#REF!,0),0)," ")</f>
        <v xml:space="preserve"> </v>
      </c>
      <c r="K251" s="149"/>
      <c r="N251" s="148"/>
      <c r="T251" s="148"/>
    </row>
    <row r="252" spans="1:257">
      <c r="A252" s="170"/>
      <c r="B252" s="157" t="str" cm="1">
        <f t="array" ref="B252">IFERROR(INDEX(#REF!,MATCH($A252,#REF!,0),0),"")</f>
        <v/>
      </c>
      <c r="C252" s="171"/>
      <c r="D252" s="155" t="str" cm="1">
        <f t="array" ref="D252">IFERROR(INDEX(#REF!,MATCH($C252,#REF!,0),0)," ")</f>
        <v xml:space="preserve"> </v>
      </c>
      <c r="K252" s="149"/>
      <c r="N252" s="148"/>
      <c r="T252" s="148"/>
    </row>
    <row r="253" spans="1:257">
      <c r="A253" s="170"/>
      <c r="B253" s="157" t="str" cm="1">
        <f t="array" ref="B253">IFERROR(INDEX(#REF!,MATCH($A253,#REF!,0),0),"")</f>
        <v/>
      </c>
      <c r="C253" s="171"/>
      <c r="D253" s="155" t="str" cm="1">
        <f t="array" ref="D253">IFERROR(INDEX(#REF!,MATCH($C253,#REF!,0),0)," ")</f>
        <v xml:space="preserve"> </v>
      </c>
      <c r="K253" s="149"/>
      <c r="N253" s="148"/>
      <c r="T253" s="148"/>
    </row>
    <row r="254" spans="1:257" s="158" customFormat="1">
      <c r="A254" s="170"/>
      <c r="B254" s="157" t="str" cm="1">
        <f t="array" ref="B254">IFERROR(INDEX(#REF!,MATCH($A254,#REF!,0),0),"")</f>
        <v/>
      </c>
      <c r="C254" s="171"/>
      <c r="D254" s="155" t="str" cm="1">
        <f t="array" ref="D254">IFERROR(INDEX(#REF!,MATCH($C254,#REF!,0),0)," ")</f>
        <v xml:space="preserve"> </v>
      </c>
      <c r="E254" s="172"/>
      <c r="F254"/>
      <c r="G254"/>
      <c r="H254"/>
      <c r="I254"/>
      <c r="J254"/>
      <c r="K254" s="149"/>
      <c r="L254"/>
      <c r="M254"/>
      <c r="N254" s="148"/>
      <c r="O254"/>
      <c r="P254"/>
      <c r="Q254" s="133"/>
      <c r="R254"/>
      <c r="S254"/>
      <c r="T254" s="148"/>
      <c r="U254"/>
      <c r="V254"/>
      <c r="W254"/>
      <c r="X254"/>
      <c r="Y254"/>
      <c r="Z254"/>
      <c r="AA254"/>
      <c r="AB254"/>
      <c r="AC254"/>
      <c r="AD254" s="133"/>
      <c r="AE254" s="172"/>
      <c r="AF254"/>
      <c r="AG254"/>
      <c r="AH254"/>
      <c r="AI254"/>
      <c r="AJ254"/>
      <c r="AK254"/>
      <c r="AL254"/>
      <c r="AM254"/>
      <c r="AN254"/>
      <c r="AO254"/>
      <c r="AP254"/>
      <c r="AQ254" s="133"/>
      <c r="AR254"/>
      <c r="AS254"/>
      <c r="AT254"/>
      <c r="AU254"/>
      <c r="AV254"/>
      <c r="AW254"/>
      <c r="AX254"/>
      <c r="AY254"/>
      <c r="AZ254"/>
      <c r="BA254"/>
      <c r="BB254"/>
      <c r="BC254"/>
      <c r="BD254" s="133"/>
      <c r="BE254" s="172"/>
      <c r="BF254"/>
      <c r="BG254"/>
      <c r="BH254"/>
      <c r="BI254"/>
      <c r="BJ254"/>
      <c r="BK254"/>
      <c r="BL254"/>
      <c r="BM254"/>
      <c r="BN254"/>
      <c r="BO254"/>
      <c r="BP254"/>
      <c r="BQ254" s="133"/>
      <c r="BR254"/>
      <c r="BS254"/>
      <c r="BT254"/>
      <c r="BU254"/>
      <c r="BV254"/>
      <c r="BW254"/>
      <c r="BX254"/>
      <c r="BY254"/>
      <c r="BZ254"/>
      <c r="CA254"/>
      <c r="CB254"/>
      <c r="CC254"/>
      <c r="CD254" s="133"/>
      <c r="CE254"/>
      <c r="CF254"/>
      <c r="CG254"/>
      <c r="CH254"/>
      <c r="CI254"/>
      <c r="CJ254"/>
      <c r="CK254"/>
      <c r="CL254"/>
      <c r="CM254"/>
      <c r="CN254"/>
      <c r="CO254"/>
      <c r="CP254"/>
      <c r="CQ254" s="133"/>
      <c r="CR254"/>
      <c r="CS254"/>
      <c r="CT254"/>
      <c r="CU254"/>
      <c r="CV254"/>
      <c r="CW254"/>
      <c r="CX254"/>
      <c r="CY254"/>
      <c r="CZ254"/>
      <c r="DA254"/>
      <c r="DB254"/>
      <c r="DC254"/>
      <c r="DD254" s="133"/>
      <c r="DE254"/>
      <c r="DF254"/>
      <c r="DG254"/>
      <c r="DH254"/>
      <c r="DI254"/>
      <c r="DJ254"/>
      <c r="DK254"/>
      <c r="DL254"/>
      <c r="DM254"/>
      <c r="DN254"/>
      <c r="DO254"/>
      <c r="DP254"/>
      <c r="DQ254" s="133"/>
      <c r="DR254"/>
      <c r="DS254"/>
      <c r="DT254"/>
      <c r="DU254"/>
      <c r="DV254"/>
      <c r="DW254"/>
      <c r="DX254"/>
      <c r="DY254"/>
      <c r="DZ254"/>
      <c r="EA254"/>
      <c r="EB254"/>
      <c r="EC254"/>
      <c r="ED254" s="133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</row>
    <row r="255" spans="1:257">
      <c r="A255" s="170"/>
      <c r="B255" s="157" t="str" cm="1">
        <f t="array" ref="B255">IFERROR(INDEX(#REF!,MATCH($A255,#REF!,0),0),"")</f>
        <v/>
      </c>
      <c r="C255" s="171"/>
      <c r="D255" s="155" t="str" cm="1">
        <f t="array" ref="D255">IFERROR(INDEX(#REF!,MATCH($C255,#REF!,0),0)," ")</f>
        <v xml:space="preserve"> </v>
      </c>
      <c r="K255" s="149"/>
      <c r="N255" s="148"/>
      <c r="T255" s="148"/>
    </row>
    <row r="256" spans="1:257" s="158" customFormat="1">
      <c r="A256" s="170"/>
      <c r="B256" s="157" t="str" cm="1">
        <f t="array" ref="B256">IFERROR(INDEX(#REF!,MATCH($A256,#REF!,0),0),"")</f>
        <v/>
      </c>
      <c r="C256" s="171"/>
      <c r="D256" s="155" t="str" cm="1">
        <f t="array" ref="D256">IFERROR(INDEX(#REF!,MATCH($C256,#REF!,0),0)," ")</f>
        <v xml:space="preserve"> </v>
      </c>
      <c r="E256" s="172"/>
      <c r="F256"/>
      <c r="G256"/>
      <c r="H256"/>
      <c r="I256"/>
      <c r="J256"/>
      <c r="K256" s="149"/>
      <c r="L256"/>
      <c r="M256"/>
      <c r="N256" s="148"/>
      <c r="O256"/>
      <c r="P256"/>
      <c r="Q256" s="133"/>
      <c r="R256"/>
      <c r="S256"/>
      <c r="T256" s="148"/>
      <c r="U256"/>
      <c r="V256"/>
      <c r="W256"/>
      <c r="X256"/>
      <c r="Y256"/>
      <c r="Z256"/>
      <c r="AA256"/>
      <c r="AB256"/>
      <c r="AC256"/>
      <c r="AD256" s="133"/>
      <c r="AE256" s="172"/>
      <c r="AF256"/>
      <c r="AG256"/>
      <c r="AH256"/>
      <c r="AI256"/>
      <c r="AJ256"/>
      <c r="AK256"/>
      <c r="AL256"/>
      <c r="AM256"/>
      <c r="AN256"/>
      <c r="AO256"/>
      <c r="AP256"/>
      <c r="AQ256" s="133"/>
      <c r="AR256"/>
      <c r="AS256"/>
      <c r="AT256"/>
      <c r="AU256"/>
      <c r="AV256"/>
      <c r="AW256"/>
      <c r="AX256"/>
      <c r="AY256"/>
      <c r="AZ256"/>
      <c r="BA256"/>
      <c r="BB256"/>
      <c r="BC256"/>
      <c r="BD256" s="133"/>
      <c r="BE256" s="172"/>
      <c r="BF256"/>
      <c r="BG256"/>
      <c r="BH256"/>
      <c r="BI256"/>
      <c r="BJ256"/>
      <c r="BK256"/>
      <c r="BL256"/>
      <c r="BM256"/>
      <c r="BN256"/>
      <c r="BO256"/>
      <c r="BP256"/>
      <c r="BQ256" s="133"/>
      <c r="BR256"/>
      <c r="BS256"/>
      <c r="BT256"/>
      <c r="BU256"/>
      <c r="BV256"/>
      <c r="BW256"/>
      <c r="BX256"/>
      <c r="BY256"/>
      <c r="BZ256"/>
      <c r="CA256"/>
      <c r="CB256"/>
      <c r="CC256"/>
      <c r="CD256" s="133"/>
      <c r="CE256"/>
      <c r="CF256"/>
      <c r="CG256"/>
      <c r="CH256"/>
      <c r="CI256"/>
      <c r="CJ256"/>
      <c r="CK256"/>
      <c r="CL256"/>
      <c r="CM256"/>
      <c r="CN256"/>
      <c r="CO256"/>
      <c r="CP256"/>
      <c r="CQ256" s="133"/>
      <c r="CR256"/>
      <c r="CS256"/>
      <c r="CT256"/>
      <c r="CU256"/>
      <c r="CV256"/>
      <c r="CW256"/>
      <c r="CX256"/>
      <c r="CY256"/>
      <c r="CZ256"/>
      <c r="DA256"/>
      <c r="DB256"/>
      <c r="DC256"/>
      <c r="DD256" s="133"/>
      <c r="DE256"/>
      <c r="DF256"/>
      <c r="DG256"/>
      <c r="DH256"/>
      <c r="DI256"/>
      <c r="DJ256"/>
      <c r="DK256"/>
      <c r="DL256"/>
      <c r="DM256"/>
      <c r="DN256"/>
      <c r="DO256"/>
      <c r="DP256"/>
      <c r="DQ256" s="133"/>
      <c r="DR256"/>
      <c r="DS256"/>
      <c r="DT256"/>
      <c r="DU256"/>
      <c r="DV256"/>
      <c r="DW256"/>
      <c r="DX256"/>
      <c r="DY256"/>
      <c r="DZ256"/>
      <c r="EA256"/>
      <c r="EB256"/>
      <c r="EC256"/>
      <c r="ED256" s="133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</row>
    <row r="257" spans="1:257">
      <c r="A257" s="170"/>
      <c r="B257" s="157" t="str" cm="1">
        <f t="array" ref="B257">IFERROR(INDEX(#REF!,MATCH($A257,#REF!,0),0),"")</f>
        <v/>
      </c>
      <c r="C257" s="171"/>
      <c r="D257" s="155" t="str" cm="1">
        <f t="array" ref="D257">IFERROR(INDEX(#REF!,MATCH($C257,#REF!,0),0)," ")</f>
        <v xml:space="preserve"> </v>
      </c>
      <c r="K257" s="149"/>
      <c r="N257" s="148"/>
      <c r="T257" s="148"/>
    </row>
    <row r="258" spans="1:257" s="158" customFormat="1">
      <c r="A258" s="170"/>
      <c r="B258" s="157" t="str" cm="1">
        <f t="array" ref="B258">IFERROR(INDEX(#REF!,MATCH($A258,#REF!,0),0),"")</f>
        <v/>
      </c>
      <c r="C258" s="171"/>
      <c r="D258" s="155" t="str" cm="1">
        <f t="array" ref="D258">IFERROR(INDEX(#REF!,MATCH($C258,#REF!,0),0)," ")</f>
        <v xml:space="preserve"> </v>
      </c>
      <c r="E258" s="172"/>
      <c r="F258"/>
      <c r="G258"/>
      <c r="H258"/>
      <c r="I258"/>
      <c r="J258"/>
      <c r="K258" s="149"/>
      <c r="L258"/>
      <c r="M258"/>
      <c r="N258" s="148"/>
      <c r="O258"/>
      <c r="P258"/>
      <c r="Q258" s="133"/>
      <c r="R258"/>
      <c r="S258"/>
      <c r="T258" s="148"/>
      <c r="U258"/>
      <c r="V258"/>
      <c r="W258"/>
      <c r="X258"/>
      <c r="Y258"/>
      <c r="Z258"/>
      <c r="AA258"/>
      <c r="AB258"/>
      <c r="AC258"/>
      <c r="AD258" s="133"/>
      <c r="AE258" s="172"/>
      <c r="AF258"/>
      <c r="AG258"/>
      <c r="AH258"/>
      <c r="AI258"/>
      <c r="AJ258"/>
      <c r="AK258"/>
      <c r="AL258"/>
      <c r="AM258"/>
      <c r="AN258"/>
      <c r="AO258"/>
      <c r="AP258"/>
      <c r="AQ258" s="133"/>
      <c r="AR258"/>
      <c r="AS258"/>
      <c r="AT258"/>
      <c r="AU258"/>
      <c r="AV258"/>
      <c r="AW258"/>
      <c r="AX258"/>
      <c r="AY258"/>
      <c r="AZ258"/>
      <c r="BA258"/>
      <c r="BB258"/>
      <c r="BC258"/>
      <c r="BD258" s="133"/>
      <c r="BE258" s="172"/>
      <c r="BF258"/>
      <c r="BG258"/>
      <c r="BH258"/>
      <c r="BI258"/>
      <c r="BJ258"/>
      <c r="BK258"/>
      <c r="BL258"/>
      <c r="BM258"/>
      <c r="BN258"/>
      <c r="BO258"/>
      <c r="BP258"/>
      <c r="BQ258" s="133"/>
      <c r="BR258"/>
      <c r="BS258"/>
      <c r="BT258"/>
      <c r="BU258"/>
      <c r="BV258"/>
      <c r="BW258"/>
      <c r="BX258"/>
      <c r="BY258"/>
      <c r="BZ258"/>
      <c r="CA258"/>
      <c r="CB258"/>
      <c r="CC258"/>
      <c r="CD258" s="133"/>
      <c r="CE258"/>
      <c r="CF258"/>
      <c r="CG258"/>
      <c r="CH258"/>
      <c r="CI258"/>
      <c r="CJ258"/>
      <c r="CK258"/>
      <c r="CL258"/>
      <c r="CM258"/>
      <c r="CN258"/>
      <c r="CO258"/>
      <c r="CP258"/>
      <c r="CQ258" s="133"/>
      <c r="CR258"/>
      <c r="CS258"/>
      <c r="CT258"/>
      <c r="CU258"/>
      <c r="CV258"/>
      <c r="CW258"/>
      <c r="CX258"/>
      <c r="CY258"/>
      <c r="CZ258"/>
      <c r="DA258"/>
      <c r="DB258"/>
      <c r="DC258"/>
      <c r="DD258" s="133"/>
      <c r="DE258"/>
      <c r="DF258"/>
      <c r="DG258"/>
      <c r="DH258"/>
      <c r="DI258"/>
      <c r="DJ258"/>
      <c r="DK258"/>
      <c r="DL258"/>
      <c r="DM258"/>
      <c r="DN258"/>
      <c r="DO258"/>
      <c r="DP258"/>
      <c r="DQ258" s="133"/>
      <c r="DR258"/>
      <c r="DS258"/>
      <c r="DT258"/>
      <c r="DU258"/>
      <c r="DV258"/>
      <c r="DW258"/>
      <c r="DX258"/>
      <c r="DY258"/>
      <c r="DZ258"/>
      <c r="EA258"/>
      <c r="EB258"/>
      <c r="EC258"/>
      <c r="ED258" s="133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</row>
    <row r="259" spans="1:257">
      <c r="A259" s="170"/>
      <c r="B259" s="157" t="str" cm="1">
        <f t="array" ref="B259">IFERROR(INDEX(#REF!,MATCH($A259,#REF!,0),0),"")</f>
        <v/>
      </c>
      <c r="C259" s="171"/>
      <c r="D259" s="155" t="str" cm="1">
        <f t="array" ref="D259">IFERROR(INDEX(#REF!,MATCH($C259,#REF!,0),0)," ")</f>
        <v xml:space="preserve"> </v>
      </c>
      <c r="K259" s="149"/>
      <c r="N259" s="148"/>
      <c r="T259" s="148"/>
    </row>
    <row r="260" spans="1:257">
      <c r="A260" s="170"/>
      <c r="B260" s="157" t="str" cm="1">
        <f t="array" ref="B260">IFERROR(INDEX(#REF!,MATCH($A260,#REF!,0),0),"")</f>
        <v/>
      </c>
      <c r="C260" s="171"/>
      <c r="D260" s="155" t="str" cm="1">
        <f t="array" ref="D260">IFERROR(INDEX(#REF!,MATCH($C260,#REF!,0),0)," ")</f>
        <v xml:space="preserve"> </v>
      </c>
      <c r="K260" s="149"/>
      <c r="N260" s="148"/>
      <c r="T260" s="148"/>
    </row>
    <row r="261" spans="1:257" s="158" customFormat="1">
      <c r="A261" s="170"/>
      <c r="B261" s="157" t="str" cm="1">
        <f t="array" ref="B261">IFERROR(INDEX(#REF!,MATCH($A261,#REF!,0),0),"")</f>
        <v/>
      </c>
      <c r="C261" s="171"/>
      <c r="D261" s="155" t="str" cm="1">
        <f t="array" ref="D261">IFERROR(INDEX(#REF!,MATCH($C261,#REF!,0),0)," ")</f>
        <v xml:space="preserve"> </v>
      </c>
      <c r="E261" s="172"/>
      <c r="F261"/>
      <c r="G261"/>
      <c r="H261"/>
      <c r="I261"/>
      <c r="J261"/>
      <c r="K261" s="149"/>
      <c r="L261"/>
      <c r="M261"/>
      <c r="N261" s="148"/>
      <c r="O261"/>
      <c r="P261"/>
      <c r="Q261" s="133"/>
      <c r="R261"/>
      <c r="S261"/>
      <c r="T261" s="148"/>
      <c r="U261"/>
      <c r="V261"/>
      <c r="W261"/>
      <c r="X261"/>
      <c r="Y261"/>
      <c r="Z261"/>
      <c r="AA261"/>
      <c r="AB261"/>
      <c r="AC261"/>
      <c r="AD261" s="133"/>
      <c r="AE261" s="172"/>
      <c r="AF261"/>
      <c r="AG261"/>
      <c r="AH261"/>
      <c r="AI261"/>
      <c r="AJ261"/>
      <c r="AK261"/>
      <c r="AL261"/>
      <c r="AM261"/>
      <c r="AN261"/>
      <c r="AO261"/>
      <c r="AP261"/>
      <c r="AQ261" s="133"/>
      <c r="AR261"/>
      <c r="AS261"/>
      <c r="AT261"/>
      <c r="AU261"/>
      <c r="AV261"/>
      <c r="AW261"/>
      <c r="AX261"/>
      <c r="AY261"/>
      <c r="AZ261"/>
      <c r="BA261"/>
      <c r="BB261"/>
      <c r="BC261"/>
      <c r="BD261" s="133"/>
      <c r="BE261" s="172"/>
      <c r="BF261"/>
      <c r="BG261"/>
      <c r="BH261"/>
      <c r="BI261"/>
      <c r="BJ261"/>
      <c r="BK261"/>
      <c r="BL261"/>
      <c r="BM261"/>
      <c r="BN261"/>
      <c r="BO261"/>
      <c r="BP261"/>
      <c r="BQ261" s="133"/>
      <c r="BR261"/>
      <c r="BS261"/>
      <c r="BT261"/>
      <c r="BU261"/>
      <c r="BV261"/>
      <c r="BW261"/>
      <c r="BX261"/>
      <c r="BY261"/>
      <c r="BZ261"/>
      <c r="CA261"/>
      <c r="CB261"/>
      <c r="CC261"/>
      <c r="CD261" s="133"/>
      <c r="CE261"/>
      <c r="CF261"/>
      <c r="CG261"/>
      <c r="CH261"/>
      <c r="CI261"/>
      <c r="CJ261"/>
      <c r="CK261"/>
      <c r="CL261"/>
      <c r="CM261"/>
      <c r="CN261"/>
      <c r="CO261"/>
      <c r="CP261"/>
      <c r="CQ261" s="133"/>
      <c r="CR261"/>
      <c r="CS261"/>
      <c r="CT261"/>
      <c r="CU261"/>
      <c r="CV261"/>
      <c r="CW261"/>
      <c r="CX261"/>
      <c r="CY261"/>
      <c r="CZ261"/>
      <c r="DA261"/>
      <c r="DB261"/>
      <c r="DC261"/>
      <c r="DD261" s="133"/>
      <c r="DE261"/>
      <c r="DF261"/>
      <c r="DG261"/>
      <c r="DH261"/>
      <c r="DI261"/>
      <c r="DJ261"/>
      <c r="DK261"/>
      <c r="DL261"/>
      <c r="DM261"/>
      <c r="DN261"/>
      <c r="DO261"/>
      <c r="DP261"/>
      <c r="DQ261" s="133"/>
      <c r="DR261"/>
      <c r="DS261"/>
      <c r="DT261"/>
      <c r="DU261"/>
      <c r="DV261"/>
      <c r="DW261"/>
      <c r="DX261"/>
      <c r="DY261"/>
      <c r="DZ261"/>
      <c r="EA261"/>
      <c r="EB261"/>
      <c r="EC261"/>
      <c r="ED261" s="133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</row>
    <row r="262" spans="1:257">
      <c r="A262" s="170"/>
      <c r="B262" s="157" t="str" cm="1">
        <f t="array" ref="B262">IFERROR(INDEX(#REF!,MATCH($A262,#REF!,0),0),"")</f>
        <v/>
      </c>
      <c r="C262" s="171"/>
      <c r="D262" s="155" t="str" cm="1">
        <f t="array" ref="D262">IFERROR(INDEX(#REF!,MATCH($C262,#REF!,0),0)," ")</f>
        <v xml:space="preserve"> </v>
      </c>
      <c r="K262" s="149"/>
      <c r="N262" s="148"/>
      <c r="T262" s="148"/>
    </row>
    <row r="263" spans="1:257" s="158" customFormat="1">
      <c r="A263" s="170"/>
      <c r="B263" s="157" t="str" cm="1">
        <f t="array" ref="B263">IFERROR(INDEX(#REF!,MATCH($A263,#REF!,0),0),"")</f>
        <v/>
      </c>
      <c r="C263" s="171"/>
      <c r="D263" s="155" t="str" cm="1">
        <f t="array" ref="D263">IFERROR(INDEX(#REF!,MATCH($C263,#REF!,0),0)," ")</f>
        <v xml:space="preserve"> </v>
      </c>
      <c r="E263" s="172"/>
      <c r="F263"/>
      <c r="G263"/>
      <c r="H263"/>
      <c r="I263"/>
      <c r="J263"/>
      <c r="K263" s="149"/>
      <c r="L263"/>
      <c r="M263"/>
      <c r="N263" s="148"/>
      <c r="O263"/>
      <c r="P263"/>
      <c r="Q263" s="133"/>
      <c r="R263"/>
      <c r="S263"/>
      <c r="T263" s="148"/>
      <c r="U263"/>
      <c r="V263"/>
      <c r="W263"/>
      <c r="X263"/>
      <c r="Y263"/>
      <c r="Z263"/>
      <c r="AA263"/>
      <c r="AB263"/>
      <c r="AC263"/>
      <c r="AD263" s="133"/>
      <c r="AE263" s="172"/>
      <c r="AF263"/>
      <c r="AG263"/>
      <c r="AH263"/>
      <c r="AI263"/>
      <c r="AJ263"/>
      <c r="AK263"/>
      <c r="AL263"/>
      <c r="AM263"/>
      <c r="AN263"/>
      <c r="AO263"/>
      <c r="AP263"/>
      <c r="AQ263" s="133"/>
      <c r="AR263"/>
      <c r="AS263"/>
      <c r="AT263"/>
      <c r="AU263"/>
      <c r="AV263"/>
      <c r="AW263"/>
      <c r="AX263"/>
      <c r="AY263"/>
      <c r="AZ263"/>
      <c r="BA263"/>
      <c r="BB263"/>
      <c r="BC263"/>
      <c r="BD263" s="133"/>
      <c r="BE263" s="172"/>
      <c r="BF263"/>
      <c r="BG263"/>
      <c r="BH263"/>
      <c r="BI263"/>
      <c r="BJ263"/>
      <c r="BK263"/>
      <c r="BL263"/>
      <c r="BM263"/>
      <c r="BN263"/>
      <c r="BO263"/>
      <c r="BP263"/>
      <c r="BQ263" s="133"/>
      <c r="BR263"/>
      <c r="BS263"/>
      <c r="BT263"/>
      <c r="BU263"/>
      <c r="BV263"/>
      <c r="BW263"/>
      <c r="BX263"/>
      <c r="BY263"/>
      <c r="BZ263"/>
      <c r="CA263"/>
      <c r="CB263"/>
      <c r="CC263"/>
      <c r="CD263" s="133"/>
      <c r="CE263"/>
      <c r="CF263"/>
      <c r="CG263"/>
      <c r="CH263"/>
      <c r="CI263"/>
      <c r="CJ263"/>
      <c r="CK263"/>
      <c r="CL263"/>
      <c r="CM263"/>
      <c r="CN263"/>
      <c r="CO263"/>
      <c r="CP263"/>
      <c r="CQ263" s="133"/>
      <c r="CR263"/>
      <c r="CS263"/>
      <c r="CT263"/>
      <c r="CU263"/>
      <c r="CV263"/>
      <c r="CW263"/>
      <c r="CX263"/>
      <c r="CY263"/>
      <c r="CZ263"/>
      <c r="DA263"/>
      <c r="DB263"/>
      <c r="DC263"/>
      <c r="DD263" s="133"/>
      <c r="DE263"/>
      <c r="DF263"/>
      <c r="DG263"/>
      <c r="DH263"/>
      <c r="DI263"/>
      <c r="DJ263"/>
      <c r="DK263"/>
      <c r="DL263"/>
      <c r="DM263"/>
      <c r="DN263"/>
      <c r="DO263"/>
      <c r="DP263"/>
      <c r="DQ263" s="133"/>
      <c r="DR263"/>
      <c r="DS263"/>
      <c r="DT263"/>
      <c r="DU263"/>
      <c r="DV263"/>
      <c r="DW263"/>
      <c r="DX263"/>
      <c r="DY263"/>
      <c r="DZ263"/>
      <c r="EA263"/>
      <c r="EB263"/>
      <c r="EC263"/>
      <c r="ED263" s="13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</row>
    <row r="264" spans="1:257">
      <c r="A264" s="170"/>
      <c r="B264" s="157" t="str" cm="1">
        <f t="array" ref="B264">IFERROR(INDEX(#REF!,MATCH($A264,#REF!,0),0),"")</f>
        <v/>
      </c>
      <c r="C264" s="171"/>
      <c r="D264" s="155" t="str" cm="1">
        <f t="array" ref="D264">IFERROR(INDEX(#REF!,MATCH($C264,#REF!,0),0)," ")</f>
        <v xml:space="preserve"> </v>
      </c>
      <c r="K264" s="149"/>
      <c r="N264" s="148"/>
      <c r="T264" s="148"/>
    </row>
    <row r="265" spans="1:257" s="158" customFormat="1">
      <c r="A265" s="170"/>
      <c r="B265" s="157" t="str" cm="1">
        <f t="array" ref="B265">IFERROR(INDEX(#REF!,MATCH($A265,#REF!,0),0),"")</f>
        <v/>
      </c>
      <c r="C265" s="171"/>
      <c r="D265" s="155" t="str" cm="1">
        <f t="array" ref="D265">IFERROR(INDEX(#REF!,MATCH($C265,#REF!,0),0)," ")</f>
        <v xml:space="preserve"> </v>
      </c>
      <c r="E265" s="172"/>
      <c r="F265"/>
      <c r="G265"/>
      <c r="H265"/>
      <c r="I265"/>
      <c r="J265"/>
      <c r="K265" s="149"/>
      <c r="L265"/>
      <c r="M265"/>
      <c r="N265" s="148"/>
      <c r="O265"/>
      <c r="P265"/>
      <c r="Q265" s="133"/>
      <c r="R265"/>
      <c r="S265"/>
      <c r="T265" s="148"/>
      <c r="U265"/>
      <c r="V265"/>
      <c r="W265"/>
      <c r="X265"/>
      <c r="Y265"/>
      <c r="Z265"/>
      <c r="AA265"/>
      <c r="AB265"/>
      <c r="AC265"/>
      <c r="AD265" s="133"/>
      <c r="AE265" s="172"/>
      <c r="AF265"/>
      <c r="AG265"/>
      <c r="AH265"/>
      <c r="AI265"/>
      <c r="AJ265"/>
      <c r="AK265"/>
      <c r="AL265"/>
      <c r="AM265"/>
      <c r="AN265"/>
      <c r="AO265"/>
      <c r="AP265"/>
      <c r="AQ265" s="133"/>
      <c r="AR265"/>
      <c r="AS265"/>
      <c r="AT265"/>
      <c r="AU265"/>
      <c r="AV265"/>
      <c r="AW265"/>
      <c r="AX265"/>
      <c r="AY265"/>
      <c r="AZ265"/>
      <c r="BA265"/>
      <c r="BB265"/>
      <c r="BC265"/>
      <c r="BD265" s="133"/>
      <c r="BE265" s="172"/>
      <c r="BF265"/>
      <c r="BG265"/>
      <c r="BH265"/>
      <c r="BI265"/>
      <c r="BJ265"/>
      <c r="BK265"/>
      <c r="BL265"/>
      <c r="BM265"/>
      <c r="BN265"/>
      <c r="BO265"/>
      <c r="BP265"/>
      <c r="BQ265" s="133"/>
      <c r="BR265"/>
      <c r="BS265"/>
      <c r="BT265"/>
      <c r="BU265"/>
      <c r="BV265"/>
      <c r="BW265"/>
      <c r="BX265"/>
      <c r="BY265"/>
      <c r="BZ265"/>
      <c r="CA265"/>
      <c r="CB265"/>
      <c r="CC265"/>
      <c r="CD265" s="133"/>
      <c r="CE265"/>
      <c r="CF265"/>
      <c r="CG265"/>
      <c r="CH265"/>
      <c r="CI265"/>
      <c r="CJ265"/>
      <c r="CK265"/>
      <c r="CL265"/>
      <c r="CM265"/>
      <c r="CN265"/>
      <c r="CO265"/>
      <c r="CP265"/>
      <c r="CQ265" s="133"/>
      <c r="CR265"/>
      <c r="CS265"/>
      <c r="CT265"/>
      <c r="CU265"/>
      <c r="CV265"/>
      <c r="CW265"/>
      <c r="CX265"/>
      <c r="CY265"/>
      <c r="CZ265"/>
      <c r="DA265"/>
      <c r="DB265"/>
      <c r="DC265"/>
      <c r="DD265" s="133"/>
      <c r="DE265"/>
      <c r="DF265"/>
      <c r="DG265"/>
      <c r="DH265"/>
      <c r="DI265"/>
      <c r="DJ265"/>
      <c r="DK265"/>
      <c r="DL265"/>
      <c r="DM265"/>
      <c r="DN265"/>
      <c r="DO265"/>
      <c r="DP265"/>
      <c r="DQ265" s="133"/>
      <c r="DR265"/>
      <c r="DS265"/>
      <c r="DT265"/>
      <c r="DU265"/>
      <c r="DV265"/>
      <c r="DW265"/>
      <c r="DX265"/>
      <c r="DY265"/>
      <c r="DZ265"/>
      <c r="EA265"/>
      <c r="EB265"/>
      <c r="EC265"/>
      <c r="ED265" s="133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</row>
    <row r="266" spans="1:257">
      <c r="A266" s="170"/>
      <c r="B266" s="157" t="str" cm="1">
        <f t="array" ref="B266">IFERROR(INDEX(#REF!,MATCH($A266,#REF!,0),0),"")</f>
        <v/>
      </c>
      <c r="C266" s="171"/>
      <c r="D266" s="155" t="str" cm="1">
        <f t="array" ref="D266">IFERROR(INDEX(#REF!,MATCH($C266,#REF!,0),0)," ")</f>
        <v xml:space="preserve"> </v>
      </c>
      <c r="K266" s="149"/>
      <c r="N266" s="148"/>
      <c r="T266" s="148"/>
    </row>
    <row r="267" spans="1:257" s="158" customFormat="1">
      <c r="A267" s="170"/>
      <c r="B267" s="157" t="str" cm="1">
        <f t="array" ref="B267">IFERROR(INDEX(#REF!,MATCH($A267,#REF!,0),0),"")</f>
        <v/>
      </c>
      <c r="C267" s="171"/>
      <c r="D267" s="155" t="str" cm="1">
        <f t="array" ref="D267">IFERROR(INDEX(#REF!,MATCH($C267,#REF!,0),0)," ")</f>
        <v xml:space="preserve"> </v>
      </c>
      <c r="E267" s="172"/>
      <c r="F267"/>
      <c r="G267"/>
      <c r="H267"/>
      <c r="I267"/>
      <c r="J267"/>
      <c r="K267" s="149"/>
      <c r="L267"/>
      <c r="M267"/>
      <c r="N267" s="148"/>
      <c r="O267"/>
      <c r="P267"/>
      <c r="Q267" s="133"/>
      <c r="R267"/>
      <c r="S267"/>
      <c r="T267" s="148"/>
      <c r="U267"/>
      <c r="V267"/>
      <c r="W267"/>
      <c r="X267"/>
      <c r="Y267"/>
      <c r="Z267"/>
      <c r="AA267"/>
      <c r="AB267"/>
      <c r="AC267"/>
      <c r="AD267" s="133"/>
      <c r="AE267" s="172"/>
      <c r="AF267"/>
      <c r="AG267"/>
      <c r="AH267"/>
      <c r="AI267"/>
      <c r="AJ267"/>
      <c r="AK267"/>
      <c r="AL267"/>
      <c r="AM267"/>
      <c r="AN267"/>
      <c r="AO267"/>
      <c r="AP267"/>
      <c r="AQ267" s="133"/>
      <c r="AR267"/>
      <c r="AS267"/>
      <c r="AT267"/>
      <c r="AU267"/>
      <c r="AV267"/>
      <c r="AW267"/>
      <c r="AX267"/>
      <c r="AY267"/>
      <c r="AZ267"/>
      <c r="BA267"/>
      <c r="BB267"/>
      <c r="BC267"/>
      <c r="BD267" s="133"/>
      <c r="BE267" s="172"/>
      <c r="BF267"/>
      <c r="BG267"/>
      <c r="BH267"/>
      <c r="BI267"/>
      <c r="BJ267"/>
      <c r="BK267"/>
      <c r="BL267"/>
      <c r="BM267"/>
      <c r="BN267"/>
      <c r="BO267"/>
      <c r="BP267"/>
      <c r="BQ267" s="133"/>
      <c r="BR267"/>
      <c r="BS267"/>
      <c r="BT267"/>
      <c r="BU267"/>
      <c r="BV267"/>
      <c r="BW267"/>
      <c r="BX267"/>
      <c r="BY267"/>
      <c r="BZ267"/>
      <c r="CA267"/>
      <c r="CB267"/>
      <c r="CC267"/>
      <c r="CD267" s="133"/>
      <c r="CE267"/>
      <c r="CF267"/>
      <c r="CG267"/>
      <c r="CH267"/>
      <c r="CI267"/>
      <c r="CJ267"/>
      <c r="CK267"/>
      <c r="CL267"/>
      <c r="CM267"/>
      <c r="CN267"/>
      <c r="CO267"/>
      <c r="CP267"/>
      <c r="CQ267" s="133"/>
      <c r="CR267"/>
      <c r="CS267"/>
      <c r="CT267"/>
      <c r="CU267"/>
      <c r="CV267"/>
      <c r="CW267"/>
      <c r="CX267"/>
      <c r="CY267"/>
      <c r="CZ267"/>
      <c r="DA267"/>
      <c r="DB267"/>
      <c r="DC267"/>
      <c r="DD267" s="133"/>
      <c r="DE267"/>
      <c r="DF267"/>
      <c r="DG267"/>
      <c r="DH267"/>
      <c r="DI267"/>
      <c r="DJ267"/>
      <c r="DK267"/>
      <c r="DL267"/>
      <c r="DM267"/>
      <c r="DN267"/>
      <c r="DO267"/>
      <c r="DP267"/>
      <c r="DQ267" s="133"/>
      <c r="DR267"/>
      <c r="DS267"/>
      <c r="DT267"/>
      <c r="DU267"/>
      <c r="DV267"/>
      <c r="DW267"/>
      <c r="DX267"/>
      <c r="DY267"/>
      <c r="DZ267"/>
      <c r="EA267"/>
      <c r="EB267"/>
      <c r="EC267"/>
      <c r="ED267" s="133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</row>
    <row r="268" spans="1:257">
      <c r="A268" s="170"/>
      <c r="B268" s="157" t="str" cm="1">
        <f t="array" ref="B268">IFERROR(INDEX(#REF!,MATCH($A268,#REF!,0),0),"")</f>
        <v/>
      </c>
      <c r="C268" s="171"/>
      <c r="D268" s="155" t="str" cm="1">
        <f t="array" ref="D268">IFERROR(INDEX(#REF!,MATCH($C268,#REF!,0),0)," ")</f>
        <v xml:space="preserve"> </v>
      </c>
      <c r="K268" s="149"/>
      <c r="N268" s="148"/>
      <c r="T268" s="148"/>
    </row>
    <row r="269" spans="1:257" s="158" customFormat="1">
      <c r="A269" s="170"/>
      <c r="B269" s="157" t="str" cm="1">
        <f t="array" ref="B269">IFERROR(INDEX(#REF!,MATCH($A269,#REF!,0),0),"")</f>
        <v/>
      </c>
      <c r="C269" s="171"/>
      <c r="D269" s="155" t="str" cm="1">
        <f t="array" ref="D269">IFERROR(INDEX(#REF!,MATCH($C269,#REF!,0),0)," ")</f>
        <v xml:space="preserve"> </v>
      </c>
      <c r="E269" s="172"/>
      <c r="F269"/>
      <c r="G269"/>
      <c r="H269"/>
      <c r="I269"/>
      <c r="J269"/>
      <c r="K269" s="149"/>
      <c r="L269"/>
      <c r="M269"/>
      <c r="N269" s="148"/>
      <c r="O269"/>
      <c r="P269"/>
      <c r="Q269" s="133"/>
      <c r="R269"/>
      <c r="S269"/>
      <c r="T269" s="148"/>
      <c r="U269"/>
      <c r="V269"/>
      <c r="W269"/>
      <c r="X269"/>
      <c r="Y269"/>
      <c r="Z269"/>
      <c r="AA269"/>
      <c r="AB269"/>
      <c r="AC269"/>
      <c r="AD269" s="133"/>
      <c r="AE269" s="172"/>
      <c r="AF269"/>
      <c r="AG269"/>
      <c r="AH269"/>
      <c r="AI269"/>
      <c r="AJ269"/>
      <c r="AK269"/>
      <c r="AL269"/>
      <c r="AM269"/>
      <c r="AN269"/>
      <c r="AO269"/>
      <c r="AP269"/>
      <c r="AQ269" s="133"/>
      <c r="AR269"/>
      <c r="AS269"/>
      <c r="AT269"/>
      <c r="AU269"/>
      <c r="AV269"/>
      <c r="AW269"/>
      <c r="AX269"/>
      <c r="AY269"/>
      <c r="AZ269"/>
      <c r="BA269"/>
      <c r="BB269"/>
      <c r="BC269"/>
      <c r="BD269" s="133"/>
      <c r="BE269" s="172"/>
      <c r="BF269"/>
      <c r="BG269"/>
      <c r="BH269"/>
      <c r="BI269"/>
      <c r="BJ269"/>
      <c r="BK269"/>
      <c r="BL269"/>
      <c r="BM269"/>
      <c r="BN269"/>
      <c r="BO269"/>
      <c r="BP269"/>
      <c r="BQ269" s="133"/>
      <c r="BR269"/>
      <c r="BS269"/>
      <c r="BT269"/>
      <c r="BU269"/>
      <c r="BV269"/>
      <c r="BW269"/>
      <c r="BX269"/>
      <c r="BY269"/>
      <c r="BZ269"/>
      <c r="CA269"/>
      <c r="CB269"/>
      <c r="CC269"/>
      <c r="CD269" s="133"/>
      <c r="CE269"/>
      <c r="CF269"/>
      <c r="CG269"/>
      <c r="CH269"/>
      <c r="CI269"/>
      <c r="CJ269"/>
      <c r="CK269"/>
      <c r="CL269"/>
      <c r="CM269"/>
      <c r="CN269"/>
      <c r="CO269"/>
      <c r="CP269"/>
      <c r="CQ269" s="133"/>
      <c r="CR269"/>
      <c r="CS269"/>
      <c r="CT269"/>
      <c r="CU269"/>
      <c r="CV269"/>
      <c r="CW269"/>
      <c r="CX269"/>
      <c r="CY269"/>
      <c r="CZ269"/>
      <c r="DA269"/>
      <c r="DB269"/>
      <c r="DC269"/>
      <c r="DD269" s="133"/>
      <c r="DE269"/>
      <c r="DF269"/>
      <c r="DG269"/>
      <c r="DH269"/>
      <c r="DI269"/>
      <c r="DJ269"/>
      <c r="DK269"/>
      <c r="DL269"/>
      <c r="DM269"/>
      <c r="DN269"/>
      <c r="DO269"/>
      <c r="DP269"/>
      <c r="DQ269" s="133"/>
      <c r="DR269"/>
      <c r="DS269"/>
      <c r="DT269"/>
      <c r="DU269"/>
      <c r="DV269"/>
      <c r="DW269"/>
      <c r="DX269"/>
      <c r="DY269"/>
      <c r="DZ269"/>
      <c r="EA269"/>
      <c r="EB269"/>
      <c r="EC269"/>
      <c r="ED269" s="133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</row>
    <row r="270" spans="1:257">
      <c r="A270" s="170"/>
      <c r="B270" s="157" t="str" cm="1">
        <f t="array" ref="B270">IFERROR(INDEX(#REF!,MATCH($A270,#REF!,0),0),"")</f>
        <v/>
      </c>
      <c r="C270" s="171"/>
      <c r="D270" s="155" t="str" cm="1">
        <f t="array" ref="D270">IFERROR(INDEX(#REF!,MATCH($C270,#REF!,0),0)," ")</f>
        <v xml:space="preserve"> </v>
      </c>
      <c r="K270" s="149"/>
      <c r="N270" s="148"/>
      <c r="T270" s="148"/>
    </row>
    <row r="271" spans="1:257">
      <c r="A271" s="170"/>
      <c r="B271" s="157" t="str" cm="1">
        <f t="array" ref="B271">IFERROR(INDEX(#REF!,MATCH($A271,#REF!,0),0),"")</f>
        <v/>
      </c>
      <c r="C271" s="171"/>
      <c r="D271" s="155" t="str" cm="1">
        <f t="array" ref="D271">IFERROR(INDEX(#REF!,MATCH($C271,#REF!,0),0)," ")</f>
        <v xml:space="preserve"> </v>
      </c>
      <c r="K271" s="149"/>
      <c r="N271" s="148"/>
      <c r="T271" s="148"/>
    </row>
    <row r="272" spans="1:257" s="158" customFormat="1">
      <c r="A272" s="170"/>
      <c r="B272" s="157" t="str" cm="1">
        <f t="array" ref="B272">IFERROR(INDEX(#REF!,MATCH($A272,#REF!,0),0),"")</f>
        <v/>
      </c>
      <c r="C272" s="171"/>
      <c r="D272" s="155" t="str" cm="1">
        <f t="array" ref="D272">IFERROR(INDEX(#REF!,MATCH($C272,#REF!,0),0)," ")</f>
        <v xml:space="preserve"> </v>
      </c>
      <c r="E272" s="172"/>
      <c r="F272"/>
      <c r="G272"/>
      <c r="H272"/>
      <c r="I272"/>
      <c r="J272"/>
      <c r="K272" s="149"/>
      <c r="L272"/>
      <c r="M272"/>
      <c r="N272" s="148"/>
      <c r="O272"/>
      <c r="P272"/>
      <c r="Q272" s="133"/>
      <c r="R272"/>
      <c r="S272"/>
      <c r="T272" s="148"/>
      <c r="U272"/>
      <c r="V272"/>
      <c r="W272"/>
      <c r="X272"/>
      <c r="Y272"/>
      <c r="Z272"/>
      <c r="AA272"/>
      <c r="AB272"/>
      <c r="AC272"/>
      <c r="AD272" s="133"/>
      <c r="AE272" s="172"/>
      <c r="AF272"/>
      <c r="AG272"/>
      <c r="AH272"/>
      <c r="AI272"/>
      <c r="AJ272"/>
      <c r="AK272"/>
      <c r="AL272"/>
      <c r="AM272"/>
      <c r="AN272"/>
      <c r="AO272"/>
      <c r="AP272"/>
      <c r="AQ272" s="133"/>
      <c r="AR272"/>
      <c r="AS272"/>
      <c r="AT272"/>
      <c r="AU272"/>
      <c r="AV272"/>
      <c r="AW272"/>
      <c r="AX272"/>
      <c r="AY272"/>
      <c r="AZ272"/>
      <c r="BA272"/>
      <c r="BB272"/>
      <c r="BC272"/>
      <c r="BD272" s="133"/>
      <c r="BE272" s="172"/>
      <c r="BF272"/>
      <c r="BG272"/>
      <c r="BH272"/>
      <c r="BI272"/>
      <c r="BJ272"/>
      <c r="BK272"/>
      <c r="BL272"/>
      <c r="BM272"/>
      <c r="BN272"/>
      <c r="BO272"/>
      <c r="BP272"/>
      <c r="BQ272" s="133"/>
      <c r="BR272"/>
      <c r="BS272"/>
      <c r="BT272"/>
      <c r="BU272"/>
      <c r="BV272"/>
      <c r="BW272"/>
      <c r="BX272"/>
      <c r="BY272"/>
      <c r="BZ272"/>
      <c r="CA272"/>
      <c r="CB272"/>
      <c r="CC272"/>
      <c r="CD272" s="133"/>
      <c r="CE272"/>
      <c r="CF272"/>
      <c r="CG272"/>
      <c r="CH272"/>
      <c r="CI272"/>
      <c r="CJ272"/>
      <c r="CK272"/>
      <c r="CL272"/>
      <c r="CM272"/>
      <c r="CN272"/>
      <c r="CO272"/>
      <c r="CP272"/>
      <c r="CQ272" s="133"/>
      <c r="CR272"/>
      <c r="CS272"/>
      <c r="CT272"/>
      <c r="CU272"/>
      <c r="CV272"/>
      <c r="CW272"/>
      <c r="CX272"/>
      <c r="CY272"/>
      <c r="CZ272"/>
      <c r="DA272"/>
      <c r="DB272"/>
      <c r="DC272"/>
      <c r="DD272" s="133"/>
      <c r="DE272"/>
      <c r="DF272"/>
      <c r="DG272"/>
      <c r="DH272"/>
      <c r="DI272"/>
      <c r="DJ272"/>
      <c r="DK272"/>
      <c r="DL272"/>
      <c r="DM272"/>
      <c r="DN272"/>
      <c r="DO272"/>
      <c r="DP272"/>
      <c r="DQ272" s="133"/>
      <c r="DR272"/>
      <c r="DS272"/>
      <c r="DT272"/>
      <c r="DU272"/>
      <c r="DV272"/>
      <c r="DW272"/>
      <c r="DX272"/>
      <c r="DY272"/>
      <c r="DZ272"/>
      <c r="EA272"/>
      <c r="EB272"/>
      <c r="EC272"/>
      <c r="ED272" s="133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</row>
    <row r="273" spans="1:257">
      <c r="A273" s="170"/>
      <c r="B273" s="157" t="str" cm="1">
        <f t="array" ref="B273">IFERROR(INDEX(#REF!,MATCH($A273,#REF!,0),0),"")</f>
        <v/>
      </c>
      <c r="C273" s="171"/>
      <c r="D273" s="155" t="str" cm="1">
        <f t="array" ref="D273">IFERROR(INDEX(#REF!,MATCH($C273,#REF!,0),0)," ")</f>
        <v xml:space="preserve"> </v>
      </c>
      <c r="K273" s="149"/>
      <c r="N273" s="148"/>
      <c r="T273" s="148"/>
    </row>
    <row r="274" spans="1:257" s="158" customFormat="1">
      <c r="A274" s="170"/>
      <c r="B274" s="157" t="str" cm="1">
        <f t="array" ref="B274">IFERROR(INDEX(#REF!,MATCH($A274,#REF!,0),0),"")</f>
        <v/>
      </c>
      <c r="C274" s="171"/>
      <c r="D274" s="155" t="str" cm="1">
        <f t="array" ref="D274">IFERROR(INDEX(#REF!,MATCH($C274,#REF!,0),0)," ")</f>
        <v xml:space="preserve"> </v>
      </c>
      <c r="E274" s="172"/>
      <c r="F274"/>
      <c r="G274"/>
      <c r="H274"/>
      <c r="I274"/>
      <c r="J274"/>
      <c r="K274" s="149"/>
      <c r="L274"/>
      <c r="M274"/>
      <c r="N274" s="148"/>
      <c r="O274"/>
      <c r="P274"/>
      <c r="Q274" s="133"/>
      <c r="R274"/>
      <c r="S274"/>
      <c r="T274" s="148"/>
      <c r="U274"/>
      <c r="V274"/>
      <c r="W274"/>
      <c r="X274"/>
      <c r="Y274"/>
      <c r="Z274"/>
      <c r="AA274"/>
      <c r="AB274"/>
      <c r="AC274"/>
      <c r="AD274" s="133"/>
      <c r="AE274" s="172"/>
      <c r="AF274"/>
      <c r="AG274"/>
      <c r="AH274"/>
      <c r="AI274"/>
      <c r="AJ274"/>
      <c r="AK274"/>
      <c r="AL274"/>
      <c r="AM274"/>
      <c r="AN274"/>
      <c r="AO274"/>
      <c r="AP274"/>
      <c r="AQ274" s="133"/>
      <c r="AR274"/>
      <c r="AS274"/>
      <c r="AT274"/>
      <c r="AU274"/>
      <c r="AV274"/>
      <c r="AW274"/>
      <c r="AX274"/>
      <c r="AY274"/>
      <c r="AZ274"/>
      <c r="BA274"/>
      <c r="BB274"/>
      <c r="BC274"/>
      <c r="BD274" s="133"/>
      <c r="BE274" s="172"/>
      <c r="BF274"/>
      <c r="BG274"/>
      <c r="BH274"/>
      <c r="BI274"/>
      <c r="BJ274"/>
      <c r="BK274"/>
      <c r="BL274"/>
      <c r="BM274"/>
      <c r="BN274"/>
      <c r="BO274"/>
      <c r="BP274"/>
      <c r="BQ274" s="133"/>
      <c r="BR274"/>
      <c r="BS274"/>
      <c r="BT274"/>
      <c r="BU274"/>
      <c r="BV274"/>
      <c r="BW274"/>
      <c r="BX274"/>
      <c r="BY274"/>
      <c r="BZ274"/>
      <c r="CA274"/>
      <c r="CB274"/>
      <c r="CC274"/>
      <c r="CD274" s="133"/>
      <c r="CE274"/>
      <c r="CF274"/>
      <c r="CG274"/>
      <c r="CH274"/>
      <c r="CI274"/>
      <c r="CJ274"/>
      <c r="CK274"/>
      <c r="CL274"/>
      <c r="CM274"/>
      <c r="CN274"/>
      <c r="CO274"/>
      <c r="CP274"/>
      <c r="CQ274" s="133"/>
      <c r="CR274"/>
      <c r="CS274"/>
      <c r="CT274"/>
      <c r="CU274"/>
      <c r="CV274"/>
      <c r="CW274"/>
      <c r="CX274"/>
      <c r="CY274"/>
      <c r="CZ274"/>
      <c r="DA274"/>
      <c r="DB274"/>
      <c r="DC274"/>
      <c r="DD274" s="133"/>
      <c r="DE274"/>
      <c r="DF274"/>
      <c r="DG274"/>
      <c r="DH274"/>
      <c r="DI274"/>
      <c r="DJ274"/>
      <c r="DK274"/>
      <c r="DL274"/>
      <c r="DM274"/>
      <c r="DN274"/>
      <c r="DO274"/>
      <c r="DP274"/>
      <c r="DQ274" s="133"/>
      <c r="DR274"/>
      <c r="DS274"/>
      <c r="DT274"/>
      <c r="DU274"/>
      <c r="DV274"/>
      <c r="DW274"/>
      <c r="DX274"/>
      <c r="DY274"/>
      <c r="DZ274"/>
      <c r="EA274"/>
      <c r="EB274"/>
      <c r="EC274"/>
      <c r="ED274" s="133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</row>
    <row r="275" spans="1:257">
      <c r="A275" s="170"/>
      <c r="B275" s="157" t="str" cm="1">
        <f t="array" ref="B275">IFERROR(INDEX(#REF!,MATCH($A275,#REF!,0),0),"")</f>
        <v/>
      </c>
      <c r="C275" s="171"/>
      <c r="D275" s="155" t="str" cm="1">
        <f t="array" ref="D275">IFERROR(INDEX(#REF!,MATCH($C275,#REF!,0),0)," ")</f>
        <v xml:space="preserve"> </v>
      </c>
      <c r="K275" s="149"/>
      <c r="N275" s="148"/>
      <c r="T275" s="148"/>
    </row>
    <row r="276" spans="1:257" s="158" customFormat="1">
      <c r="A276" s="170"/>
      <c r="B276" s="157" t="str" cm="1">
        <f t="array" ref="B276">IFERROR(INDEX(#REF!,MATCH($A276,#REF!,0),0),"")</f>
        <v/>
      </c>
      <c r="C276" s="171"/>
      <c r="D276" s="155" t="str" cm="1">
        <f t="array" ref="D276">IFERROR(INDEX(#REF!,MATCH($C276,#REF!,0),0)," ")</f>
        <v xml:space="preserve"> </v>
      </c>
      <c r="E276" s="172"/>
      <c r="F276"/>
      <c r="G276"/>
      <c r="H276"/>
      <c r="I276"/>
      <c r="J276"/>
      <c r="K276" s="149"/>
      <c r="L276"/>
      <c r="M276"/>
      <c r="N276" s="148"/>
      <c r="O276"/>
      <c r="P276"/>
      <c r="Q276" s="133"/>
      <c r="R276"/>
      <c r="S276"/>
      <c r="T276" s="148"/>
      <c r="U276"/>
      <c r="V276"/>
      <c r="W276"/>
      <c r="X276"/>
      <c r="Y276"/>
      <c r="Z276"/>
      <c r="AA276"/>
      <c r="AB276"/>
      <c r="AC276"/>
      <c r="AD276" s="133"/>
      <c r="AE276" s="172"/>
      <c r="AF276"/>
      <c r="AG276"/>
      <c r="AH276"/>
      <c r="AI276"/>
      <c r="AJ276"/>
      <c r="AK276"/>
      <c r="AL276"/>
      <c r="AM276"/>
      <c r="AN276"/>
      <c r="AO276"/>
      <c r="AP276"/>
      <c r="AQ276" s="133"/>
      <c r="AR276"/>
      <c r="AS276"/>
      <c r="AT276"/>
      <c r="AU276"/>
      <c r="AV276"/>
      <c r="AW276"/>
      <c r="AX276"/>
      <c r="AY276"/>
      <c r="AZ276"/>
      <c r="BA276"/>
      <c r="BB276"/>
      <c r="BC276"/>
      <c r="BD276" s="133"/>
      <c r="BE276" s="172"/>
      <c r="BF276"/>
      <c r="BG276"/>
      <c r="BH276"/>
      <c r="BI276"/>
      <c r="BJ276"/>
      <c r="BK276"/>
      <c r="BL276"/>
      <c r="BM276"/>
      <c r="BN276"/>
      <c r="BO276"/>
      <c r="BP276"/>
      <c r="BQ276" s="133"/>
      <c r="BR276"/>
      <c r="BS276"/>
      <c r="BT276"/>
      <c r="BU276"/>
      <c r="BV276"/>
      <c r="BW276"/>
      <c r="BX276"/>
      <c r="BY276"/>
      <c r="BZ276"/>
      <c r="CA276"/>
      <c r="CB276"/>
      <c r="CC276"/>
      <c r="CD276" s="133"/>
      <c r="CE276"/>
      <c r="CF276"/>
      <c r="CG276"/>
      <c r="CH276"/>
      <c r="CI276"/>
      <c r="CJ276"/>
      <c r="CK276"/>
      <c r="CL276"/>
      <c r="CM276"/>
      <c r="CN276"/>
      <c r="CO276"/>
      <c r="CP276"/>
      <c r="CQ276" s="133"/>
      <c r="CR276"/>
      <c r="CS276"/>
      <c r="CT276"/>
      <c r="CU276"/>
      <c r="CV276"/>
      <c r="CW276"/>
      <c r="CX276"/>
      <c r="CY276"/>
      <c r="CZ276"/>
      <c r="DA276"/>
      <c r="DB276"/>
      <c r="DC276"/>
      <c r="DD276" s="133"/>
      <c r="DE276"/>
      <c r="DF276"/>
      <c r="DG276"/>
      <c r="DH276"/>
      <c r="DI276"/>
      <c r="DJ276"/>
      <c r="DK276"/>
      <c r="DL276"/>
      <c r="DM276"/>
      <c r="DN276"/>
      <c r="DO276"/>
      <c r="DP276"/>
      <c r="DQ276" s="133"/>
      <c r="DR276"/>
      <c r="DS276"/>
      <c r="DT276"/>
      <c r="DU276"/>
      <c r="DV276"/>
      <c r="DW276"/>
      <c r="DX276"/>
      <c r="DY276"/>
      <c r="DZ276"/>
      <c r="EA276"/>
      <c r="EB276"/>
      <c r="EC276"/>
      <c r="ED276" s="133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</row>
    <row r="277" spans="1:257">
      <c r="A277" s="170"/>
      <c r="B277" s="157" t="str" cm="1">
        <f t="array" ref="B277">IFERROR(INDEX(#REF!,MATCH($A277,#REF!,0),0),"")</f>
        <v/>
      </c>
      <c r="C277" s="171"/>
      <c r="D277" s="155" t="str" cm="1">
        <f t="array" ref="D277">IFERROR(INDEX(#REF!,MATCH($C277,#REF!,0),0)," ")</f>
        <v xml:space="preserve"> </v>
      </c>
      <c r="K277" s="149"/>
      <c r="N277" s="148"/>
      <c r="T277" s="148"/>
    </row>
    <row r="278" spans="1:257" s="158" customFormat="1">
      <c r="A278" s="170"/>
      <c r="B278" s="157" t="str" cm="1">
        <f t="array" ref="B278">IFERROR(INDEX(#REF!,MATCH($A278,#REF!,0),0),"")</f>
        <v/>
      </c>
      <c r="C278" s="171"/>
      <c r="D278" s="155" t="str" cm="1">
        <f t="array" ref="D278">IFERROR(INDEX(#REF!,MATCH($C278,#REF!,0),0)," ")</f>
        <v xml:space="preserve"> </v>
      </c>
      <c r="E278" s="172"/>
      <c r="F278"/>
      <c r="G278"/>
      <c r="H278"/>
      <c r="I278"/>
      <c r="J278"/>
      <c r="K278" s="149"/>
      <c r="L278"/>
      <c r="M278"/>
      <c r="N278" s="148"/>
      <c r="O278"/>
      <c r="P278"/>
      <c r="Q278" s="133"/>
      <c r="R278"/>
      <c r="S278"/>
      <c r="T278" s="148"/>
      <c r="U278"/>
      <c r="V278"/>
      <c r="W278"/>
      <c r="X278"/>
      <c r="Y278"/>
      <c r="Z278"/>
      <c r="AA278"/>
      <c r="AB278"/>
      <c r="AC278"/>
      <c r="AD278" s="133"/>
      <c r="AE278" s="172"/>
      <c r="AF278"/>
      <c r="AG278"/>
      <c r="AH278"/>
      <c r="AI278"/>
      <c r="AJ278"/>
      <c r="AK278"/>
      <c r="AL278"/>
      <c r="AM278"/>
      <c r="AN278"/>
      <c r="AO278"/>
      <c r="AP278"/>
      <c r="AQ278" s="133"/>
      <c r="AR278"/>
      <c r="AS278"/>
      <c r="AT278"/>
      <c r="AU278"/>
      <c r="AV278"/>
      <c r="AW278"/>
      <c r="AX278"/>
      <c r="AY278"/>
      <c r="AZ278"/>
      <c r="BA278"/>
      <c r="BB278"/>
      <c r="BC278"/>
      <c r="BD278" s="133"/>
      <c r="BE278" s="172"/>
      <c r="BF278"/>
      <c r="BG278"/>
      <c r="BH278"/>
      <c r="BI278"/>
      <c r="BJ278"/>
      <c r="BK278"/>
      <c r="BL278"/>
      <c r="BM278"/>
      <c r="BN278"/>
      <c r="BO278"/>
      <c r="BP278"/>
      <c r="BQ278" s="133"/>
      <c r="BR278"/>
      <c r="BS278"/>
      <c r="BT278"/>
      <c r="BU278"/>
      <c r="BV278"/>
      <c r="BW278"/>
      <c r="BX278"/>
      <c r="BY278"/>
      <c r="BZ278"/>
      <c r="CA278"/>
      <c r="CB278"/>
      <c r="CC278"/>
      <c r="CD278" s="133"/>
      <c r="CE278"/>
      <c r="CF278"/>
      <c r="CG278"/>
      <c r="CH278"/>
      <c r="CI278"/>
      <c r="CJ278"/>
      <c r="CK278"/>
      <c r="CL278"/>
      <c r="CM278"/>
      <c r="CN278"/>
      <c r="CO278"/>
      <c r="CP278"/>
      <c r="CQ278" s="133"/>
      <c r="CR278"/>
      <c r="CS278"/>
      <c r="CT278"/>
      <c r="CU278"/>
      <c r="CV278"/>
      <c r="CW278"/>
      <c r="CX278"/>
      <c r="CY278"/>
      <c r="CZ278"/>
      <c r="DA278"/>
      <c r="DB278"/>
      <c r="DC278"/>
      <c r="DD278" s="133"/>
      <c r="DE278"/>
      <c r="DF278"/>
      <c r="DG278"/>
      <c r="DH278"/>
      <c r="DI278"/>
      <c r="DJ278"/>
      <c r="DK278"/>
      <c r="DL278"/>
      <c r="DM278"/>
      <c r="DN278"/>
      <c r="DO278"/>
      <c r="DP278"/>
      <c r="DQ278" s="133"/>
      <c r="DR278"/>
      <c r="DS278"/>
      <c r="DT278"/>
      <c r="DU278"/>
      <c r="DV278"/>
      <c r="DW278"/>
      <c r="DX278"/>
      <c r="DY278"/>
      <c r="DZ278"/>
      <c r="EA278"/>
      <c r="EB278"/>
      <c r="EC278"/>
      <c r="ED278" s="133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</row>
    <row r="279" spans="1:257">
      <c r="A279" s="170"/>
      <c r="B279" s="157" t="str" cm="1">
        <f t="array" ref="B279">IFERROR(INDEX(#REF!,MATCH($A279,#REF!,0),0),"")</f>
        <v/>
      </c>
      <c r="C279" s="171"/>
      <c r="D279" s="155" t="str" cm="1">
        <f t="array" ref="D279">IFERROR(INDEX(#REF!,MATCH($C279,#REF!,0),0)," ")</f>
        <v xml:space="preserve"> </v>
      </c>
      <c r="K279" s="149"/>
      <c r="N279" s="148"/>
      <c r="T279" s="148"/>
    </row>
    <row r="280" spans="1:257">
      <c r="A280" s="170"/>
      <c r="B280" s="157" t="str" cm="1">
        <f t="array" ref="B280">IFERROR(INDEX(#REF!,MATCH($A280,#REF!,0),0),"")</f>
        <v/>
      </c>
      <c r="C280" s="171"/>
      <c r="D280" s="155" t="str" cm="1">
        <f t="array" ref="D280">IFERROR(INDEX(#REF!,MATCH($C280,#REF!,0),0)," ")</f>
        <v xml:space="preserve"> </v>
      </c>
      <c r="K280" s="149"/>
      <c r="N280" s="148"/>
      <c r="T280" s="148"/>
    </row>
    <row r="281" spans="1:257" s="158" customFormat="1">
      <c r="A281" s="170"/>
      <c r="B281" s="157" t="str" cm="1">
        <f t="array" ref="B281">IFERROR(INDEX(#REF!,MATCH($A281,#REF!,0),0),"")</f>
        <v/>
      </c>
      <c r="C281" s="171"/>
      <c r="D281" s="155" t="str" cm="1">
        <f t="array" ref="D281">IFERROR(INDEX(#REF!,MATCH($C281,#REF!,0),0)," ")</f>
        <v xml:space="preserve"> </v>
      </c>
      <c r="E281" s="172"/>
      <c r="F281"/>
      <c r="G281"/>
      <c r="H281"/>
      <c r="I281"/>
      <c r="J281"/>
      <c r="K281" s="149"/>
      <c r="L281"/>
      <c r="M281"/>
      <c r="N281" s="148"/>
      <c r="O281"/>
      <c r="P281"/>
      <c r="Q281" s="133"/>
      <c r="R281"/>
      <c r="S281"/>
      <c r="T281" s="148"/>
      <c r="U281"/>
      <c r="V281"/>
      <c r="W281"/>
      <c r="X281"/>
      <c r="Y281"/>
      <c r="Z281"/>
      <c r="AA281"/>
      <c r="AB281"/>
      <c r="AC281"/>
      <c r="AD281" s="133"/>
      <c r="AE281" s="172"/>
      <c r="AF281"/>
      <c r="AG281"/>
      <c r="AH281"/>
      <c r="AI281"/>
      <c r="AJ281"/>
      <c r="AK281"/>
      <c r="AL281"/>
      <c r="AM281"/>
      <c r="AN281"/>
      <c r="AO281"/>
      <c r="AP281"/>
      <c r="AQ281" s="133"/>
      <c r="AR281"/>
      <c r="AS281"/>
      <c r="AT281"/>
      <c r="AU281"/>
      <c r="AV281"/>
      <c r="AW281"/>
      <c r="AX281"/>
      <c r="AY281"/>
      <c r="AZ281"/>
      <c r="BA281"/>
      <c r="BB281"/>
      <c r="BC281"/>
      <c r="BD281" s="133"/>
      <c r="BE281" s="172"/>
      <c r="BF281"/>
      <c r="BG281"/>
      <c r="BH281"/>
      <c r="BI281"/>
      <c r="BJ281"/>
      <c r="BK281"/>
      <c r="BL281"/>
      <c r="BM281"/>
      <c r="BN281"/>
      <c r="BO281"/>
      <c r="BP281"/>
      <c r="BQ281" s="133"/>
      <c r="BR281"/>
      <c r="BS281"/>
      <c r="BT281"/>
      <c r="BU281"/>
      <c r="BV281"/>
      <c r="BW281"/>
      <c r="BX281"/>
      <c r="BY281"/>
      <c r="BZ281"/>
      <c r="CA281"/>
      <c r="CB281"/>
      <c r="CC281"/>
      <c r="CD281" s="133"/>
      <c r="CE281"/>
      <c r="CF281"/>
      <c r="CG281"/>
      <c r="CH281"/>
      <c r="CI281"/>
      <c r="CJ281"/>
      <c r="CK281"/>
      <c r="CL281"/>
      <c r="CM281"/>
      <c r="CN281"/>
      <c r="CO281"/>
      <c r="CP281"/>
      <c r="CQ281" s="133"/>
      <c r="CR281"/>
      <c r="CS281"/>
      <c r="CT281"/>
      <c r="CU281"/>
      <c r="CV281"/>
      <c r="CW281"/>
      <c r="CX281"/>
      <c r="CY281"/>
      <c r="CZ281"/>
      <c r="DA281"/>
      <c r="DB281"/>
      <c r="DC281"/>
      <c r="DD281" s="133"/>
      <c r="DE281"/>
      <c r="DF281"/>
      <c r="DG281"/>
      <c r="DH281"/>
      <c r="DI281"/>
      <c r="DJ281"/>
      <c r="DK281"/>
      <c r="DL281"/>
      <c r="DM281"/>
      <c r="DN281"/>
      <c r="DO281"/>
      <c r="DP281"/>
      <c r="DQ281" s="133"/>
      <c r="DR281"/>
      <c r="DS281"/>
      <c r="DT281"/>
      <c r="DU281"/>
      <c r="DV281"/>
      <c r="DW281"/>
      <c r="DX281"/>
      <c r="DY281"/>
      <c r="DZ281"/>
      <c r="EA281"/>
      <c r="EB281"/>
      <c r="EC281"/>
      <c r="ED281" s="133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</row>
    <row r="282" spans="1:257">
      <c r="A282" s="170"/>
      <c r="B282" s="157" t="str" cm="1">
        <f t="array" ref="B282">IFERROR(INDEX(#REF!,MATCH($A282,#REF!,0),0),"")</f>
        <v/>
      </c>
      <c r="C282" s="171"/>
      <c r="D282" s="155" t="str" cm="1">
        <f t="array" ref="D282">IFERROR(INDEX(#REF!,MATCH($C282,#REF!,0),0)," ")</f>
        <v xml:space="preserve"> </v>
      </c>
      <c r="K282" s="149"/>
      <c r="N282" s="148"/>
      <c r="T282" s="148"/>
    </row>
    <row r="283" spans="1:257" s="158" customFormat="1">
      <c r="A283" s="170"/>
      <c r="B283" s="157" t="str" cm="1">
        <f t="array" ref="B283">IFERROR(INDEX(#REF!,MATCH($A283,#REF!,0),0),"")</f>
        <v/>
      </c>
      <c r="C283" s="171"/>
      <c r="D283" s="155" t="str" cm="1">
        <f t="array" ref="D283">IFERROR(INDEX(#REF!,MATCH($C283,#REF!,0),0)," ")</f>
        <v xml:space="preserve"> </v>
      </c>
      <c r="E283" s="172"/>
      <c r="F283"/>
      <c r="G283"/>
      <c r="H283"/>
      <c r="I283"/>
      <c r="J283"/>
      <c r="K283" s="149"/>
      <c r="L283"/>
      <c r="M283"/>
      <c r="N283" s="148"/>
      <c r="O283"/>
      <c r="P283"/>
      <c r="Q283" s="133"/>
      <c r="R283"/>
      <c r="S283"/>
      <c r="T283" s="148"/>
      <c r="U283"/>
      <c r="V283"/>
      <c r="W283"/>
      <c r="X283"/>
      <c r="Y283"/>
      <c r="Z283"/>
      <c r="AA283"/>
      <c r="AB283"/>
      <c r="AC283"/>
      <c r="AD283" s="133"/>
      <c r="AE283" s="172"/>
      <c r="AF283"/>
      <c r="AG283"/>
      <c r="AH283"/>
      <c r="AI283"/>
      <c r="AJ283"/>
      <c r="AK283"/>
      <c r="AL283"/>
      <c r="AM283"/>
      <c r="AN283"/>
      <c r="AO283"/>
      <c r="AP283"/>
      <c r="AQ283" s="133"/>
      <c r="AR283"/>
      <c r="AS283"/>
      <c r="AT283"/>
      <c r="AU283"/>
      <c r="AV283"/>
      <c r="AW283"/>
      <c r="AX283"/>
      <c r="AY283"/>
      <c r="AZ283"/>
      <c r="BA283"/>
      <c r="BB283"/>
      <c r="BC283"/>
      <c r="BD283" s="133"/>
      <c r="BE283" s="172"/>
      <c r="BF283"/>
      <c r="BG283"/>
      <c r="BH283"/>
      <c r="BI283"/>
      <c r="BJ283"/>
      <c r="BK283"/>
      <c r="BL283"/>
      <c r="BM283"/>
      <c r="BN283"/>
      <c r="BO283"/>
      <c r="BP283"/>
      <c r="BQ283" s="133"/>
      <c r="BR283"/>
      <c r="BS283"/>
      <c r="BT283"/>
      <c r="BU283"/>
      <c r="BV283"/>
      <c r="BW283"/>
      <c r="BX283"/>
      <c r="BY283"/>
      <c r="BZ283"/>
      <c r="CA283"/>
      <c r="CB283"/>
      <c r="CC283"/>
      <c r="CD283" s="133"/>
      <c r="CE283"/>
      <c r="CF283"/>
      <c r="CG283"/>
      <c r="CH283"/>
      <c r="CI283"/>
      <c r="CJ283"/>
      <c r="CK283"/>
      <c r="CL283"/>
      <c r="CM283"/>
      <c r="CN283"/>
      <c r="CO283"/>
      <c r="CP283"/>
      <c r="CQ283" s="133"/>
      <c r="CR283"/>
      <c r="CS283"/>
      <c r="CT283"/>
      <c r="CU283"/>
      <c r="CV283"/>
      <c r="CW283"/>
      <c r="CX283"/>
      <c r="CY283"/>
      <c r="CZ283"/>
      <c r="DA283"/>
      <c r="DB283"/>
      <c r="DC283"/>
      <c r="DD283" s="133"/>
      <c r="DE283"/>
      <c r="DF283"/>
      <c r="DG283"/>
      <c r="DH283"/>
      <c r="DI283"/>
      <c r="DJ283"/>
      <c r="DK283"/>
      <c r="DL283"/>
      <c r="DM283"/>
      <c r="DN283"/>
      <c r="DO283"/>
      <c r="DP283"/>
      <c r="DQ283" s="133"/>
      <c r="DR283"/>
      <c r="DS283"/>
      <c r="DT283"/>
      <c r="DU283"/>
      <c r="DV283"/>
      <c r="DW283"/>
      <c r="DX283"/>
      <c r="DY283"/>
      <c r="DZ283"/>
      <c r="EA283"/>
      <c r="EB283"/>
      <c r="EC283"/>
      <c r="ED283" s="13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</row>
    <row r="284" spans="1:257">
      <c r="A284" s="170"/>
      <c r="B284" s="157" t="str" cm="1">
        <f t="array" ref="B284">IFERROR(INDEX(#REF!,MATCH($A284,#REF!,0),0),"")</f>
        <v/>
      </c>
      <c r="C284" s="171"/>
      <c r="D284" s="155" t="str" cm="1">
        <f t="array" ref="D284">IFERROR(INDEX(#REF!,MATCH($C284,#REF!,0),0)," ")</f>
        <v xml:space="preserve"> </v>
      </c>
      <c r="K284" s="149"/>
      <c r="N284" s="148"/>
      <c r="T284" s="148"/>
    </row>
    <row r="285" spans="1:257">
      <c r="A285" s="170"/>
      <c r="B285" s="157" t="str" cm="1">
        <f t="array" ref="B285">IFERROR(INDEX(#REF!,MATCH($A285,#REF!,0),0),"")</f>
        <v/>
      </c>
      <c r="C285" s="171"/>
      <c r="D285" s="155" t="str" cm="1">
        <f t="array" ref="D285">IFERROR(INDEX(#REF!,MATCH($C285,#REF!,0),0)," ")</f>
        <v xml:space="preserve"> </v>
      </c>
      <c r="K285" s="149"/>
      <c r="N285" s="148"/>
      <c r="T285" s="148"/>
    </row>
    <row r="286" spans="1:257">
      <c r="A286" s="170"/>
      <c r="B286" s="157" t="str" cm="1">
        <f t="array" ref="B286">IFERROR(INDEX(#REF!,MATCH($A286,#REF!,0),0),"")</f>
        <v/>
      </c>
      <c r="C286" s="171"/>
      <c r="D286" s="155" t="str" cm="1">
        <f t="array" ref="D286">IFERROR(INDEX(#REF!,MATCH($C286,#REF!,0),0)," ")</f>
        <v xml:space="preserve"> </v>
      </c>
      <c r="K286" s="149"/>
      <c r="N286" s="148"/>
      <c r="T286" s="148"/>
    </row>
    <row r="287" spans="1:257" s="158" customFormat="1">
      <c r="A287" s="170"/>
      <c r="B287" s="157" t="str" cm="1">
        <f t="array" ref="B287">IFERROR(INDEX(#REF!,MATCH($A287,#REF!,0),0),"")</f>
        <v/>
      </c>
      <c r="C287" s="171"/>
      <c r="D287" s="155" t="str" cm="1">
        <f t="array" ref="D287">IFERROR(INDEX(#REF!,MATCH($C287,#REF!,0),0)," ")</f>
        <v xml:space="preserve"> </v>
      </c>
      <c r="E287" s="172"/>
      <c r="F287"/>
      <c r="G287"/>
      <c r="H287"/>
      <c r="I287"/>
      <c r="J287"/>
      <c r="K287" s="149"/>
      <c r="L287"/>
      <c r="M287"/>
      <c r="N287" s="148"/>
      <c r="O287"/>
      <c r="P287"/>
      <c r="Q287" s="133"/>
      <c r="R287"/>
      <c r="S287"/>
      <c r="T287" s="148"/>
      <c r="U287"/>
      <c r="V287"/>
      <c r="W287"/>
      <c r="X287"/>
      <c r="Y287"/>
      <c r="Z287"/>
      <c r="AA287"/>
      <c r="AB287"/>
      <c r="AC287"/>
      <c r="AD287" s="133"/>
      <c r="AE287" s="172"/>
      <c r="AF287"/>
      <c r="AG287"/>
      <c r="AH287"/>
      <c r="AI287"/>
      <c r="AJ287"/>
      <c r="AK287"/>
      <c r="AL287"/>
      <c r="AM287"/>
      <c r="AN287"/>
      <c r="AO287"/>
      <c r="AP287"/>
      <c r="AQ287" s="133"/>
      <c r="AR287"/>
      <c r="AS287"/>
      <c r="AT287"/>
      <c r="AU287"/>
      <c r="AV287"/>
      <c r="AW287"/>
      <c r="AX287"/>
      <c r="AY287"/>
      <c r="AZ287"/>
      <c r="BA287"/>
      <c r="BB287"/>
      <c r="BC287"/>
      <c r="BD287" s="133"/>
      <c r="BE287" s="172"/>
      <c r="BF287"/>
      <c r="BG287"/>
      <c r="BH287"/>
      <c r="BI287"/>
      <c r="BJ287"/>
      <c r="BK287"/>
      <c r="BL287"/>
      <c r="BM287"/>
      <c r="BN287"/>
      <c r="BO287"/>
      <c r="BP287"/>
      <c r="BQ287" s="133"/>
      <c r="BR287"/>
      <c r="BS287"/>
      <c r="BT287"/>
      <c r="BU287"/>
      <c r="BV287"/>
      <c r="BW287"/>
      <c r="BX287"/>
      <c r="BY287"/>
      <c r="BZ287"/>
      <c r="CA287"/>
      <c r="CB287"/>
      <c r="CC287"/>
      <c r="CD287" s="133"/>
      <c r="CE287"/>
      <c r="CF287"/>
      <c r="CG287"/>
      <c r="CH287"/>
      <c r="CI287"/>
      <c r="CJ287"/>
      <c r="CK287"/>
      <c r="CL287"/>
      <c r="CM287"/>
      <c r="CN287"/>
      <c r="CO287"/>
      <c r="CP287"/>
      <c r="CQ287" s="133"/>
      <c r="CR287"/>
      <c r="CS287"/>
      <c r="CT287"/>
      <c r="CU287"/>
      <c r="CV287"/>
      <c r="CW287"/>
      <c r="CX287"/>
      <c r="CY287"/>
      <c r="CZ287"/>
      <c r="DA287"/>
      <c r="DB287"/>
      <c r="DC287"/>
      <c r="DD287" s="133"/>
      <c r="DE287"/>
      <c r="DF287"/>
      <c r="DG287"/>
      <c r="DH287"/>
      <c r="DI287"/>
      <c r="DJ287"/>
      <c r="DK287"/>
      <c r="DL287"/>
      <c r="DM287"/>
      <c r="DN287"/>
      <c r="DO287"/>
      <c r="DP287"/>
      <c r="DQ287" s="133"/>
      <c r="DR287"/>
      <c r="DS287"/>
      <c r="DT287"/>
      <c r="DU287"/>
      <c r="DV287"/>
      <c r="DW287"/>
      <c r="DX287"/>
      <c r="DY287"/>
      <c r="DZ287"/>
      <c r="EA287"/>
      <c r="EB287"/>
      <c r="EC287"/>
      <c r="ED287" s="133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</row>
    <row r="288" spans="1:257">
      <c r="A288" s="170"/>
      <c r="B288" s="157" t="str" cm="1">
        <f t="array" ref="B288">IFERROR(INDEX(#REF!,MATCH($A288,#REF!,0),0),"")</f>
        <v/>
      </c>
      <c r="C288" s="171"/>
      <c r="D288" s="155" t="str" cm="1">
        <f t="array" ref="D288">IFERROR(INDEX(#REF!,MATCH($C288,#REF!,0),0)," ")</f>
        <v xml:space="preserve"> </v>
      </c>
      <c r="K288" s="149"/>
      <c r="N288" s="148"/>
      <c r="T288" s="148"/>
    </row>
    <row r="289" spans="1:257" s="158" customFormat="1">
      <c r="A289" s="170"/>
      <c r="B289" s="157" t="str" cm="1">
        <f t="array" ref="B289">IFERROR(INDEX(#REF!,MATCH($A289,#REF!,0),0),"")</f>
        <v/>
      </c>
      <c r="C289" s="171"/>
      <c r="D289" s="155" t="str" cm="1">
        <f t="array" ref="D289">IFERROR(INDEX(#REF!,MATCH($C289,#REF!,0),0)," ")</f>
        <v xml:space="preserve"> </v>
      </c>
      <c r="E289" s="172"/>
      <c r="F289"/>
      <c r="G289"/>
      <c r="H289"/>
      <c r="I289"/>
      <c r="J289"/>
      <c r="K289" s="149"/>
      <c r="L289"/>
      <c r="M289"/>
      <c r="N289" s="148"/>
      <c r="O289"/>
      <c r="P289"/>
      <c r="Q289" s="133"/>
      <c r="R289"/>
      <c r="S289"/>
      <c r="T289" s="148"/>
      <c r="U289"/>
      <c r="V289"/>
      <c r="W289"/>
      <c r="X289"/>
      <c r="Y289"/>
      <c r="Z289"/>
      <c r="AA289"/>
      <c r="AB289"/>
      <c r="AC289"/>
      <c r="AD289" s="133"/>
      <c r="AE289" s="172"/>
      <c r="AF289"/>
      <c r="AG289"/>
      <c r="AH289"/>
      <c r="AI289"/>
      <c r="AJ289"/>
      <c r="AK289"/>
      <c r="AL289"/>
      <c r="AM289"/>
      <c r="AN289"/>
      <c r="AO289"/>
      <c r="AP289"/>
      <c r="AQ289" s="133"/>
      <c r="AR289"/>
      <c r="AS289"/>
      <c r="AT289"/>
      <c r="AU289"/>
      <c r="AV289"/>
      <c r="AW289"/>
      <c r="AX289"/>
      <c r="AY289"/>
      <c r="AZ289"/>
      <c r="BA289"/>
      <c r="BB289"/>
      <c r="BC289"/>
      <c r="BD289" s="133"/>
      <c r="BE289" s="172"/>
      <c r="BF289"/>
      <c r="BG289"/>
      <c r="BH289"/>
      <c r="BI289"/>
      <c r="BJ289"/>
      <c r="BK289"/>
      <c r="BL289"/>
      <c r="BM289"/>
      <c r="BN289"/>
      <c r="BO289"/>
      <c r="BP289"/>
      <c r="BQ289" s="133"/>
      <c r="BR289"/>
      <c r="BS289"/>
      <c r="BT289"/>
      <c r="BU289"/>
      <c r="BV289"/>
      <c r="BW289"/>
      <c r="BX289"/>
      <c r="BY289"/>
      <c r="BZ289"/>
      <c r="CA289"/>
      <c r="CB289"/>
      <c r="CC289"/>
      <c r="CD289" s="133"/>
      <c r="CE289"/>
      <c r="CF289"/>
      <c r="CG289"/>
      <c r="CH289"/>
      <c r="CI289"/>
      <c r="CJ289"/>
      <c r="CK289"/>
      <c r="CL289"/>
      <c r="CM289"/>
      <c r="CN289"/>
      <c r="CO289"/>
      <c r="CP289"/>
      <c r="CQ289" s="133"/>
      <c r="CR289"/>
      <c r="CS289"/>
      <c r="CT289"/>
      <c r="CU289"/>
      <c r="CV289"/>
      <c r="CW289"/>
      <c r="CX289"/>
      <c r="CY289"/>
      <c r="CZ289"/>
      <c r="DA289"/>
      <c r="DB289"/>
      <c r="DC289"/>
      <c r="DD289" s="133"/>
      <c r="DE289"/>
      <c r="DF289"/>
      <c r="DG289"/>
      <c r="DH289"/>
      <c r="DI289"/>
      <c r="DJ289"/>
      <c r="DK289"/>
      <c r="DL289"/>
      <c r="DM289"/>
      <c r="DN289"/>
      <c r="DO289"/>
      <c r="DP289"/>
      <c r="DQ289" s="133"/>
      <c r="DR289"/>
      <c r="DS289"/>
      <c r="DT289"/>
      <c r="DU289"/>
      <c r="DV289"/>
      <c r="DW289"/>
      <c r="DX289"/>
      <c r="DY289"/>
      <c r="DZ289"/>
      <c r="EA289"/>
      <c r="EB289"/>
      <c r="EC289"/>
      <c r="ED289" s="133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</row>
    <row r="290" spans="1:257">
      <c r="A290" s="170"/>
      <c r="B290" s="157" t="str" cm="1">
        <f t="array" ref="B290">IFERROR(INDEX(#REF!,MATCH($A290,#REF!,0),0),"")</f>
        <v/>
      </c>
      <c r="C290" s="171"/>
      <c r="D290" s="155" t="str" cm="1">
        <f t="array" ref="D290">IFERROR(INDEX(#REF!,MATCH($C290,#REF!,0),0)," ")</f>
        <v xml:space="preserve"> </v>
      </c>
      <c r="K290" s="149"/>
      <c r="N290" s="148"/>
      <c r="T290" s="148"/>
    </row>
    <row r="291" spans="1:257" s="158" customFormat="1">
      <c r="A291" s="170"/>
      <c r="B291" s="157" t="str" cm="1">
        <f t="array" ref="B291">IFERROR(INDEX(#REF!,MATCH($A291,#REF!,0),0),"")</f>
        <v/>
      </c>
      <c r="C291" s="171"/>
      <c r="D291" s="155" t="str" cm="1">
        <f t="array" ref="D291">IFERROR(INDEX(#REF!,MATCH($C291,#REF!,0),0)," ")</f>
        <v xml:space="preserve"> </v>
      </c>
      <c r="E291" s="172"/>
      <c r="F291"/>
      <c r="G291"/>
      <c r="H291"/>
      <c r="I291"/>
      <c r="J291"/>
      <c r="K291" s="149"/>
      <c r="L291"/>
      <c r="M291"/>
      <c r="N291" s="148"/>
      <c r="O291"/>
      <c r="P291"/>
      <c r="Q291" s="133"/>
      <c r="R291"/>
      <c r="S291"/>
      <c r="T291" s="148"/>
      <c r="U291"/>
      <c r="V291"/>
      <c r="W291"/>
      <c r="X291"/>
      <c r="Y291"/>
      <c r="Z291"/>
      <c r="AA291"/>
      <c r="AB291"/>
      <c r="AC291"/>
      <c r="AD291" s="133"/>
      <c r="AE291" s="172"/>
      <c r="AF291"/>
      <c r="AG291"/>
      <c r="AH291"/>
      <c r="AI291"/>
      <c r="AJ291"/>
      <c r="AK291"/>
      <c r="AL291"/>
      <c r="AM291"/>
      <c r="AN291"/>
      <c r="AO291"/>
      <c r="AP291"/>
      <c r="AQ291" s="133"/>
      <c r="AR291"/>
      <c r="AS291"/>
      <c r="AT291"/>
      <c r="AU291"/>
      <c r="AV291"/>
      <c r="AW291"/>
      <c r="AX291"/>
      <c r="AY291"/>
      <c r="AZ291"/>
      <c r="BA291"/>
      <c r="BB291"/>
      <c r="BC291"/>
      <c r="BD291" s="133"/>
      <c r="BE291" s="172"/>
      <c r="BF291"/>
      <c r="BG291"/>
      <c r="BH291"/>
      <c r="BI291"/>
      <c r="BJ291"/>
      <c r="BK291"/>
      <c r="BL291"/>
      <c r="BM291"/>
      <c r="BN291"/>
      <c r="BO291"/>
      <c r="BP291"/>
      <c r="BQ291" s="133"/>
      <c r="BR291"/>
      <c r="BS291"/>
      <c r="BT291"/>
      <c r="BU291"/>
      <c r="BV291"/>
      <c r="BW291"/>
      <c r="BX291"/>
      <c r="BY291"/>
      <c r="BZ291"/>
      <c r="CA291"/>
      <c r="CB291"/>
      <c r="CC291"/>
      <c r="CD291" s="133"/>
      <c r="CE291"/>
      <c r="CF291"/>
      <c r="CG291"/>
      <c r="CH291"/>
      <c r="CI291"/>
      <c r="CJ291"/>
      <c r="CK291"/>
      <c r="CL291"/>
      <c r="CM291"/>
      <c r="CN291"/>
      <c r="CO291"/>
      <c r="CP291"/>
      <c r="CQ291" s="133"/>
      <c r="CR291"/>
      <c r="CS291"/>
      <c r="CT291"/>
      <c r="CU291"/>
      <c r="CV291"/>
      <c r="CW291"/>
      <c r="CX291"/>
      <c r="CY291"/>
      <c r="CZ291"/>
      <c r="DA291"/>
      <c r="DB291"/>
      <c r="DC291"/>
      <c r="DD291" s="133"/>
      <c r="DE291"/>
      <c r="DF291"/>
      <c r="DG291"/>
      <c r="DH291"/>
      <c r="DI291"/>
      <c r="DJ291"/>
      <c r="DK291"/>
      <c r="DL291"/>
      <c r="DM291"/>
      <c r="DN291"/>
      <c r="DO291"/>
      <c r="DP291"/>
      <c r="DQ291" s="133"/>
      <c r="DR291"/>
      <c r="DS291"/>
      <c r="DT291"/>
      <c r="DU291"/>
      <c r="DV291"/>
      <c r="DW291"/>
      <c r="DX291"/>
      <c r="DY291"/>
      <c r="DZ291"/>
      <c r="EA291"/>
      <c r="EB291"/>
      <c r="EC291"/>
      <c r="ED291" s="133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</row>
    <row r="292" spans="1:257">
      <c r="B292" s="74"/>
    </row>
    <row r="293" spans="1:257">
      <c r="B293" s="74"/>
    </row>
    <row r="294" spans="1:257">
      <c r="B294" s="74"/>
    </row>
    <row r="295" spans="1:257">
      <c r="B295" s="74"/>
    </row>
    <row r="296" spans="1:257">
      <c r="B296" s="74"/>
    </row>
    <row r="297" spans="1:257">
      <c r="B297" s="74"/>
    </row>
    <row r="298" spans="1:257">
      <c r="B298" s="74"/>
    </row>
    <row r="299" spans="1:257">
      <c r="B299" s="74"/>
    </row>
    <row r="300" spans="1:257">
      <c r="B300" s="74"/>
    </row>
    <row r="301" spans="1:257">
      <c r="B301" s="74"/>
    </row>
    <row r="302" spans="1:257">
      <c r="B302" s="74"/>
    </row>
    <row r="303" spans="1:257">
      <c r="B303" s="74"/>
    </row>
    <row r="304" spans="1:257">
      <c r="B304" s="74"/>
    </row>
    <row r="305" spans="2:2">
      <c r="B305" s="74"/>
    </row>
    <row r="306" spans="2:2">
      <c r="B306" s="74"/>
    </row>
    <row r="307" spans="2:2">
      <c r="B307" s="74"/>
    </row>
    <row r="308" spans="2:2">
      <c r="B308" s="74"/>
    </row>
    <row r="309" spans="2:2">
      <c r="B309" s="74"/>
    </row>
    <row r="310" spans="2:2">
      <c r="B310" s="74"/>
    </row>
    <row r="311" spans="2:2">
      <c r="B311" s="74"/>
    </row>
    <row r="312" spans="2:2">
      <c r="B312" s="74"/>
    </row>
    <row r="313" spans="2:2">
      <c r="B313" s="74"/>
    </row>
    <row r="314" spans="2:2">
      <c r="B314" s="74"/>
    </row>
    <row r="315" spans="2:2">
      <c r="B315" s="74"/>
    </row>
    <row r="316" spans="2:2">
      <c r="B316" s="74"/>
    </row>
    <row r="317" spans="2:2">
      <c r="B317" s="74"/>
    </row>
    <row r="318" spans="2:2">
      <c r="B318" s="74"/>
    </row>
    <row r="319" spans="2:2">
      <c r="B319" s="74"/>
    </row>
    <row r="320" spans="2:2">
      <c r="B320" s="74"/>
    </row>
    <row r="321" spans="2:2">
      <c r="B321" s="74"/>
    </row>
    <row r="322" spans="2:2">
      <c r="B322" s="74"/>
    </row>
    <row r="323" spans="2:2">
      <c r="B323" s="74"/>
    </row>
    <row r="324" spans="2:2">
      <c r="B324" s="74"/>
    </row>
    <row r="325" spans="2:2">
      <c r="B325" s="74"/>
    </row>
    <row r="326" spans="2:2">
      <c r="B326" s="74"/>
    </row>
    <row r="327" spans="2:2">
      <c r="B327" s="74"/>
    </row>
    <row r="328" spans="2:2">
      <c r="B328" s="74"/>
    </row>
    <row r="329" spans="2:2">
      <c r="B329" s="74"/>
    </row>
    <row r="330" spans="2:2">
      <c r="B330" s="74"/>
    </row>
    <row r="331" spans="2:2">
      <c r="B331" s="74"/>
    </row>
    <row r="332" spans="2:2">
      <c r="B332" s="74"/>
    </row>
    <row r="333" spans="2:2">
      <c r="B333" s="74"/>
    </row>
    <row r="334" spans="2:2">
      <c r="B334" s="74"/>
    </row>
    <row r="335" spans="2:2">
      <c r="B335" s="74"/>
    </row>
    <row r="336" spans="2:2">
      <c r="B336" s="74"/>
    </row>
    <row r="337" spans="2:2">
      <c r="B337" s="74"/>
    </row>
    <row r="338" spans="2:2">
      <c r="B338" s="74"/>
    </row>
    <row r="339" spans="2:2">
      <c r="B339" s="74"/>
    </row>
    <row r="340" spans="2:2">
      <c r="B340" s="74"/>
    </row>
    <row r="341" spans="2:2">
      <c r="B341" s="74"/>
    </row>
    <row r="342" spans="2:2">
      <c r="B342" s="74"/>
    </row>
    <row r="343" spans="2:2">
      <c r="B343" s="74"/>
    </row>
    <row r="344" spans="2:2">
      <c r="B344" s="74"/>
    </row>
    <row r="345" spans="2:2">
      <c r="B345" s="74"/>
    </row>
    <row r="346" spans="2:2">
      <c r="B346" s="74"/>
    </row>
    <row r="347" spans="2:2">
      <c r="B347" s="74"/>
    </row>
    <row r="348" spans="2:2">
      <c r="B348" s="74"/>
    </row>
    <row r="349" spans="2:2">
      <c r="B349" s="74"/>
    </row>
    <row r="350" spans="2:2">
      <c r="B350" s="74"/>
    </row>
    <row r="351" spans="2:2">
      <c r="B351" s="74"/>
    </row>
    <row r="352" spans="2:2">
      <c r="B352" s="74"/>
    </row>
    <row r="353" spans="2:2">
      <c r="B353" s="74"/>
    </row>
    <row r="354" spans="2:2">
      <c r="B354" s="74"/>
    </row>
    <row r="355" spans="2:2">
      <c r="B355" s="74"/>
    </row>
    <row r="356" spans="2:2">
      <c r="B356" s="74"/>
    </row>
    <row r="357" spans="2:2">
      <c r="B357" s="74"/>
    </row>
    <row r="358" spans="2:2">
      <c r="B358" s="74"/>
    </row>
    <row r="359" spans="2:2">
      <c r="B359" s="74"/>
    </row>
    <row r="360" spans="2:2">
      <c r="B360" s="74"/>
    </row>
    <row r="361" spans="2:2">
      <c r="B361" s="74"/>
    </row>
    <row r="362" spans="2:2">
      <c r="B362" s="74"/>
    </row>
    <row r="363" spans="2:2">
      <c r="B363" s="74"/>
    </row>
    <row r="364" spans="2:2">
      <c r="B364" s="74"/>
    </row>
    <row r="365" spans="2:2">
      <c r="B365" s="74"/>
    </row>
    <row r="366" spans="2:2">
      <c r="B366" s="74"/>
    </row>
    <row r="367" spans="2:2">
      <c r="B367" s="74"/>
    </row>
    <row r="368" spans="2:2">
      <c r="B368" s="74"/>
    </row>
    <row r="369" spans="2:2">
      <c r="B369" s="74"/>
    </row>
    <row r="370" spans="2:2">
      <c r="B370" s="74"/>
    </row>
    <row r="371" spans="2:2">
      <c r="B371" s="74"/>
    </row>
    <row r="372" spans="2:2">
      <c r="B372" s="74"/>
    </row>
    <row r="373" spans="2:2">
      <c r="B373" s="74"/>
    </row>
    <row r="374" spans="2:2">
      <c r="B374" s="74"/>
    </row>
    <row r="375" spans="2:2">
      <c r="B375" s="74"/>
    </row>
    <row r="376" spans="2:2">
      <c r="B376" s="74"/>
    </row>
    <row r="377" spans="2:2">
      <c r="B377" s="74"/>
    </row>
    <row r="378" spans="2:2">
      <c r="B378" s="74"/>
    </row>
    <row r="379" spans="2:2">
      <c r="B379" s="74"/>
    </row>
    <row r="380" spans="2:2">
      <c r="B380" s="74"/>
    </row>
    <row r="381" spans="2:2">
      <c r="B381" s="74"/>
    </row>
    <row r="382" spans="2:2">
      <c r="B382" s="74"/>
    </row>
    <row r="383" spans="2:2">
      <c r="B383" s="74"/>
    </row>
    <row r="384" spans="2:2">
      <c r="B384" s="74"/>
    </row>
    <row r="385" spans="2:2">
      <c r="B385" s="74"/>
    </row>
    <row r="386" spans="2:2">
      <c r="B386" s="74"/>
    </row>
    <row r="387" spans="2:2">
      <c r="B387" s="74"/>
    </row>
    <row r="388" spans="2:2">
      <c r="B388" s="74"/>
    </row>
    <row r="389" spans="2:2">
      <c r="B389" s="74"/>
    </row>
    <row r="390" spans="2:2">
      <c r="B390" s="74"/>
    </row>
    <row r="391" spans="2:2">
      <c r="B391" s="74"/>
    </row>
    <row r="392" spans="2:2">
      <c r="B392" s="74"/>
    </row>
    <row r="393" spans="2:2">
      <c r="B393" s="74"/>
    </row>
    <row r="394" spans="2:2">
      <c r="B394" s="74"/>
    </row>
    <row r="395" spans="2:2">
      <c r="B395" s="74"/>
    </row>
    <row r="396" spans="2:2">
      <c r="B396" s="74"/>
    </row>
    <row r="397" spans="2:2">
      <c r="B397" s="74"/>
    </row>
    <row r="398" spans="2:2">
      <c r="B398" s="74"/>
    </row>
    <row r="399" spans="2:2">
      <c r="B399" s="74"/>
    </row>
    <row r="400" spans="2:2">
      <c r="B400" s="74"/>
    </row>
    <row r="401" spans="2:2">
      <c r="B401" s="74"/>
    </row>
    <row r="402" spans="2:2">
      <c r="B402" s="74"/>
    </row>
    <row r="403" spans="2:2">
      <c r="B403" s="74"/>
    </row>
    <row r="404" spans="2:2">
      <c r="B404" s="74"/>
    </row>
    <row r="405" spans="2:2">
      <c r="B405" s="74"/>
    </row>
    <row r="406" spans="2:2">
      <c r="B406" s="74"/>
    </row>
    <row r="407" spans="2:2">
      <c r="B407" s="74"/>
    </row>
    <row r="408" spans="2:2">
      <c r="B408" s="74"/>
    </row>
    <row r="409" spans="2:2">
      <c r="B409" s="74"/>
    </row>
    <row r="410" spans="2:2">
      <c r="B410" s="74"/>
    </row>
    <row r="411" spans="2:2">
      <c r="B411" s="74"/>
    </row>
    <row r="412" spans="2:2">
      <c r="B412" s="74"/>
    </row>
    <row r="413" spans="2:2">
      <c r="B413" s="74"/>
    </row>
    <row r="414" spans="2:2">
      <c r="B414" s="74"/>
    </row>
    <row r="415" spans="2:2">
      <c r="B415" s="74"/>
    </row>
    <row r="416" spans="2:2">
      <c r="B416" s="74"/>
    </row>
    <row r="417" spans="2:2">
      <c r="B417" s="74"/>
    </row>
    <row r="418" spans="2:2">
      <c r="B418" s="74"/>
    </row>
    <row r="419" spans="2:2">
      <c r="B419" s="74"/>
    </row>
    <row r="420" spans="2:2">
      <c r="B420" s="74"/>
    </row>
    <row r="421" spans="2:2">
      <c r="B421" s="74"/>
    </row>
    <row r="422" spans="2:2">
      <c r="B422" s="74"/>
    </row>
    <row r="423" spans="2:2">
      <c r="B423" s="74"/>
    </row>
    <row r="424" spans="2:2">
      <c r="B424" s="74"/>
    </row>
    <row r="425" spans="2:2">
      <c r="B425" s="74"/>
    </row>
    <row r="426" spans="2:2">
      <c r="B426" s="74"/>
    </row>
    <row r="427" spans="2:2">
      <c r="B427" s="74"/>
    </row>
    <row r="428" spans="2:2">
      <c r="B428" s="74"/>
    </row>
    <row r="429" spans="2:2">
      <c r="B429" s="74"/>
    </row>
    <row r="430" spans="2:2">
      <c r="B430" s="74"/>
    </row>
    <row r="431" spans="2:2">
      <c r="B431" s="74"/>
    </row>
    <row r="432" spans="2:2">
      <c r="B432" s="74"/>
    </row>
    <row r="433" spans="2:2">
      <c r="B433" s="74"/>
    </row>
    <row r="434" spans="2:2">
      <c r="B434" s="74"/>
    </row>
    <row r="435" spans="2:2">
      <c r="B435" s="74"/>
    </row>
    <row r="436" spans="2:2">
      <c r="B436" s="74"/>
    </row>
    <row r="437" spans="2:2">
      <c r="B437" s="74"/>
    </row>
    <row r="438" spans="2:2">
      <c r="B438" s="74"/>
    </row>
    <row r="439" spans="2:2">
      <c r="B439" s="74"/>
    </row>
    <row r="440" spans="2:2">
      <c r="B440" s="74"/>
    </row>
    <row r="441" spans="2:2">
      <c r="B441" s="74"/>
    </row>
    <row r="442" spans="2:2">
      <c r="B442" s="74"/>
    </row>
    <row r="443" spans="2:2">
      <c r="B443" s="74"/>
    </row>
    <row r="444" spans="2:2">
      <c r="B444" s="74"/>
    </row>
    <row r="445" spans="2:2">
      <c r="B445" s="74"/>
    </row>
    <row r="446" spans="2:2">
      <c r="B446" s="74"/>
    </row>
    <row r="447" spans="2:2">
      <c r="B447" s="74"/>
    </row>
    <row r="448" spans="2:2">
      <c r="B448" s="74"/>
    </row>
    <row r="449" spans="2:2">
      <c r="B449" s="74"/>
    </row>
    <row r="450" spans="2:2">
      <c r="B450" s="74"/>
    </row>
    <row r="451" spans="2:2">
      <c r="B451" s="74"/>
    </row>
    <row r="452" spans="2:2">
      <c r="B452" s="74"/>
    </row>
    <row r="453" spans="2:2">
      <c r="B453" s="74"/>
    </row>
    <row r="454" spans="2:2">
      <c r="B454" s="74"/>
    </row>
    <row r="455" spans="2:2">
      <c r="B455" s="74"/>
    </row>
    <row r="456" spans="2:2">
      <c r="B456" s="74"/>
    </row>
    <row r="457" spans="2:2">
      <c r="B457" s="74"/>
    </row>
    <row r="458" spans="2:2">
      <c r="B458" s="74"/>
    </row>
    <row r="459" spans="2:2">
      <c r="B459" s="74"/>
    </row>
    <row r="460" spans="2:2">
      <c r="B460" s="74"/>
    </row>
    <row r="461" spans="2:2">
      <c r="B461" s="74"/>
    </row>
    <row r="462" spans="2:2">
      <c r="B462" s="74"/>
    </row>
    <row r="463" spans="2:2">
      <c r="B463" s="74"/>
    </row>
    <row r="464" spans="2:2">
      <c r="B464" s="74"/>
    </row>
    <row r="465" spans="2:2">
      <c r="B465" s="74"/>
    </row>
    <row r="466" spans="2:2">
      <c r="B466" s="74"/>
    </row>
    <row r="467" spans="2:2">
      <c r="B467" s="74"/>
    </row>
    <row r="468" spans="2:2">
      <c r="B468" s="74"/>
    </row>
    <row r="469" spans="2:2">
      <c r="B469" s="74"/>
    </row>
    <row r="470" spans="2:2">
      <c r="B470" s="74"/>
    </row>
    <row r="471" spans="2:2">
      <c r="B471" s="74"/>
    </row>
    <row r="472" spans="2:2">
      <c r="B472" s="74"/>
    </row>
    <row r="473" spans="2:2">
      <c r="B473" s="74"/>
    </row>
    <row r="474" spans="2:2">
      <c r="B474" s="74"/>
    </row>
    <row r="475" spans="2:2">
      <c r="B475" s="74"/>
    </row>
    <row r="476" spans="2:2">
      <c r="B476" s="74"/>
    </row>
    <row r="477" spans="2:2">
      <c r="B477" s="74"/>
    </row>
    <row r="478" spans="2:2">
      <c r="B478" s="74"/>
    </row>
    <row r="479" spans="2:2">
      <c r="B479" s="74"/>
    </row>
    <row r="480" spans="2:2">
      <c r="B480" s="74"/>
    </row>
    <row r="481" spans="2:2">
      <c r="B481" s="74"/>
    </row>
    <row r="482" spans="2:2">
      <c r="B482" s="74"/>
    </row>
    <row r="483" spans="2:2">
      <c r="B483" s="74"/>
    </row>
    <row r="484" spans="2:2">
      <c r="B484" s="74"/>
    </row>
    <row r="485" spans="2:2">
      <c r="B485" s="74"/>
    </row>
    <row r="486" spans="2:2">
      <c r="B486" s="74"/>
    </row>
    <row r="487" spans="2:2">
      <c r="B487" s="74"/>
    </row>
    <row r="488" spans="2:2">
      <c r="B488" s="74"/>
    </row>
    <row r="489" spans="2:2">
      <c r="B489" s="74"/>
    </row>
    <row r="490" spans="2:2">
      <c r="B490" s="74"/>
    </row>
    <row r="491" spans="2:2">
      <c r="B491" s="74"/>
    </row>
    <row r="492" spans="2:2">
      <c r="B492" s="74"/>
    </row>
    <row r="493" spans="2:2">
      <c r="B493" s="74"/>
    </row>
    <row r="494" spans="2:2">
      <c r="B494" s="74"/>
    </row>
    <row r="495" spans="2:2">
      <c r="B495" s="74"/>
    </row>
    <row r="496" spans="2:2">
      <c r="B496" s="74"/>
    </row>
    <row r="497" spans="2:2">
      <c r="B497" s="74"/>
    </row>
    <row r="498" spans="2:2">
      <c r="B498" s="74"/>
    </row>
    <row r="499" spans="2:2">
      <c r="B499" s="74"/>
    </row>
    <row r="500" spans="2:2">
      <c r="B500" s="74"/>
    </row>
    <row r="501" spans="2:2">
      <c r="B501" s="74"/>
    </row>
    <row r="502" spans="2:2">
      <c r="B502" s="74"/>
    </row>
    <row r="503" spans="2:2">
      <c r="B503" s="74"/>
    </row>
    <row r="504" spans="2:2">
      <c r="B504" s="74"/>
    </row>
    <row r="505" spans="2:2">
      <c r="B505" s="74"/>
    </row>
    <row r="506" spans="2:2">
      <c r="B506" s="74"/>
    </row>
    <row r="507" spans="2:2">
      <c r="B507" s="74"/>
    </row>
    <row r="508" spans="2:2">
      <c r="B508" s="74"/>
    </row>
    <row r="509" spans="2:2">
      <c r="B509" s="74"/>
    </row>
    <row r="510" spans="2:2">
      <c r="B510" s="74"/>
    </row>
    <row r="511" spans="2:2">
      <c r="B511" s="74"/>
    </row>
    <row r="512" spans="2:2">
      <c r="B512" s="74"/>
    </row>
    <row r="513" spans="2:2">
      <c r="B513" s="74"/>
    </row>
    <row r="514" spans="2:2">
      <c r="B514" s="74"/>
    </row>
    <row r="515" spans="2:2">
      <c r="B515" s="74"/>
    </row>
    <row r="516" spans="2:2">
      <c r="B516" s="74"/>
    </row>
    <row r="517" spans="2:2">
      <c r="B517" s="74"/>
    </row>
    <row r="518" spans="2:2">
      <c r="B518" s="74"/>
    </row>
    <row r="519" spans="2:2">
      <c r="B519" s="74"/>
    </row>
    <row r="520" spans="2:2">
      <c r="B520" s="74"/>
    </row>
    <row r="521" spans="2:2">
      <c r="B521" s="74"/>
    </row>
    <row r="522" spans="2:2">
      <c r="B522" s="74"/>
    </row>
    <row r="523" spans="2:2">
      <c r="B523" s="74"/>
    </row>
    <row r="524" spans="2:2">
      <c r="B524" s="74"/>
    </row>
    <row r="525" spans="2:2">
      <c r="B525" s="74"/>
    </row>
    <row r="526" spans="2:2">
      <c r="B526" s="74"/>
    </row>
    <row r="527" spans="2:2">
      <c r="B527" s="74"/>
    </row>
    <row r="528" spans="2:2">
      <c r="B528" s="74"/>
    </row>
    <row r="529" spans="2:2">
      <c r="B529" s="74"/>
    </row>
    <row r="530" spans="2:2">
      <c r="B530" s="74"/>
    </row>
    <row r="531" spans="2:2">
      <c r="B531" s="74"/>
    </row>
    <row r="532" spans="2:2">
      <c r="B532" s="74"/>
    </row>
    <row r="533" spans="2:2">
      <c r="B533" s="74"/>
    </row>
    <row r="534" spans="2:2">
      <c r="B534" s="74"/>
    </row>
    <row r="535" spans="2:2">
      <c r="B535" s="74"/>
    </row>
    <row r="536" spans="2:2">
      <c r="B536" s="74"/>
    </row>
    <row r="537" spans="2:2">
      <c r="B537" s="74"/>
    </row>
    <row r="538" spans="2:2">
      <c r="B538" s="74"/>
    </row>
    <row r="539" spans="2:2">
      <c r="B539" s="74"/>
    </row>
    <row r="540" spans="2:2">
      <c r="B540" s="74"/>
    </row>
    <row r="541" spans="2:2">
      <c r="B541" s="74"/>
    </row>
    <row r="542" spans="2:2">
      <c r="B542" s="74"/>
    </row>
    <row r="543" spans="2:2">
      <c r="B543" s="74"/>
    </row>
    <row r="544" spans="2:2">
      <c r="B544" s="74"/>
    </row>
    <row r="545" spans="2:2">
      <c r="B545" s="74"/>
    </row>
    <row r="546" spans="2:2">
      <c r="B546" s="74"/>
    </row>
    <row r="547" spans="2:2">
      <c r="B547" s="74"/>
    </row>
    <row r="548" spans="2:2">
      <c r="B548" s="74"/>
    </row>
    <row r="549" spans="2:2">
      <c r="B549" s="74"/>
    </row>
    <row r="550" spans="2:2">
      <c r="B550" s="74"/>
    </row>
    <row r="551" spans="2:2">
      <c r="B551" s="74"/>
    </row>
    <row r="552" spans="2:2">
      <c r="B552" s="74"/>
    </row>
    <row r="553" spans="2:2">
      <c r="B553" s="74"/>
    </row>
    <row r="554" spans="2:2">
      <c r="B554" s="74"/>
    </row>
    <row r="555" spans="2:2">
      <c r="B555" s="74"/>
    </row>
    <row r="556" spans="2:2">
      <c r="B556" s="74"/>
    </row>
    <row r="557" spans="2:2">
      <c r="B557" s="74"/>
    </row>
    <row r="558" spans="2:2">
      <c r="B558" s="74"/>
    </row>
    <row r="559" spans="2:2">
      <c r="B559" s="74"/>
    </row>
    <row r="560" spans="2:2">
      <c r="B560" s="74"/>
    </row>
    <row r="561" spans="2:2">
      <c r="B561" s="74"/>
    </row>
    <row r="562" spans="2:2">
      <c r="B562" s="74"/>
    </row>
    <row r="563" spans="2:2">
      <c r="B563" s="74"/>
    </row>
    <row r="564" spans="2:2">
      <c r="B564" s="74"/>
    </row>
    <row r="565" spans="2:2">
      <c r="B565" s="74"/>
    </row>
    <row r="566" spans="2:2">
      <c r="B566" s="74"/>
    </row>
    <row r="567" spans="2:2">
      <c r="B567" s="74"/>
    </row>
    <row r="568" spans="2:2">
      <c r="B568" s="74"/>
    </row>
    <row r="569" spans="2:2">
      <c r="B569" s="74"/>
    </row>
    <row r="570" spans="2:2">
      <c r="B570" s="74"/>
    </row>
    <row r="571" spans="2:2">
      <c r="B571" s="74"/>
    </row>
    <row r="572" spans="2:2">
      <c r="B572" s="74"/>
    </row>
    <row r="573" spans="2:2">
      <c r="B573" s="74"/>
    </row>
    <row r="574" spans="2:2">
      <c r="B574" s="74"/>
    </row>
    <row r="575" spans="2:2">
      <c r="B575" s="74"/>
    </row>
    <row r="576" spans="2:2">
      <c r="B576" s="74"/>
    </row>
    <row r="577" spans="2:2">
      <c r="B577" s="74"/>
    </row>
    <row r="578" spans="2:2">
      <c r="B578" s="74"/>
    </row>
    <row r="579" spans="2:2">
      <c r="B579" s="74"/>
    </row>
    <row r="580" spans="2:2">
      <c r="B580" s="74"/>
    </row>
    <row r="581" spans="2:2">
      <c r="B581" s="74"/>
    </row>
    <row r="582" spans="2:2">
      <c r="B582" s="74"/>
    </row>
    <row r="583" spans="2:2">
      <c r="B583" s="74"/>
    </row>
    <row r="584" spans="2:2">
      <c r="B584" s="74"/>
    </row>
    <row r="585" spans="2:2">
      <c r="B585" s="74"/>
    </row>
    <row r="586" spans="2:2">
      <c r="B586" s="74"/>
    </row>
    <row r="587" spans="2:2">
      <c r="B587" s="74"/>
    </row>
    <row r="588" spans="2:2">
      <c r="B588" s="74"/>
    </row>
    <row r="589" spans="2:2">
      <c r="B589" s="74"/>
    </row>
    <row r="590" spans="2:2">
      <c r="B590" s="74"/>
    </row>
    <row r="591" spans="2:2">
      <c r="B591" s="74"/>
    </row>
    <row r="592" spans="2:2">
      <c r="B592" s="74"/>
    </row>
    <row r="593" spans="2:2">
      <c r="B593" s="74"/>
    </row>
    <row r="594" spans="2:2">
      <c r="B594" s="74"/>
    </row>
    <row r="595" spans="2:2">
      <c r="B595" s="74"/>
    </row>
    <row r="596" spans="2:2">
      <c r="B596" s="74"/>
    </row>
    <row r="597" spans="2:2">
      <c r="B597" s="74"/>
    </row>
    <row r="598" spans="2:2">
      <c r="B598" s="74"/>
    </row>
    <row r="599" spans="2:2">
      <c r="B599" s="74"/>
    </row>
    <row r="600" spans="2:2">
      <c r="B600" s="74"/>
    </row>
    <row r="601" spans="2:2">
      <c r="B601" s="74"/>
    </row>
    <row r="602" spans="2:2">
      <c r="B602" s="74"/>
    </row>
    <row r="603" spans="2:2">
      <c r="B603" s="74"/>
    </row>
    <row r="604" spans="2:2">
      <c r="B604" s="74"/>
    </row>
    <row r="605" spans="2:2">
      <c r="B605" s="74"/>
    </row>
    <row r="606" spans="2:2">
      <c r="B606" s="74"/>
    </row>
    <row r="607" spans="2:2">
      <c r="B607" s="74"/>
    </row>
    <row r="608" spans="2:2">
      <c r="B608" s="74"/>
    </row>
    <row r="609" spans="2:2">
      <c r="B609" s="74"/>
    </row>
    <row r="610" spans="2:2">
      <c r="B610" s="74"/>
    </row>
    <row r="611" spans="2:2">
      <c r="B611" s="74"/>
    </row>
    <row r="612" spans="2:2">
      <c r="B612" s="74"/>
    </row>
    <row r="613" spans="2:2">
      <c r="B613" s="74"/>
    </row>
    <row r="614" spans="2:2">
      <c r="B614" s="74"/>
    </row>
    <row r="615" spans="2:2">
      <c r="B615" s="74"/>
    </row>
    <row r="616" spans="2:2">
      <c r="B616" s="74"/>
    </row>
    <row r="617" spans="2:2">
      <c r="B617" s="74"/>
    </row>
    <row r="618" spans="2:2">
      <c r="B618" s="74"/>
    </row>
    <row r="619" spans="2:2">
      <c r="B619" s="74"/>
    </row>
    <row r="620" spans="2:2">
      <c r="B620" s="74"/>
    </row>
    <row r="621" spans="2:2">
      <c r="B621" s="74"/>
    </row>
    <row r="622" spans="2:2">
      <c r="B622" s="74"/>
    </row>
    <row r="623" spans="2:2">
      <c r="B623" s="74"/>
    </row>
    <row r="624" spans="2:2">
      <c r="B624" s="74"/>
    </row>
    <row r="625" spans="2:2">
      <c r="B625" s="74"/>
    </row>
    <row r="626" spans="2:2">
      <c r="B626" s="74"/>
    </row>
    <row r="627" spans="2:2">
      <c r="B627" s="74"/>
    </row>
    <row r="628" spans="2:2">
      <c r="B628" s="74"/>
    </row>
    <row r="629" spans="2:2">
      <c r="B629" s="74"/>
    </row>
    <row r="630" spans="2:2">
      <c r="B630" s="74"/>
    </row>
    <row r="631" spans="2:2">
      <c r="B631" s="74"/>
    </row>
    <row r="632" spans="2:2">
      <c r="B632" s="74"/>
    </row>
    <row r="633" spans="2:2">
      <c r="B633" s="74"/>
    </row>
    <row r="634" spans="2:2">
      <c r="B634" s="74"/>
    </row>
    <row r="635" spans="2:2">
      <c r="B635" s="74"/>
    </row>
    <row r="636" spans="2:2">
      <c r="B636" s="74"/>
    </row>
    <row r="637" spans="2:2">
      <c r="B637" s="74"/>
    </row>
    <row r="638" spans="2:2">
      <c r="B638" s="74"/>
    </row>
    <row r="639" spans="2:2">
      <c r="B639" s="74"/>
    </row>
    <row r="640" spans="2:2">
      <c r="B640" s="74"/>
    </row>
    <row r="641" spans="2:2">
      <c r="B641" s="74"/>
    </row>
    <row r="642" spans="2:2">
      <c r="B642" s="74"/>
    </row>
    <row r="643" spans="2:2">
      <c r="B643" s="74"/>
    </row>
    <row r="644" spans="2:2">
      <c r="B644" s="74"/>
    </row>
    <row r="645" spans="2:2">
      <c r="B645" s="74"/>
    </row>
    <row r="646" spans="2:2">
      <c r="B646" s="74"/>
    </row>
    <row r="647" spans="2:2">
      <c r="B647" s="74"/>
    </row>
    <row r="648" spans="2:2">
      <c r="B648" s="74"/>
    </row>
    <row r="649" spans="2:2">
      <c r="B649" s="74"/>
    </row>
    <row r="650" spans="2:2">
      <c r="B650" s="74"/>
    </row>
    <row r="651" spans="2:2">
      <c r="B651" s="74"/>
    </row>
    <row r="652" spans="2:2">
      <c r="B652" s="74"/>
    </row>
    <row r="653" spans="2:2">
      <c r="B653" s="74"/>
    </row>
    <row r="654" spans="2:2">
      <c r="B654" s="74"/>
    </row>
    <row r="655" spans="2:2">
      <c r="B655" s="74"/>
    </row>
    <row r="656" spans="2:2">
      <c r="B656" s="74"/>
    </row>
    <row r="657" spans="2:2">
      <c r="B657" s="74"/>
    </row>
    <row r="658" spans="2:2">
      <c r="B658" s="74"/>
    </row>
    <row r="659" spans="2:2">
      <c r="B659" s="74"/>
    </row>
    <row r="660" spans="2:2">
      <c r="B660" s="74"/>
    </row>
    <row r="661" spans="2:2">
      <c r="B661" s="74"/>
    </row>
    <row r="662" spans="2:2">
      <c r="B662" s="74"/>
    </row>
    <row r="663" spans="2:2">
      <c r="B663" s="74"/>
    </row>
    <row r="664" spans="2:2">
      <c r="B664" s="74"/>
    </row>
    <row r="665" spans="2:2">
      <c r="B665" s="74"/>
    </row>
    <row r="666" spans="2:2">
      <c r="B666" s="74"/>
    </row>
    <row r="667" spans="2:2">
      <c r="B667" s="74"/>
    </row>
    <row r="668" spans="2:2">
      <c r="B668" s="74"/>
    </row>
    <row r="669" spans="2:2">
      <c r="B669" s="74"/>
    </row>
    <row r="670" spans="2:2">
      <c r="B670" s="74"/>
    </row>
    <row r="671" spans="2:2">
      <c r="B671" s="74"/>
    </row>
    <row r="672" spans="2:2">
      <c r="B672" s="74"/>
    </row>
    <row r="673" spans="2:2">
      <c r="B673" s="74"/>
    </row>
    <row r="674" spans="2:2">
      <c r="B674" s="74"/>
    </row>
    <row r="675" spans="2:2">
      <c r="B675" s="74"/>
    </row>
    <row r="676" spans="2:2">
      <c r="B676" s="74"/>
    </row>
    <row r="677" spans="2:2">
      <c r="B677" s="74"/>
    </row>
    <row r="678" spans="2:2">
      <c r="B678" s="74"/>
    </row>
    <row r="679" spans="2:2">
      <c r="B679" s="74"/>
    </row>
    <row r="680" spans="2:2">
      <c r="B680" s="74"/>
    </row>
    <row r="681" spans="2:2">
      <c r="B681" s="74"/>
    </row>
    <row r="682" spans="2:2">
      <c r="B682" s="74"/>
    </row>
    <row r="683" spans="2:2">
      <c r="B683" s="74"/>
    </row>
    <row r="684" spans="2:2">
      <c r="B684" s="74"/>
    </row>
    <row r="685" spans="2:2">
      <c r="B685" s="74"/>
    </row>
    <row r="686" spans="2:2">
      <c r="B686" s="74"/>
    </row>
    <row r="687" spans="2:2">
      <c r="B687" s="74"/>
    </row>
    <row r="688" spans="2:2">
      <c r="B688" s="74"/>
    </row>
    <row r="689" spans="2:2">
      <c r="B689" s="74"/>
    </row>
    <row r="690" spans="2:2">
      <c r="B690" s="74"/>
    </row>
    <row r="691" spans="2:2">
      <c r="B691" s="74"/>
    </row>
    <row r="692" spans="2:2">
      <c r="B692" s="74"/>
    </row>
    <row r="693" spans="2:2">
      <c r="B693" s="74"/>
    </row>
    <row r="694" spans="2:2">
      <c r="B694" s="74"/>
    </row>
    <row r="695" spans="2:2">
      <c r="B695" s="74"/>
    </row>
    <row r="696" spans="2:2">
      <c r="B696" s="74"/>
    </row>
    <row r="697" spans="2:2">
      <c r="B697" s="74"/>
    </row>
    <row r="698" spans="2:2">
      <c r="B698" s="74"/>
    </row>
    <row r="699" spans="2:2">
      <c r="B699" s="74"/>
    </row>
    <row r="700" spans="2:2">
      <c r="B700" s="74"/>
    </row>
    <row r="701" spans="2:2">
      <c r="B701" s="74"/>
    </row>
    <row r="702" spans="2:2">
      <c r="B702" s="74"/>
    </row>
    <row r="703" spans="2:2">
      <c r="B703" s="74"/>
    </row>
    <row r="704" spans="2:2">
      <c r="B704" s="74"/>
    </row>
    <row r="705" spans="2:2">
      <c r="B705" s="74"/>
    </row>
    <row r="706" spans="2:2">
      <c r="B706" s="74"/>
    </row>
    <row r="707" spans="2:2">
      <c r="B707" s="74"/>
    </row>
    <row r="708" spans="2:2">
      <c r="B708" s="74"/>
    </row>
    <row r="709" spans="2:2">
      <c r="B709" s="74"/>
    </row>
    <row r="710" spans="2:2">
      <c r="B710" s="74"/>
    </row>
    <row r="711" spans="2:2">
      <c r="B711" s="74"/>
    </row>
    <row r="712" spans="2:2">
      <c r="B712" s="74"/>
    </row>
    <row r="713" spans="2:2">
      <c r="B713" s="74"/>
    </row>
    <row r="714" spans="2:2">
      <c r="B714" s="74"/>
    </row>
    <row r="715" spans="2:2">
      <c r="B715" s="74"/>
    </row>
    <row r="716" spans="2:2">
      <c r="B716" s="74"/>
    </row>
    <row r="717" spans="2:2">
      <c r="B717" s="74"/>
    </row>
    <row r="718" spans="2:2">
      <c r="B718" s="74"/>
    </row>
    <row r="719" spans="2:2">
      <c r="B719" s="74"/>
    </row>
    <row r="720" spans="2:2">
      <c r="B720" s="74"/>
    </row>
    <row r="721" spans="2:2">
      <c r="B721" s="74"/>
    </row>
    <row r="722" spans="2:2">
      <c r="B722" s="74"/>
    </row>
    <row r="723" spans="2:2">
      <c r="B723" s="74"/>
    </row>
    <row r="724" spans="2:2">
      <c r="B724" s="74"/>
    </row>
    <row r="725" spans="2:2">
      <c r="B725" s="74"/>
    </row>
    <row r="726" spans="2:2">
      <c r="B726" s="74"/>
    </row>
    <row r="727" spans="2:2">
      <c r="B727" s="74"/>
    </row>
    <row r="728" spans="2:2">
      <c r="B728" s="74"/>
    </row>
    <row r="729" spans="2:2">
      <c r="B729" s="74"/>
    </row>
    <row r="730" spans="2:2">
      <c r="B730" s="74"/>
    </row>
    <row r="731" spans="2:2">
      <c r="B731" s="74"/>
    </row>
    <row r="732" spans="2:2">
      <c r="B732" s="74"/>
    </row>
    <row r="733" spans="2:2">
      <c r="B733" s="74"/>
    </row>
    <row r="734" spans="2:2">
      <c r="B734" s="74"/>
    </row>
    <row r="735" spans="2:2">
      <c r="B735" s="74"/>
    </row>
    <row r="736" spans="2:2">
      <c r="B736" s="74"/>
    </row>
    <row r="737" spans="2:2">
      <c r="B737" s="74"/>
    </row>
    <row r="738" spans="2:2">
      <c r="B738" s="74"/>
    </row>
    <row r="739" spans="2:2">
      <c r="B739" s="74"/>
    </row>
    <row r="740" spans="2:2">
      <c r="B740" s="74"/>
    </row>
    <row r="741" spans="2:2">
      <c r="B741" s="74"/>
    </row>
    <row r="742" spans="2:2">
      <c r="B742" s="74"/>
    </row>
    <row r="743" spans="2:2">
      <c r="B743" s="74"/>
    </row>
    <row r="744" spans="2:2">
      <c r="B744" s="74"/>
    </row>
    <row r="745" spans="2:2">
      <c r="B745" s="74"/>
    </row>
    <row r="746" spans="2:2">
      <c r="B746" s="74"/>
    </row>
    <row r="747" spans="2:2">
      <c r="B747" s="74"/>
    </row>
    <row r="748" spans="2:2">
      <c r="B748" s="74"/>
    </row>
    <row r="749" spans="2:2">
      <c r="B749" s="74"/>
    </row>
    <row r="750" spans="2:2">
      <c r="B750" s="74"/>
    </row>
    <row r="751" spans="2:2">
      <c r="B751" s="74"/>
    </row>
    <row r="752" spans="2:2">
      <c r="B752" s="74"/>
    </row>
    <row r="753" spans="2:2">
      <c r="B753" s="74"/>
    </row>
    <row r="754" spans="2:2">
      <c r="B754" s="74"/>
    </row>
    <row r="755" spans="2:2">
      <c r="B755" s="74"/>
    </row>
    <row r="756" spans="2:2">
      <c r="B756" s="74"/>
    </row>
    <row r="757" spans="2:2">
      <c r="B757" s="74"/>
    </row>
    <row r="758" spans="2:2">
      <c r="B758" s="74"/>
    </row>
    <row r="759" spans="2:2">
      <c r="B759" s="74"/>
    </row>
    <row r="760" spans="2:2">
      <c r="B760" s="74"/>
    </row>
    <row r="761" spans="2:2">
      <c r="B761" s="74"/>
    </row>
    <row r="762" spans="2:2">
      <c r="B762" s="74"/>
    </row>
    <row r="763" spans="2:2">
      <c r="B763" s="74"/>
    </row>
    <row r="764" spans="2:2">
      <c r="B764" s="74"/>
    </row>
    <row r="765" spans="2:2">
      <c r="B765" s="74"/>
    </row>
    <row r="766" spans="2:2">
      <c r="B766" s="74"/>
    </row>
    <row r="767" spans="2:2">
      <c r="B767" s="74"/>
    </row>
    <row r="768" spans="2:2">
      <c r="B768" s="74"/>
    </row>
    <row r="769" spans="2:2">
      <c r="B769" s="74"/>
    </row>
    <row r="770" spans="2:2">
      <c r="B770" s="74"/>
    </row>
    <row r="771" spans="2:2">
      <c r="B771" s="74"/>
    </row>
    <row r="772" spans="2:2">
      <c r="B772" s="74"/>
    </row>
    <row r="773" spans="2:2">
      <c r="B773" s="74"/>
    </row>
    <row r="774" spans="2:2">
      <c r="B774" s="74"/>
    </row>
    <row r="775" spans="2:2">
      <c r="B775" s="74"/>
    </row>
    <row r="776" spans="2:2">
      <c r="B776" s="74"/>
    </row>
    <row r="777" spans="2:2">
      <c r="B777" s="74"/>
    </row>
    <row r="778" spans="2:2">
      <c r="B778" s="74"/>
    </row>
    <row r="779" spans="2:2">
      <c r="B779" s="74"/>
    </row>
    <row r="780" spans="2:2">
      <c r="B780" s="74"/>
    </row>
    <row r="781" spans="2:2">
      <c r="B781" s="74"/>
    </row>
    <row r="782" spans="2:2">
      <c r="B782" s="74"/>
    </row>
    <row r="783" spans="2:2">
      <c r="B783" s="74"/>
    </row>
    <row r="784" spans="2:2">
      <c r="B784" s="74"/>
    </row>
    <row r="785" spans="2:2">
      <c r="B785" s="74"/>
    </row>
    <row r="786" spans="2:2">
      <c r="B786" s="74"/>
    </row>
    <row r="787" spans="2:2">
      <c r="B787" s="74"/>
    </row>
    <row r="788" spans="2:2">
      <c r="B788" s="74"/>
    </row>
    <row r="789" spans="2:2">
      <c r="B789" s="74"/>
    </row>
    <row r="790" spans="2:2">
      <c r="B790" s="74"/>
    </row>
    <row r="791" spans="2:2">
      <c r="B791" s="74"/>
    </row>
    <row r="792" spans="2:2">
      <c r="B792" s="74"/>
    </row>
    <row r="793" spans="2:2">
      <c r="B793" s="74"/>
    </row>
    <row r="794" spans="2:2">
      <c r="B794" s="74"/>
    </row>
    <row r="795" spans="2:2">
      <c r="B795" s="74"/>
    </row>
    <row r="796" spans="2:2">
      <c r="B796" s="74"/>
    </row>
    <row r="797" spans="2:2">
      <c r="B797" s="74"/>
    </row>
    <row r="798" spans="2:2">
      <c r="B798" s="74"/>
    </row>
    <row r="799" spans="2:2">
      <c r="B799" s="74"/>
    </row>
    <row r="800" spans="2:2">
      <c r="B800" s="74"/>
    </row>
    <row r="801" spans="2:2">
      <c r="B801" s="74"/>
    </row>
    <row r="802" spans="2:2">
      <c r="B802" s="74"/>
    </row>
    <row r="803" spans="2:2">
      <c r="B803" s="74"/>
    </row>
    <row r="804" spans="2:2">
      <c r="B804" s="74"/>
    </row>
    <row r="805" spans="2:2">
      <c r="B805" s="74"/>
    </row>
    <row r="806" spans="2:2">
      <c r="B806" s="74"/>
    </row>
    <row r="807" spans="2:2">
      <c r="B807" s="74"/>
    </row>
    <row r="808" spans="2:2">
      <c r="B808" s="74"/>
    </row>
    <row r="809" spans="2:2">
      <c r="B809" s="74"/>
    </row>
    <row r="810" spans="2:2">
      <c r="B810" s="74"/>
    </row>
    <row r="811" spans="2:2">
      <c r="B811" s="74"/>
    </row>
    <row r="812" spans="2:2">
      <c r="B812" s="74"/>
    </row>
    <row r="813" spans="2:2">
      <c r="B813" s="74"/>
    </row>
    <row r="814" spans="2:2">
      <c r="B814" s="74"/>
    </row>
    <row r="815" spans="2:2">
      <c r="B815" s="74"/>
    </row>
    <row r="816" spans="2:2">
      <c r="B816" s="74"/>
    </row>
    <row r="817" spans="2:2">
      <c r="B817" s="74"/>
    </row>
    <row r="818" spans="2:2">
      <c r="B818" s="74"/>
    </row>
    <row r="819" spans="2:2">
      <c r="B819" s="74"/>
    </row>
    <row r="820" spans="2:2">
      <c r="B820" s="74"/>
    </row>
    <row r="821" spans="2:2">
      <c r="B821" s="74"/>
    </row>
    <row r="822" spans="2:2">
      <c r="B822" s="74"/>
    </row>
    <row r="823" spans="2:2">
      <c r="B823" s="74"/>
    </row>
    <row r="824" spans="2:2">
      <c r="B824" s="74"/>
    </row>
    <row r="825" spans="2:2">
      <c r="B825" s="74"/>
    </row>
    <row r="826" spans="2:2">
      <c r="B826" s="74"/>
    </row>
    <row r="827" spans="2:2">
      <c r="B827" s="74"/>
    </row>
    <row r="828" spans="2:2">
      <c r="B828" s="74"/>
    </row>
    <row r="829" spans="2:2">
      <c r="B829" s="74"/>
    </row>
    <row r="830" spans="2:2">
      <c r="B830" s="74"/>
    </row>
    <row r="831" spans="2:2">
      <c r="B831" s="74"/>
    </row>
    <row r="832" spans="2:2">
      <c r="B832" s="74"/>
    </row>
    <row r="833" spans="2:2">
      <c r="B833" s="74"/>
    </row>
    <row r="834" spans="2:2">
      <c r="B834" s="74"/>
    </row>
    <row r="835" spans="2:2">
      <c r="B835" s="74"/>
    </row>
    <row r="836" spans="2:2">
      <c r="B836" s="74"/>
    </row>
    <row r="837" spans="2:2">
      <c r="B837" s="74"/>
    </row>
    <row r="838" spans="2:2">
      <c r="B838" s="74"/>
    </row>
    <row r="839" spans="2:2">
      <c r="B839" s="74"/>
    </row>
    <row r="840" spans="2:2">
      <c r="B840" s="74"/>
    </row>
    <row r="841" spans="2:2">
      <c r="B841" s="74"/>
    </row>
    <row r="842" spans="2:2">
      <c r="B842" s="74"/>
    </row>
    <row r="843" spans="2:2">
      <c r="B843" s="74"/>
    </row>
    <row r="844" spans="2:2">
      <c r="B844" s="74"/>
    </row>
    <row r="845" spans="2:2">
      <c r="B845" s="74"/>
    </row>
    <row r="846" spans="2:2">
      <c r="B846" s="74"/>
    </row>
    <row r="847" spans="2:2">
      <c r="B847" s="74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I23"/>
  <sheetViews>
    <sheetView workbookViewId="0">
      <selection activeCell="L14" sqref="L14"/>
    </sheetView>
  </sheetViews>
  <sheetFormatPr defaultColWidth="8.6640625" defaultRowHeight="14.25"/>
  <cols>
    <col min="3" max="3" width="14.33203125" customWidth="1"/>
    <col min="6" max="6" width="13.6640625" customWidth="1"/>
  </cols>
  <sheetData>
    <row r="1" spans="1:9">
      <c r="A1" t="s">
        <v>1032</v>
      </c>
      <c r="C1" t="s">
        <v>1033</v>
      </c>
      <c r="D1" t="s">
        <v>1034</v>
      </c>
    </row>
    <row r="2" spans="1:9" ht="20" customHeight="1">
      <c r="A2" s="1" t="s">
        <v>1035</v>
      </c>
      <c r="B2" s="1" t="s">
        <v>1036</v>
      </c>
      <c r="C2" s="2" t="s">
        <v>1037</v>
      </c>
      <c r="D2" s="1" t="s">
        <v>1038</v>
      </c>
      <c r="E2" s="3" t="s">
        <v>1039</v>
      </c>
      <c r="I2" s="116" t="s">
        <v>1036</v>
      </c>
    </row>
    <row r="3" spans="1:9" ht="20" customHeight="1">
      <c r="A3" s="1" t="s">
        <v>1040</v>
      </c>
      <c r="B3" s="1" t="s">
        <v>764</v>
      </c>
      <c r="C3" s="2" t="s">
        <v>1041</v>
      </c>
      <c r="D3" s="1"/>
      <c r="E3" s="115" t="s">
        <v>1039</v>
      </c>
      <c r="I3" s="116" t="s">
        <v>764</v>
      </c>
    </row>
    <row r="4" spans="1:9" ht="20" customHeight="1">
      <c r="A4" s="1" t="s">
        <v>1042</v>
      </c>
      <c r="B4" s="1" t="s">
        <v>753</v>
      </c>
      <c r="C4" s="2" t="s">
        <v>1043</v>
      </c>
      <c r="D4" s="1" t="s">
        <v>1044</v>
      </c>
      <c r="E4" s="4" t="s">
        <v>1039</v>
      </c>
      <c r="I4" s="116" t="s">
        <v>753</v>
      </c>
    </row>
    <row r="5" spans="1:9" ht="20" customHeight="1">
      <c r="A5" s="1" t="s">
        <v>1045</v>
      </c>
      <c r="B5" s="1" t="s">
        <v>1046</v>
      </c>
      <c r="C5" s="2" t="s">
        <v>1047</v>
      </c>
      <c r="D5" s="1" t="s">
        <v>1048</v>
      </c>
      <c r="E5" s="5" t="s">
        <v>1039</v>
      </c>
      <c r="I5" s="116" t="s">
        <v>1046</v>
      </c>
    </row>
    <row r="6" spans="1:9" ht="20" customHeight="1">
      <c r="A6" s="1" t="s">
        <v>1049</v>
      </c>
      <c r="B6" s="1" t="s">
        <v>1050</v>
      </c>
      <c r="C6" s="2" t="s">
        <v>1051</v>
      </c>
      <c r="D6" s="1" t="s">
        <v>1052</v>
      </c>
      <c r="E6" s="6" t="s">
        <v>1039</v>
      </c>
      <c r="I6" s="116" t="s">
        <v>1050</v>
      </c>
    </row>
    <row r="7" spans="1:9" ht="20" customHeight="1">
      <c r="A7" s="1" t="s">
        <v>1053</v>
      </c>
      <c r="B7" s="1" t="s">
        <v>1054</v>
      </c>
      <c r="C7" s="2" t="s">
        <v>1055</v>
      </c>
      <c r="D7" s="1" t="s">
        <v>1056</v>
      </c>
      <c r="E7" s="7" t="s">
        <v>1039</v>
      </c>
      <c r="I7" s="116" t="s">
        <v>1054</v>
      </c>
    </row>
    <row r="8" spans="1:9" ht="20" customHeight="1">
      <c r="A8" s="1" t="s">
        <v>1057</v>
      </c>
      <c r="B8" s="1" t="s">
        <v>1058</v>
      </c>
      <c r="C8" s="2" t="s">
        <v>1059</v>
      </c>
      <c r="D8" s="1">
        <v>660000</v>
      </c>
      <c r="E8" s="8" t="s">
        <v>1039</v>
      </c>
      <c r="I8" s="116" t="s">
        <v>1058</v>
      </c>
    </row>
    <row r="9" spans="1:9" ht="20" customHeight="1">
      <c r="A9" s="1" t="s">
        <v>1060</v>
      </c>
      <c r="B9" s="1" t="s">
        <v>1061</v>
      </c>
      <c r="C9" s="2" t="s">
        <v>1062</v>
      </c>
      <c r="D9" s="1" t="s">
        <v>1063</v>
      </c>
      <c r="E9" s="9" t="s">
        <v>1039</v>
      </c>
      <c r="I9" s="116" t="s">
        <v>1061</v>
      </c>
    </row>
    <row r="10" spans="1:9" ht="20" customHeight="1">
      <c r="A10" s="1" t="s">
        <v>1064</v>
      </c>
      <c r="B10" s="1" t="s">
        <v>1065</v>
      </c>
      <c r="C10" s="2" t="s">
        <v>1066</v>
      </c>
      <c r="D10" s="1" t="s">
        <v>1067</v>
      </c>
      <c r="E10" s="10" t="s">
        <v>1039</v>
      </c>
      <c r="I10" s="116" t="s">
        <v>1065</v>
      </c>
    </row>
    <row r="11" spans="1:9" ht="20" customHeight="1">
      <c r="A11" s="1" t="s">
        <v>1068</v>
      </c>
      <c r="B11" s="1" t="s">
        <v>1069</v>
      </c>
      <c r="C11" s="2" t="s">
        <v>1070</v>
      </c>
      <c r="D11" s="1" t="s">
        <v>1071</v>
      </c>
      <c r="E11" s="11" t="s">
        <v>1039</v>
      </c>
      <c r="I11" s="116" t="s">
        <v>1069</v>
      </c>
    </row>
    <row r="12" spans="1:9" ht="20" customHeight="1">
      <c r="A12" s="1" t="s">
        <v>1072</v>
      </c>
      <c r="B12" s="1" t="s">
        <v>894</v>
      </c>
      <c r="C12" s="2" t="s">
        <v>1073</v>
      </c>
      <c r="D12" s="12">
        <v>4.5500000000000002E+47</v>
      </c>
      <c r="E12" s="13" t="s">
        <v>1039</v>
      </c>
      <c r="I12" s="116" t="s">
        <v>894</v>
      </c>
    </row>
    <row r="13" spans="1:9" ht="20" customHeight="1">
      <c r="A13" s="1" t="s">
        <v>1074</v>
      </c>
      <c r="B13" s="1" t="s">
        <v>1075</v>
      </c>
      <c r="C13" s="2" t="s">
        <v>1076</v>
      </c>
      <c r="D13" s="1" t="s">
        <v>1077</v>
      </c>
      <c r="E13" s="14" t="s">
        <v>1039</v>
      </c>
      <c r="I13" s="116" t="s">
        <v>1075</v>
      </c>
    </row>
    <row r="14" spans="1:9" ht="20" customHeight="1">
      <c r="A14" s="1" t="s">
        <v>1078</v>
      </c>
      <c r="B14" s="1" t="s">
        <v>754</v>
      </c>
      <c r="C14" s="2" t="s">
        <v>1079</v>
      </c>
      <c r="D14" s="1" t="s">
        <v>1080</v>
      </c>
      <c r="E14" s="15" t="s">
        <v>1039</v>
      </c>
      <c r="I14" s="116" t="s">
        <v>754</v>
      </c>
    </row>
    <row r="15" spans="1:9" ht="20" customHeight="1">
      <c r="A15" s="1" t="s">
        <v>1081</v>
      </c>
      <c r="B15" s="1" t="s">
        <v>1082</v>
      </c>
      <c r="C15" s="2" t="s">
        <v>1083</v>
      </c>
      <c r="D15" s="1" t="s">
        <v>1084</v>
      </c>
      <c r="E15" s="16" t="s">
        <v>1039</v>
      </c>
      <c r="F15" s="1" t="s">
        <v>1085</v>
      </c>
      <c r="G15" s="24" t="s">
        <v>1082</v>
      </c>
      <c r="I15" s="116" t="s">
        <v>1082</v>
      </c>
    </row>
    <row r="16" spans="1:9" ht="20" customHeight="1">
      <c r="A16" s="1" t="s">
        <v>1086</v>
      </c>
      <c r="B16" s="1" t="s">
        <v>892</v>
      </c>
      <c r="C16" s="2" t="s">
        <v>1087</v>
      </c>
      <c r="D16" s="1">
        <v>525252</v>
      </c>
      <c r="E16" s="17" t="s">
        <v>1039</v>
      </c>
      <c r="I16" s="116" t="s">
        <v>892</v>
      </c>
    </row>
    <row r="17" spans="1:9" ht="20" customHeight="1">
      <c r="A17" s="1" t="s">
        <v>1088</v>
      </c>
      <c r="B17" s="1" t="s">
        <v>761</v>
      </c>
      <c r="C17" s="2" t="s">
        <v>1089</v>
      </c>
      <c r="D17" s="1" t="s">
        <v>1090</v>
      </c>
      <c r="E17" s="18" t="s">
        <v>1039</v>
      </c>
      <c r="I17" s="116" t="s">
        <v>761</v>
      </c>
    </row>
    <row r="18" spans="1:9" ht="20" customHeight="1">
      <c r="A18" s="1" t="s">
        <v>1091</v>
      </c>
      <c r="B18" s="1" t="s">
        <v>1092</v>
      </c>
      <c r="C18" s="2" t="s">
        <v>1093</v>
      </c>
      <c r="D18" s="1" t="s">
        <v>1094</v>
      </c>
      <c r="E18" s="19" t="s">
        <v>1039</v>
      </c>
      <c r="I18" s="116" t="s">
        <v>1092</v>
      </c>
    </row>
    <row r="19" spans="1:9" ht="20" customHeight="1">
      <c r="A19" s="1" t="s">
        <v>1095</v>
      </c>
      <c r="B19" s="1" t="s">
        <v>1096</v>
      </c>
      <c r="C19" s="2" t="s">
        <v>1097</v>
      </c>
      <c r="D19" s="1" t="s">
        <v>1098</v>
      </c>
      <c r="E19" s="20" t="s">
        <v>1039</v>
      </c>
      <c r="I19" s="116" t="s">
        <v>1096</v>
      </c>
    </row>
    <row r="20" spans="1:9" ht="20" customHeight="1">
      <c r="A20" s="1" t="s">
        <v>1099</v>
      </c>
      <c r="B20" s="1" t="s">
        <v>1100</v>
      </c>
      <c r="C20" s="2" t="s">
        <v>1101</v>
      </c>
      <c r="D20" s="1" t="s">
        <v>1102</v>
      </c>
      <c r="E20" s="21" t="s">
        <v>1039</v>
      </c>
      <c r="I20" s="116" t="s">
        <v>1100</v>
      </c>
    </row>
    <row r="21" spans="1:9" ht="20" customHeight="1">
      <c r="A21" s="1" t="s">
        <v>1103</v>
      </c>
      <c r="B21" s="1" t="s">
        <v>1104</v>
      </c>
      <c r="C21" s="2" t="s">
        <v>1105</v>
      </c>
      <c r="D21" s="1" t="s">
        <v>1106</v>
      </c>
      <c r="E21" s="22" t="s">
        <v>1039</v>
      </c>
      <c r="I21" s="116" t="s">
        <v>1104</v>
      </c>
    </row>
    <row r="22" spans="1:9" ht="20" customHeight="1">
      <c r="A22" s="1" t="s">
        <v>1107</v>
      </c>
      <c r="B22" s="1"/>
      <c r="C22" s="2" t="s">
        <v>1108</v>
      </c>
      <c r="D22" s="1" t="s">
        <v>1109</v>
      </c>
      <c r="E22" s="23" t="s">
        <v>1039</v>
      </c>
      <c r="I22" s="116"/>
    </row>
    <row r="23" spans="1:9">
      <c r="A23" s="1"/>
    </row>
  </sheetData>
  <customSheetViews>
    <customSheetView guid="{9F7B834F-C985-49F4-BD6A-53F2321627DF}">
      <selection activeCell="F9" sqref="F9"/>
      <pageMargins left="0" right="0" top="0" bottom="0" header="0" footer="0"/>
      <pageSetup orientation="portrait" r:id="rId1"/>
    </customSheetView>
  </customSheetViews>
  <conditionalFormatting sqref="G15">
    <cfRule type="cellIs" dxfId="38" priority="157" operator="equal">
      <formula>"T"</formula>
    </cfRule>
    <cfRule type="cellIs" dxfId="37" priority="158" operator="equal">
      <formula>"S"</formula>
    </cfRule>
    <cfRule type="cellIs" dxfId="36" priority="159" operator="equal">
      <formula>"G"</formula>
    </cfRule>
    <cfRule type="cellIs" dxfId="35" priority="160" operator="equal">
      <formula>"Y"</formula>
    </cfRule>
    <cfRule type="cellIs" dxfId="34" priority="161" operator="equal">
      <formula>"F"</formula>
    </cfRule>
    <cfRule type="cellIs" dxfId="33" priority="162" operator="equal">
      <formula>"A"</formula>
    </cfRule>
    <cfRule type="cellIs" dxfId="32" priority="163" operator="equal">
      <formula>"N"</formula>
    </cfRule>
    <cfRule type="cellIs" dxfId="31" priority="164" operator="equal">
      <formula>"I"</formula>
    </cfRule>
  </conditionalFormatting>
  <conditionalFormatting sqref="G15">
    <cfRule type="cellIs" dxfId="30" priority="155" operator="equal">
      <formula>"E"</formula>
    </cfRule>
    <cfRule type="cellIs" dxfId="29" priority="156" operator="equal">
      <formula>"Q"</formula>
    </cfRule>
  </conditionalFormatting>
  <conditionalFormatting sqref="G15">
    <cfRule type="cellIs" dxfId="28" priority="153" operator="equal">
      <formula>"V"</formula>
    </cfRule>
    <cfRule type="cellIs" dxfId="27" priority="154" operator="equal">
      <formula>"P"</formula>
    </cfRule>
  </conditionalFormatting>
  <conditionalFormatting sqref="G15">
    <cfRule type="cellIs" dxfId="26" priority="152" operator="equal">
      <formula>"K"</formula>
    </cfRule>
  </conditionalFormatting>
  <conditionalFormatting sqref="G15">
    <cfRule type="cellIs" dxfId="25" priority="151" operator="equal">
      <formula>"R"</formula>
    </cfRule>
  </conditionalFormatting>
  <conditionalFormatting sqref="G15">
    <cfRule type="cellIs" dxfId="24" priority="150" operator="equal">
      <formula>"D"</formula>
    </cfRule>
  </conditionalFormatting>
  <conditionalFormatting sqref="G15">
    <cfRule type="cellIs" dxfId="23" priority="149" operator="equal">
      <formula>"W"</formula>
    </cfRule>
  </conditionalFormatting>
  <conditionalFormatting sqref="G15">
    <cfRule type="cellIs" dxfId="22" priority="148" operator="equal">
      <formula>"H"</formula>
    </cfRule>
  </conditionalFormatting>
  <conditionalFormatting sqref="G15">
    <cfRule type="cellIs" dxfId="21" priority="147" operator="equal">
      <formula>"L"</formula>
    </cfRule>
  </conditionalFormatting>
  <conditionalFormatting sqref="G15">
    <cfRule type="cellIs" dxfId="20" priority="146" operator="equal">
      <formula>"M"</formula>
    </cfRule>
  </conditionalFormatting>
  <conditionalFormatting sqref="I2:I22">
    <cfRule type="containsText" dxfId="19" priority="62" stopIfTrue="1" operator="containsText" text="C">
      <formula>NOT(ISERROR(SEARCH("C",I2)))</formula>
    </cfRule>
  </conditionalFormatting>
  <conditionalFormatting sqref="I2:I22">
    <cfRule type="containsText" dxfId="18" priority="79" stopIfTrue="1" operator="containsText" text="&quot;W&quot;">
      <formula>NOT(ISERROR(SEARCH("""W""",I2)))</formula>
    </cfRule>
  </conditionalFormatting>
  <conditionalFormatting sqref="I2:I22">
    <cfRule type="containsText" dxfId="17" priority="71" stopIfTrue="1" operator="containsText" text="M">
      <formula>NOT(ISERROR(SEARCH("M",I2)))</formula>
    </cfRule>
  </conditionalFormatting>
  <conditionalFormatting sqref="I2">
    <cfRule type="containsBlanks" priority="1" stopIfTrue="1">
      <formula>LEN(TRIM(I2))=0</formula>
    </cfRule>
  </conditionalFormatting>
  <pageMargins left="0.7" right="0.7" top="0.75" bottom="0.75" header="0.3" footer="0.3"/>
  <pageSetup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5" stopIfTrue="1" operator="containsText" id="{4B75350F-EB11-464E-9ACC-4D8BD7B8220B}">
            <xm:f>NOT(ISERROR(SEARCH("F",I2)))</xm:f>
            <xm:f>"F"</xm:f>
            <x14:dxf>
              <fill>
                <patternFill>
                  <bgColor rgb="FF716A70"/>
                </patternFill>
              </fill>
            </x14:dxf>
          </x14:cfRule>
          <x14:cfRule type="containsText" priority="68" stopIfTrue="1" operator="containsText" id="{6B8A6E00-AF71-4B92-97BB-0FE6158CA500}">
            <xm:f>NOT(ISERROR(SEARCH("I",I2)))</xm:f>
            <xm:f>"I"</xm:f>
            <x14:dxf>
              <fill>
                <patternFill>
                  <bgColor rgb="FF004C00"/>
                </patternFill>
              </fill>
            </x14:dxf>
          </x14:cfRule>
          <x14:cfRule type="containsText" priority="72" stopIfTrue="1" operator="containsText" id="{0AF1773D-0AAF-4A08-B9C0-F5766E62832F}">
            <xm:f>NOT(ISERROR(SEARCH("N",I2)))</xm:f>
            <xm:f>"N"</xm:f>
            <x14:dxf>
              <fill>
                <patternFill>
                  <bgColor rgb="FFFF7C70"/>
                </patternFill>
              </fill>
            </x14:dxf>
          </x14:cfRule>
          <xm:sqref>I2:I22</xm:sqref>
        </x14:conditionalFormatting>
        <x14:conditionalFormatting xmlns:xm="http://schemas.microsoft.com/office/excel/2006/main">
          <x14:cfRule type="containsText" priority="42" stopIfTrue="1" operator="containsText" id="{D05DC6A1-C29F-4E8D-A0C6-71F27E5B722A}">
            <xm:f>NOT(ISERROR(SEARCH("A",I2)))</xm:f>
            <xm:f>"A"</xm:f>
            <x14:dxf>
              <fill>
                <patternFill>
                  <bgColor rgb="FF8CFF8C"/>
                </patternFill>
              </fill>
            </x14:dxf>
          </x14:cfRule>
          <x14:cfRule type="containsText" priority="66" stopIfTrue="1" operator="containsText" id="{8505A960-A953-4E70-A19A-6257DEA890D3}">
            <xm:f>NOT(ISERROR(SEARCH("G",I2)))</xm:f>
            <xm:f>"G"</xm:f>
            <x14:dxf>
              <fill>
                <patternFill>
                  <bgColor rgb="FFFFFFFF"/>
                </patternFill>
              </fill>
            </x14:dxf>
          </x14:cfRule>
          <x14:cfRule type="containsText" priority="76" stopIfTrue="1" operator="containsText" id="{F735260C-B1F6-45DF-B986-AE8746FA1610}">
            <xm:f>NOT(ISERROR(SEARCH("S",I2)))</xm:f>
            <xm:f>"S"</xm:f>
            <x14:dxf>
              <fill>
                <patternFill>
                  <bgColor rgb="FFFF7042"/>
                </patternFill>
              </fill>
            </x14:dxf>
          </x14:cfRule>
          <x14:cfRule type="containsText" priority="77" stopIfTrue="1" operator="containsText" id="{ACDF3D3A-83A0-4F8B-A29D-84D6C9A1E4C2}">
            <xm:f>NOT(ISERROR(SEARCH("T",I2)))</xm:f>
            <xm:f>"T"</xm:f>
            <x14:dxf>
              <fill>
                <patternFill>
                  <bgColor rgb="FFB84C00"/>
                </patternFill>
              </fill>
            </x14:dxf>
          </x14:cfRule>
          <x14:cfRule type="containsText" priority="80" stopIfTrue="1" operator="containsText" id="{2E470E35-DECE-4C83-836B-1F161489D333}">
            <xm:f>NOT(ISERROR(SEARCH("Y",I2)))</xm:f>
            <xm:f>"Y"</xm:f>
            <x14:dxf>
              <fill>
                <patternFill>
                  <bgColor rgb="FF8C704C"/>
                </patternFill>
              </fill>
            </x14:dxf>
          </x14:cfRule>
          <xm:sqref>I2:I22</xm:sqref>
        </x14:conditionalFormatting>
        <x14:conditionalFormatting xmlns:xm="http://schemas.microsoft.com/office/excel/2006/main">
          <x14:cfRule type="containsText" priority="64" stopIfTrue="1" operator="containsText" id="{58E68B6B-89F9-434E-917C-4AB752452EB2}">
            <xm:f>NOT(ISERROR(SEARCH("E",I2)))</xm:f>
            <xm:f>"E"</xm:f>
            <x14:dxf>
              <fill>
                <patternFill>
                  <bgColor rgb="FF660000"/>
                </patternFill>
              </fill>
            </x14:dxf>
          </x14:cfRule>
          <x14:cfRule type="containsText" priority="74" stopIfTrue="1" operator="containsText" id="{97B37B45-90DA-416F-AAF6-A59525B07840}">
            <xm:f>NOT(ISERROR(SEARCH("Q",I2)))</xm:f>
            <xm:f>"Q"</xm:f>
            <x14:dxf>
              <fill>
                <patternFill>
                  <bgColor rgb="FFFF4C4C"/>
                </patternFill>
              </fill>
            </x14:dxf>
          </x14:cfRule>
          <xm:sqref>I2:I22</xm:sqref>
        </x14:conditionalFormatting>
        <x14:conditionalFormatting xmlns:xm="http://schemas.microsoft.com/office/excel/2006/main">
          <x14:cfRule type="containsText" priority="73" stopIfTrue="1" operator="containsText" id="{29F73B13-180F-4C74-90A7-511287B71F64}">
            <xm:f>NOT(ISERROR(SEARCH("P",I2)))</xm:f>
            <xm:f>"P"</xm:f>
            <x14:dxf>
              <fill>
                <patternFill>
                  <fgColor rgb="FF525252"/>
                  <bgColor rgb="FF525252"/>
                </patternFill>
              </fill>
            </x14:dxf>
          </x14:cfRule>
          <x14:cfRule type="containsText" priority="78" stopIfTrue="1" operator="containsText" id="{7322F115-AF85-4402-9DB3-6051BAC4499E}">
            <xm:f>NOT(ISERROR(SEARCH("V",I2)))</xm:f>
            <xm:f>"V"</xm:f>
            <x14:dxf>
              <fill>
                <patternFill>
                  <bgColor rgb="FFFF8CFF"/>
                </patternFill>
              </fill>
            </x14:dxf>
          </x14:cfRule>
          <xm:sqref>I2:I22</xm:sqref>
        </x14:conditionalFormatting>
        <x14:conditionalFormatting xmlns:xm="http://schemas.microsoft.com/office/excel/2006/main">
          <x14:cfRule type="containsText" priority="69" stopIfTrue="1" operator="containsText" id="{E5D7441F-7D54-4AB6-8E1F-B011FC32742D}">
            <xm:f>NOT(ISERROR(SEARCH("K",I2)))</xm:f>
            <xm:f>"K"</xm:f>
            <x14:dxf>
              <fill>
                <patternFill>
                  <bgColor rgb="FF4747B8"/>
                </patternFill>
              </fill>
            </x14:dxf>
          </x14:cfRule>
          <xm:sqref>I2:I22</xm:sqref>
        </x14:conditionalFormatting>
        <x14:conditionalFormatting xmlns:xm="http://schemas.microsoft.com/office/excel/2006/main">
          <x14:cfRule type="containsText" priority="75" stopIfTrue="1" operator="containsText" id="{D8315F40-4560-4F23-AE15-78BBF5CDF092}">
            <xm:f>NOT(ISERROR(SEARCH("R",I2)))</xm:f>
            <xm:f>"R"</xm:f>
            <x14:dxf>
              <fill>
                <patternFill>
                  <bgColor rgb="FFB7B7FF"/>
                </patternFill>
              </fill>
            </x14:dxf>
          </x14:cfRule>
          <xm:sqref>I2:I22</xm:sqref>
        </x14:conditionalFormatting>
        <x14:conditionalFormatting xmlns:xm="http://schemas.microsoft.com/office/excel/2006/main">
          <x14:cfRule type="containsText" priority="63" stopIfTrue="1" operator="containsText" id="{D416D3B9-53AA-4038-ACAF-FAD5356F2947}">
            <xm:f>NOT(ISERROR(SEARCH("D",I2)))</xm:f>
            <xm:f>"D"</xm:f>
            <x14:dxf>
              <fill>
                <patternFill>
                  <bgColor rgb="FFA0003C"/>
                </patternFill>
              </fill>
            </x14:dxf>
          </x14:cfRule>
          <xm:sqref>I2:I22</xm:sqref>
        </x14:conditionalFormatting>
        <x14:conditionalFormatting xmlns:xm="http://schemas.microsoft.com/office/excel/2006/main">
          <x14:cfRule type="containsText" priority="67" stopIfTrue="1" operator="containsText" id="{38B1A659-E1E3-44AE-A28E-EDB1692F1ACA}">
            <xm:f>NOT(ISERROR(SEARCH("H",I2)))</xm:f>
            <xm:f>"H"</xm:f>
            <x14:dxf>
              <fill>
                <patternFill>
                  <bgColor rgb="FF7070FF"/>
                </patternFill>
              </fill>
            </x14:dxf>
          </x14:cfRule>
          <xm:sqref>I2:I22</xm:sqref>
        </x14:conditionalFormatting>
        <x14:conditionalFormatting xmlns:xm="http://schemas.microsoft.com/office/excel/2006/main">
          <x14:cfRule type="containsText" priority="70" stopIfTrue="1" operator="containsText" id="{89CCCB0F-64F6-4CDB-BF29-1CA7C2AD1C18}">
            <xm:f>NOT(ISERROR(SEARCH("L",I2)))</xm:f>
            <xm:f>"L"</xm:f>
            <x14:dxf>
              <fill>
                <patternFill>
                  <bgColor rgb="FF455E45"/>
                </patternFill>
              </fill>
            </x14:dxf>
          </x14:cfRule>
          <xm:sqref>I2:I22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L133"/>
  <sheetViews>
    <sheetView topLeftCell="A65" zoomScale="53" zoomScaleNormal="53" workbookViewId="0">
      <selection activeCell="A80" sqref="A80"/>
    </sheetView>
  </sheetViews>
  <sheetFormatPr defaultColWidth="8.6640625" defaultRowHeight="14.25"/>
  <cols>
    <col min="1" max="1" width="11.46484375" bestFit="1" customWidth="1"/>
    <col min="2" max="2" width="24" bestFit="1" customWidth="1"/>
    <col min="3" max="3" width="32" bestFit="1" customWidth="1"/>
    <col min="4" max="4" width="23.46484375" bestFit="1" customWidth="1"/>
    <col min="5" max="5" width="27.6640625" bestFit="1" customWidth="1"/>
    <col min="6" max="6" width="36" bestFit="1" customWidth="1"/>
    <col min="7" max="7" width="8" bestFit="1" customWidth="1"/>
    <col min="8" max="8" width="8.6640625" bestFit="1" customWidth="1"/>
    <col min="9" max="9" width="8" bestFit="1" customWidth="1"/>
    <col min="10" max="10" width="8.6640625" bestFit="1" customWidth="1"/>
    <col min="11" max="11" width="15" bestFit="1" customWidth="1"/>
    <col min="12" max="12" width="20" bestFit="1" customWidth="1"/>
  </cols>
  <sheetData>
    <row r="1" spans="1:12" ht="20.65">
      <c r="A1" s="81"/>
      <c r="B1" s="81"/>
      <c r="C1" s="81"/>
      <c r="D1" s="81"/>
      <c r="E1" s="81"/>
      <c r="F1" s="81"/>
      <c r="G1" s="368" t="s">
        <v>40</v>
      </c>
      <c r="H1" s="368"/>
      <c r="I1" s="368" t="s">
        <v>44</v>
      </c>
      <c r="J1" s="368"/>
      <c r="K1" s="82"/>
      <c r="L1" s="83"/>
    </row>
    <row r="2" spans="1:12" ht="21" thickBot="1">
      <c r="A2" s="84" t="s">
        <v>1110</v>
      </c>
      <c r="B2" s="84" t="s">
        <v>1111</v>
      </c>
      <c r="C2" s="84" t="s">
        <v>1112</v>
      </c>
      <c r="D2" s="84" t="s">
        <v>1113</v>
      </c>
      <c r="E2" s="84" t="s">
        <v>1114</v>
      </c>
      <c r="F2" s="84" t="s">
        <v>1115</v>
      </c>
      <c r="G2" s="84" t="s">
        <v>1116</v>
      </c>
      <c r="H2" s="84" t="s">
        <v>1117</v>
      </c>
      <c r="I2" s="84" t="s">
        <v>1116</v>
      </c>
      <c r="J2" s="84" t="s">
        <v>1117</v>
      </c>
      <c r="K2" s="85" t="s">
        <v>1118</v>
      </c>
      <c r="L2" s="86" t="s">
        <v>1119</v>
      </c>
    </row>
    <row r="3" spans="1:12" ht="21" thickTop="1" thickBot="1">
      <c r="A3" s="87">
        <v>1</v>
      </c>
      <c r="B3" s="88" t="s">
        <v>1120</v>
      </c>
      <c r="C3" s="89"/>
      <c r="D3" s="89"/>
      <c r="E3" s="89"/>
      <c r="F3" s="89"/>
      <c r="G3" s="90">
        <v>335</v>
      </c>
      <c r="H3" s="90">
        <v>0.6</v>
      </c>
      <c r="I3" s="90">
        <v>67</v>
      </c>
      <c r="J3" s="90">
        <v>0.9</v>
      </c>
      <c r="K3" s="91">
        <f t="shared" ref="K3:K18" si="0">I3/G3</f>
        <v>0.2</v>
      </c>
      <c r="L3" s="92"/>
    </row>
    <row r="4" spans="1:12" ht="20.25">
      <c r="A4" s="93">
        <v>2</v>
      </c>
      <c r="B4" s="94" t="s">
        <v>1121</v>
      </c>
      <c r="C4" s="95"/>
      <c r="D4" s="95"/>
      <c r="E4" s="95"/>
      <c r="F4" s="95"/>
      <c r="G4" s="366">
        <v>697</v>
      </c>
      <c r="H4" s="366">
        <v>1.1000000000000001</v>
      </c>
      <c r="I4" s="366">
        <v>118</v>
      </c>
      <c r="J4" s="366">
        <v>1.9</v>
      </c>
      <c r="K4" s="364">
        <f t="shared" si="0"/>
        <v>0.16929698708751795</v>
      </c>
      <c r="L4" s="96"/>
    </row>
    <row r="5" spans="1:12" ht="20.65" thickBot="1">
      <c r="A5" s="97"/>
      <c r="B5" s="98" t="s">
        <v>1120</v>
      </c>
      <c r="C5" s="99"/>
      <c r="D5" s="99"/>
      <c r="E5" s="99"/>
      <c r="F5" s="99"/>
      <c r="G5" s="367"/>
      <c r="H5" s="367"/>
      <c r="I5" s="367"/>
      <c r="J5" s="367"/>
      <c r="K5" s="365"/>
      <c r="L5" s="92"/>
    </row>
    <row r="6" spans="1:12" ht="20.25">
      <c r="A6" s="93">
        <v>3</v>
      </c>
      <c r="B6" s="94" t="s">
        <v>1122</v>
      </c>
      <c r="C6" s="95"/>
      <c r="D6" s="95"/>
      <c r="E6" s="95"/>
      <c r="F6" s="95"/>
      <c r="G6" s="366">
        <v>475</v>
      </c>
      <c r="H6" s="366">
        <v>2.2000000000000002</v>
      </c>
      <c r="I6" s="366">
        <v>59</v>
      </c>
      <c r="J6" s="366">
        <v>2.6</v>
      </c>
      <c r="K6" s="364">
        <f t="shared" si="0"/>
        <v>0.12421052631578948</v>
      </c>
      <c r="L6" s="96"/>
    </row>
    <row r="7" spans="1:12" ht="20.65" thickBot="1">
      <c r="A7" s="97"/>
      <c r="B7" s="98" t="s">
        <v>1120</v>
      </c>
      <c r="C7" s="99"/>
      <c r="D7" s="99"/>
      <c r="E7" s="99"/>
      <c r="F7" s="99"/>
      <c r="G7" s="367"/>
      <c r="H7" s="367"/>
      <c r="I7" s="367"/>
      <c r="J7" s="367"/>
      <c r="K7" s="365"/>
      <c r="L7" s="92"/>
    </row>
    <row r="8" spans="1:12" ht="20.25">
      <c r="A8" s="93">
        <v>4</v>
      </c>
      <c r="B8" s="100" t="s">
        <v>1122</v>
      </c>
      <c r="C8" s="94" t="s">
        <v>1123</v>
      </c>
      <c r="D8" s="95"/>
      <c r="E8" s="95"/>
      <c r="F8" s="95"/>
      <c r="G8" s="366">
        <v>425</v>
      </c>
      <c r="H8" s="366">
        <v>2.4</v>
      </c>
      <c r="I8" s="366">
        <v>769</v>
      </c>
      <c r="J8" s="366">
        <v>2.2000000000000002</v>
      </c>
      <c r="K8" s="364">
        <f t="shared" si="0"/>
        <v>1.8094117647058823</v>
      </c>
      <c r="L8" s="96"/>
    </row>
    <row r="9" spans="1:12" ht="20.65" thickBot="1">
      <c r="A9" s="97"/>
      <c r="B9" s="98" t="s">
        <v>1120</v>
      </c>
      <c r="C9" s="101" t="s">
        <v>1124</v>
      </c>
      <c r="D9" s="99"/>
      <c r="E9" s="99"/>
      <c r="F9" s="99"/>
      <c r="G9" s="367"/>
      <c r="H9" s="367"/>
      <c r="I9" s="367"/>
      <c r="J9" s="367"/>
      <c r="K9" s="365"/>
      <c r="L9" s="92"/>
    </row>
    <row r="10" spans="1:12" ht="20.25">
      <c r="A10" s="102">
        <v>4.0999999999999996</v>
      </c>
      <c r="B10" s="100" t="s">
        <v>1122</v>
      </c>
      <c r="C10" s="100" t="s">
        <v>1123</v>
      </c>
      <c r="D10" s="94" t="s">
        <v>1125</v>
      </c>
      <c r="E10" s="95"/>
      <c r="F10" s="95"/>
      <c r="G10" s="366">
        <v>93</v>
      </c>
      <c r="H10" s="366">
        <v>1.9</v>
      </c>
      <c r="I10" s="366">
        <v>142</v>
      </c>
      <c r="J10" s="366">
        <v>1.8</v>
      </c>
      <c r="K10" s="364">
        <f t="shared" si="0"/>
        <v>1.5268817204301075</v>
      </c>
      <c r="L10" s="96"/>
    </row>
    <row r="11" spans="1:12" ht="20.65" thickBot="1">
      <c r="A11" s="103"/>
      <c r="B11" s="98" t="s">
        <v>1120</v>
      </c>
      <c r="C11" s="98" t="s">
        <v>1124</v>
      </c>
      <c r="D11" s="98"/>
      <c r="E11" s="99"/>
      <c r="F11" s="99"/>
      <c r="G11" s="367"/>
      <c r="H11" s="367"/>
      <c r="I11" s="367"/>
      <c r="J11" s="367"/>
      <c r="K11" s="365"/>
      <c r="L11" s="92"/>
    </row>
    <row r="12" spans="1:12" ht="20.25">
      <c r="A12" s="102" t="s">
        <v>1126</v>
      </c>
      <c r="B12" s="100" t="s">
        <v>1122</v>
      </c>
      <c r="C12" s="100" t="s">
        <v>1123</v>
      </c>
      <c r="D12" s="100" t="s">
        <v>1125</v>
      </c>
      <c r="E12" s="95"/>
      <c r="F12" s="95"/>
      <c r="G12" s="366">
        <v>136</v>
      </c>
      <c r="H12" s="366">
        <v>2.2000000000000002</v>
      </c>
      <c r="I12" s="366">
        <v>215</v>
      </c>
      <c r="J12" s="366">
        <v>1.7</v>
      </c>
      <c r="K12" s="364">
        <f>I12/G12</f>
        <v>1.5808823529411764</v>
      </c>
      <c r="L12" s="371">
        <v>933</v>
      </c>
    </row>
    <row r="13" spans="1:12" ht="20.25">
      <c r="A13" s="102"/>
      <c r="B13" s="100" t="s">
        <v>1120</v>
      </c>
      <c r="C13" s="100" t="s">
        <v>1124</v>
      </c>
      <c r="D13" s="100"/>
      <c r="E13" s="95"/>
      <c r="F13" s="95"/>
      <c r="G13" s="369"/>
      <c r="H13" s="369"/>
      <c r="I13" s="369"/>
      <c r="J13" s="369"/>
      <c r="K13" s="370"/>
      <c r="L13" s="372"/>
    </row>
    <row r="14" spans="1:12" ht="20.65" thickBot="1">
      <c r="A14" s="103"/>
      <c r="B14" s="98"/>
      <c r="C14" s="101" t="s">
        <v>1127</v>
      </c>
      <c r="D14" s="98"/>
      <c r="E14" s="99"/>
      <c r="F14" s="99"/>
      <c r="G14" s="367"/>
      <c r="H14" s="367"/>
      <c r="I14" s="367"/>
      <c r="J14" s="367"/>
      <c r="K14" s="365"/>
      <c r="L14" s="373"/>
    </row>
    <row r="15" spans="1:12" ht="20.25">
      <c r="A15" s="102" t="s">
        <v>1128</v>
      </c>
      <c r="B15" s="100" t="s">
        <v>1122</v>
      </c>
      <c r="C15" s="100" t="s">
        <v>1123</v>
      </c>
      <c r="D15" s="100" t="s">
        <v>1125</v>
      </c>
      <c r="E15" s="94" t="s">
        <v>1129</v>
      </c>
      <c r="F15" s="94"/>
      <c r="G15" s="366">
        <v>63</v>
      </c>
      <c r="H15" s="366">
        <v>1.8</v>
      </c>
      <c r="I15" s="366">
        <v>200</v>
      </c>
      <c r="J15" s="366">
        <v>1.4</v>
      </c>
      <c r="K15" s="364">
        <f>I15/G15</f>
        <v>3.1746031746031744</v>
      </c>
      <c r="L15" s="96"/>
    </row>
    <row r="16" spans="1:12" ht="20.25">
      <c r="A16" s="102"/>
      <c r="B16" s="100" t="s">
        <v>1120</v>
      </c>
      <c r="C16" s="100" t="s">
        <v>1124</v>
      </c>
      <c r="D16" s="100"/>
      <c r="E16" s="100"/>
      <c r="F16" s="100"/>
      <c r="G16" s="369"/>
      <c r="H16" s="369"/>
      <c r="I16" s="369"/>
      <c r="J16" s="369"/>
      <c r="K16" s="370"/>
      <c r="L16" s="104"/>
    </row>
    <row r="17" spans="1:12" ht="20.65" thickBot="1">
      <c r="A17" s="103"/>
      <c r="B17" s="98"/>
      <c r="C17" s="105" t="s">
        <v>1127</v>
      </c>
      <c r="D17" s="98"/>
      <c r="E17" s="98"/>
      <c r="F17" s="98"/>
      <c r="G17" s="367"/>
      <c r="H17" s="367"/>
      <c r="I17" s="367"/>
      <c r="J17" s="367"/>
      <c r="K17" s="365"/>
      <c r="L17" s="92"/>
    </row>
    <row r="18" spans="1:12" ht="20.25">
      <c r="A18" s="102">
        <v>4.3</v>
      </c>
      <c r="B18" s="100" t="s">
        <v>1122</v>
      </c>
      <c r="C18" s="100" t="s">
        <v>1123</v>
      </c>
      <c r="D18" s="95"/>
      <c r="E18" s="94" t="s">
        <v>1130</v>
      </c>
      <c r="F18" s="94"/>
      <c r="G18" s="369">
        <v>56</v>
      </c>
      <c r="H18" s="369">
        <v>1.7</v>
      </c>
      <c r="I18" s="369">
        <v>61</v>
      </c>
      <c r="J18" s="369">
        <v>1.3</v>
      </c>
      <c r="K18" s="370">
        <f t="shared" si="0"/>
        <v>1.0892857142857142</v>
      </c>
      <c r="L18" s="371">
        <v>1010</v>
      </c>
    </row>
    <row r="19" spans="1:12" ht="20.25">
      <c r="A19" s="102"/>
      <c r="B19" s="100" t="s">
        <v>1120</v>
      </c>
      <c r="C19" s="100" t="s">
        <v>1124</v>
      </c>
      <c r="D19" s="95"/>
      <c r="E19" s="94" t="s">
        <v>1131</v>
      </c>
      <c r="F19" s="94"/>
      <c r="G19" s="369"/>
      <c r="H19" s="369"/>
      <c r="I19" s="369"/>
      <c r="J19" s="369"/>
      <c r="K19" s="370"/>
      <c r="L19" s="372"/>
    </row>
    <row r="20" spans="1:12" ht="20.65" thickBot="1">
      <c r="A20" s="103"/>
      <c r="B20" s="98"/>
      <c r="C20" s="98"/>
      <c r="D20" s="99"/>
      <c r="E20" s="101" t="s">
        <v>1132</v>
      </c>
      <c r="F20" s="101"/>
      <c r="G20" s="367"/>
      <c r="H20" s="367"/>
      <c r="I20" s="367"/>
      <c r="J20" s="367"/>
      <c r="K20" s="365"/>
      <c r="L20" s="373"/>
    </row>
    <row r="21" spans="1:12" ht="20.25">
      <c r="A21" s="102">
        <v>4.4000000000000004</v>
      </c>
      <c r="B21" s="100" t="s">
        <v>1122</v>
      </c>
      <c r="C21" s="100" t="s">
        <v>1123</v>
      </c>
      <c r="D21" s="94" t="s">
        <v>1125</v>
      </c>
      <c r="E21" s="100" t="s">
        <v>1130</v>
      </c>
      <c r="F21" s="100"/>
      <c r="G21" s="366"/>
      <c r="H21" s="366"/>
      <c r="I21" s="366"/>
      <c r="J21" s="366"/>
      <c r="K21" s="364"/>
      <c r="L21" s="96"/>
    </row>
    <row r="22" spans="1:12" ht="20.25">
      <c r="A22" s="102"/>
      <c r="B22" s="100" t="s">
        <v>1120</v>
      </c>
      <c r="C22" s="100" t="s">
        <v>1124</v>
      </c>
      <c r="D22" s="100"/>
      <c r="E22" s="100" t="s">
        <v>1131</v>
      </c>
      <c r="F22" s="100"/>
      <c r="G22" s="369"/>
      <c r="H22" s="369"/>
      <c r="I22" s="369"/>
      <c r="J22" s="369"/>
      <c r="K22" s="370"/>
      <c r="L22" s="104"/>
    </row>
    <row r="23" spans="1:12" ht="20.65" thickBot="1">
      <c r="A23" s="103"/>
      <c r="B23" s="98"/>
      <c r="C23" s="98"/>
      <c r="D23" s="98"/>
      <c r="E23" s="98" t="s">
        <v>1132</v>
      </c>
      <c r="F23" s="98"/>
      <c r="G23" s="367"/>
      <c r="H23" s="367"/>
      <c r="I23" s="367"/>
      <c r="J23" s="367"/>
      <c r="K23" s="365"/>
      <c r="L23" s="92"/>
    </row>
    <row r="24" spans="1:12" ht="20.25">
      <c r="A24" s="102">
        <v>4.5</v>
      </c>
      <c r="B24" s="100" t="s">
        <v>1122</v>
      </c>
      <c r="C24" s="100" t="s">
        <v>1123</v>
      </c>
      <c r="D24" s="100" t="s">
        <v>1125</v>
      </c>
      <c r="E24" s="100" t="s">
        <v>1130</v>
      </c>
      <c r="F24" s="100"/>
      <c r="G24" s="366"/>
      <c r="H24" s="366"/>
      <c r="I24" s="366"/>
      <c r="J24" s="366"/>
      <c r="K24" s="364"/>
      <c r="L24" s="96"/>
    </row>
    <row r="25" spans="1:12" ht="20.25">
      <c r="A25" s="102"/>
      <c r="B25" s="100" t="s">
        <v>1120</v>
      </c>
      <c r="C25" s="100" t="s">
        <v>1124</v>
      </c>
      <c r="D25" s="100"/>
      <c r="E25" s="100" t="s">
        <v>1131</v>
      </c>
      <c r="F25" s="100"/>
      <c r="G25" s="369"/>
      <c r="H25" s="369"/>
      <c r="I25" s="369"/>
      <c r="J25" s="369"/>
      <c r="K25" s="370"/>
      <c r="L25" s="104"/>
    </row>
    <row r="26" spans="1:12" ht="20.25">
      <c r="A26" s="102"/>
      <c r="B26" s="100"/>
      <c r="C26" s="100"/>
      <c r="D26" s="100"/>
      <c r="E26" s="100" t="s">
        <v>1132</v>
      </c>
      <c r="F26" s="100"/>
      <c r="G26" s="369"/>
      <c r="H26" s="369"/>
      <c r="I26" s="369"/>
      <c r="J26" s="369"/>
      <c r="K26" s="370"/>
      <c r="L26" s="104"/>
    </row>
    <row r="27" spans="1:12" ht="20.65" thickBot="1">
      <c r="A27" s="103"/>
      <c r="B27" s="98"/>
      <c r="C27" s="98"/>
      <c r="D27" s="98"/>
      <c r="E27" s="101" t="s">
        <v>1133</v>
      </c>
      <c r="F27" s="101"/>
      <c r="G27" s="367"/>
      <c r="H27" s="367"/>
      <c r="I27" s="367"/>
      <c r="J27" s="367"/>
      <c r="K27" s="365"/>
      <c r="L27" s="92"/>
    </row>
    <row r="28" spans="1:12" ht="20.25">
      <c r="A28" s="102">
        <v>4.5999999999999996</v>
      </c>
      <c r="B28" s="100" t="s">
        <v>1122</v>
      </c>
      <c r="C28" s="100" t="s">
        <v>1123</v>
      </c>
      <c r="D28" s="100" t="s">
        <v>1125</v>
      </c>
      <c r="E28" s="100" t="s">
        <v>1130</v>
      </c>
      <c r="F28" s="100"/>
      <c r="G28" s="366">
        <v>19</v>
      </c>
      <c r="H28" s="366">
        <v>1.2</v>
      </c>
      <c r="I28" s="366">
        <v>117</v>
      </c>
      <c r="J28" s="366">
        <v>1.2</v>
      </c>
      <c r="K28" s="364">
        <f>I28/G28</f>
        <v>6.1578947368421053</v>
      </c>
      <c r="L28" s="96"/>
    </row>
    <row r="29" spans="1:12" ht="20.25">
      <c r="A29" s="102"/>
      <c r="B29" s="100" t="s">
        <v>1120</v>
      </c>
      <c r="C29" s="100" t="s">
        <v>1124</v>
      </c>
      <c r="D29" s="100"/>
      <c r="E29" s="100" t="s">
        <v>1131</v>
      </c>
      <c r="F29" s="100"/>
      <c r="G29" s="369"/>
      <c r="H29" s="369"/>
      <c r="I29" s="369"/>
      <c r="J29" s="369"/>
      <c r="K29" s="370"/>
      <c r="L29" s="104"/>
    </row>
    <row r="30" spans="1:12" ht="20.25">
      <c r="A30" s="102"/>
      <c r="B30" s="100"/>
      <c r="C30" s="94" t="s">
        <v>1127</v>
      </c>
      <c r="D30" s="100"/>
      <c r="E30" s="100" t="s">
        <v>1132</v>
      </c>
      <c r="F30" s="100"/>
      <c r="G30" s="369"/>
      <c r="H30" s="369"/>
      <c r="I30" s="369"/>
      <c r="J30" s="369"/>
      <c r="K30" s="370"/>
      <c r="L30" s="104"/>
    </row>
    <row r="31" spans="1:12" ht="20.65" thickBot="1">
      <c r="A31" s="103"/>
      <c r="B31" s="98"/>
      <c r="C31" s="98"/>
      <c r="D31" s="98"/>
      <c r="E31" s="98" t="s">
        <v>1133</v>
      </c>
      <c r="F31" s="98"/>
      <c r="G31" s="367"/>
      <c r="H31" s="367"/>
      <c r="I31" s="367"/>
      <c r="J31" s="367"/>
      <c r="K31" s="365"/>
      <c r="L31" s="92"/>
    </row>
    <row r="32" spans="1:12" ht="20.25">
      <c r="A32" s="102">
        <v>4.7</v>
      </c>
      <c r="B32" s="100" t="s">
        <v>1122</v>
      </c>
      <c r="C32" s="100" t="s">
        <v>1123</v>
      </c>
      <c r="D32" s="100" t="s">
        <v>1125</v>
      </c>
      <c r="E32" s="100" t="s">
        <v>1130</v>
      </c>
      <c r="F32" s="100"/>
      <c r="G32" s="366"/>
      <c r="H32" s="366"/>
      <c r="I32" s="366"/>
      <c r="J32" s="366"/>
      <c r="K32" s="364"/>
      <c r="L32" s="96"/>
    </row>
    <row r="33" spans="1:12" ht="20.25">
      <c r="A33" s="102"/>
      <c r="B33" s="100" t="s">
        <v>1120</v>
      </c>
      <c r="C33" s="100" t="s">
        <v>1124</v>
      </c>
      <c r="D33" s="100"/>
      <c r="E33" s="100" t="s">
        <v>1131</v>
      </c>
      <c r="F33" s="100"/>
      <c r="G33" s="369"/>
      <c r="H33" s="369"/>
      <c r="I33" s="369"/>
      <c r="J33" s="369"/>
      <c r="K33" s="370"/>
      <c r="L33" s="104"/>
    </row>
    <row r="34" spans="1:12" ht="20.25">
      <c r="A34" s="102"/>
      <c r="B34" s="100"/>
      <c r="C34" s="100" t="s">
        <v>1127</v>
      </c>
      <c r="D34" s="100"/>
      <c r="E34" s="100" t="s">
        <v>1132</v>
      </c>
      <c r="F34" s="100"/>
      <c r="G34" s="369"/>
      <c r="H34" s="369"/>
      <c r="I34" s="369"/>
      <c r="J34" s="369"/>
      <c r="K34" s="370"/>
      <c r="L34" s="104"/>
    </row>
    <row r="35" spans="1:12" ht="20.25">
      <c r="A35" s="102"/>
      <c r="B35" s="100"/>
      <c r="C35" s="100"/>
      <c r="D35" s="100"/>
      <c r="E35" s="100" t="s">
        <v>1133</v>
      </c>
      <c r="F35" s="100"/>
      <c r="G35" s="369"/>
      <c r="H35" s="369"/>
      <c r="I35" s="369"/>
      <c r="J35" s="369"/>
      <c r="K35" s="370"/>
      <c r="L35" s="104"/>
    </row>
    <row r="36" spans="1:12" ht="20.65" thickBot="1">
      <c r="A36" s="103"/>
      <c r="B36" s="98"/>
      <c r="C36" s="98"/>
      <c r="D36" s="98"/>
      <c r="E36" s="101" t="s">
        <v>1129</v>
      </c>
      <c r="F36" s="101"/>
      <c r="G36" s="367"/>
      <c r="H36" s="367"/>
      <c r="I36" s="367"/>
      <c r="J36" s="367"/>
      <c r="K36" s="365"/>
      <c r="L36" s="92"/>
    </row>
    <row r="37" spans="1:12" ht="20.25">
      <c r="A37" s="102">
        <v>4.8</v>
      </c>
      <c r="B37" s="100" t="s">
        <v>1122</v>
      </c>
      <c r="C37" s="100" t="s">
        <v>1123</v>
      </c>
      <c r="D37" s="100" t="s">
        <v>1125</v>
      </c>
      <c r="E37" s="100" t="s">
        <v>1130</v>
      </c>
      <c r="F37" s="100"/>
      <c r="G37" s="366">
        <v>11</v>
      </c>
      <c r="H37" s="366">
        <v>0.7</v>
      </c>
      <c r="I37" s="366">
        <v>93</v>
      </c>
      <c r="J37" s="366">
        <v>0.8</v>
      </c>
      <c r="K37" s="364">
        <f t="shared" ref="K37" si="1">I37/G37</f>
        <v>8.454545454545455</v>
      </c>
      <c r="L37" s="96"/>
    </row>
    <row r="38" spans="1:12" ht="20.25">
      <c r="A38" s="102"/>
      <c r="B38" s="100" t="s">
        <v>1120</v>
      </c>
      <c r="C38" s="100" t="s">
        <v>1124</v>
      </c>
      <c r="D38" s="94" t="s">
        <v>1134</v>
      </c>
      <c r="E38" s="100" t="s">
        <v>1131</v>
      </c>
      <c r="F38" s="100"/>
      <c r="G38" s="369"/>
      <c r="H38" s="369"/>
      <c r="I38" s="369"/>
      <c r="J38" s="369"/>
      <c r="K38" s="370"/>
      <c r="L38" s="104"/>
    </row>
    <row r="39" spans="1:12" ht="20.25">
      <c r="A39" s="102"/>
      <c r="B39" s="100"/>
      <c r="C39" s="100" t="s">
        <v>1127</v>
      </c>
      <c r="D39" s="100"/>
      <c r="E39" s="100" t="s">
        <v>1132</v>
      </c>
      <c r="F39" s="100"/>
      <c r="G39" s="369"/>
      <c r="H39" s="369"/>
      <c r="I39" s="369"/>
      <c r="J39" s="369"/>
      <c r="K39" s="370"/>
      <c r="L39" s="104"/>
    </row>
    <row r="40" spans="1:12" ht="20.25">
      <c r="A40" s="102"/>
      <c r="B40" s="100"/>
      <c r="C40" s="100"/>
      <c r="D40" s="100"/>
      <c r="E40" s="100" t="s">
        <v>1133</v>
      </c>
      <c r="F40" s="100"/>
      <c r="G40" s="369"/>
      <c r="H40" s="369"/>
      <c r="I40" s="369"/>
      <c r="J40" s="369"/>
      <c r="K40" s="370"/>
      <c r="L40" s="104"/>
    </row>
    <row r="41" spans="1:12" ht="20.65" thickBot="1">
      <c r="A41" s="103"/>
      <c r="B41" s="98"/>
      <c r="C41" s="98"/>
      <c r="D41" s="98"/>
      <c r="E41" s="98" t="s">
        <v>1129</v>
      </c>
      <c r="F41" s="98"/>
      <c r="G41" s="367"/>
      <c r="H41" s="367"/>
      <c r="I41" s="367"/>
      <c r="J41" s="367"/>
      <c r="K41" s="365"/>
      <c r="L41" s="92"/>
    </row>
    <row r="42" spans="1:12" ht="20.25">
      <c r="A42" s="102">
        <v>5</v>
      </c>
      <c r="B42" s="100" t="s">
        <v>1122</v>
      </c>
      <c r="C42" s="100" t="s">
        <v>1123</v>
      </c>
      <c r="D42" s="100" t="s">
        <v>1125</v>
      </c>
      <c r="E42" s="106" t="s">
        <v>1129</v>
      </c>
      <c r="F42" s="106"/>
      <c r="G42" s="366">
        <v>63</v>
      </c>
      <c r="H42" s="366">
        <v>1.8</v>
      </c>
      <c r="I42" s="366">
        <v>200</v>
      </c>
      <c r="J42" s="366">
        <v>1.4</v>
      </c>
      <c r="K42" s="364">
        <f>I42/G42</f>
        <v>3.1746031746031744</v>
      </c>
      <c r="L42" s="371">
        <v>355</v>
      </c>
    </row>
    <row r="43" spans="1:12" ht="20.25">
      <c r="A43" s="102"/>
      <c r="B43" s="100" t="s">
        <v>1120</v>
      </c>
      <c r="C43" s="100" t="s">
        <v>1124</v>
      </c>
      <c r="D43" s="100"/>
      <c r="E43" s="100"/>
      <c r="F43" s="100"/>
      <c r="G43" s="369"/>
      <c r="H43" s="369"/>
      <c r="I43" s="369"/>
      <c r="J43" s="369"/>
      <c r="K43" s="370"/>
      <c r="L43" s="372"/>
    </row>
    <row r="44" spans="1:12" ht="20.65" thickBot="1">
      <c r="A44" s="103"/>
      <c r="B44" s="98"/>
      <c r="C44" s="105" t="s">
        <v>1127</v>
      </c>
      <c r="D44" s="98"/>
      <c r="E44" s="98"/>
      <c r="F44" s="98"/>
      <c r="G44" s="367"/>
      <c r="H44" s="367"/>
      <c r="I44" s="367"/>
      <c r="J44" s="367"/>
      <c r="K44" s="365"/>
      <c r="L44" s="373"/>
    </row>
    <row r="45" spans="1:12" ht="20.25">
      <c r="A45" s="102" t="s">
        <v>1135</v>
      </c>
      <c r="B45" s="100" t="s">
        <v>1136</v>
      </c>
      <c r="C45" s="100" t="s">
        <v>1123</v>
      </c>
      <c r="D45" s="100" t="s">
        <v>1125</v>
      </c>
      <c r="E45" s="100"/>
      <c r="F45" s="100"/>
      <c r="G45" s="366">
        <v>64</v>
      </c>
      <c r="H45" s="366">
        <v>1.9</v>
      </c>
      <c r="I45" s="366">
        <v>364</v>
      </c>
      <c r="J45" s="366">
        <v>1.8</v>
      </c>
      <c r="K45" s="364">
        <f t="shared" ref="K45" si="2">I45/G45</f>
        <v>5.6875</v>
      </c>
      <c r="L45" s="96"/>
    </row>
    <row r="46" spans="1:12" ht="20.25">
      <c r="A46" s="102"/>
      <c r="B46" s="100" t="s">
        <v>1120</v>
      </c>
      <c r="C46" s="100" t="s">
        <v>1124</v>
      </c>
      <c r="D46" s="106" t="s">
        <v>1134</v>
      </c>
      <c r="E46" s="100" t="s">
        <v>1131</v>
      </c>
      <c r="F46" s="100"/>
      <c r="G46" s="369"/>
      <c r="H46" s="369"/>
      <c r="I46" s="369"/>
      <c r="J46" s="369"/>
      <c r="K46" s="370"/>
      <c r="L46" s="104"/>
    </row>
    <row r="47" spans="1:12" ht="20.25">
      <c r="A47" s="102"/>
      <c r="B47" s="100"/>
      <c r="C47" s="100" t="s">
        <v>1127</v>
      </c>
      <c r="D47" s="100"/>
      <c r="E47" s="100" t="s">
        <v>1132</v>
      </c>
      <c r="F47" s="100"/>
      <c r="G47" s="369"/>
      <c r="H47" s="369"/>
      <c r="I47" s="369"/>
      <c r="J47" s="369"/>
      <c r="K47" s="370"/>
      <c r="L47" s="104"/>
    </row>
    <row r="48" spans="1:12" ht="20.25">
      <c r="A48" s="102"/>
      <c r="B48" s="100"/>
      <c r="C48" s="100"/>
      <c r="D48" s="100"/>
      <c r="E48" s="100" t="s">
        <v>1133</v>
      </c>
      <c r="F48" s="100"/>
      <c r="G48" s="369"/>
      <c r="H48" s="369"/>
      <c r="I48" s="369"/>
      <c r="J48" s="369"/>
      <c r="K48" s="370"/>
      <c r="L48" s="104"/>
    </row>
    <row r="49" spans="1:12" ht="20.65" thickBot="1">
      <c r="A49" s="103"/>
      <c r="B49" s="98"/>
      <c r="C49" s="98"/>
      <c r="D49" s="98"/>
      <c r="E49" s="98" t="s">
        <v>1129</v>
      </c>
      <c r="F49" s="98"/>
      <c r="G49" s="367"/>
      <c r="H49" s="367"/>
      <c r="I49" s="367"/>
      <c r="J49" s="367"/>
      <c r="K49" s="365"/>
      <c r="L49" s="92"/>
    </row>
    <row r="50" spans="1:12" ht="20.25">
      <c r="A50" s="102" t="s">
        <v>1137</v>
      </c>
      <c r="B50" s="100" t="s">
        <v>1138</v>
      </c>
      <c r="C50" s="100" t="s">
        <v>1123</v>
      </c>
      <c r="D50" s="100" t="s">
        <v>1125</v>
      </c>
      <c r="E50" s="100"/>
      <c r="F50" s="100"/>
      <c r="G50" s="366">
        <v>1060</v>
      </c>
      <c r="H50" s="366">
        <v>2.2999999999999998</v>
      </c>
      <c r="I50" s="366">
        <v>2860</v>
      </c>
      <c r="J50" s="366">
        <v>1.5</v>
      </c>
      <c r="K50" s="364">
        <f t="shared" ref="K50" si="3">I50/G50</f>
        <v>2.6981132075471699</v>
      </c>
      <c r="L50" s="96"/>
    </row>
    <row r="51" spans="1:12" ht="20.25">
      <c r="A51" s="102"/>
      <c r="B51" s="100" t="s">
        <v>1120</v>
      </c>
      <c r="C51" s="100" t="s">
        <v>1124</v>
      </c>
      <c r="D51" s="106" t="s">
        <v>1134</v>
      </c>
      <c r="E51" s="100" t="s">
        <v>1131</v>
      </c>
      <c r="F51" s="100"/>
      <c r="G51" s="369"/>
      <c r="H51" s="369"/>
      <c r="I51" s="369"/>
      <c r="J51" s="369"/>
      <c r="K51" s="370"/>
      <c r="L51" s="104"/>
    </row>
    <row r="52" spans="1:12" ht="20.25">
      <c r="A52" s="102"/>
      <c r="B52" s="100"/>
      <c r="C52" s="100" t="s">
        <v>1127</v>
      </c>
      <c r="D52" s="100"/>
      <c r="E52" s="100" t="s">
        <v>1132</v>
      </c>
      <c r="F52" s="100"/>
      <c r="G52" s="369"/>
      <c r="H52" s="369"/>
      <c r="I52" s="369"/>
      <c r="J52" s="369"/>
      <c r="K52" s="370"/>
      <c r="L52" s="104"/>
    </row>
    <row r="53" spans="1:12" ht="20.25">
      <c r="A53" s="102"/>
      <c r="B53" s="100"/>
      <c r="C53" s="100"/>
      <c r="D53" s="100"/>
      <c r="E53" s="100" t="s">
        <v>1133</v>
      </c>
      <c r="F53" s="100"/>
      <c r="G53" s="369"/>
      <c r="H53" s="369"/>
      <c r="I53" s="369"/>
      <c r="J53" s="369"/>
      <c r="K53" s="370"/>
      <c r="L53" s="104"/>
    </row>
    <row r="54" spans="1:12" ht="20.65" thickBot="1">
      <c r="A54" s="103"/>
      <c r="B54" s="98"/>
      <c r="C54" s="98"/>
      <c r="D54" s="98"/>
      <c r="E54" s="98" t="s">
        <v>1129</v>
      </c>
      <c r="F54" s="98"/>
      <c r="G54" s="367"/>
      <c r="H54" s="367"/>
      <c r="I54" s="367"/>
      <c r="J54" s="367"/>
      <c r="K54" s="365"/>
      <c r="L54" s="92"/>
    </row>
    <row r="55" spans="1:12" ht="20.25">
      <c r="A55" s="102" t="s">
        <v>1139</v>
      </c>
      <c r="B55" s="100" t="s">
        <v>1122</v>
      </c>
      <c r="C55" s="100" t="s">
        <v>1123</v>
      </c>
      <c r="D55" s="100" t="s">
        <v>1125</v>
      </c>
      <c r="E55" s="100" t="s">
        <v>1130</v>
      </c>
      <c r="F55" s="100"/>
      <c r="G55" s="366">
        <v>161</v>
      </c>
      <c r="H55" s="366">
        <v>5.4</v>
      </c>
      <c r="I55" s="366">
        <v>686</v>
      </c>
      <c r="J55" s="366">
        <v>4</v>
      </c>
      <c r="K55" s="364">
        <f t="shared" ref="K55" si="4">I55/G55</f>
        <v>4.2608695652173916</v>
      </c>
      <c r="L55" s="96"/>
    </row>
    <row r="56" spans="1:12" ht="20.25">
      <c r="A56" s="102"/>
      <c r="B56" s="100" t="s">
        <v>1140</v>
      </c>
      <c r="C56" s="100" t="s">
        <v>1124</v>
      </c>
      <c r="D56" s="106" t="s">
        <v>1134</v>
      </c>
      <c r="E56" s="100" t="s">
        <v>1131</v>
      </c>
      <c r="F56" s="100"/>
      <c r="G56" s="369"/>
      <c r="H56" s="369"/>
      <c r="I56" s="369"/>
      <c r="J56" s="369"/>
      <c r="K56" s="370"/>
      <c r="L56" s="104"/>
    </row>
    <row r="57" spans="1:12" ht="20.25">
      <c r="A57" s="102"/>
      <c r="B57" s="100"/>
      <c r="C57" s="100" t="s">
        <v>1127</v>
      </c>
      <c r="D57" s="100"/>
      <c r="E57" s="100" t="s">
        <v>1132</v>
      </c>
      <c r="F57" s="100"/>
      <c r="G57" s="369"/>
      <c r="H57" s="369"/>
      <c r="I57" s="369"/>
      <c r="J57" s="369"/>
      <c r="K57" s="370"/>
      <c r="L57" s="104"/>
    </row>
    <row r="58" spans="1:12" ht="20.25">
      <c r="A58" s="102"/>
      <c r="B58" s="100"/>
      <c r="C58" s="100"/>
      <c r="D58" s="100"/>
      <c r="E58" s="100" t="s">
        <v>1133</v>
      </c>
      <c r="F58" s="100"/>
      <c r="G58" s="369"/>
      <c r="H58" s="369"/>
      <c r="I58" s="369"/>
      <c r="J58" s="369"/>
      <c r="K58" s="370"/>
      <c r="L58" s="104"/>
    </row>
    <row r="59" spans="1:12" ht="20.65" thickBot="1">
      <c r="A59" s="103"/>
      <c r="B59" s="98"/>
      <c r="C59" s="98"/>
      <c r="D59" s="98"/>
      <c r="E59" s="98" t="s">
        <v>1129</v>
      </c>
      <c r="F59" s="98"/>
      <c r="G59" s="367"/>
      <c r="H59" s="367"/>
      <c r="I59" s="367"/>
      <c r="J59" s="367"/>
      <c r="K59" s="365"/>
      <c r="L59" s="92"/>
    </row>
    <row r="60" spans="1:12" ht="20.25">
      <c r="A60" s="102" t="s">
        <v>1141</v>
      </c>
      <c r="B60" s="100" t="s">
        <v>1122</v>
      </c>
      <c r="C60" s="100" t="s">
        <v>1123</v>
      </c>
      <c r="D60" s="100" t="s">
        <v>1125</v>
      </c>
      <c r="E60" s="100" t="s">
        <v>1130</v>
      </c>
      <c r="F60" s="100"/>
      <c r="G60" s="366">
        <v>41</v>
      </c>
      <c r="H60" s="366">
        <v>5.2</v>
      </c>
      <c r="I60" s="366">
        <v>243</v>
      </c>
      <c r="J60" s="366">
        <v>4.3</v>
      </c>
      <c r="K60" s="364">
        <f t="shared" ref="K60" si="5">I60/G60</f>
        <v>5.9268292682926829</v>
      </c>
      <c r="L60" s="96"/>
    </row>
    <row r="61" spans="1:12" ht="20.25">
      <c r="A61" s="102"/>
      <c r="B61" s="100" t="s">
        <v>1142</v>
      </c>
      <c r="C61" s="100" t="s">
        <v>1124</v>
      </c>
      <c r="D61" s="106" t="s">
        <v>1134</v>
      </c>
      <c r="E61" s="100" t="s">
        <v>1131</v>
      </c>
      <c r="F61" s="100"/>
      <c r="G61" s="369"/>
      <c r="H61" s="369"/>
      <c r="I61" s="369"/>
      <c r="J61" s="369"/>
      <c r="K61" s="370"/>
      <c r="L61" s="104"/>
    </row>
    <row r="62" spans="1:12" ht="20.25">
      <c r="A62" s="102"/>
      <c r="B62" s="100"/>
      <c r="C62" s="100" t="s">
        <v>1127</v>
      </c>
      <c r="D62" s="100"/>
      <c r="E62" s="100" t="s">
        <v>1132</v>
      </c>
      <c r="F62" s="100"/>
      <c r="G62" s="369"/>
      <c r="H62" s="369"/>
      <c r="I62" s="369"/>
      <c r="J62" s="369"/>
      <c r="K62" s="370"/>
      <c r="L62" s="104"/>
    </row>
    <row r="63" spans="1:12" ht="20.25">
      <c r="A63" s="102"/>
      <c r="B63" s="100"/>
      <c r="C63" s="100"/>
      <c r="D63" s="100"/>
      <c r="E63" s="100" t="s">
        <v>1133</v>
      </c>
      <c r="F63" s="100"/>
      <c r="G63" s="369"/>
      <c r="H63" s="369"/>
      <c r="I63" s="369"/>
      <c r="J63" s="369"/>
      <c r="K63" s="370"/>
      <c r="L63" s="104"/>
    </row>
    <row r="64" spans="1:12" ht="20.65" thickBot="1">
      <c r="A64" s="103"/>
      <c r="B64" s="98"/>
      <c r="C64" s="98"/>
      <c r="D64" s="98"/>
      <c r="E64" s="98" t="s">
        <v>1129</v>
      </c>
      <c r="F64" s="98"/>
      <c r="G64" s="367"/>
      <c r="H64" s="367"/>
      <c r="I64" s="367"/>
      <c r="J64" s="367"/>
      <c r="K64" s="365"/>
      <c r="L64" s="92"/>
    </row>
    <row r="65" spans="1:12" ht="20.25">
      <c r="A65" s="102" t="s">
        <v>1143</v>
      </c>
      <c r="B65" s="100" t="s">
        <v>1122</v>
      </c>
      <c r="C65" s="100" t="s">
        <v>1123</v>
      </c>
      <c r="D65" s="100" t="s">
        <v>1125</v>
      </c>
      <c r="E65" s="100" t="s">
        <v>1130</v>
      </c>
      <c r="F65" s="100"/>
      <c r="G65" s="366">
        <v>67</v>
      </c>
      <c r="H65" s="366">
        <v>2.6</v>
      </c>
      <c r="I65" s="366">
        <v>364</v>
      </c>
      <c r="J65" s="366">
        <v>2.1</v>
      </c>
      <c r="K65" s="364">
        <f>I65/G65</f>
        <v>5.4328358208955221</v>
      </c>
      <c r="L65" s="371">
        <v>747</v>
      </c>
    </row>
    <row r="66" spans="1:12" ht="20.25">
      <c r="A66" s="102"/>
      <c r="B66" s="100" t="s">
        <v>1120</v>
      </c>
      <c r="C66" s="100" t="s">
        <v>1124</v>
      </c>
      <c r="D66" s="100"/>
      <c r="E66" s="100" t="s">
        <v>1131</v>
      </c>
      <c r="F66" s="100"/>
      <c r="G66" s="369"/>
      <c r="H66" s="369"/>
      <c r="I66" s="369"/>
      <c r="J66" s="369"/>
      <c r="K66" s="370"/>
      <c r="L66" s="372"/>
    </row>
    <row r="67" spans="1:12" ht="20.25">
      <c r="A67" s="102"/>
      <c r="B67" s="100"/>
      <c r="C67" s="106" t="s">
        <v>1127</v>
      </c>
      <c r="D67" s="100"/>
      <c r="E67" s="100" t="s">
        <v>1132</v>
      </c>
      <c r="F67" s="100"/>
      <c r="G67" s="369"/>
      <c r="H67" s="369"/>
      <c r="I67" s="369"/>
      <c r="J67" s="369"/>
      <c r="K67" s="370"/>
      <c r="L67" s="372"/>
    </row>
    <row r="68" spans="1:12" ht="20.65" thickBot="1">
      <c r="A68" s="103"/>
      <c r="B68" s="98"/>
      <c r="C68" s="101" t="s">
        <v>1144</v>
      </c>
      <c r="D68" s="98"/>
      <c r="E68" s="98" t="s">
        <v>1133</v>
      </c>
      <c r="F68" s="98"/>
      <c r="G68" s="367"/>
      <c r="H68" s="367"/>
      <c r="I68" s="367"/>
      <c r="J68" s="367"/>
      <c r="K68" s="365"/>
      <c r="L68" s="373"/>
    </row>
    <row r="69" spans="1:12" ht="20.25">
      <c r="A69" s="102" t="s">
        <v>1145</v>
      </c>
      <c r="B69" s="100" t="s">
        <v>1146</v>
      </c>
      <c r="C69" s="100" t="s">
        <v>1123</v>
      </c>
      <c r="D69" s="100" t="s">
        <v>1125</v>
      </c>
      <c r="E69" s="100"/>
      <c r="F69" s="100"/>
      <c r="G69" s="366">
        <v>186</v>
      </c>
      <c r="H69" s="366">
        <v>0.8</v>
      </c>
      <c r="I69" s="366">
        <v>784</v>
      </c>
      <c r="J69" s="366">
        <v>0.7</v>
      </c>
      <c r="K69" s="364">
        <f t="shared" ref="K69" si="6">I69/G69</f>
        <v>4.21505376344086</v>
      </c>
      <c r="L69" s="96"/>
    </row>
    <row r="70" spans="1:12" ht="20.25">
      <c r="A70" s="102"/>
      <c r="B70" s="100" t="s">
        <v>1120</v>
      </c>
      <c r="C70" s="100" t="s">
        <v>1124</v>
      </c>
      <c r="D70" s="106" t="s">
        <v>1134</v>
      </c>
      <c r="E70" s="100" t="s">
        <v>1131</v>
      </c>
      <c r="F70" s="100"/>
      <c r="G70" s="369"/>
      <c r="H70" s="369"/>
      <c r="I70" s="369"/>
      <c r="J70" s="369"/>
      <c r="K70" s="370"/>
      <c r="L70" s="104"/>
    </row>
    <row r="71" spans="1:12" ht="20.25">
      <c r="A71" s="102"/>
      <c r="B71" s="100"/>
      <c r="C71" s="100" t="s">
        <v>1127</v>
      </c>
      <c r="D71" s="100"/>
      <c r="E71" s="100" t="s">
        <v>1132</v>
      </c>
      <c r="F71" s="100"/>
      <c r="G71" s="369"/>
      <c r="H71" s="369"/>
      <c r="I71" s="369"/>
      <c r="J71" s="369"/>
      <c r="K71" s="370"/>
      <c r="L71" s="104"/>
    </row>
    <row r="72" spans="1:12" ht="20.25">
      <c r="A72" s="102"/>
      <c r="B72" s="100"/>
      <c r="C72" s="100"/>
      <c r="D72" s="100"/>
      <c r="E72" s="100" t="s">
        <v>1133</v>
      </c>
      <c r="F72" s="100"/>
      <c r="G72" s="369"/>
      <c r="H72" s="369"/>
      <c r="I72" s="369"/>
      <c r="J72" s="369"/>
      <c r="K72" s="370"/>
      <c r="L72" s="104"/>
    </row>
    <row r="73" spans="1:12" ht="20.65" thickBot="1">
      <c r="A73" s="103"/>
      <c r="B73" s="98"/>
      <c r="C73" s="98"/>
      <c r="D73" s="98"/>
      <c r="E73" s="98" t="s">
        <v>1129</v>
      </c>
      <c r="F73" s="98"/>
      <c r="G73" s="367"/>
      <c r="H73" s="367"/>
      <c r="I73" s="367"/>
      <c r="J73" s="367"/>
      <c r="K73" s="365"/>
      <c r="L73" s="92"/>
    </row>
    <row r="74" spans="1:12" ht="20.25">
      <c r="A74" s="102" t="s">
        <v>1147</v>
      </c>
      <c r="B74" s="100" t="s">
        <v>1148</v>
      </c>
      <c r="C74" s="100" t="s">
        <v>1123</v>
      </c>
      <c r="D74" s="100" t="s">
        <v>1125</v>
      </c>
      <c r="E74" s="100"/>
      <c r="F74" s="100"/>
      <c r="G74" s="366">
        <v>457</v>
      </c>
      <c r="H74" s="366">
        <v>3.3</v>
      </c>
      <c r="I74" s="366">
        <v>1071</v>
      </c>
      <c r="J74" s="366">
        <v>1.6</v>
      </c>
      <c r="K74" s="364">
        <f t="shared" ref="K74" si="7">I74/G74</f>
        <v>2.3435448577680527</v>
      </c>
      <c r="L74" s="96"/>
    </row>
    <row r="75" spans="1:12" ht="20.25">
      <c r="A75" s="102"/>
      <c r="B75" s="100" t="s">
        <v>1140</v>
      </c>
      <c r="C75" s="100" t="s">
        <v>1124</v>
      </c>
      <c r="D75" s="106" t="s">
        <v>1134</v>
      </c>
      <c r="E75" s="100" t="s">
        <v>1131</v>
      </c>
      <c r="F75" s="100"/>
      <c r="G75" s="369"/>
      <c r="H75" s="369"/>
      <c r="I75" s="369"/>
      <c r="J75" s="369"/>
      <c r="K75" s="370"/>
      <c r="L75" s="104"/>
    </row>
    <row r="76" spans="1:12" ht="20.25">
      <c r="A76" s="102"/>
      <c r="B76" s="100"/>
      <c r="C76" s="100" t="s">
        <v>1127</v>
      </c>
      <c r="D76" s="100"/>
      <c r="E76" s="100" t="s">
        <v>1132</v>
      </c>
      <c r="F76" s="100"/>
      <c r="G76" s="369"/>
      <c r="H76" s="369"/>
      <c r="I76" s="369"/>
      <c r="J76" s="369"/>
      <c r="K76" s="370"/>
      <c r="L76" s="104"/>
    </row>
    <row r="77" spans="1:12" ht="20.25">
      <c r="A77" s="102"/>
      <c r="B77" s="100"/>
      <c r="C77" s="100"/>
      <c r="D77" s="100"/>
      <c r="E77" s="100" t="s">
        <v>1133</v>
      </c>
      <c r="F77" s="100"/>
      <c r="G77" s="369"/>
      <c r="H77" s="369"/>
      <c r="I77" s="369"/>
      <c r="J77" s="369"/>
      <c r="K77" s="370"/>
      <c r="L77" s="104"/>
    </row>
    <row r="78" spans="1:12" ht="20.65" thickBot="1">
      <c r="A78" s="103"/>
      <c r="B78" s="98"/>
      <c r="C78" s="98"/>
      <c r="D78" s="98"/>
      <c r="E78" s="98" t="s">
        <v>1129</v>
      </c>
      <c r="F78" s="98"/>
      <c r="G78" s="367"/>
      <c r="H78" s="367"/>
      <c r="I78" s="367"/>
      <c r="J78" s="367"/>
      <c r="K78" s="365"/>
      <c r="L78" s="92"/>
    </row>
    <row r="79" spans="1:12" ht="20.25">
      <c r="A79" s="102" t="s">
        <v>1149</v>
      </c>
      <c r="B79" s="100" t="s">
        <v>1148</v>
      </c>
      <c r="C79" s="100" t="s">
        <v>1123</v>
      </c>
      <c r="D79" s="100" t="s">
        <v>1125</v>
      </c>
      <c r="E79" s="100"/>
      <c r="F79" s="100"/>
      <c r="G79" s="366">
        <v>47</v>
      </c>
      <c r="H79" s="366">
        <v>6.2</v>
      </c>
      <c r="I79" s="366">
        <v>201</v>
      </c>
      <c r="J79" s="366">
        <v>5.0999999999999996</v>
      </c>
      <c r="K79" s="364">
        <f t="shared" ref="K79" si="8">I79/G79</f>
        <v>4.2765957446808507</v>
      </c>
      <c r="L79" s="371">
        <v>537</v>
      </c>
    </row>
    <row r="80" spans="1:12" ht="20.25">
      <c r="A80" s="102"/>
      <c r="B80" s="100" t="s">
        <v>1142</v>
      </c>
      <c r="C80" s="100" t="s">
        <v>1124</v>
      </c>
      <c r="D80" s="106" t="s">
        <v>1134</v>
      </c>
      <c r="E80" s="100" t="s">
        <v>1131</v>
      </c>
      <c r="F80" s="100"/>
      <c r="G80" s="369"/>
      <c r="H80" s="369"/>
      <c r="I80" s="369"/>
      <c r="J80" s="369"/>
      <c r="K80" s="370"/>
      <c r="L80" s="372"/>
    </row>
    <row r="81" spans="1:12" ht="20.25">
      <c r="A81" s="102"/>
      <c r="B81" s="100"/>
      <c r="C81" s="100" t="s">
        <v>1127</v>
      </c>
      <c r="D81" s="100"/>
      <c r="E81" s="100" t="s">
        <v>1132</v>
      </c>
      <c r="F81" s="100"/>
      <c r="G81" s="369"/>
      <c r="H81" s="369"/>
      <c r="I81" s="369"/>
      <c r="J81" s="369"/>
      <c r="K81" s="370"/>
      <c r="L81" s="372"/>
    </row>
    <row r="82" spans="1:12" ht="20.25">
      <c r="A82" s="102"/>
      <c r="B82" s="100"/>
      <c r="C82" s="100"/>
      <c r="D82" s="100"/>
      <c r="E82" s="100" t="s">
        <v>1133</v>
      </c>
      <c r="F82" s="100"/>
      <c r="G82" s="369"/>
      <c r="H82" s="369"/>
      <c r="I82" s="369"/>
      <c r="J82" s="369"/>
      <c r="K82" s="370"/>
      <c r="L82" s="372"/>
    </row>
    <row r="83" spans="1:12" ht="20.65" thickBot="1">
      <c r="A83" s="103"/>
      <c r="B83" s="98"/>
      <c r="C83" s="98"/>
      <c r="D83" s="98"/>
      <c r="E83" s="98" t="s">
        <v>1129</v>
      </c>
      <c r="F83" s="98"/>
      <c r="G83" s="367"/>
      <c r="H83" s="367"/>
      <c r="I83" s="367"/>
      <c r="J83" s="367"/>
      <c r="K83" s="365"/>
      <c r="L83" s="373"/>
    </row>
    <row r="84" spans="1:12" ht="20.65">
      <c r="A84" s="107" t="s">
        <v>98</v>
      </c>
      <c r="B84" s="100" t="s">
        <v>1148</v>
      </c>
      <c r="C84" s="100" t="s">
        <v>1123</v>
      </c>
      <c r="D84" s="100" t="s">
        <v>1125</v>
      </c>
      <c r="E84" s="100"/>
      <c r="F84" s="100"/>
      <c r="G84" s="366">
        <v>33</v>
      </c>
      <c r="H84" s="366">
        <v>4.8</v>
      </c>
      <c r="I84" s="366">
        <v>246</v>
      </c>
      <c r="J84" s="366">
        <v>3.8</v>
      </c>
      <c r="K84" s="364">
        <f t="shared" ref="K84" si="9">I84/G84</f>
        <v>7.4545454545454541</v>
      </c>
      <c r="L84" s="371">
        <v>333</v>
      </c>
    </row>
    <row r="85" spans="1:12" ht="20.25">
      <c r="A85" s="102" t="s">
        <v>1150</v>
      </c>
      <c r="B85" s="100" t="s">
        <v>1151</v>
      </c>
      <c r="C85" s="100" t="s">
        <v>1124</v>
      </c>
      <c r="D85" s="106" t="s">
        <v>1134</v>
      </c>
      <c r="E85" s="100" t="s">
        <v>1131</v>
      </c>
      <c r="F85" s="100"/>
      <c r="G85" s="369"/>
      <c r="H85" s="369"/>
      <c r="I85" s="369"/>
      <c r="J85" s="369"/>
      <c r="K85" s="370"/>
      <c r="L85" s="372"/>
    </row>
    <row r="86" spans="1:12" ht="20.25">
      <c r="A86" s="102"/>
      <c r="B86" s="100"/>
      <c r="C86" s="100" t="s">
        <v>1127</v>
      </c>
      <c r="D86" s="100"/>
      <c r="E86" s="100" t="s">
        <v>1132</v>
      </c>
      <c r="F86" s="100"/>
      <c r="G86" s="369"/>
      <c r="H86" s="369"/>
      <c r="I86" s="369"/>
      <c r="J86" s="369"/>
      <c r="K86" s="370"/>
      <c r="L86" s="372"/>
    </row>
    <row r="87" spans="1:12" ht="20.25">
      <c r="A87" s="102"/>
      <c r="B87" s="100"/>
      <c r="C87" s="94" t="s">
        <v>1144</v>
      </c>
      <c r="D87" s="100"/>
      <c r="E87" s="100" t="s">
        <v>1133</v>
      </c>
      <c r="F87" s="100"/>
      <c r="G87" s="369"/>
      <c r="H87" s="369"/>
      <c r="I87" s="369"/>
      <c r="J87" s="369"/>
      <c r="K87" s="370"/>
      <c r="L87" s="372"/>
    </row>
    <row r="88" spans="1:12" ht="20.65" thickBot="1">
      <c r="A88" s="103"/>
      <c r="B88" s="98"/>
      <c r="C88" s="98"/>
      <c r="D88" s="98"/>
      <c r="E88" s="98" t="s">
        <v>1129</v>
      </c>
      <c r="F88" s="98"/>
      <c r="G88" s="367"/>
      <c r="H88" s="367"/>
      <c r="I88" s="367"/>
      <c r="J88" s="367"/>
      <c r="K88" s="365"/>
      <c r="L88" s="373"/>
    </row>
    <row r="89" spans="1:12" ht="20.65">
      <c r="A89" s="108" t="s">
        <v>110</v>
      </c>
      <c r="B89" s="109" t="s">
        <v>1148</v>
      </c>
      <c r="C89" s="109" t="s">
        <v>1123</v>
      </c>
      <c r="D89" s="109" t="s">
        <v>1125</v>
      </c>
      <c r="E89" s="109" t="s">
        <v>1131</v>
      </c>
      <c r="F89" s="110" t="s">
        <v>1152</v>
      </c>
      <c r="G89" s="366">
        <v>22</v>
      </c>
      <c r="H89" s="366">
        <v>24</v>
      </c>
      <c r="I89" s="366">
        <v>218</v>
      </c>
      <c r="J89" s="366">
        <v>23</v>
      </c>
      <c r="K89" s="364">
        <f t="shared" ref="K89" si="10">I89/G89</f>
        <v>9.9090909090909083</v>
      </c>
      <c r="L89" s="371">
        <v>542</v>
      </c>
    </row>
    <row r="90" spans="1:12" ht="20.25">
      <c r="A90" s="102"/>
      <c r="B90" s="100" t="s">
        <v>1153</v>
      </c>
      <c r="C90" s="94" t="s">
        <v>1154</v>
      </c>
      <c r="D90" s="106"/>
      <c r="E90" s="100" t="s">
        <v>1132</v>
      </c>
      <c r="F90" s="94" t="s">
        <v>1155</v>
      </c>
      <c r="G90" s="369"/>
      <c r="H90" s="369"/>
      <c r="I90" s="369"/>
      <c r="J90" s="369"/>
      <c r="K90" s="370"/>
      <c r="L90" s="372"/>
    </row>
    <row r="91" spans="1:12" ht="20.25">
      <c r="A91" s="102"/>
      <c r="B91" s="100"/>
      <c r="C91" s="100" t="s">
        <v>1127</v>
      </c>
      <c r="D91" s="100"/>
      <c r="E91" s="100" t="s">
        <v>1133</v>
      </c>
      <c r="F91" s="94" t="s">
        <v>1156</v>
      </c>
      <c r="G91" s="369"/>
      <c r="H91" s="369"/>
      <c r="I91" s="369"/>
      <c r="J91" s="369"/>
      <c r="K91" s="370"/>
      <c r="L91" s="372"/>
    </row>
    <row r="92" spans="1:12" ht="20.25">
      <c r="A92" s="102"/>
      <c r="B92" s="100"/>
      <c r="C92" s="94" t="s">
        <v>1157</v>
      </c>
      <c r="D92" s="100"/>
      <c r="E92" s="100" t="s">
        <v>1129</v>
      </c>
      <c r="F92" s="94" t="s">
        <v>1130</v>
      </c>
      <c r="G92" s="369"/>
      <c r="H92" s="369"/>
      <c r="I92" s="369"/>
      <c r="J92" s="369"/>
      <c r="K92" s="370"/>
      <c r="L92" s="372"/>
    </row>
    <row r="93" spans="1:12" ht="20.65" thickBot="1">
      <c r="A93" s="103"/>
      <c r="B93" s="98"/>
      <c r="C93" s="101" t="s">
        <v>1158</v>
      </c>
      <c r="D93" s="98"/>
      <c r="E93" s="111"/>
      <c r="F93" s="101" t="s">
        <v>1159</v>
      </c>
      <c r="G93" s="367"/>
      <c r="H93" s="367"/>
      <c r="I93" s="367"/>
      <c r="J93" s="367"/>
      <c r="K93" s="365"/>
      <c r="L93" s="373"/>
    </row>
    <row r="94" spans="1:12" ht="20.25">
      <c r="A94" s="112" t="s">
        <v>303</v>
      </c>
      <c r="B94" s="109" t="s">
        <v>1148</v>
      </c>
      <c r="C94" s="109" t="s">
        <v>1123</v>
      </c>
      <c r="D94" s="109" t="s">
        <v>1125</v>
      </c>
      <c r="E94" s="109" t="s">
        <v>1131</v>
      </c>
      <c r="F94" s="109" t="s">
        <v>1152</v>
      </c>
      <c r="G94" s="366">
        <v>8</v>
      </c>
      <c r="H94" s="366">
        <v>21</v>
      </c>
      <c r="I94" s="366">
        <v>200</v>
      </c>
      <c r="J94" s="366">
        <v>20</v>
      </c>
      <c r="K94" s="364">
        <f t="shared" ref="K94" si="11">I94/G94</f>
        <v>25</v>
      </c>
      <c r="L94" s="371">
        <v>280</v>
      </c>
    </row>
    <row r="95" spans="1:12" ht="20.25">
      <c r="A95" s="102"/>
      <c r="B95" s="106" t="s">
        <v>1160</v>
      </c>
      <c r="C95" s="106" t="s">
        <v>1154</v>
      </c>
      <c r="D95" s="106"/>
      <c r="E95" s="100" t="s">
        <v>1132</v>
      </c>
      <c r="F95" s="94" t="s">
        <v>1161</v>
      </c>
      <c r="G95" s="369"/>
      <c r="H95" s="369"/>
      <c r="I95" s="369"/>
      <c r="J95" s="369"/>
      <c r="K95" s="370"/>
      <c r="L95" s="372"/>
    </row>
    <row r="96" spans="1:12" ht="20.25">
      <c r="A96" s="102"/>
      <c r="B96" s="100"/>
      <c r="C96" s="106" t="s">
        <v>1127</v>
      </c>
      <c r="D96" s="100"/>
      <c r="E96" s="100" t="s">
        <v>1133</v>
      </c>
      <c r="F96" s="100" t="s">
        <v>1156</v>
      </c>
      <c r="G96" s="369"/>
      <c r="H96" s="369"/>
      <c r="I96" s="369"/>
      <c r="J96" s="369"/>
      <c r="K96" s="370"/>
      <c r="L96" s="372"/>
    </row>
    <row r="97" spans="1:12" ht="20.25">
      <c r="A97" s="102"/>
      <c r="B97" s="100"/>
      <c r="C97" s="106" t="s">
        <v>1157</v>
      </c>
      <c r="D97" s="100"/>
      <c r="E97" s="100" t="s">
        <v>1129</v>
      </c>
      <c r="F97" s="100" t="s">
        <v>1130</v>
      </c>
      <c r="G97" s="369"/>
      <c r="H97" s="369"/>
      <c r="I97" s="369"/>
      <c r="J97" s="369"/>
      <c r="K97" s="370"/>
      <c r="L97" s="372"/>
    </row>
    <row r="98" spans="1:12" ht="20.65" thickBot="1">
      <c r="A98" s="103"/>
      <c r="B98" s="98"/>
      <c r="C98" s="105" t="s">
        <v>1158</v>
      </c>
      <c r="D98" s="98"/>
      <c r="E98" s="111"/>
      <c r="F98" s="98" t="s">
        <v>1159</v>
      </c>
      <c r="G98" s="367"/>
      <c r="H98" s="367"/>
      <c r="I98" s="367"/>
      <c r="J98" s="367"/>
      <c r="K98" s="365"/>
      <c r="L98" s="373"/>
    </row>
    <row r="99" spans="1:12" ht="20.25">
      <c r="A99" s="112" t="s">
        <v>306</v>
      </c>
      <c r="B99" s="109" t="s">
        <v>1148</v>
      </c>
      <c r="C99" s="109" t="s">
        <v>1123</v>
      </c>
      <c r="D99" s="109" t="s">
        <v>1125</v>
      </c>
      <c r="E99" s="109" t="s">
        <v>1131</v>
      </c>
      <c r="F99" s="109" t="s">
        <v>1152</v>
      </c>
      <c r="G99" s="366">
        <v>1.6</v>
      </c>
      <c r="H99" s="366">
        <v>21</v>
      </c>
      <c r="I99" s="366">
        <v>33</v>
      </c>
      <c r="J99" s="366">
        <v>20</v>
      </c>
      <c r="K99" s="364">
        <f>I99/G99</f>
        <v>20.625</v>
      </c>
      <c r="L99" s="371">
        <v>143</v>
      </c>
    </row>
    <row r="100" spans="1:12" ht="20.25">
      <c r="A100" s="102"/>
      <c r="B100" s="106" t="s">
        <v>1160</v>
      </c>
      <c r="C100" s="106" t="s">
        <v>1154</v>
      </c>
      <c r="D100" s="106"/>
      <c r="E100" s="100" t="s">
        <v>1132</v>
      </c>
      <c r="F100" s="106" t="s">
        <v>1161</v>
      </c>
      <c r="G100" s="369"/>
      <c r="H100" s="369"/>
      <c r="I100" s="369"/>
      <c r="J100" s="369"/>
      <c r="K100" s="370"/>
      <c r="L100" s="372"/>
    </row>
    <row r="101" spans="1:12" ht="20.25">
      <c r="A101" s="102"/>
      <c r="B101" s="100"/>
      <c r="C101" s="106" t="s">
        <v>1127</v>
      </c>
      <c r="D101" s="100"/>
      <c r="E101" s="100" t="s">
        <v>1133</v>
      </c>
      <c r="F101" s="94" t="s">
        <v>1162</v>
      </c>
      <c r="G101" s="369"/>
      <c r="H101" s="369"/>
      <c r="I101" s="369"/>
      <c r="J101" s="369"/>
      <c r="K101" s="370"/>
      <c r="L101" s="372"/>
    </row>
    <row r="102" spans="1:12" ht="20.25">
      <c r="A102" s="102"/>
      <c r="B102" s="100"/>
      <c r="C102" s="106" t="s">
        <v>1157</v>
      </c>
      <c r="D102" s="100"/>
      <c r="E102" s="100" t="s">
        <v>1129</v>
      </c>
      <c r="F102" s="100" t="s">
        <v>1130</v>
      </c>
      <c r="G102" s="369"/>
      <c r="H102" s="369"/>
      <c r="I102" s="369"/>
      <c r="J102" s="369"/>
      <c r="K102" s="370"/>
      <c r="L102" s="372"/>
    </row>
    <row r="103" spans="1:12" ht="20.65" thickBot="1">
      <c r="A103" s="103"/>
      <c r="B103" s="98"/>
      <c r="C103" s="105" t="s">
        <v>1158</v>
      </c>
      <c r="D103" s="98"/>
      <c r="E103" s="111"/>
      <c r="F103" s="98" t="s">
        <v>1159</v>
      </c>
      <c r="G103" s="367"/>
      <c r="H103" s="367"/>
      <c r="I103" s="367"/>
      <c r="J103" s="367"/>
      <c r="K103" s="365"/>
      <c r="L103" s="373"/>
    </row>
    <row r="104" spans="1:12" ht="20.25">
      <c r="A104" s="112" t="s">
        <v>1163</v>
      </c>
      <c r="B104" s="109" t="s">
        <v>1148</v>
      </c>
      <c r="C104" s="109" t="s">
        <v>1123</v>
      </c>
      <c r="D104" s="109" t="s">
        <v>1125</v>
      </c>
      <c r="E104" s="109" t="s">
        <v>1131</v>
      </c>
      <c r="F104" s="109" t="s">
        <v>1152</v>
      </c>
      <c r="G104" s="366">
        <v>6.3</v>
      </c>
      <c r="H104" s="366">
        <v>22</v>
      </c>
      <c r="I104" s="366">
        <v>167</v>
      </c>
      <c r="J104" s="366">
        <v>23</v>
      </c>
      <c r="K104" s="364">
        <f>I104/G104</f>
        <v>26.50793650793651</v>
      </c>
      <c r="L104" s="371">
        <v>85</v>
      </c>
    </row>
    <row r="105" spans="1:12" ht="20.65">
      <c r="A105" s="113" t="s">
        <v>1164</v>
      </c>
      <c r="B105" s="106" t="s">
        <v>1160</v>
      </c>
      <c r="C105" s="106" t="s">
        <v>1154</v>
      </c>
      <c r="D105" s="106"/>
      <c r="E105" s="100" t="s">
        <v>1132</v>
      </c>
      <c r="F105" s="106" t="s">
        <v>1161</v>
      </c>
      <c r="G105" s="369"/>
      <c r="H105" s="369"/>
      <c r="I105" s="369"/>
      <c r="J105" s="369"/>
      <c r="K105" s="370"/>
      <c r="L105" s="372"/>
    </row>
    <row r="106" spans="1:12" ht="20.25">
      <c r="A106" s="102"/>
      <c r="B106" s="100"/>
      <c r="C106" s="106" t="s">
        <v>1127</v>
      </c>
      <c r="D106" s="100"/>
      <c r="E106" s="100" t="s">
        <v>1133</v>
      </c>
      <c r="F106" s="106" t="s">
        <v>1156</v>
      </c>
      <c r="G106" s="369"/>
      <c r="H106" s="369"/>
      <c r="I106" s="369"/>
      <c r="J106" s="369"/>
      <c r="K106" s="370"/>
      <c r="L106" s="372"/>
    </row>
    <row r="107" spans="1:12" ht="20.25">
      <c r="A107" s="102"/>
      <c r="B107" s="100"/>
      <c r="C107" s="94" t="s">
        <v>1144</v>
      </c>
      <c r="D107" s="100"/>
      <c r="E107" s="100" t="s">
        <v>1129</v>
      </c>
      <c r="F107" s="100" t="s">
        <v>1130</v>
      </c>
      <c r="G107" s="369"/>
      <c r="H107" s="369"/>
      <c r="I107" s="369"/>
      <c r="J107" s="369"/>
      <c r="K107" s="370"/>
      <c r="L107" s="372"/>
    </row>
    <row r="108" spans="1:12" ht="20.65" thickBot="1">
      <c r="A108" s="103"/>
      <c r="B108" s="98"/>
      <c r="C108" s="105" t="s">
        <v>1158</v>
      </c>
      <c r="D108" s="98"/>
      <c r="E108" s="111"/>
      <c r="F108" s="98" t="s">
        <v>1159</v>
      </c>
      <c r="G108" s="367"/>
      <c r="H108" s="367"/>
      <c r="I108" s="367"/>
      <c r="J108" s="367"/>
      <c r="K108" s="365"/>
      <c r="L108" s="373"/>
    </row>
    <row r="109" spans="1:12" ht="20.65">
      <c r="A109" s="108" t="s">
        <v>1165</v>
      </c>
      <c r="B109" s="109" t="s">
        <v>1148</v>
      </c>
      <c r="C109" s="109" t="s">
        <v>1123</v>
      </c>
      <c r="D109" s="109" t="s">
        <v>1125</v>
      </c>
      <c r="E109" s="109" t="s">
        <v>1131</v>
      </c>
      <c r="F109" s="109" t="s">
        <v>1152</v>
      </c>
      <c r="G109" s="366">
        <v>1.3</v>
      </c>
      <c r="H109" s="366">
        <v>12</v>
      </c>
      <c r="I109" s="366">
        <v>45</v>
      </c>
      <c r="J109" s="366">
        <v>12</v>
      </c>
      <c r="K109" s="364">
        <f>I109/G109</f>
        <v>34.615384615384613</v>
      </c>
      <c r="L109" s="371">
        <v>1392</v>
      </c>
    </row>
    <row r="110" spans="1:12" ht="20.65">
      <c r="A110" s="113"/>
      <c r="B110" s="106" t="s">
        <v>1166</v>
      </c>
      <c r="C110" s="106" t="s">
        <v>1154</v>
      </c>
      <c r="D110" s="106"/>
      <c r="E110" s="100" t="s">
        <v>1132</v>
      </c>
      <c r="F110" s="106" t="s">
        <v>1161</v>
      </c>
      <c r="G110" s="369"/>
      <c r="H110" s="369"/>
      <c r="I110" s="369"/>
      <c r="J110" s="369"/>
      <c r="K110" s="370"/>
      <c r="L110" s="372"/>
    </row>
    <row r="111" spans="1:12" ht="20.25">
      <c r="A111" s="102"/>
      <c r="B111" s="100"/>
      <c r="C111" s="106" t="s">
        <v>1127</v>
      </c>
      <c r="D111" s="100"/>
      <c r="E111" s="100" t="s">
        <v>1133</v>
      </c>
      <c r="F111" s="106" t="s">
        <v>1156</v>
      </c>
      <c r="G111" s="369"/>
      <c r="H111" s="369"/>
      <c r="I111" s="369"/>
      <c r="J111" s="369"/>
      <c r="K111" s="370"/>
      <c r="L111" s="372"/>
    </row>
    <row r="112" spans="1:12" ht="20.25">
      <c r="A112" s="102"/>
      <c r="B112" s="100"/>
      <c r="C112" s="106" t="s">
        <v>1144</v>
      </c>
      <c r="D112" s="100"/>
      <c r="E112" s="100" t="s">
        <v>1129</v>
      </c>
      <c r="F112" s="94" t="s">
        <v>1167</v>
      </c>
      <c r="G112" s="369"/>
      <c r="H112" s="369"/>
      <c r="I112" s="369"/>
      <c r="J112" s="369"/>
      <c r="K112" s="370"/>
      <c r="L112" s="372"/>
    </row>
    <row r="113" spans="1:12" ht="20.65" thickBot="1">
      <c r="A113" s="103"/>
      <c r="B113" s="98"/>
      <c r="C113" s="105" t="s">
        <v>1158</v>
      </c>
      <c r="D113" s="98"/>
      <c r="E113" s="111"/>
      <c r="F113" s="98" t="s">
        <v>1159</v>
      </c>
      <c r="G113" s="367"/>
      <c r="H113" s="367"/>
      <c r="I113" s="367"/>
      <c r="J113" s="367"/>
      <c r="K113" s="365"/>
      <c r="L113" s="373"/>
    </row>
    <row r="114" spans="1:12" ht="20.25">
      <c r="A114" s="112" t="s">
        <v>452</v>
      </c>
      <c r="B114" s="109" t="s">
        <v>1148</v>
      </c>
      <c r="C114" s="109" t="s">
        <v>1123</v>
      </c>
      <c r="D114" s="109" t="s">
        <v>1125</v>
      </c>
      <c r="E114" s="109" t="s">
        <v>1131</v>
      </c>
      <c r="F114" s="109" t="s">
        <v>1152</v>
      </c>
      <c r="G114" s="366">
        <v>0.8</v>
      </c>
      <c r="H114" s="366">
        <v>7.1</v>
      </c>
      <c r="I114" s="366">
        <v>42</v>
      </c>
      <c r="J114" s="366">
        <v>7.8</v>
      </c>
      <c r="K114" s="364">
        <f>I114/G114</f>
        <v>52.5</v>
      </c>
      <c r="L114" s="371">
        <v>1196</v>
      </c>
    </row>
    <row r="115" spans="1:12" ht="20.65">
      <c r="A115" s="113"/>
      <c r="B115" s="106" t="s">
        <v>1168</v>
      </c>
      <c r="C115" s="106" t="s">
        <v>1154</v>
      </c>
      <c r="D115" s="94" t="s">
        <v>1134</v>
      </c>
      <c r="E115" s="100" t="s">
        <v>1132</v>
      </c>
      <c r="F115" s="106" t="s">
        <v>1161</v>
      </c>
      <c r="G115" s="369"/>
      <c r="H115" s="369"/>
      <c r="I115" s="369"/>
      <c r="J115" s="369"/>
      <c r="K115" s="370"/>
      <c r="L115" s="372"/>
    </row>
    <row r="116" spans="1:12" ht="20.25">
      <c r="A116" s="102"/>
      <c r="B116" s="100"/>
      <c r="C116" s="106" t="s">
        <v>1127</v>
      </c>
      <c r="D116" s="100"/>
      <c r="E116" s="100" t="s">
        <v>1133</v>
      </c>
      <c r="F116" s="106" t="s">
        <v>1156</v>
      </c>
      <c r="G116" s="369"/>
      <c r="H116" s="369"/>
      <c r="I116" s="369"/>
      <c r="J116" s="369"/>
      <c r="K116" s="370"/>
      <c r="L116" s="372"/>
    </row>
    <row r="117" spans="1:12" ht="20.25">
      <c r="A117" s="102"/>
      <c r="B117" s="100"/>
      <c r="C117" s="106" t="s">
        <v>1144</v>
      </c>
      <c r="D117" s="100"/>
      <c r="E117" s="100" t="s">
        <v>1129</v>
      </c>
      <c r="F117" s="106" t="s">
        <v>1167</v>
      </c>
      <c r="G117" s="369"/>
      <c r="H117" s="369"/>
      <c r="I117" s="369"/>
      <c r="J117" s="369"/>
      <c r="K117" s="370"/>
      <c r="L117" s="372"/>
    </row>
    <row r="118" spans="1:12" ht="20.65" thickBot="1">
      <c r="A118" s="103"/>
      <c r="B118" s="98"/>
      <c r="C118" s="105" t="s">
        <v>1158</v>
      </c>
      <c r="D118" s="98"/>
      <c r="E118" s="111"/>
      <c r="F118" s="98" t="s">
        <v>1159</v>
      </c>
      <c r="G118" s="367"/>
      <c r="H118" s="367"/>
      <c r="I118" s="367"/>
      <c r="J118" s="367"/>
      <c r="K118" s="365"/>
      <c r="L118" s="373"/>
    </row>
    <row r="119" spans="1:12" ht="20.25">
      <c r="A119" s="112" t="s">
        <v>455</v>
      </c>
      <c r="B119" s="109" t="s">
        <v>1148</v>
      </c>
      <c r="C119" s="109" t="s">
        <v>1123</v>
      </c>
      <c r="D119" s="109" t="s">
        <v>1125</v>
      </c>
      <c r="E119" s="109" t="s">
        <v>1131</v>
      </c>
      <c r="F119" s="109" t="s">
        <v>1152</v>
      </c>
      <c r="G119" s="366">
        <v>2.4</v>
      </c>
      <c r="H119" s="366">
        <v>13</v>
      </c>
      <c r="I119" s="366">
        <v>93</v>
      </c>
      <c r="J119" s="366">
        <v>13</v>
      </c>
      <c r="K119" s="364">
        <f>I119/G119</f>
        <v>38.75</v>
      </c>
      <c r="L119" s="371">
        <v>473</v>
      </c>
    </row>
    <row r="120" spans="1:12" ht="20.65">
      <c r="A120" s="113"/>
      <c r="B120" s="106" t="s">
        <v>1168</v>
      </c>
      <c r="C120" s="106" t="s">
        <v>1154</v>
      </c>
      <c r="D120" s="106"/>
      <c r="E120" s="100" t="s">
        <v>1132</v>
      </c>
      <c r="F120" s="106" t="s">
        <v>1161</v>
      </c>
      <c r="G120" s="369"/>
      <c r="H120" s="369"/>
      <c r="I120" s="369"/>
      <c r="J120" s="369"/>
      <c r="K120" s="370"/>
      <c r="L120" s="372"/>
    </row>
    <row r="121" spans="1:12" ht="20.25">
      <c r="A121" s="102"/>
      <c r="B121" s="100"/>
      <c r="C121" s="106" t="s">
        <v>1127</v>
      </c>
      <c r="D121" s="100"/>
      <c r="E121" s="94" t="s">
        <v>1169</v>
      </c>
      <c r="F121" s="106" t="s">
        <v>1156</v>
      </c>
      <c r="G121" s="369"/>
      <c r="H121" s="369"/>
      <c r="I121" s="369"/>
      <c r="J121" s="369"/>
      <c r="K121" s="370"/>
      <c r="L121" s="372"/>
    </row>
    <row r="122" spans="1:12" ht="20.25">
      <c r="A122" s="102"/>
      <c r="B122" s="100"/>
      <c r="C122" s="106" t="s">
        <v>1144</v>
      </c>
      <c r="D122" s="100"/>
      <c r="E122" s="100" t="s">
        <v>1129</v>
      </c>
      <c r="F122" s="106" t="s">
        <v>1167</v>
      </c>
      <c r="G122" s="369"/>
      <c r="H122" s="369"/>
      <c r="I122" s="369"/>
      <c r="J122" s="369"/>
      <c r="K122" s="370"/>
      <c r="L122" s="372"/>
    </row>
    <row r="123" spans="1:12" ht="20.65" thickBot="1">
      <c r="A123" s="103"/>
      <c r="B123" s="98"/>
      <c r="C123" s="105" t="s">
        <v>1158</v>
      </c>
      <c r="D123" s="98"/>
      <c r="E123" s="111"/>
      <c r="F123" s="98" t="s">
        <v>1159</v>
      </c>
      <c r="G123" s="367"/>
      <c r="H123" s="367"/>
      <c r="I123" s="367"/>
      <c r="J123" s="367"/>
      <c r="K123" s="365"/>
      <c r="L123" s="373"/>
    </row>
    <row r="124" spans="1:12" ht="20.25">
      <c r="A124" s="112" t="s">
        <v>458</v>
      </c>
      <c r="B124" s="109" t="s">
        <v>1148</v>
      </c>
      <c r="C124" s="109" t="s">
        <v>1123</v>
      </c>
      <c r="D124" s="109" t="s">
        <v>1125</v>
      </c>
      <c r="E124" s="109" t="s">
        <v>1131</v>
      </c>
      <c r="F124" s="110" t="s">
        <v>1170</v>
      </c>
      <c r="G124" s="366">
        <v>3550</v>
      </c>
      <c r="H124" s="366">
        <v>9</v>
      </c>
      <c r="I124" s="366">
        <v>1860</v>
      </c>
      <c r="J124" s="366">
        <v>8.3000000000000007</v>
      </c>
      <c r="K124" s="364">
        <f>I124/G124</f>
        <v>0.52394366197183095</v>
      </c>
      <c r="L124" s="371">
        <v>720</v>
      </c>
    </row>
    <row r="125" spans="1:12" ht="20.65">
      <c r="A125" s="113"/>
      <c r="B125" s="106" t="s">
        <v>1168</v>
      </c>
      <c r="C125" s="106" t="s">
        <v>1154</v>
      </c>
      <c r="D125" s="106"/>
      <c r="E125" s="100" t="s">
        <v>1132</v>
      </c>
      <c r="F125" s="106" t="s">
        <v>1161</v>
      </c>
      <c r="G125" s="369"/>
      <c r="H125" s="369"/>
      <c r="I125" s="369"/>
      <c r="J125" s="369"/>
      <c r="K125" s="370"/>
      <c r="L125" s="372"/>
    </row>
    <row r="126" spans="1:12" ht="20.25">
      <c r="A126" s="102"/>
      <c r="B126" s="100"/>
      <c r="C126" s="106" t="s">
        <v>1127</v>
      </c>
      <c r="D126" s="100"/>
      <c r="E126" s="106" t="s">
        <v>1169</v>
      </c>
      <c r="F126" s="106" t="s">
        <v>1156</v>
      </c>
      <c r="G126" s="369"/>
      <c r="H126" s="369"/>
      <c r="I126" s="369"/>
      <c r="J126" s="369"/>
      <c r="K126" s="370"/>
      <c r="L126" s="372"/>
    </row>
    <row r="127" spans="1:12" ht="20.25">
      <c r="A127" s="102"/>
      <c r="B127" s="100"/>
      <c r="C127" s="94" t="s">
        <v>1157</v>
      </c>
      <c r="D127" s="100"/>
      <c r="E127" s="100" t="s">
        <v>1129</v>
      </c>
      <c r="F127" s="106" t="s">
        <v>1167</v>
      </c>
      <c r="G127" s="369"/>
      <c r="H127" s="369"/>
      <c r="I127" s="369"/>
      <c r="J127" s="369"/>
      <c r="K127" s="370"/>
      <c r="L127" s="372"/>
    </row>
    <row r="128" spans="1:12" ht="20.65" thickBot="1">
      <c r="A128" s="103"/>
      <c r="B128" s="98"/>
      <c r="C128" s="105" t="s">
        <v>1158</v>
      </c>
      <c r="D128" s="98"/>
      <c r="E128" s="111"/>
      <c r="F128" s="98" t="s">
        <v>1159</v>
      </c>
      <c r="G128" s="367"/>
      <c r="H128" s="367"/>
      <c r="I128" s="367"/>
      <c r="J128" s="367"/>
      <c r="K128" s="365"/>
      <c r="L128" s="373"/>
    </row>
    <row r="129" spans="1:12" ht="20.25">
      <c r="A129" s="112" t="s">
        <v>461</v>
      </c>
      <c r="B129" s="109" t="s">
        <v>1148</v>
      </c>
      <c r="C129" s="109" t="s">
        <v>1123</v>
      </c>
      <c r="D129" s="109" t="s">
        <v>1125</v>
      </c>
      <c r="E129" s="109" t="s">
        <v>1131</v>
      </c>
      <c r="F129" s="114" t="s">
        <v>1152</v>
      </c>
      <c r="G129" s="366">
        <v>2.5</v>
      </c>
      <c r="H129" s="366">
        <v>7.8</v>
      </c>
      <c r="I129" s="366">
        <v>105</v>
      </c>
      <c r="J129" s="366">
        <v>8.8000000000000007</v>
      </c>
      <c r="K129" s="364">
        <f>I129/G129</f>
        <v>42</v>
      </c>
      <c r="L129" s="371">
        <v>809</v>
      </c>
    </row>
    <row r="130" spans="1:12" ht="20.65">
      <c r="A130" s="113"/>
      <c r="B130" s="106" t="s">
        <v>1168</v>
      </c>
      <c r="C130" s="106" t="s">
        <v>1154</v>
      </c>
      <c r="D130" s="106"/>
      <c r="E130" s="100" t="s">
        <v>1132</v>
      </c>
      <c r="F130" s="106" t="s">
        <v>1161</v>
      </c>
      <c r="G130" s="369"/>
      <c r="H130" s="369"/>
      <c r="I130" s="369"/>
      <c r="J130" s="369"/>
      <c r="K130" s="370"/>
      <c r="L130" s="372"/>
    </row>
    <row r="131" spans="1:12" ht="20.25">
      <c r="A131" s="102"/>
      <c r="B131" s="100"/>
      <c r="C131" s="106" t="s">
        <v>1127</v>
      </c>
      <c r="D131" s="100"/>
      <c r="E131" s="106" t="s">
        <v>1169</v>
      </c>
      <c r="F131" s="106" t="s">
        <v>1156</v>
      </c>
      <c r="G131" s="369"/>
      <c r="H131" s="369"/>
      <c r="I131" s="369"/>
      <c r="J131" s="369"/>
      <c r="K131" s="370"/>
      <c r="L131" s="372"/>
    </row>
    <row r="132" spans="1:12" ht="20.25">
      <c r="A132" s="102"/>
      <c r="B132" s="100"/>
      <c r="C132" s="106" t="s">
        <v>1144</v>
      </c>
      <c r="D132" s="100"/>
      <c r="E132" s="100" t="s">
        <v>1129</v>
      </c>
      <c r="F132" s="106" t="s">
        <v>1167</v>
      </c>
      <c r="G132" s="369"/>
      <c r="H132" s="369"/>
      <c r="I132" s="369"/>
      <c r="J132" s="369"/>
      <c r="K132" s="370"/>
      <c r="L132" s="372"/>
    </row>
    <row r="133" spans="1:12" ht="20.65" thickBot="1">
      <c r="A133" s="103"/>
      <c r="B133" s="98"/>
      <c r="C133" s="105" t="s">
        <v>1158</v>
      </c>
      <c r="D133" s="98"/>
      <c r="E133" s="111"/>
      <c r="F133" s="101" t="s">
        <v>1171</v>
      </c>
      <c r="G133" s="367"/>
      <c r="H133" s="367"/>
      <c r="I133" s="367"/>
      <c r="J133" s="367"/>
      <c r="K133" s="365"/>
      <c r="L133" s="373"/>
    </row>
  </sheetData>
  <mergeCells count="172">
    <mergeCell ref="G129:G133"/>
    <mergeCell ref="H129:H133"/>
    <mergeCell ref="I129:I133"/>
    <mergeCell ref="J129:J133"/>
    <mergeCell ref="K129:K133"/>
    <mergeCell ref="L129:L133"/>
    <mergeCell ref="G124:G128"/>
    <mergeCell ref="H124:H128"/>
    <mergeCell ref="I124:I128"/>
    <mergeCell ref="J124:J128"/>
    <mergeCell ref="K124:K128"/>
    <mergeCell ref="L124:L128"/>
    <mergeCell ref="G119:G123"/>
    <mergeCell ref="H119:H123"/>
    <mergeCell ref="I119:I123"/>
    <mergeCell ref="J119:J123"/>
    <mergeCell ref="K119:K123"/>
    <mergeCell ref="L119:L123"/>
    <mergeCell ref="G114:G118"/>
    <mergeCell ref="H114:H118"/>
    <mergeCell ref="I114:I118"/>
    <mergeCell ref="J114:J118"/>
    <mergeCell ref="K114:K118"/>
    <mergeCell ref="L114:L118"/>
    <mergeCell ref="G109:G113"/>
    <mergeCell ref="H109:H113"/>
    <mergeCell ref="I109:I113"/>
    <mergeCell ref="J109:J113"/>
    <mergeCell ref="K109:K113"/>
    <mergeCell ref="L109:L113"/>
    <mergeCell ref="G104:G108"/>
    <mergeCell ref="H104:H108"/>
    <mergeCell ref="I104:I108"/>
    <mergeCell ref="J104:J108"/>
    <mergeCell ref="K104:K108"/>
    <mergeCell ref="L104:L108"/>
    <mergeCell ref="G99:G103"/>
    <mergeCell ref="H99:H103"/>
    <mergeCell ref="I99:I103"/>
    <mergeCell ref="J99:J103"/>
    <mergeCell ref="K99:K103"/>
    <mergeCell ref="L99:L103"/>
    <mergeCell ref="G94:G98"/>
    <mergeCell ref="H94:H98"/>
    <mergeCell ref="I94:I98"/>
    <mergeCell ref="J94:J98"/>
    <mergeCell ref="K94:K98"/>
    <mergeCell ref="L94:L98"/>
    <mergeCell ref="G89:G93"/>
    <mergeCell ref="H89:H93"/>
    <mergeCell ref="I89:I93"/>
    <mergeCell ref="J89:J93"/>
    <mergeCell ref="K89:K93"/>
    <mergeCell ref="L89:L93"/>
    <mergeCell ref="G84:G88"/>
    <mergeCell ref="H84:H88"/>
    <mergeCell ref="I84:I88"/>
    <mergeCell ref="J84:J88"/>
    <mergeCell ref="K84:K88"/>
    <mergeCell ref="L84:L88"/>
    <mergeCell ref="G79:G83"/>
    <mergeCell ref="H79:H83"/>
    <mergeCell ref="I79:I83"/>
    <mergeCell ref="J79:J83"/>
    <mergeCell ref="K79:K83"/>
    <mergeCell ref="L79:L83"/>
    <mergeCell ref="G69:G73"/>
    <mergeCell ref="H69:H73"/>
    <mergeCell ref="I69:I73"/>
    <mergeCell ref="J69:J73"/>
    <mergeCell ref="K69:K73"/>
    <mergeCell ref="G74:G78"/>
    <mergeCell ref="H74:H78"/>
    <mergeCell ref="I74:I78"/>
    <mergeCell ref="J74:J78"/>
    <mergeCell ref="K74:K78"/>
    <mergeCell ref="G65:G68"/>
    <mergeCell ref="H65:H68"/>
    <mergeCell ref="I65:I68"/>
    <mergeCell ref="J65:J68"/>
    <mergeCell ref="K65:K68"/>
    <mergeCell ref="L65:L68"/>
    <mergeCell ref="G55:G59"/>
    <mergeCell ref="H55:H59"/>
    <mergeCell ref="I55:I59"/>
    <mergeCell ref="J55:J59"/>
    <mergeCell ref="K55:K59"/>
    <mergeCell ref="G60:G64"/>
    <mergeCell ref="H60:H64"/>
    <mergeCell ref="I60:I64"/>
    <mergeCell ref="J60:J64"/>
    <mergeCell ref="K60:K64"/>
    <mergeCell ref="G45:G49"/>
    <mergeCell ref="H45:H49"/>
    <mergeCell ref="I45:I49"/>
    <mergeCell ref="J45:J49"/>
    <mergeCell ref="K45:K49"/>
    <mergeCell ref="G50:G54"/>
    <mergeCell ref="H50:H54"/>
    <mergeCell ref="I50:I54"/>
    <mergeCell ref="J50:J54"/>
    <mergeCell ref="K50:K54"/>
    <mergeCell ref="G42:G44"/>
    <mergeCell ref="H42:H44"/>
    <mergeCell ref="I42:I44"/>
    <mergeCell ref="J42:J44"/>
    <mergeCell ref="K42:K44"/>
    <mergeCell ref="L42:L44"/>
    <mergeCell ref="G32:G36"/>
    <mergeCell ref="H32:H36"/>
    <mergeCell ref="I32:I36"/>
    <mergeCell ref="J32:J36"/>
    <mergeCell ref="K32:K36"/>
    <mergeCell ref="G37:G41"/>
    <mergeCell ref="H37:H41"/>
    <mergeCell ref="I37:I41"/>
    <mergeCell ref="J37:J41"/>
    <mergeCell ref="K37:K41"/>
    <mergeCell ref="G24:G27"/>
    <mergeCell ref="H24:H27"/>
    <mergeCell ref="I24:I27"/>
    <mergeCell ref="J24:J27"/>
    <mergeCell ref="K24:K27"/>
    <mergeCell ref="G28:G31"/>
    <mergeCell ref="H28:H31"/>
    <mergeCell ref="I28:I31"/>
    <mergeCell ref="J28:J31"/>
    <mergeCell ref="K28:K31"/>
    <mergeCell ref="L18:L20"/>
    <mergeCell ref="G21:G23"/>
    <mergeCell ref="H21:H23"/>
    <mergeCell ref="I21:I23"/>
    <mergeCell ref="J21:J23"/>
    <mergeCell ref="K21:K23"/>
    <mergeCell ref="G15:G17"/>
    <mergeCell ref="H15:H17"/>
    <mergeCell ref="I15:I17"/>
    <mergeCell ref="J15:J17"/>
    <mergeCell ref="K15:K17"/>
    <mergeCell ref="G18:G20"/>
    <mergeCell ref="H18:H20"/>
    <mergeCell ref="I18:I20"/>
    <mergeCell ref="J18:J20"/>
    <mergeCell ref="K18:K20"/>
    <mergeCell ref="G12:G14"/>
    <mergeCell ref="H12:H14"/>
    <mergeCell ref="I12:I14"/>
    <mergeCell ref="J12:J14"/>
    <mergeCell ref="K12:K14"/>
    <mergeCell ref="L12:L14"/>
    <mergeCell ref="G8:G9"/>
    <mergeCell ref="H8:H9"/>
    <mergeCell ref="I8:I9"/>
    <mergeCell ref="J8:J9"/>
    <mergeCell ref="K8:K9"/>
    <mergeCell ref="G10:G11"/>
    <mergeCell ref="H10:H11"/>
    <mergeCell ref="I10:I11"/>
    <mergeCell ref="J10:J11"/>
    <mergeCell ref="K10:K11"/>
    <mergeCell ref="K4:K5"/>
    <mergeCell ref="G6:G7"/>
    <mergeCell ref="H6:H7"/>
    <mergeCell ref="I6:I7"/>
    <mergeCell ref="J6:J7"/>
    <mergeCell ref="K6:K7"/>
    <mergeCell ref="G1:H1"/>
    <mergeCell ref="I1:J1"/>
    <mergeCell ref="G4:G5"/>
    <mergeCell ref="H4:H5"/>
    <mergeCell ref="I4:I5"/>
    <mergeCell ref="J4:J5"/>
  </mergeCells>
  <conditionalFormatting sqref="G1:G44">
    <cfRule type="colorScale" priority="3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44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4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44">
    <cfRule type="colorScale" priority="3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2 L15:L18 L21:L42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5:G49">
    <cfRule type="colorScale" priority="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5:H49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5:I49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5:J49">
    <cfRule type="colorScale" priority="3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5:L49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0:G54">
    <cfRule type="colorScale" priority="3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0:H54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0:I54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0:J54">
    <cfRule type="colorScale" priority="3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0:L54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5:G59">
    <cfRule type="colorScale" priority="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5:H59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5:I59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5:J59">
    <cfRule type="colorScale" priority="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5:L59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60:G64">
    <cfRule type="colorScale" priority="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0:H64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0:I64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0:J64">
    <cfRule type="colorScale" priority="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60:L64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">
    <cfRule type="colorScale" priority="3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64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64">
    <cfRule type="colorScale" priority="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2 L45:L64 L15:L18 L21:L42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65:G68">
    <cfRule type="colorScale" priority="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5:H68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5:I68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5:J68">
    <cfRule type="colorScale" priority="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65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65:G68">
    <cfRule type="colorScale" priority="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5:H68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5:I68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5:J68">
    <cfRule type="colorScale" priority="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65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69:G73">
    <cfRule type="colorScale" priority="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9:H7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9:I7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9:J73">
    <cfRule type="colorScale" priority="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69:L7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69:G73">
    <cfRule type="colorScale" priority="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9:H7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9:I7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9:J73">
    <cfRule type="colorScale" priority="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69:L7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74:G78">
    <cfRule type="colorScale" priority="3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4:H78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74:I78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74:J78">
    <cfRule type="colorScale" priority="3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74:L78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74:G78">
    <cfRule type="colorScale" priority="3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4:H78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74:I78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74:J78">
    <cfRule type="colorScale" priority="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74:L78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79:G83">
    <cfRule type="colorScale" priority="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9:H8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79:I8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79:J83">
    <cfRule type="colorScale" priority="3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79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79:G83">
    <cfRule type="colorScale" priority="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9:H8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79:I8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79:J83">
    <cfRule type="colorScale" priority="3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79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3">
    <cfRule type="colorScale" priority="3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8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83">
    <cfRule type="colorScale" priority="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2 L69:L79 L45:L65 L15:L18 L21:L42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84:G88">
    <cfRule type="colorScale" priority="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:H88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84:I88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84:J88">
    <cfRule type="colorScale" priority="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84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84:G88">
    <cfRule type="colorScale" priority="3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:H88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84:I88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84:J88">
    <cfRule type="colorScale" priority="2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84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84:G88">
    <cfRule type="colorScale" priority="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:H88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84:I88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84:J88">
    <cfRule type="colorScale" priority="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84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8">
    <cfRule type="colorScale" priority="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88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8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88">
    <cfRule type="colorScale" priority="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2 L84 L69:L79 L45:L65 L15:L18 L21:L42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89:G93">
    <cfRule type="colorScale" priority="3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:H9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89:I9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89:J93">
    <cfRule type="colorScale" priority="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89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93">
    <cfRule type="colorScale" priority="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9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9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93">
    <cfRule type="colorScale" priority="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2 L89 L84 L69:L79 L45:L65 L15:L18 L21:L42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94:G98">
    <cfRule type="colorScale" priority="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:H98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94:I98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94:J98">
    <cfRule type="colorScale" priority="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94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94:G98">
    <cfRule type="colorScale" priority="2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:H98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94:I98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94:J98">
    <cfRule type="colorScale" priority="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94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98">
    <cfRule type="colorScale" priority="2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98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98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98">
    <cfRule type="colorScale" priority="2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2 L94 L89 L84 L69:L79 L45:L65 L15:L18 L21:L42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99:G103">
    <cfRule type="colorScale" priority="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9:H10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99:I10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99:J103">
    <cfRule type="colorScale" priority="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99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99:G103">
    <cfRule type="colorScale" priority="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9:H10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99:I10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99:J103">
    <cfRule type="colorScale" priority="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99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99:G103">
    <cfRule type="colorScale" priority="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9:H10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99:I10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99:J103">
    <cfRule type="colorScale" priority="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99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3">
    <cfRule type="colorScale" priority="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10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3">
    <cfRule type="colorScale" priority="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2 L99 L94 L89 L84 L69:L79 L45:L65 L15:L18 L21:L42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04:G108">
    <cfRule type="colorScale" priority="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4:H108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04:I108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4:J108">
    <cfRule type="colorScale" priority="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4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04:G108"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4:H108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04:I108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4:J108">
    <cfRule type="colorScale" priority="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4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04:G108">
    <cfRule type="colorScale" priority="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4:H108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04:I108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4:J108">
    <cfRule type="colorScale" priority="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4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04:G108">
    <cfRule type="colorScale" priority="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4:H108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04:I108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4:J108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4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8">
    <cfRule type="colorScale" priority="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108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8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8">
    <cfRule type="colorScale" priority="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2 L104 L99 L94 L89 L84 L69:L79 L45:L65 L15:L18 L21:L42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09:G113"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9:H11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09:I11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9:J113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9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09:G113">
    <cfRule type="colorScale" priority="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9:H11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09:I11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9:J113">
    <cfRule type="colorScale" priority="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9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09:G113">
    <cfRule type="colorScale" priority="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9:H11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09:I11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9:J113"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9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09:G113"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9:H11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09:I11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9:J113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09:G113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9:H113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09:I113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9:J113"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13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113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13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13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2 L109 L104 L99 L94 L89 L84 L69:L79 L45:L65 L15:L18 L21:L42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2 L109 L104 L99 L94 L89 L84 L69:L79 L45:L65 L15:L18 L21:L42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13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4:G118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4:H118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14:I118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14:J118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14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4:G118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4:H118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14:I118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14:J118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14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4:G118"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4:H118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14:I118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14:J118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14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4:G118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4:H118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14:I118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14:J118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14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4:G118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4:H118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14:I118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14:J118"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14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4:G118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4:H118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14:I118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14:J118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14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14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14:K118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18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118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18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18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:K118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18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9:G123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9:H123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19:I123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19:J123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1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9:G123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9:H123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19:I123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19:J123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1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9:G123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9:H123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19:I123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19:J123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1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9:G123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9:H123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19:I123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19:J123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1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9:G123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9:H123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19:I123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19:J123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1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9:G123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9:H123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19:I123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19:J123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1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1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19:K123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9:G123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9:H123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19:I123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19:J123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19:K123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19:L123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23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123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23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23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:K123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23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24:G128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4:H128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24:I128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24:J128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24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24:G128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4:H128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24:I128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24:J128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24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24:G128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4:H128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24:I128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24:J128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24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24:G128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4:H128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24:I128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24:J128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24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24:G128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4:H128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24:I128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24:J128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24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24:G128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4:H128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24:I128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24:J128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24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24:K128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24:G128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4:H128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24:I128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24:J128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24:K128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:L128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24:G128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4:H128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24:I128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24:J128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24:K128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4:L128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28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128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28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28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:K128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28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29:G133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9:H133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29:I133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29:J133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2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29:G133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9:H133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29:I133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29:J133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2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29:G133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9:H133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29:I13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29:J133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2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29:G133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9:H13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29:I13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29:J133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2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29:G133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9:H13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29:I13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29:J133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2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29:G133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9:H13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29:I13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29:J133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2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29:K13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29:G133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9:H13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29:I1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29:J133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29:K1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9:L13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29:G133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9:H13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29:I13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29:J133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29:K13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9:L13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29:G13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9:H13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29:I13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29:J133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29:K13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9:L13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3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13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3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:K1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AJ74"/>
  <sheetViews>
    <sheetView topLeftCell="A11" zoomScale="70" zoomScaleNormal="70" workbookViewId="0">
      <selection activeCell="E7" sqref="E7"/>
    </sheetView>
  </sheetViews>
  <sheetFormatPr defaultColWidth="8.6640625" defaultRowHeight="14.25"/>
  <sheetData>
    <row r="1" spans="1:36" ht="14.25" customHeight="1">
      <c r="B1" s="1"/>
      <c r="C1" s="28" t="s">
        <v>1172</v>
      </c>
      <c r="D1" s="29"/>
      <c r="E1" s="25"/>
      <c r="F1" s="30" t="s">
        <v>1173</v>
      </c>
      <c r="G1" s="31"/>
      <c r="H1" s="31"/>
      <c r="I1" s="25"/>
      <c r="J1" s="25"/>
      <c r="K1" s="32" t="s">
        <v>1174</v>
      </c>
      <c r="L1" s="33"/>
      <c r="M1" s="34" t="s">
        <v>1175</v>
      </c>
      <c r="N1" s="35"/>
      <c r="O1" s="25"/>
      <c r="P1" s="36" t="s">
        <v>1176</v>
      </c>
      <c r="Q1" s="37"/>
      <c r="R1" s="25"/>
      <c r="S1" s="38" t="s">
        <v>1177</v>
      </c>
      <c r="T1" s="39"/>
      <c r="U1" s="25"/>
      <c r="V1" s="25"/>
      <c r="W1" s="40" t="s">
        <v>1178</v>
      </c>
      <c r="X1" s="41"/>
      <c r="Y1" s="25"/>
      <c r="Z1" s="42" t="s">
        <v>1179</v>
      </c>
      <c r="AA1" s="25"/>
      <c r="AB1" s="43" t="s">
        <v>1180</v>
      </c>
      <c r="AC1" s="25"/>
      <c r="AD1" s="374" t="s">
        <v>56</v>
      </c>
      <c r="AE1" s="374"/>
      <c r="AF1" s="374"/>
      <c r="AG1" s="374" t="s">
        <v>44</v>
      </c>
      <c r="AH1" s="374"/>
      <c r="AI1" s="374"/>
      <c r="AJ1" s="25"/>
    </row>
    <row r="2" spans="1:36" ht="28.5"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 t="s">
        <v>1116</v>
      </c>
      <c r="AE2" s="25" t="s">
        <v>1181</v>
      </c>
      <c r="AF2" s="25" t="s">
        <v>1182</v>
      </c>
      <c r="AG2" s="25" t="s">
        <v>1116</v>
      </c>
      <c r="AH2" s="25" t="s">
        <v>1183</v>
      </c>
      <c r="AI2" s="25" t="s">
        <v>1182</v>
      </c>
      <c r="AJ2" s="25" t="s">
        <v>1184</v>
      </c>
    </row>
    <row r="3" spans="1:36" ht="42.75">
      <c r="B3" s="25" t="s">
        <v>1185</v>
      </c>
      <c r="C3" s="45">
        <v>10</v>
      </c>
      <c r="D3" s="45">
        <v>11</v>
      </c>
      <c r="E3" s="46">
        <v>15</v>
      </c>
      <c r="F3" s="46">
        <v>43</v>
      </c>
      <c r="G3" s="47">
        <v>64</v>
      </c>
      <c r="H3" s="47">
        <v>65</v>
      </c>
      <c r="I3" s="46">
        <v>68</v>
      </c>
      <c r="J3" s="48">
        <v>76</v>
      </c>
      <c r="K3" s="49">
        <v>102</v>
      </c>
      <c r="L3" s="50">
        <v>176</v>
      </c>
      <c r="M3" s="49">
        <v>196</v>
      </c>
      <c r="N3" s="51" t="s">
        <v>1186</v>
      </c>
      <c r="O3" s="52">
        <v>325</v>
      </c>
      <c r="P3" s="46">
        <v>326</v>
      </c>
      <c r="Q3" s="53">
        <v>330</v>
      </c>
      <c r="R3" s="53">
        <v>341</v>
      </c>
      <c r="S3" s="45">
        <v>357</v>
      </c>
      <c r="T3" s="46">
        <v>360</v>
      </c>
      <c r="U3" s="45">
        <v>391</v>
      </c>
      <c r="V3" s="45">
        <v>395</v>
      </c>
      <c r="W3" s="45">
        <v>397</v>
      </c>
      <c r="X3" s="53">
        <v>405</v>
      </c>
      <c r="Y3" s="45">
        <v>436</v>
      </c>
      <c r="Z3" s="53">
        <v>455</v>
      </c>
      <c r="AA3" s="45">
        <v>457</v>
      </c>
      <c r="AB3" s="45">
        <v>460</v>
      </c>
      <c r="AC3" s="54">
        <v>490</v>
      </c>
      <c r="AD3" s="25"/>
      <c r="AE3" s="25"/>
      <c r="AF3" s="25"/>
      <c r="AG3" s="25"/>
      <c r="AH3" s="25"/>
      <c r="AI3" s="25"/>
      <c r="AJ3" s="55" t="s">
        <v>1187</v>
      </c>
    </row>
    <row r="4" spans="1:36" hidden="1">
      <c r="B4" s="25" t="s">
        <v>1188</v>
      </c>
      <c r="C4" s="45">
        <v>39</v>
      </c>
      <c r="D4" s="45">
        <v>40</v>
      </c>
      <c r="E4" s="46">
        <v>44</v>
      </c>
      <c r="F4" s="46">
        <v>72</v>
      </c>
      <c r="G4" s="47"/>
      <c r="H4" s="31"/>
      <c r="I4" s="46">
        <v>97</v>
      </c>
      <c r="J4" s="48" t="s">
        <v>1189</v>
      </c>
      <c r="K4" s="49">
        <v>171</v>
      </c>
      <c r="L4" s="50">
        <v>1</v>
      </c>
      <c r="M4" s="49">
        <v>21</v>
      </c>
      <c r="N4" s="51" t="s">
        <v>1190</v>
      </c>
      <c r="O4" s="48" t="s">
        <v>1191</v>
      </c>
      <c r="P4" s="46">
        <v>108</v>
      </c>
      <c r="Q4" s="53">
        <v>113</v>
      </c>
      <c r="R4" s="53">
        <v>124</v>
      </c>
      <c r="S4" s="45">
        <v>140</v>
      </c>
      <c r="T4" s="46">
        <v>143</v>
      </c>
      <c r="U4" s="45">
        <v>174</v>
      </c>
      <c r="V4" s="45">
        <v>178</v>
      </c>
      <c r="W4" s="45">
        <v>180</v>
      </c>
      <c r="X4" s="53">
        <v>188</v>
      </c>
      <c r="Y4" s="45">
        <v>219</v>
      </c>
      <c r="Z4" s="53">
        <v>238</v>
      </c>
      <c r="AA4" s="45">
        <v>240</v>
      </c>
      <c r="AB4" s="45">
        <v>243</v>
      </c>
      <c r="AC4" s="54">
        <v>273</v>
      </c>
      <c r="AD4" s="25"/>
      <c r="AE4" s="25"/>
      <c r="AF4" s="25"/>
      <c r="AG4" s="25"/>
      <c r="AH4" s="25"/>
      <c r="AI4" s="25"/>
      <c r="AJ4" s="25"/>
    </row>
    <row r="5" spans="1:36" ht="71.25">
      <c r="B5" s="56" t="s">
        <v>1192</v>
      </c>
      <c r="C5" s="57" t="s">
        <v>1123</v>
      </c>
      <c r="D5" s="57" t="s">
        <v>1193</v>
      </c>
      <c r="E5" s="57" t="s">
        <v>1152</v>
      </c>
      <c r="F5" s="44" t="s">
        <v>1194</v>
      </c>
      <c r="G5" s="57"/>
      <c r="H5" s="25"/>
      <c r="I5" s="57" t="s">
        <v>1156</v>
      </c>
      <c r="J5" s="57" t="s">
        <v>1082</v>
      </c>
      <c r="K5" s="57" t="s">
        <v>1195</v>
      </c>
      <c r="L5" s="57" t="s">
        <v>754</v>
      </c>
      <c r="M5" s="57" t="s">
        <v>1196</v>
      </c>
      <c r="N5" s="57" t="s">
        <v>1197</v>
      </c>
      <c r="O5" s="58" t="s">
        <v>1036</v>
      </c>
      <c r="P5" s="58" t="s">
        <v>1198</v>
      </c>
      <c r="Q5" s="57" t="s">
        <v>1131</v>
      </c>
      <c r="R5" s="57" t="s">
        <v>1132</v>
      </c>
      <c r="S5" s="57" t="s">
        <v>1199</v>
      </c>
      <c r="T5" s="44" t="s">
        <v>1159</v>
      </c>
      <c r="U5" s="57" t="s">
        <v>1127</v>
      </c>
      <c r="V5" s="57" t="s">
        <v>1200</v>
      </c>
      <c r="W5" s="57" t="s">
        <v>1201</v>
      </c>
      <c r="X5" s="57" t="s">
        <v>1133</v>
      </c>
      <c r="Y5" s="57" t="s">
        <v>1158</v>
      </c>
      <c r="Z5" s="57" t="s">
        <v>1129</v>
      </c>
      <c r="AA5" s="25" t="s">
        <v>1202</v>
      </c>
      <c r="AB5" s="25" t="s">
        <v>1203</v>
      </c>
      <c r="AC5" s="57" t="s">
        <v>1125</v>
      </c>
      <c r="AD5" s="59">
        <v>230</v>
      </c>
      <c r="AE5" s="59">
        <v>3.5</v>
      </c>
      <c r="AF5" s="59">
        <v>1.4999999999999999E-2</v>
      </c>
      <c r="AG5" s="25"/>
      <c r="AH5" s="25"/>
      <c r="AI5" s="25"/>
      <c r="AJ5" s="25" t="s">
        <v>1204</v>
      </c>
    </row>
    <row r="6" spans="1:36" ht="28.5">
      <c r="A6" t="s">
        <v>1205</v>
      </c>
      <c r="B6" s="25" t="s">
        <v>160</v>
      </c>
      <c r="C6" s="57" t="s">
        <v>1069</v>
      </c>
      <c r="D6" s="57" t="s">
        <v>1069</v>
      </c>
      <c r="E6" s="57" t="s">
        <v>1061</v>
      </c>
      <c r="F6" s="57" t="s">
        <v>1104</v>
      </c>
      <c r="G6" s="57"/>
      <c r="H6" s="57"/>
      <c r="I6" s="57" t="s">
        <v>1065</v>
      </c>
      <c r="J6" s="57" t="s">
        <v>1082</v>
      </c>
      <c r="K6" s="57" t="s">
        <v>754</v>
      </c>
      <c r="L6" s="57" t="s">
        <v>754</v>
      </c>
      <c r="M6" s="57" t="s">
        <v>1061</v>
      </c>
      <c r="N6" s="57" t="s">
        <v>1197</v>
      </c>
      <c r="O6" s="57" t="s">
        <v>1036</v>
      </c>
      <c r="P6" s="57" t="s">
        <v>1092</v>
      </c>
      <c r="Q6" s="57" t="s">
        <v>1061</v>
      </c>
      <c r="R6" s="57" t="s">
        <v>764</v>
      </c>
      <c r="S6" s="44" t="s">
        <v>1100</v>
      </c>
      <c r="T6" s="57" t="s">
        <v>1092</v>
      </c>
      <c r="U6" s="57" t="s">
        <v>1082</v>
      </c>
      <c r="V6" s="57" t="s">
        <v>1061</v>
      </c>
      <c r="W6" s="58" t="s">
        <v>1046</v>
      </c>
      <c r="X6" s="57" t="s">
        <v>894</v>
      </c>
      <c r="Y6" s="57" t="s">
        <v>1096</v>
      </c>
      <c r="Z6" s="57" t="s">
        <v>1036</v>
      </c>
      <c r="AA6" s="57" t="s">
        <v>1082</v>
      </c>
      <c r="AB6" s="57" t="s">
        <v>1100</v>
      </c>
      <c r="AC6" s="57" t="s">
        <v>894</v>
      </c>
      <c r="AD6" s="44" t="s">
        <v>1206</v>
      </c>
      <c r="AE6" s="44" t="s">
        <v>1206</v>
      </c>
      <c r="AF6" s="25"/>
      <c r="AG6" s="44"/>
      <c r="AH6" s="44"/>
      <c r="AI6" s="25"/>
      <c r="AJ6" s="25" t="s">
        <v>1207</v>
      </c>
    </row>
    <row r="7" spans="1:36" ht="28.5">
      <c r="B7" s="25" t="s">
        <v>166</v>
      </c>
      <c r="C7" s="57" t="s">
        <v>1069</v>
      </c>
      <c r="D7" s="57" t="s">
        <v>1069</v>
      </c>
      <c r="E7" s="57" t="s">
        <v>1061</v>
      </c>
      <c r="F7" s="57" t="s">
        <v>1104</v>
      </c>
      <c r="G7" s="57"/>
      <c r="H7" s="57"/>
      <c r="I7" s="57" t="s">
        <v>1065</v>
      </c>
      <c r="J7" s="57" t="s">
        <v>1082</v>
      </c>
      <c r="K7" s="57" t="s">
        <v>754</v>
      </c>
      <c r="L7" s="57" t="s">
        <v>754</v>
      </c>
      <c r="M7" s="57" t="s">
        <v>1061</v>
      </c>
      <c r="N7" s="57" t="s">
        <v>1197</v>
      </c>
      <c r="O7" s="57" t="s">
        <v>1036</v>
      </c>
      <c r="P7" s="57" t="s">
        <v>1092</v>
      </c>
      <c r="Q7" s="57" t="s">
        <v>1061</v>
      </c>
      <c r="R7" s="57" t="s">
        <v>764</v>
      </c>
      <c r="S7" s="44" t="s">
        <v>1100</v>
      </c>
      <c r="T7" s="58" t="s">
        <v>1092</v>
      </c>
      <c r="U7" s="57" t="s">
        <v>1082</v>
      </c>
      <c r="V7" s="57" t="s">
        <v>1061</v>
      </c>
      <c r="W7" s="44" t="s">
        <v>1046</v>
      </c>
      <c r="X7" s="57" t="s">
        <v>894</v>
      </c>
      <c r="Y7" s="57" t="s">
        <v>1096</v>
      </c>
      <c r="Z7" s="57" t="s">
        <v>1036</v>
      </c>
      <c r="AA7" s="57" t="s">
        <v>1082</v>
      </c>
      <c r="AB7" s="57" t="s">
        <v>1100</v>
      </c>
      <c r="AC7" s="57" t="s">
        <v>894</v>
      </c>
      <c r="AD7" s="44" t="s">
        <v>1206</v>
      </c>
      <c r="AE7" s="44" t="s">
        <v>1206</v>
      </c>
      <c r="AF7" s="25"/>
      <c r="AG7" s="44"/>
      <c r="AH7" s="44"/>
      <c r="AI7" s="25"/>
      <c r="AJ7" s="25" t="s">
        <v>1207</v>
      </c>
    </row>
    <row r="8" spans="1:36" ht="28.5">
      <c r="B8" s="25" t="s">
        <v>169</v>
      </c>
      <c r="C8" s="57" t="s">
        <v>1069</v>
      </c>
      <c r="D8" s="57" t="s">
        <v>1069</v>
      </c>
      <c r="E8" s="57" t="s">
        <v>1061</v>
      </c>
      <c r="F8" s="57" t="s">
        <v>1104</v>
      </c>
      <c r="G8" s="57"/>
      <c r="H8" s="57"/>
      <c r="I8" s="57" t="s">
        <v>1065</v>
      </c>
      <c r="J8" s="57" t="s">
        <v>1082</v>
      </c>
      <c r="K8" s="57" t="s">
        <v>754</v>
      </c>
      <c r="L8" s="57" t="s">
        <v>754</v>
      </c>
      <c r="M8" s="57" t="s">
        <v>1061</v>
      </c>
      <c r="N8" s="57" t="s">
        <v>1197</v>
      </c>
      <c r="O8" s="57" t="s">
        <v>1036</v>
      </c>
      <c r="P8" s="57" t="s">
        <v>1092</v>
      </c>
      <c r="Q8" s="57" t="s">
        <v>1061</v>
      </c>
      <c r="R8" s="57" t="s">
        <v>764</v>
      </c>
      <c r="S8" s="44" t="s">
        <v>1100</v>
      </c>
      <c r="T8" s="57" t="s">
        <v>1092</v>
      </c>
      <c r="U8" s="57" t="s">
        <v>1082</v>
      </c>
      <c r="V8" s="57" t="s">
        <v>1061</v>
      </c>
      <c r="W8" s="44" t="s">
        <v>1046</v>
      </c>
      <c r="X8" s="57" t="s">
        <v>894</v>
      </c>
      <c r="Y8" s="57" t="s">
        <v>1096</v>
      </c>
      <c r="Z8" s="57" t="s">
        <v>1036</v>
      </c>
      <c r="AA8" s="57" t="s">
        <v>1082</v>
      </c>
      <c r="AB8" s="60" t="s">
        <v>1100</v>
      </c>
      <c r="AC8" s="57" t="s">
        <v>894</v>
      </c>
      <c r="AD8" s="44" t="s">
        <v>1206</v>
      </c>
      <c r="AE8" s="44" t="s">
        <v>1206</v>
      </c>
      <c r="AF8" s="25"/>
      <c r="AG8" s="44"/>
      <c r="AH8" s="44"/>
      <c r="AI8" s="25"/>
      <c r="AJ8" s="25" t="s">
        <v>1207</v>
      </c>
    </row>
    <row r="9" spans="1:36" ht="28.5">
      <c r="B9" s="25" t="s">
        <v>172</v>
      </c>
      <c r="C9" s="57" t="s">
        <v>1069</v>
      </c>
      <c r="D9" s="57" t="s">
        <v>1069</v>
      </c>
      <c r="E9" s="57" t="s">
        <v>1061</v>
      </c>
      <c r="F9" s="57" t="s">
        <v>1104</v>
      </c>
      <c r="G9" s="60"/>
      <c r="H9" s="60"/>
      <c r="I9" s="60" t="s">
        <v>1065</v>
      </c>
      <c r="J9" s="57" t="s">
        <v>1082</v>
      </c>
      <c r="K9" s="57" t="s">
        <v>754</v>
      </c>
      <c r="L9" s="57" t="s">
        <v>754</v>
      </c>
      <c r="M9" s="57" t="s">
        <v>1061</v>
      </c>
      <c r="N9" s="57" t="s">
        <v>1197</v>
      </c>
      <c r="O9" s="57" t="s">
        <v>1036</v>
      </c>
      <c r="P9" s="57" t="s">
        <v>1092</v>
      </c>
      <c r="Q9" s="57" t="s">
        <v>1061</v>
      </c>
      <c r="R9" s="57" t="s">
        <v>764</v>
      </c>
      <c r="S9" s="44" t="s">
        <v>1100</v>
      </c>
      <c r="T9" s="57" t="s">
        <v>1092</v>
      </c>
      <c r="U9" s="57" t="s">
        <v>1082</v>
      </c>
      <c r="V9" s="57" t="s">
        <v>1061</v>
      </c>
      <c r="W9" s="44" t="s">
        <v>1046</v>
      </c>
      <c r="X9" s="57" t="s">
        <v>894</v>
      </c>
      <c r="Y9" s="57" t="s">
        <v>1096</v>
      </c>
      <c r="Z9" s="57" t="s">
        <v>1036</v>
      </c>
      <c r="AA9" s="57" t="s">
        <v>1082</v>
      </c>
      <c r="AB9" s="57" t="s">
        <v>1100</v>
      </c>
      <c r="AC9" s="57" t="s">
        <v>894</v>
      </c>
      <c r="AD9" s="44" t="s">
        <v>1206</v>
      </c>
      <c r="AE9" s="44" t="s">
        <v>1206</v>
      </c>
      <c r="AF9" s="25"/>
      <c r="AG9" s="44"/>
      <c r="AH9" s="44"/>
      <c r="AI9" s="25"/>
      <c r="AJ9" s="25" t="s">
        <v>1207</v>
      </c>
    </row>
    <row r="10" spans="1:36" ht="28.5">
      <c r="B10" s="25" t="s">
        <v>175</v>
      </c>
      <c r="C10" s="57" t="s">
        <v>1069</v>
      </c>
      <c r="D10" s="57" t="s">
        <v>1069</v>
      </c>
      <c r="E10" s="57" t="s">
        <v>1061</v>
      </c>
      <c r="F10" s="57" t="s">
        <v>1104</v>
      </c>
      <c r="G10" s="57"/>
      <c r="H10" s="57"/>
      <c r="I10" s="57" t="s">
        <v>1065</v>
      </c>
      <c r="J10" s="57" t="s">
        <v>1082</v>
      </c>
      <c r="K10" s="57" t="s">
        <v>754</v>
      </c>
      <c r="L10" s="57" t="s">
        <v>754</v>
      </c>
      <c r="M10" s="57" t="s">
        <v>1061</v>
      </c>
      <c r="N10" s="57" t="s">
        <v>1197</v>
      </c>
      <c r="O10" s="57" t="s">
        <v>1036</v>
      </c>
      <c r="P10" s="57" t="s">
        <v>1092</v>
      </c>
      <c r="Q10" s="57" t="s">
        <v>1061</v>
      </c>
      <c r="R10" s="57" t="s">
        <v>764</v>
      </c>
      <c r="S10" s="44" t="s">
        <v>1100</v>
      </c>
      <c r="T10" s="57" t="s">
        <v>1092</v>
      </c>
      <c r="U10" s="57" t="s">
        <v>1082</v>
      </c>
      <c r="V10" s="57" t="s">
        <v>1061</v>
      </c>
      <c r="W10" s="44" t="s">
        <v>1046</v>
      </c>
      <c r="X10" s="57" t="s">
        <v>894</v>
      </c>
      <c r="Y10" s="57" t="s">
        <v>1096</v>
      </c>
      <c r="Z10" s="57" t="s">
        <v>1036</v>
      </c>
      <c r="AA10" s="60" t="s">
        <v>1082</v>
      </c>
      <c r="AB10" s="57" t="s">
        <v>1100</v>
      </c>
      <c r="AC10" s="57" t="s">
        <v>894</v>
      </c>
      <c r="AD10" s="44" t="s">
        <v>1206</v>
      </c>
      <c r="AE10" s="44" t="s">
        <v>1206</v>
      </c>
      <c r="AF10" s="25"/>
      <c r="AG10" s="25"/>
      <c r="AH10" s="25"/>
      <c r="AI10" s="25"/>
      <c r="AJ10" s="25" t="s">
        <v>1207</v>
      </c>
    </row>
    <row r="11" spans="1:36" ht="28.5">
      <c r="B11" s="25" t="s">
        <v>178</v>
      </c>
      <c r="C11" s="57" t="s">
        <v>1069</v>
      </c>
      <c r="D11" s="58" t="s">
        <v>1069</v>
      </c>
      <c r="E11" s="57" t="s">
        <v>1061</v>
      </c>
      <c r="F11" s="57" t="s">
        <v>1104</v>
      </c>
      <c r="G11" s="57"/>
      <c r="H11" s="57"/>
      <c r="I11" s="57" t="s">
        <v>1065</v>
      </c>
      <c r="J11" s="57" t="s">
        <v>1082</v>
      </c>
      <c r="K11" s="57" t="s">
        <v>754</v>
      </c>
      <c r="L11" s="57" t="s">
        <v>754</v>
      </c>
      <c r="M11" s="57" t="s">
        <v>1061</v>
      </c>
      <c r="N11" s="57" t="s">
        <v>1197</v>
      </c>
      <c r="O11" s="57" t="s">
        <v>1036</v>
      </c>
      <c r="P11" s="57" t="s">
        <v>1092</v>
      </c>
      <c r="Q11" s="57" t="s">
        <v>1061</v>
      </c>
      <c r="R11" s="57" t="s">
        <v>764</v>
      </c>
      <c r="S11" s="44" t="s">
        <v>1100</v>
      </c>
      <c r="T11" s="57" t="s">
        <v>1092</v>
      </c>
      <c r="U11" s="57" t="s">
        <v>1082</v>
      </c>
      <c r="V11" s="57" t="s">
        <v>1061</v>
      </c>
      <c r="W11" s="44" t="s">
        <v>1046</v>
      </c>
      <c r="X11" s="57" t="s">
        <v>894</v>
      </c>
      <c r="Y11" s="57" t="s">
        <v>1096</v>
      </c>
      <c r="Z11" s="57" t="s">
        <v>1036</v>
      </c>
      <c r="AA11" s="57" t="s">
        <v>1082</v>
      </c>
      <c r="AB11" s="57" t="s">
        <v>1100</v>
      </c>
      <c r="AC11" s="57" t="s">
        <v>894</v>
      </c>
      <c r="AD11" s="44" t="s">
        <v>1206</v>
      </c>
      <c r="AE11" s="44" t="s">
        <v>1206</v>
      </c>
      <c r="AF11" s="25"/>
      <c r="AG11" s="25"/>
      <c r="AH11" s="25"/>
      <c r="AI11" s="25"/>
      <c r="AJ11" s="25" t="s">
        <v>1207</v>
      </c>
    </row>
    <row r="12" spans="1:36" ht="28.5">
      <c r="B12" s="25" t="s">
        <v>181</v>
      </c>
      <c r="C12" s="57" t="s">
        <v>1069</v>
      </c>
      <c r="D12" s="61" t="s">
        <v>1069</v>
      </c>
      <c r="E12" s="57" t="s">
        <v>1061</v>
      </c>
      <c r="F12" s="60" t="s">
        <v>1104</v>
      </c>
      <c r="G12" s="57"/>
      <c r="H12" s="57"/>
      <c r="I12" s="57" t="s">
        <v>1065</v>
      </c>
      <c r="J12" s="57" t="s">
        <v>1082</v>
      </c>
      <c r="K12" s="57" t="s">
        <v>754</v>
      </c>
      <c r="L12" s="57" t="s">
        <v>754</v>
      </c>
      <c r="M12" s="57" t="s">
        <v>1061</v>
      </c>
      <c r="N12" s="57" t="s">
        <v>1197</v>
      </c>
      <c r="O12" s="57" t="s">
        <v>1036</v>
      </c>
      <c r="P12" s="57" t="s">
        <v>1092</v>
      </c>
      <c r="Q12" s="57" t="s">
        <v>1061</v>
      </c>
      <c r="R12" s="57" t="s">
        <v>764</v>
      </c>
      <c r="S12" s="44" t="s">
        <v>1100</v>
      </c>
      <c r="T12" s="57" t="s">
        <v>1092</v>
      </c>
      <c r="U12" s="57" t="s">
        <v>1082</v>
      </c>
      <c r="V12" s="57" t="s">
        <v>1061</v>
      </c>
      <c r="W12" s="44" t="s">
        <v>1046</v>
      </c>
      <c r="X12" s="57" t="s">
        <v>894</v>
      </c>
      <c r="Y12" s="57" t="s">
        <v>1096</v>
      </c>
      <c r="Z12" s="57" t="s">
        <v>1036</v>
      </c>
      <c r="AA12" s="57" t="s">
        <v>1082</v>
      </c>
      <c r="AB12" s="57" t="s">
        <v>1100</v>
      </c>
      <c r="AC12" s="57" t="s">
        <v>894</v>
      </c>
      <c r="AD12" s="44" t="s">
        <v>1206</v>
      </c>
      <c r="AE12" s="44" t="s">
        <v>1206</v>
      </c>
      <c r="AF12" s="25"/>
      <c r="AG12" s="25"/>
      <c r="AH12" s="25"/>
      <c r="AI12" s="25"/>
      <c r="AJ12" s="25" t="s">
        <v>1207</v>
      </c>
    </row>
    <row r="13" spans="1:36">
      <c r="B13" s="25" t="s">
        <v>183</v>
      </c>
      <c r="C13" s="57" t="s">
        <v>1069</v>
      </c>
      <c r="D13" s="61" t="s">
        <v>1069</v>
      </c>
      <c r="E13" s="57" t="s">
        <v>1061</v>
      </c>
      <c r="F13" s="57" t="s">
        <v>1104</v>
      </c>
      <c r="G13" s="57"/>
      <c r="H13" s="57"/>
      <c r="I13" s="57" t="s">
        <v>1065</v>
      </c>
      <c r="J13" s="57" t="s">
        <v>1082</v>
      </c>
      <c r="K13" s="57" t="s">
        <v>754</v>
      </c>
      <c r="L13" s="57" t="s">
        <v>754</v>
      </c>
      <c r="M13" s="57" t="s">
        <v>1061</v>
      </c>
      <c r="N13" s="57" t="s">
        <v>1197</v>
      </c>
      <c r="O13" s="57" t="s">
        <v>1036</v>
      </c>
      <c r="P13" s="57" t="s">
        <v>1092</v>
      </c>
      <c r="Q13" s="57" t="s">
        <v>1061</v>
      </c>
      <c r="R13" s="57" t="s">
        <v>764</v>
      </c>
      <c r="S13" s="44" t="s">
        <v>1100</v>
      </c>
      <c r="T13" s="57" t="s">
        <v>1092</v>
      </c>
      <c r="U13" s="57" t="s">
        <v>1082</v>
      </c>
      <c r="V13" s="57" t="s">
        <v>1061</v>
      </c>
      <c r="W13" s="44" t="s">
        <v>1046</v>
      </c>
      <c r="X13" s="57" t="s">
        <v>894</v>
      </c>
      <c r="Y13" s="58" t="s">
        <v>1061</v>
      </c>
      <c r="Z13" s="57" t="s">
        <v>1036</v>
      </c>
      <c r="AA13" s="57" t="s">
        <v>1082</v>
      </c>
      <c r="AB13" s="57" t="s">
        <v>1100</v>
      </c>
      <c r="AC13" s="57" t="s">
        <v>894</v>
      </c>
      <c r="AD13" s="44">
        <v>39.5</v>
      </c>
      <c r="AE13" s="44">
        <v>1</v>
      </c>
      <c r="AF13" s="44">
        <v>2.5000000000000001E-2</v>
      </c>
      <c r="AG13" s="44">
        <v>1.5</v>
      </c>
      <c r="AH13" s="44">
        <v>8.6999999999999993</v>
      </c>
      <c r="AI13" s="25"/>
      <c r="AJ13" s="25"/>
    </row>
    <row r="14" spans="1:36">
      <c r="B14" s="25" t="s">
        <v>183</v>
      </c>
      <c r="C14" s="57" t="s">
        <v>1069</v>
      </c>
      <c r="D14" s="61" t="s">
        <v>1069</v>
      </c>
      <c r="E14" s="57" t="s">
        <v>1061</v>
      </c>
      <c r="F14" s="57" t="s">
        <v>1104</v>
      </c>
      <c r="G14" s="57"/>
      <c r="H14" s="57"/>
      <c r="I14" s="57" t="s">
        <v>1065</v>
      </c>
      <c r="J14" s="57" t="s">
        <v>1082</v>
      </c>
      <c r="K14" s="57" t="s">
        <v>754</v>
      </c>
      <c r="L14" s="57" t="s">
        <v>754</v>
      </c>
      <c r="M14" s="57" t="s">
        <v>1061</v>
      </c>
      <c r="N14" s="57" t="s">
        <v>1197</v>
      </c>
      <c r="O14" s="57" t="s">
        <v>1036</v>
      </c>
      <c r="P14" s="57" t="s">
        <v>1092</v>
      </c>
      <c r="Q14" s="57" t="s">
        <v>1061</v>
      </c>
      <c r="R14" s="57" t="s">
        <v>764</v>
      </c>
      <c r="S14" s="44" t="s">
        <v>1100</v>
      </c>
      <c r="T14" s="57" t="s">
        <v>1092</v>
      </c>
      <c r="U14" s="57" t="s">
        <v>1082</v>
      </c>
      <c r="V14" s="57" t="s">
        <v>1061</v>
      </c>
      <c r="W14" s="44" t="s">
        <v>1046</v>
      </c>
      <c r="X14" s="57" t="s">
        <v>894</v>
      </c>
      <c r="Y14" s="60" t="s">
        <v>761</v>
      </c>
      <c r="Z14" s="57" t="s">
        <v>1036</v>
      </c>
      <c r="AA14" s="57" t="s">
        <v>1082</v>
      </c>
      <c r="AB14" s="57" t="s">
        <v>1100</v>
      </c>
      <c r="AC14" s="57" t="s">
        <v>894</v>
      </c>
      <c r="AD14" s="44">
        <v>78.2</v>
      </c>
      <c r="AE14" s="44">
        <v>4.5</v>
      </c>
      <c r="AF14" s="44">
        <v>5.7000000000000002E-2</v>
      </c>
      <c r="AG14" s="44">
        <v>0.75</v>
      </c>
      <c r="AH14" s="62" t="s">
        <v>895</v>
      </c>
      <c r="AI14" s="25"/>
      <c r="AJ14" s="25"/>
    </row>
    <row r="15" spans="1:36">
      <c r="B15" s="25" t="s">
        <v>188</v>
      </c>
      <c r="C15" s="57" t="s">
        <v>1069</v>
      </c>
      <c r="D15" s="61" t="s">
        <v>1069</v>
      </c>
      <c r="E15" s="57" t="s">
        <v>1061</v>
      </c>
      <c r="F15" s="57" t="s">
        <v>1104</v>
      </c>
      <c r="G15" s="57"/>
      <c r="H15" s="57"/>
      <c r="I15" s="57" t="s">
        <v>1065</v>
      </c>
      <c r="J15" s="57" t="s">
        <v>1082</v>
      </c>
      <c r="K15" s="57" t="s">
        <v>754</v>
      </c>
      <c r="L15" s="57" t="s">
        <v>754</v>
      </c>
      <c r="M15" s="57" t="s">
        <v>1061</v>
      </c>
      <c r="N15" s="57" t="s">
        <v>1197</v>
      </c>
      <c r="O15" s="57" t="s">
        <v>1036</v>
      </c>
      <c r="P15" s="57" t="s">
        <v>1092</v>
      </c>
      <c r="Q15" s="57" t="s">
        <v>1061</v>
      </c>
      <c r="R15" s="57" t="s">
        <v>764</v>
      </c>
      <c r="S15" s="44" t="s">
        <v>1100</v>
      </c>
      <c r="T15" s="57" t="s">
        <v>1092</v>
      </c>
      <c r="U15" s="60" t="s">
        <v>1065</v>
      </c>
      <c r="V15" s="57" t="s">
        <v>1061</v>
      </c>
      <c r="W15" s="44" t="s">
        <v>1046</v>
      </c>
      <c r="X15" s="57" t="s">
        <v>894</v>
      </c>
      <c r="Y15" s="63" t="s">
        <v>761</v>
      </c>
      <c r="Z15" s="57" t="s">
        <v>1036</v>
      </c>
      <c r="AA15" s="57" t="s">
        <v>1082</v>
      </c>
      <c r="AB15" s="57" t="s">
        <v>1100</v>
      </c>
      <c r="AC15" s="57" t="s">
        <v>894</v>
      </c>
      <c r="AD15" s="44">
        <v>28.6</v>
      </c>
      <c r="AE15" s="44">
        <v>3.5</v>
      </c>
      <c r="AF15" s="44">
        <v>0.11799999999999999</v>
      </c>
      <c r="AG15" s="44" t="s">
        <v>1208</v>
      </c>
      <c r="AH15" s="62" t="s">
        <v>895</v>
      </c>
      <c r="AI15" s="25"/>
      <c r="AJ15" s="25"/>
    </row>
    <row r="16" spans="1:36">
      <c r="B16" s="25" t="s">
        <v>188</v>
      </c>
      <c r="C16" s="57" t="s">
        <v>1069</v>
      </c>
      <c r="D16" s="61" t="s">
        <v>1069</v>
      </c>
      <c r="E16" s="57" t="s">
        <v>1061</v>
      </c>
      <c r="F16" s="57" t="s">
        <v>1104</v>
      </c>
      <c r="G16" s="57"/>
      <c r="H16" s="57"/>
      <c r="I16" s="57" t="s">
        <v>1065</v>
      </c>
      <c r="J16" s="57" t="s">
        <v>1082</v>
      </c>
      <c r="K16" s="57" t="s">
        <v>754</v>
      </c>
      <c r="L16" s="57" t="s">
        <v>754</v>
      </c>
      <c r="M16" s="57" t="s">
        <v>1061</v>
      </c>
      <c r="N16" s="57" t="s">
        <v>1197</v>
      </c>
      <c r="O16" s="57" t="s">
        <v>1036</v>
      </c>
      <c r="P16" s="57" t="s">
        <v>1092</v>
      </c>
      <c r="Q16" s="57" t="s">
        <v>1061</v>
      </c>
      <c r="R16" s="57" t="s">
        <v>764</v>
      </c>
      <c r="S16" s="44" t="s">
        <v>1100</v>
      </c>
      <c r="T16" s="57" t="s">
        <v>1092</v>
      </c>
      <c r="U16" s="58" t="s">
        <v>1104</v>
      </c>
      <c r="V16" s="57" t="s">
        <v>1061</v>
      </c>
      <c r="W16" s="44" t="s">
        <v>1046</v>
      </c>
      <c r="X16" s="57" t="s">
        <v>894</v>
      </c>
      <c r="Y16" s="63" t="s">
        <v>761</v>
      </c>
      <c r="Z16" s="57" t="s">
        <v>1036</v>
      </c>
      <c r="AA16" s="57" t="s">
        <v>1082</v>
      </c>
      <c r="AB16" s="57" t="s">
        <v>1100</v>
      </c>
      <c r="AC16" s="57" t="s">
        <v>894</v>
      </c>
      <c r="AD16" s="44">
        <v>58.5</v>
      </c>
      <c r="AE16" s="44">
        <v>3</v>
      </c>
      <c r="AF16" s="44">
        <v>0.05</v>
      </c>
      <c r="AG16" s="44" t="s">
        <v>1208</v>
      </c>
      <c r="AH16" s="62" t="s">
        <v>895</v>
      </c>
      <c r="AI16" s="25"/>
      <c r="AJ16" s="25"/>
    </row>
    <row r="17" spans="2:36">
      <c r="B17" s="25" t="s">
        <v>188</v>
      </c>
      <c r="C17" s="57" t="s">
        <v>1069</v>
      </c>
      <c r="D17" s="61" t="s">
        <v>1069</v>
      </c>
      <c r="E17" s="57" t="s">
        <v>1061</v>
      </c>
      <c r="F17" s="57" t="s">
        <v>1104</v>
      </c>
      <c r="G17" s="57"/>
      <c r="H17" s="57"/>
      <c r="I17" s="57" t="s">
        <v>1065</v>
      </c>
      <c r="J17" s="57" t="s">
        <v>1082</v>
      </c>
      <c r="K17" s="57" t="s">
        <v>754</v>
      </c>
      <c r="L17" s="57" t="s">
        <v>754</v>
      </c>
      <c r="M17" s="57" t="s">
        <v>1061</v>
      </c>
      <c r="N17" s="57" t="s">
        <v>1197</v>
      </c>
      <c r="O17" s="57" t="s">
        <v>1036</v>
      </c>
      <c r="P17" s="57" t="s">
        <v>1092</v>
      </c>
      <c r="Q17" s="57" t="s">
        <v>1061</v>
      </c>
      <c r="R17" s="57" t="s">
        <v>764</v>
      </c>
      <c r="S17" s="44" t="s">
        <v>1100</v>
      </c>
      <c r="T17" s="57" t="s">
        <v>1092</v>
      </c>
      <c r="U17" s="58" t="s">
        <v>1096</v>
      </c>
      <c r="V17" s="57" t="s">
        <v>1061</v>
      </c>
      <c r="W17" s="44" t="s">
        <v>1046</v>
      </c>
      <c r="X17" s="57" t="s">
        <v>894</v>
      </c>
      <c r="Y17" s="63" t="s">
        <v>761</v>
      </c>
      <c r="Z17" s="57" t="s">
        <v>1036</v>
      </c>
      <c r="AA17" s="57" t="s">
        <v>1082</v>
      </c>
      <c r="AB17" s="57" t="s">
        <v>1100</v>
      </c>
      <c r="AC17" s="57" t="s">
        <v>894</v>
      </c>
      <c r="AD17" s="44">
        <v>37</v>
      </c>
      <c r="AE17" s="44">
        <v>3.5</v>
      </c>
      <c r="AF17" s="44">
        <v>9.1999999999999998E-2</v>
      </c>
      <c r="AG17" s="44" t="s">
        <v>1208</v>
      </c>
      <c r="AH17" s="62" t="s">
        <v>895</v>
      </c>
      <c r="AI17" s="25"/>
      <c r="AJ17" s="25"/>
    </row>
    <row r="18" spans="2:36" ht="71.25">
      <c r="B18" s="25" t="s">
        <v>196</v>
      </c>
      <c r="C18" s="57" t="s">
        <v>1069</v>
      </c>
      <c r="D18" s="61" t="s">
        <v>1069</v>
      </c>
      <c r="E18" s="60" t="s">
        <v>1061</v>
      </c>
      <c r="F18" s="57" t="s">
        <v>1104</v>
      </c>
      <c r="G18" s="57"/>
      <c r="H18" s="57"/>
      <c r="I18" s="57" t="s">
        <v>1065</v>
      </c>
      <c r="J18" s="57" t="s">
        <v>1082</v>
      </c>
      <c r="K18" s="57" t="s">
        <v>754</v>
      </c>
      <c r="L18" s="57" t="s">
        <v>754</v>
      </c>
      <c r="M18" s="57" t="s">
        <v>1061</v>
      </c>
      <c r="N18" s="57" t="s">
        <v>1197</v>
      </c>
      <c r="O18" s="57" t="s">
        <v>1036</v>
      </c>
      <c r="P18" s="57" t="s">
        <v>1092</v>
      </c>
      <c r="Q18" s="57" t="s">
        <v>1061</v>
      </c>
      <c r="R18" s="57" t="s">
        <v>764</v>
      </c>
      <c r="S18" s="44" t="s">
        <v>1100</v>
      </c>
      <c r="T18" s="57" t="s">
        <v>1092</v>
      </c>
      <c r="U18" s="63" t="s">
        <v>1065</v>
      </c>
      <c r="V18" s="57" t="s">
        <v>1061</v>
      </c>
      <c r="W18" s="44" t="s">
        <v>1046</v>
      </c>
      <c r="X18" s="57" t="s">
        <v>894</v>
      </c>
      <c r="Y18" s="63" t="s">
        <v>761</v>
      </c>
      <c r="Z18" s="57" t="s">
        <v>1036</v>
      </c>
      <c r="AA18" s="57" t="s">
        <v>1082</v>
      </c>
      <c r="AB18" s="57" t="s">
        <v>1100</v>
      </c>
      <c r="AC18" s="57" t="s">
        <v>894</v>
      </c>
      <c r="AD18" s="44"/>
      <c r="AE18" s="44"/>
      <c r="AF18" s="44"/>
      <c r="AG18" s="44"/>
      <c r="AH18" s="44"/>
      <c r="AI18" s="25"/>
      <c r="AJ18" s="25" t="s">
        <v>1209</v>
      </c>
    </row>
    <row r="19" spans="2:36" ht="28.5">
      <c r="B19" s="25" t="s">
        <v>200</v>
      </c>
      <c r="C19" s="57" t="s">
        <v>1069</v>
      </c>
      <c r="D19" s="61" t="s">
        <v>1069</v>
      </c>
      <c r="E19" s="57" t="s">
        <v>1061</v>
      </c>
      <c r="F19" s="57" t="s">
        <v>1104</v>
      </c>
      <c r="G19" s="57"/>
      <c r="H19" s="57"/>
      <c r="I19" s="57" t="s">
        <v>1065</v>
      </c>
      <c r="J19" s="57" t="s">
        <v>1082</v>
      </c>
      <c r="K19" s="57" t="s">
        <v>754</v>
      </c>
      <c r="L19" s="57" t="s">
        <v>754</v>
      </c>
      <c r="M19" s="57" t="s">
        <v>1061</v>
      </c>
      <c r="N19" s="57" t="s">
        <v>1197</v>
      </c>
      <c r="O19" s="57" t="s">
        <v>1036</v>
      </c>
      <c r="P19" s="58" t="s">
        <v>1092</v>
      </c>
      <c r="Q19" s="57" t="s">
        <v>1061</v>
      </c>
      <c r="R19" s="57" t="s">
        <v>764</v>
      </c>
      <c r="S19" s="44" t="s">
        <v>1100</v>
      </c>
      <c r="T19" s="57" t="s">
        <v>1092</v>
      </c>
      <c r="U19" s="63" t="s">
        <v>1065</v>
      </c>
      <c r="V19" s="57" t="s">
        <v>1061</v>
      </c>
      <c r="W19" s="44" t="s">
        <v>1046</v>
      </c>
      <c r="X19" s="57" t="s">
        <v>894</v>
      </c>
      <c r="Y19" s="63" t="s">
        <v>761</v>
      </c>
      <c r="Z19" s="57" t="s">
        <v>1036</v>
      </c>
      <c r="AA19" s="57" t="s">
        <v>1082</v>
      </c>
      <c r="AB19" s="57" t="s">
        <v>1100</v>
      </c>
      <c r="AC19" s="57" t="s">
        <v>894</v>
      </c>
      <c r="AD19" s="44"/>
      <c r="AE19" s="44"/>
      <c r="AF19" s="44"/>
      <c r="AG19" s="44"/>
      <c r="AH19" s="44"/>
      <c r="AI19" s="25"/>
      <c r="AJ19" s="25" t="s">
        <v>1207</v>
      </c>
    </row>
    <row r="20" spans="2:36" ht="28.5">
      <c r="B20" s="25" t="s">
        <v>203</v>
      </c>
      <c r="C20" s="58" t="s">
        <v>1069</v>
      </c>
      <c r="D20" s="61" t="s">
        <v>1069</v>
      </c>
      <c r="E20" s="57" t="s">
        <v>1061</v>
      </c>
      <c r="F20" s="57" t="s">
        <v>1104</v>
      </c>
      <c r="G20" s="57"/>
      <c r="H20" s="57"/>
      <c r="I20" s="57" t="s">
        <v>1065</v>
      </c>
      <c r="J20" s="57" t="s">
        <v>1082</v>
      </c>
      <c r="K20" s="57" t="s">
        <v>754</v>
      </c>
      <c r="L20" s="57" t="s">
        <v>754</v>
      </c>
      <c r="M20" s="57" t="s">
        <v>1061</v>
      </c>
      <c r="N20" s="57" t="s">
        <v>1197</v>
      </c>
      <c r="O20" s="57" t="s">
        <v>1036</v>
      </c>
      <c r="P20" s="57" t="s">
        <v>1092</v>
      </c>
      <c r="Q20" s="57" t="s">
        <v>1061</v>
      </c>
      <c r="R20" s="57" t="s">
        <v>764</v>
      </c>
      <c r="S20" s="44" t="s">
        <v>1100</v>
      </c>
      <c r="T20" s="57" t="s">
        <v>1092</v>
      </c>
      <c r="U20" s="63" t="s">
        <v>1065</v>
      </c>
      <c r="V20" s="57" t="s">
        <v>1061</v>
      </c>
      <c r="W20" s="44" t="s">
        <v>1046</v>
      </c>
      <c r="X20" s="57" t="s">
        <v>894</v>
      </c>
      <c r="Y20" s="63" t="s">
        <v>761</v>
      </c>
      <c r="Z20" s="57" t="s">
        <v>1036</v>
      </c>
      <c r="AA20" s="57" t="s">
        <v>1082</v>
      </c>
      <c r="AB20" s="57" t="s">
        <v>1100</v>
      </c>
      <c r="AC20" s="57" t="s">
        <v>894</v>
      </c>
      <c r="AD20" s="44"/>
      <c r="AE20" s="44"/>
      <c r="AF20" s="44"/>
      <c r="AG20" s="44"/>
      <c r="AH20" s="44"/>
      <c r="AI20" s="25"/>
      <c r="AJ20" s="25" t="s">
        <v>1207</v>
      </c>
    </row>
    <row r="21" spans="2:36">
      <c r="B21" s="25" t="s">
        <v>205</v>
      </c>
      <c r="C21" s="57" t="s">
        <v>1069</v>
      </c>
      <c r="D21" s="61" t="s">
        <v>1069</v>
      </c>
      <c r="E21" s="57" t="s">
        <v>1061</v>
      </c>
      <c r="F21" s="57" t="s">
        <v>1104</v>
      </c>
      <c r="G21" s="57"/>
      <c r="H21" s="57"/>
      <c r="I21" s="57" t="s">
        <v>1065</v>
      </c>
      <c r="J21" s="57" t="s">
        <v>1082</v>
      </c>
      <c r="K21" s="57" t="s">
        <v>754</v>
      </c>
      <c r="L21" s="57" t="s">
        <v>754</v>
      </c>
      <c r="M21" s="57" t="s">
        <v>1061</v>
      </c>
      <c r="N21" s="57" t="s">
        <v>1197</v>
      </c>
      <c r="O21" s="57" t="s">
        <v>1036</v>
      </c>
      <c r="P21" s="57" t="s">
        <v>1092</v>
      </c>
      <c r="Q21" s="57" t="s">
        <v>1061</v>
      </c>
      <c r="R21" s="57" t="s">
        <v>764</v>
      </c>
      <c r="S21" s="44" t="s">
        <v>1100</v>
      </c>
      <c r="T21" s="57" t="s">
        <v>1092</v>
      </c>
      <c r="U21" s="63" t="s">
        <v>1065</v>
      </c>
      <c r="V21" s="60" t="s">
        <v>761</v>
      </c>
      <c r="W21" s="44" t="s">
        <v>1046</v>
      </c>
      <c r="X21" s="57" t="s">
        <v>894</v>
      </c>
      <c r="Y21" s="63" t="s">
        <v>761</v>
      </c>
      <c r="Z21" s="57" t="s">
        <v>1036</v>
      </c>
      <c r="AA21" s="57" t="s">
        <v>1082</v>
      </c>
      <c r="AB21" s="57" t="s">
        <v>1100</v>
      </c>
      <c r="AC21" s="57" t="s">
        <v>894</v>
      </c>
      <c r="AD21" s="44">
        <v>5.9</v>
      </c>
      <c r="AE21" s="44">
        <v>7</v>
      </c>
      <c r="AF21" s="44">
        <v>1.014</v>
      </c>
      <c r="AG21" s="44" t="s">
        <v>1208</v>
      </c>
      <c r="AH21" s="62" t="s">
        <v>895</v>
      </c>
      <c r="AI21" s="25"/>
      <c r="AJ21" s="25"/>
    </row>
    <row r="22" spans="2:36" ht="28.5">
      <c r="B22" s="25" t="s">
        <v>293</v>
      </c>
      <c r="C22" s="57" t="s">
        <v>1069</v>
      </c>
      <c r="D22" s="61" t="s">
        <v>1069</v>
      </c>
      <c r="E22" s="57" t="s">
        <v>1061</v>
      </c>
      <c r="F22" s="57" t="s">
        <v>1104</v>
      </c>
      <c r="G22" s="57"/>
      <c r="H22" s="57"/>
      <c r="I22" s="57" t="s">
        <v>1065</v>
      </c>
      <c r="J22" s="57" t="s">
        <v>1082</v>
      </c>
      <c r="K22" s="57" t="s">
        <v>754</v>
      </c>
      <c r="L22" s="57" t="s">
        <v>754</v>
      </c>
      <c r="M22" s="57" t="s">
        <v>1061</v>
      </c>
      <c r="N22" s="57" t="s">
        <v>1197</v>
      </c>
      <c r="O22" s="60" t="s">
        <v>1036</v>
      </c>
      <c r="P22" s="57" t="s">
        <v>1092</v>
      </c>
      <c r="Q22" s="57" t="s">
        <v>1061</v>
      </c>
      <c r="R22" s="57" t="s">
        <v>764</v>
      </c>
      <c r="S22" s="44" t="s">
        <v>1100</v>
      </c>
      <c r="T22" s="57" t="s">
        <v>1092</v>
      </c>
      <c r="U22" s="63" t="s">
        <v>1065</v>
      </c>
      <c r="V22" s="63" t="s">
        <v>761</v>
      </c>
      <c r="W22" s="44" t="s">
        <v>1046</v>
      </c>
      <c r="X22" s="57" t="s">
        <v>894</v>
      </c>
      <c r="Y22" s="63" t="s">
        <v>761</v>
      </c>
      <c r="Z22" s="57" t="s">
        <v>1036</v>
      </c>
      <c r="AA22" s="57" t="s">
        <v>1082</v>
      </c>
      <c r="AB22" s="57" t="s">
        <v>1100</v>
      </c>
      <c r="AC22" s="57" t="s">
        <v>894</v>
      </c>
      <c r="AD22" s="25"/>
      <c r="AE22" s="25"/>
      <c r="AF22" s="25"/>
      <c r="AG22" s="25"/>
      <c r="AH22" s="25"/>
      <c r="AI22" s="25"/>
      <c r="AJ22" s="25" t="s">
        <v>1207</v>
      </c>
    </row>
    <row r="23" spans="2:36" ht="28.5">
      <c r="B23" s="25" t="s">
        <v>1210</v>
      </c>
      <c r="C23" s="57" t="s">
        <v>1069</v>
      </c>
      <c r="D23" s="61" t="s">
        <v>1069</v>
      </c>
      <c r="E23" s="57" t="s">
        <v>1061</v>
      </c>
      <c r="F23" s="57" t="s">
        <v>1104</v>
      </c>
      <c r="G23" s="57"/>
      <c r="H23" s="57"/>
      <c r="I23" s="57" t="s">
        <v>1065</v>
      </c>
      <c r="J23" s="58" t="s">
        <v>1082</v>
      </c>
      <c r="K23" s="57" t="s">
        <v>754</v>
      </c>
      <c r="L23" s="57" t="s">
        <v>754</v>
      </c>
      <c r="M23" s="57" t="s">
        <v>1061</v>
      </c>
      <c r="N23" s="57" t="s">
        <v>1197</v>
      </c>
      <c r="O23" s="57" t="s">
        <v>1036</v>
      </c>
      <c r="P23" s="57" t="s">
        <v>1092</v>
      </c>
      <c r="Q23" s="57" t="s">
        <v>1061</v>
      </c>
      <c r="R23" s="57" t="s">
        <v>764</v>
      </c>
      <c r="S23" s="44" t="s">
        <v>1100</v>
      </c>
      <c r="T23" s="57" t="s">
        <v>1092</v>
      </c>
      <c r="U23" s="63" t="s">
        <v>1065</v>
      </c>
      <c r="V23" s="63" t="s">
        <v>761</v>
      </c>
      <c r="W23" s="44" t="s">
        <v>1046</v>
      </c>
      <c r="X23" s="57" t="s">
        <v>894</v>
      </c>
      <c r="Y23" s="63" t="s">
        <v>761</v>
      </c>
      <c r="Z23" s="57" t="s">
        <v>1036</v>
      </c>
      <c r="AA23" s="57" t="s">
        <v>1082</v>
      </c>
      <c r="AB23" s="57" t="s">
        <v>1100</v>
      </c>
      <c r="AC23" s="57" t="s">
        <v>894</v>
      </c>
      <c r="AD23" s="25"/>
      <c r="AE23" s="25"/>
      <c r="AF23" s="25"/>
      <c r="AG23" s="25"/>
      <c r="AH23" s="25"/>
      <c r="AI23" s="25"/>
      <c r="AJ23" s="25" t="s">
        <v>1207</v>
      </c>
    </row>
    <row r="24" spans="2:36" ht="28.5">
      <c r="B24" s="25" t="s">
        <v>1211</v>
      </c>
      <c r="C24" s="57" t="s">
        <v>1069</v>
      </c>
      <c r="D24" s="61" t="s">
        <v>1069</v>
      </c>
      <c r="E24" s="57" t="s">
        <v>1061</v>
      </c>
      <c r="F24" s="57" t="s">
        <v>1104</v>
      </c>
      <c r="G24" s="57"/>
      <c r="H24" s="57"/>
      <c r="I24" s="57" t="s">
        <v>1065</v>
      </c>
      <c r="J24" s="57" t="s">
        <v>1082</v>
      </c>
      <c r="K24" s="57" t="s">
        <v>754</v>
      </c>
      <c r="L24" s="57" t="s">
        <v>754</v>
      </c>
      <c r="M24" s="57" t="s">
        <v>1061</v>
      </c>
      <c r="N24" s="57" t="s">
        <v>1197</v>
      </c>
      <c r="O24" s="57" t="s">
        <v>1036</v>
      </c>
      <c r="P24" s="57" t="s">
        <v>1092</v>
      </c>
      <c r="Q24" s="57" t="s">
        <v>1061</v>
      </c>
      <c r="R24" s="60" t="s">
        <v>764</v>
      </c>
      <c r="S24" s="44" t="s">
        <v>1100</v>
      </c>
      <c r="T24" s="57" t="s">
        <v>1092</v>
      </c>
      <c r="U24" s="63" t="s">
        <v>1065</v>
      </c>
      <c r="V24" s="63" t="s">
        <v>761</v>
      </c>
      <c r="W24" s="44" t="s">
        <v>1046</v>
      </c>
      <c r="X24" s="57" t="s">
        <v>894</v>
      </c>
      <c r="Y24" s="63" t="s">
        <v>761</v>
      </c>
      <c r="Z24" s="57" t="s">
        <v>1036</v>
      </c>
      <c r="AA24" s="57" t="s">
        <v>1082</v>
      </c>
      <c r="AB24" s="57" t="s">
        <v>1100</v>
      </c>
      <c r="AC24" s="57" t="s">
        <v>894</v>
      </c>
      <c r="AD24" s="25"/>
      <c r="AE24" s="25"/>
      <c r="AF24" s="25"/>
      <c r="AG24" s="25"/>
      <c r="AH24" s="25"/>
      <c r="AI24" s="25"/>
      <c r="AJ24" s="25" t="s">
        <v>1207</v>
      </c>
    </row>
    <row r="25" spans="2:36" ht="53" customHeight="1">
      <c r="B25" s="25" t="s">
        <v>1212</v>
      </c>
      <c r="C25" s="57" t="s">
        <v>1069</v>
      </c>
      <c r="D25" s="61" t="s">
        <v>1069</v>
      </c>
      <c r="E25" s="57" t="s">
        <v>1061</v>
      </c>
      <c r="F25" s="57" t="s">
        <v>1104</v>
      </c>
      <c r="G25" s="57"/>
      <c r="H25" s="57"/>
      <c r="I25" s="57" t="s">
        <v>1065</v>
      </c>
      <c r="J25" s="57" t="s">
        <v>1082</v>
      </c>
      <c r="K25" s="57" t="s">
        <v>754</v>
      </c>
      <c r="L25" s="57" t="s">
        <v>754</v>
      </c>
      <c r="M25" s="57" t="s">
        <v>1061</v>
      </c>
      <c r="N25" s="57" t="s">
        <v>1197</v>
      </c>
      <c r="O25" s="57" t="s">
        <v>1036</v>
      </c>
      <c r="P25" s="57" t="s">
        <v>1092</v>
      </c>
      <c r="Q25" s="57" t="s">
        <v>1061</v>
      </c>
      <c r="R25" s="57" t="s">
        <v>764</v>
      </c>
      <c r="S25" s="44" t="s">
        <v>1100</v>
      </c>
      <c r="T25" s="57" t="s">
        <v>1092</v>
      </c>
      <c r="U25" s="63" t="s">
        <v>1065</v>
      </c>
      <c r="V25" s="63" t="s">
        <v>761</v>
      </c>
      <c r="W25" s="44" t="s">
        <v>1046</v>
      </c>
      <c r="X25" s="58" t="s">
        <v>894</v>
      </c>
      <c r="Y25" s="63" t="s">
        <v>761</v>
      </c>
      <c r="Z25" s="57" t="s">
        <v>1036</v>
      </c>
      <c r="AA25" s="57" t="s">
        <v>1082</v>
      </c>
      <c r="AB25" s="57" t="s">
        <v>1100</v>
      </c>
      <c r="AC25" s="57" t="s">
        <v>894</v>
      </c>
      <c r="AD25" s="25"/>
      <c r="AE25" s="25"/>
      <c r="AF25" s="25"/>
      <c r="AG25" s="25"/>
      <c r="AH25" s="25"/>
      <c r="AI25" s="25"/>
      <c r="AJ25" s="25" t="s">
        <v>1213</v>
      </c>
    </row>
    <row r="26" spans="2:36" ht="57">
      <c r="B26" s="25" t="s">
        <v>1214</v>
      </c>
      <c r="C26" s="57" t="s">
        <v>1069</v>
      </c>
      <c r="D26" s="61" t="s">
        <v>1069</v>
      </c>
      <c r="E26" s="57" t="s">
        <v>1061</v>
      </c>
      <c r="F26" s="57" t="s">
        <v>1104</v>
      </c>
      <c r="G26" s="57"/>
      <c r="H26" s="57"/>
      <c r="I26" s="57" t="s">
        <v>1065</v>
      </c>
      <c r="J26" s="57" t="s">
        <v>1082</v>
      </c>
      <c r="K26" s="57" t="s">
        <v>754</v>
      </c>
      <c r="L26" s="57" t="s">
        <v>754</v>
      </c>
      <c r="M26" s="57" t="s">
        <v>1061</v>
      </c>
      <c r="N26" s="57" t="s">
        <v>1197</v>
      </c>
      <c r="O26" s="57" t="s">
        <v>1036</v>
      </c>
      <c r="P26" s="57" t="s">
        <v>1092</v>
      </c>
      <c r="Q26" s="57" t="s">
        <v>1061</v>
      </c>
      <c r="R26" s="57" t="s">
        <v>764</v>
      </c>
      <c r="S26" s="44" t="s">
        <v>1100</v>
      </c>
      <c r="T26" s="57" t="s">
        <v>1092</v>
      </c>
      <c r="U26" s="63" t="s">
        <v>1065</v>
      </c>
      <c r="V26" s="63" t="s">
        <v>761</v>
      </c>
      <c r="W26" s="44" t="s">
        <v>1046</v>
      </c>
      <c r="X26" s="57" t="s">
        <v>894</v>
      </c>
      <c r="Y26" s="63" t="s">
        <v>761</v>
      </c>
      <c r="Z26" s="60" t="s">
        <v>1036</v>
      </c>
      <c r="AA26" s="57" t="s">
        <v>1082</v>
      </c>
      <c r="AB26" s="57" t="s">
        <v>1100</v>
      </c>
      <c r="AC26" s="57" t="s">
        <v>894</v>
      </c>
      <c r="AD26" s="25"/>
      <c r="AE26" s="25"/>
      <c r="AF26" s="25"/>
      <c r="AG26" s="25"/>
      <c r="AH26" s="25"/>
      <c r="AI26" s="25"/>
      <c r="AJ26" s="25" t="s">
        <v>1215</v>
      </c>
    </row>
    <row r="27" spans="2:36" ht="46.5" customHeight="1">
      <c r="B27" s="25" t="s">
        <v>1216</v>
      </c>
      <c r="C27" s="57" t="s">
        <v>1069</v>
      </c>
      <c r="D27" s="61" t="s">
        <v>1069</v>
      </c>
      <c r="E27" s="57" t="s">
        <v>1061</v>
      </c>
      <c r="F27" s="57" t="s">
        <v>1104</v>
      </c>
      <c r="G27" s="57"/>
      <c r="H27" s="57"/>
      <c r="I27" s="57" t="s">
        <v>1065</v>
      </c>
      <c r="J27" s="57" t="s">
        <v>1082</v>
      </c>
      <c r="K27" s="57" t="s">
        <v>754</v>
      </c>
      <c r="L27" s="57" t="s">
        <v>754</v>
      </c>
      <c r="M27" s="57" t="s">
        <v>1061</v>
      </c>
      <c r="N27" s="57" t="s">
        <v>1197</v>
      </c>
      <c r="O27" s="57" t="s">
        <v>1036</v>
      </c>
      <c r="P27" s="57" t="s">
        <v>1092</v>
      </c>
      <c r="Q27" s="60" t="s">
        <v>1061</v>
      </c>
      <c r="R27" s="57" t="s">
        <v>764</v>
      </c>
      <c r="S27" s="44" t="s">
        <v>1100</v>
      </c>
      <c r="T27" s="57" t="s">
        <v>1092</v>
      </c>
      <c r="U27" s="63" t="s">
        <v>1065</v>
      </c>
      <c r="V27" s="63" t="s">
        <v>761</v>
      </c>
      <c r="W27" s="44" t="s">
        <v>1046</v>
      </c>
      <c r="X27" s="57" t="s">
        <v>894</v>
      </c>
      <c r="Y27" s="63" t="s">
        <v>761</v>
      </c>
      <c r="Z27" s="57" t="s">
        <v>1036</v>
      </c>
      <c r="AA27" s="57" t="s">
        <v>1082</v>
      </c>
      <c r="AB27" s="57" t="s">
        <v>1100</v>
      </c>
      <c r="AC27" s="57" t="s">
        <v>894</v>
      </c>
      <c r="AD27" s="25"/>
      <c r="AE27" s="25"/>
      <c r="AF27" s="25"/>
      <c r="AG27" s="25"/>
      <c r="AH27" s="25"/>
      <c r="AI27" s="25"/>
      <c r="AJ27" s="25" t="s">
        <v>1217</v>
      </c>
    </row>
    <row r="31" spans="2:36" ht="16.25" customHeight="1">
      <c r="B31" s="25" t="s">
        <v>1185</v>
      </c>
      <c r="C31" s="45">
        <v>10</v>
      </c>
      <c r="D31" s="45">
        <v>11</v>
      </c>
      <c r="E31" s="46">
        <v>15</v>
      </c>
      <c r="F31" s="46">
        <v>43</v>
      </c>
      <c r="G31" s="46">
        <v>68</v>
      </c>
      <c r="H31" s="48">
        <v>76</v>
      </c>
      <c r="I31" s="49">
        <v>102</v>
      </c>
      <c r="J31" s="50">
        <v>176</v>
      </c>
      <c r="K31" s="49">
        <v>196</v>
      </c>
      <c r="L31" s="51" t="s">
        <v>1186</v>
      </c>
      <c r="M31" s="52">
        <v>325</v>
      </c>
      <c r="N31" s="46">
        <v>326</v>
      </c>
      <c r="O31" s="53">
        <v>330</v>
      </c>
      <c r="P31" s="53">
        <v>341</v>
      </c>
      <c r="Q31" s="45">
        <v>357</v>
      </c>
      <c r="R31" s="46">
        <v>360</v>
      </c>
      <c r="S31" s="45">
        <v>391</v>
      </c>
      <c r="T31" s="45">
        <v>395</v>
      </c>
      <c r="U31" s="45">
        <v>397</v>
      </c>
      <c r="V31" s="53">
        <v>405</v>
      </c>
      <c r="W31" s="45">
        <v>436</v>
      </c>
      <c r="X31" s="53">
        <v>455</v>
      </c>
      <c r="Y31" s="45">
        <v>457</v>
      </c>
      <c r="Z31" s="45">
        <v>460</v>
      </c>
      <c r="AA31" s="54">
        <v>490</v>
      </c>
      <c r="AB31" s="25"/>
      <c r="AC31" s="25"/>
      <c r="AD31" s="25"/>
      <c r="AE31" s="25"/>
      <c r="AF31" s="55" t="s">
        <v>1187</v>
      </c>
    </row>
    <row r="32" spans="2:36" ht="16.25" customHeight="1">
      <c r="B32" s="56" t="s">
        <v>1192</v>
      </c>
      <c r="C32" s="57" t="s">
        <v>1123</v>
      </c>
      <c r="D32" s="57" t="s">
        <v>1193</v>
      </c>
      <c r="E32" s="57" t="s">
        <v>1152</v>
      </c>
      <c r="F32" s="44" t="s">
        <v>1194</v>
      </c>
      <c r="G32" s="57" t="s">
        <v>1156</v>
      </c>
      <c r="H32" s="57" t="s">
        <v>1082</v>
      </c>
      <c r="I32" s="57" t="s">
        <v>1195</v>
      </c>
      <c r="J32" s="57" t="s">
        <v>754</v>
      </c>
      <c r="K32" s="57" t="s">
        <v>1196</v>
      </c>
      <c r="L32" s="57" t="s">
        <v>1197</v>
      </c>
      <c r="M32" s="58" t="s">
        <v>1036</v>
      </c>
      <c r="N32" s="58" t="s">
        <v>1198</v>
      </c>
      <c r="O32" s="57" t="s">
        <v>1131</v>
      </c>
      <c r="P32" s="57" t="s">
        <v>1132</v>
      </c>
      <c r="Q32" s="57" t="s">
        <v>1199</v>
      </c>
      <c r="R32" s="44" t="s">
        <v>1159</v>
      </c>
      <c r="S32" s="57" t="s">
        <v>1127</v>
      </c>
      <c r="T32" s="57" t="s">
        <v>1200</v>
      </c>
      <c r="U32" s="57" t="s">
        <v>1201</v>
      </c>
      <c r="V32" s="57" t="s">
        <v>1133</v>
      </c>
      <c r="W32" s="57" t="s">
        <v>1158</v>
      </c>
      <c r="X32" s="57" t="s">
        <v>1129</v>
      </c>
      <c r="Y32" s="57" t="s">
        <v>1202</v>
      </c>
      <c r="Z32" s="57" t="s">
        <v>1203</v>
      </c>
      <c r="AA32" s="57" t="s">
        <v>1125</v>
      </c>
      <c r="AB32" s="59">
        <v>424</v>
      </c>
      <c r="AC32" s="59">
        <v>6</v>
      </c>
      <c r="AD32" s="59"/>
      <c r="AE32" s="59"/>
      <c r="AF32" s="25" t="s">
        <v>1204</v>
      </c>
    </row>
    <row r="33" spans="1:32" ht="16.25" customHeight="1">
      <c r="A33" t="s">
        <v>1218</v>
      </c>
      <c r="B33" s="25" t="s">
        <v>160</v>
      </c>
      <c r="C33" s="57" t="s">
        <v>1069</v>
      </c>
      <c r="D33" s="57" t="s">
        <v>1069</v>
      </c>
      <c r="E33" s="57" t="s">
        <v>1061</v>
      </c>
      <c r="F33" s="57" t="s">
        <v>1104</v>
      </c>
      <c r="G33" s="57" t="s">
        <v>1065</v>
      </c>
      <c r="H33" s="57" t="s">
        <v>1082</v>
      </c>
      <c r="I33" s="57" t="s">
        <v>754</v>
      </c>
      <c r="J33" s="57" t="s">
        <v>754</v>
      </c>
      <c r="K33" s="57" t="s">
        <v>1061</v>
      </c>
      <c r="L33" s="57" t="s">
        <v>1197</v>
      </c>
      <c r="M33" s="57" t="s">
        <v>1036</v>
      </c>
      <c r="N33" s="57" t="s">
        <v>1092</v>
      </c>
      <c r="O33" s="57" t="s">
        <v>1061</v>
      </c>
      <c r="P33" s="57" t="s">
        <v>764</v>
      </c>
      <c r="Q33" s="44" t="s">
        <v>1100</v>
      </c>
      <c r="R33" s="57" t="s">
        <v>1092</v>
      </c>
      <c r="S33" s="57" t="s">
        <v>1082</v>
      </c>
      <c r="T33" s="57" t="s">
        <v>1061</v>
      </c>
      <c r="U33" s="58" t="s">
        <v>1046</v>
      </c>
      <c r="V33" s="57" t="s">
        <v>894</v>
      </c>
      <c r="W33" s="57" t="s">
        <v>1096</v>
      </c>
      <c r="X33" s="57" t="s">
        <v>1036</v>
      </c>
      <c r="Y33" s="57" t="s">
        <v>1082</v>
      </c>
      <c r="Z33" s="57" t="s">
        <v>1100</v>
      </c>
      <c r="AA33" s="57" t="s">
        <v>894</v>
      </c>
      <c r="AB33" s="44" t="s">
        <v>1206</v>
      </c>
      <c r="AC33" s="44" t="s">
        <v>1206</v>
      </c>
      <c r="AD33" s="44"/>
      <c r="AE33" s="44"/>
      <c r="AF33" s="25" t="s">
        <v>1207</v>
      </c>
    </row>
    <row r="34" spans="1:32" ht="16.25" customHeight="1">
      <c r="B34" s="25" t="s">
        <v>166</v>
      </c>
      <c r="C34" s="57" t="s">
        <v>1069</v>
      </c>
      <c r="D34" s="57" t="s">
        <v>1069</v>
      </c>
      <c r="E34" s="57" t="s">
        <v>1061</v>
      </c>
      <c r="F34" s="57" t="s">
        <v>1104</v>
      </c>
      <c r="G34" s="57" t="s">
        <v>1065</v>
      </c>
      <c r="H34" s="57" t="s">
        <v>1082</v>
      </c>
      <c r="I34" s="57" t="s">
        <v>754</v>
      </c>
      <c r="J34" s="57" t="s">
        <v>754</v>
      </c>
      <c r="K34" s="57" t="s">
        <v>1061</v>
      </c>
      <c r="L34" s="57" t="s">
        <v>1197</v>
      </c>
      <c r="M34" s="57" t="s">
        <v>1036</v>
      </c>
      <c r="N34" s="57" t="s">
        <v>1092</v>
      </c>
      <c r="O34" s="57" t="s">
        <v>1061</v>
      </c>
      <c r="P34" s="57" t="s">
        <v>764</v>
      </c>
      <c r="Q34" s="44" t="s">
        <v>1100</v>
      </c>
      <c r="R34" s="58" t="s">
        <v>1092</v>
      </c>
      <c r="S34" s="57" t="s">
        <v>1082</v>
      </c>
      <c r="T34" s="57" t="s">
        <v>1061</v>
      </c>
      <c r="U34" s="44" t="s">
        <v>1046</v>
      </c>
      <c r="V34" s="57" t="s">
        <v>894</v>
      </c>
      <c r="W34" s="57" t="s">
        <v>1096</v>
      </c>
      <c r="X34" s="57" t="s">
        <v>1036</v>
      </c>
      <c r="Y34" s="57" t="s">
        <v>1082</v>
      </c>
      <c r="Z34" s="57" t="s">
        <v>1100</v>
      </c>
      <c r="AA34" s="57" t="s">
        <v>894</v>
      </c>
      <c r="AB34" s="44" t="s">
        <v>1206</v>
      </c>
      <c r="AC34" s="44" t="s">
        <v>1206</v>
      </c>
      <c r="AD34" s="44"/>
      <c r="AE34" s="44"/>
      <c r="AF34" s="25" t="s">
        <v>1207</v>
      </c>
    </row>
    <row r="35" spans="1:32" ht="16.25" customHeight="1">
      <c r="B35" s="25" t="s">
        <v>169</v>
      </c>
      <c r="C35" s="57" t="s">
        <v>1069</v>
      </c>
      <c r="D35" s="57" t="s">
        <v>1069</v>
      </c>
      <c r="E35" s="57" t="s">
        <v>1061</v>
      </c>
      <c r="F35" s="57" t="s">
        <v>1104</v>
      </c>
      <c r="G35" s="57" t="s">
        <v>1065</v>
      </c>
      <c r="H35" s="57" t="s">
        <v>1082</v>
      </c>
      <c r="I35" s="57" t="s">
        <v>754</v>
      </c>
      <c r="J35" s="57" t="s">
        <v>754</v>
      </c>
      <c r="K35" s="57" t="s">
        <v>1061</v>
      </c>
      <c r="L35" s="57" t="s">
        <v>1197</v>
      </c>
      <c r="M35" s="57" t="s">
        <v>1036</v>
      </c>
      <c r="N35" s="57" t="s">
        <v>1092</v>
      </c>
      <c r="O35" s="57" t="s">
        <v>1061</v>
      </c>
      <c r="P35" s="57" t="s">
        <v>764</v>
      </c>
      <c r="Q35" s="44" t="s">
        <v>1100</v>
      </c>
      <c r="R35" s="57" t="s">
        <v>1092</v>
      </c>
      <c r="S35" s="57" t="s">
        <v>1082</v>
      </c>
      <c r="T35" s="57" t="s">
        <v>1061</v>
      </c>
      <c r="U35" s="44" t="s">
        <v>1046</v>
      </c>
      <c r="V35" s="57" t="s">
        <v>894</v>
      </c>
      <c r="W35" s="57" t="s">
        <v>1096</v>
      </c>
      <c r="X35" s="57" t="s">
        <v>1036</v>
      </c>
      <c r="Y35" s="57" t="s">
        <v>1082</v>
      </c>
      <c r="Z35" s="58" t="s">
        <v>1100</v>
      </c>
      <c r="AA35" s="57" t="s">
        <v>894</v>
      </c>
      <c r="AB35" s="44" t="s">
        <v>1206</v>
      </c>
      <c r="AC35" s="44" t="s">
        <v>1206</v>
      </c>
      <c r="AD35" s="44"/>
      <c r="AE35" s="44"/>
      <c r="AF35" s="25" t="s">
        <v>1207</v>
      </c>
    </row>
    <row r="36" spans="1:32" ht="16.25" customHeight="1">
      <c r="B36" s="25" t="s">
        <v>172</v>
      </c>
      <c r="C36" s="57" t="s">
        <v>1069</v>
      </c>
      <c r="D36" s="57" t="s">
        <v>1069</v>
      </c>
      <c r="E36" s="57" t="s">
        <v>1061</v>
      </c>
      <c r="F36" s="57" t="s">
        <v>1104</v>
      </c>
      <c r="G36" s="58" t="s">
        <v>1065</v>
      </c>
      <c r="H36" s="57" t="s">
        <v>1082</v>
      </c>
      <c r="I36" s="57" t="s">
        <v>754</v>
      </c>
      <c r="J36" s="57" t="s">
        <v>754</v>
      </c>
      <c r="K36" s="57" t="s">
        <v>1061</v>
      </c>
      <c r="L36" s="57" t="s">
        <v>1197</v>
      </c>
      <c r="M36" s="57" t="s">
        <v>1036</v>
      </c>
      <c r="N36" s="57" t="s">
        <v>1092</v>
      </c>
      <c r="O36" s="57" t="s">
        <v>1061</v>
      </c>
      <c r="P36" s="57" t="s">
        <v>764</v>
      </c>
      <c r="Q36" s="44" t="s">
        <v>1100</v>
      </c>
      <c r="R36" s="57" t="s">
        <v>1092</v>
      </c>
      <c r="S36" s="57" t="s">
        <v>1082</v>
      </c>
      <c r="T36" s="57" t="s">
        <v>1061</v>
      </c>
      <c r="U36" s="44" t="s">
        <v>1046</v>
      </c>
      <c r="V36" s="57" t="s">
        <v>894</v>
      </c>
      <c r="W36" s="57" t="s">
        <v>1096</v>
      </c>
      <c r="X36" s="57" t="s">
        <v>1036</v>
      </c>
      <c r="Y36" s="57" t="s">
        <v>1082</v>
      </c>
      <c r="Z36" s="57" t="s">
        <v>1100</v>
      </c>
      <c r="AA36" s="57" t="s">
        <v>894</v>
      </c>
      <c r="AB36" s="44" t="s">
        <v>1206</v>
      </c>
      <c r="AC36" s="44" t="s">
        <v>1206</v>
      </c>
      <c r="AD36" s="44"/>
      <c r="AE36" s="44"/>
      <c r="AF36" s="25" t="s">
        <v>1207</v>
      </c>
    </row>
    <row r="37" spans="1:32" ht="16.25" customHeight="1">
      <c r="B37" s="25" t="s">
        <v>175</v>
      </c>
      <c r="C37" s="57" t="s">
        <v>1069</v>
      </c>
      <c r="D37" s="57" t="s">
        <v>1069</v>
      </c>
      <c r="E37" s="57" t="s">
        <v>1061</v>
      </c>
      <c r="F37" s="57" t="s">
        <v>1104</v>
      </c>
      <c r="G37" s="57" t="s">
        <v>1065</v>
      </c>
      <c r="H37" s="57" t="s">
        <v>1082</v>
      </c>
      <c r="I37" s="57" t="s">
        <v>754</v>
      </c>
      <c r="J37" s="57" t="s">
        <v>754</v>
      </c>
      <c r="K37" s="57" t="s">
        <v>1061</v>
      </c>
      <c r="L37" s="57" t="s">
        <v>1197</v>
      </c>
      <c r="M37" s="57" t="s">
        <v>1036</v>
      </c>
      <c r="N37" s="57" t="s">
        <v>1092</v>
      </c>
      <c r="O37" s="57" t="s">
        <v>1061</v>
      </c>
      <c r="P37" s="57" t="s">
        <v>764</v>
      </c>
      <c r="Q37" s="44" t="s">
        <v>1100</v>
      </c>
      <c r="R37" s="57" t="s">
        <v>1092</v>
      </c>
      <c r="S37" s="57" t="s">
        <v>1082</v>
      </c>
      <c r="T37" s="57" t="s">
        <v>1061</v>
      </c>
      <c r="U37" s="44" t="s">
        <v>1046</v>
      </c>
      <c r="V37" s="57" t="s">
        <v>894</v>
      </c>
      <c r="W37" s="57" t="s">
        <v>1096</v>
      </c>
      <c r="X37" s="57" t="s">
        <v>1036</v>
      </c>
      <c r="Y37" s="58" t="s">
        <v>1082</v>
      </c>
      <c r="Z37" s="57" t="s">
        <v>1100</v>
      </c>
      <c r="AA37" s="57" t="s">
        <v>894</v>
      </c>
      <c r="AB37" s="44" t="s">
        <v>1206</v>
      </c>
      <c r="AC37" s="44" t="s">
        <v>1206</v>
      </c>
      <c r="AD37" s="59"/>
      <c r="AE37" s="59"/>
      <c r="AF37" s="25" t="s">
        <v>1207</v>
      </c>
    </row>
    <row r="38" spans="1:32" ht="16.25" customHeight="1">
      <c r="B38" s="25" t="s">
        <v>178</v>
      </c>
      <c r="C38" s="57" t="s">
        <v>1069</v>
      </c>
      <c r="D38" s="58" t="s">
        <v>1069</v>
      </c>
      <c r="E38" s="57" t="s">
        <v>1061</v>
      </c>
      <c r="F38" s="57" t="s">
        <v>1104</v>
      </c>
      <c r="G38" s="57" t="s">
        <v>1065</v>
      </c>
      <c r="H38" s="57" t="s">
        <v>1082</v>
      </c>
      <c r="I38" s="57" t="s">
        <v>754</v>
      </c>
      <c r="J38" s="57" t="s">
        <v>754</v>
      </c>
      <c r="K38" s="57" t="s">
        <v>1061</v>
      </c>
      <c r="L38" s="57" t="s">
        <v>1197</v>
      </c>
      <c r="M38" s="57" t="s">
        <v>1036</v>
      </c>
      <c r="N38" s="57" t="s">
        <v>1092</v>
      </c>
      <c r="O38" s="57" t="s">
        <v>1061</v>
      </c>
      <c r="P38" s="57" t="s">
        <v>764</v>
      </c>
      <c r="Q38" s="44" t="s">
        <v>1100</v>
      </c>
      <c r="R38" s="57" t="s">
        <v>1092</v>
      </c>
      <c r="S38" s="57" t="s">
        <v>1082</v>
      </c>
      <c r="T38" s="57" t="s">
        <v>1061</v>
      </c>
      <c r="U38" s="44" t="s">
        <v>1046</v>
      </c>
      <c r="V38" s="57" t="s">
        <v>894</v>
      </c>
      <c r="W38" s="57" t="s">
        <v>1096</v>
      </c>
      <c r="X38" s="57" t="s">
        <v>1036</v>
      </c>
      <c r="Y38" s="57" t="s">
        <v>1082</v>
      </c>
      <c r="Z38" s="57" t="s">
        <v>1100</v>
      </c>
      <c r="AA38" s="57" t="s">
        <v>894</v>
      </c>
      <c r="AB38" s="44" t="s">
        <v>1206</v>
      </c>
      <c r="AC38" s="44" t="s">
        <v>1206</v>
      </c>
      <c r="AD38" s="59"/>
      <c r="AE38" s="59"/>
      <c r="AF38" s="25" t="s">
        <v>1207</v>
      </c>
    </row>
    <row r="39" spans="1:32" ht="16.25" customHeight="1">
      <c r="B39" s="25" t="s">
        <v>181</v>
      </c>
      <c r="C39" s="57" t="s">
        <v>1069</v>
      </c>
      <c r="D39" s="61" t="s">
        <v>1069</v>
      </c>
      <c r="E39" s="57" t="s">
        <v>1061</v>
      </c>
      <c r="F39" s="60" t="s">
        <v>1100</v>
      </c>
      <c r="G39" s="57" t="s">
        <v>1065</v>
      </c>
      <c r="H39" s="57" t="s">
        <v>1082</v>
      </c>
      <c r="I39" s="57" t="s">
        <v>754</v>
      </c>
      <c r="J39" s="57" t="s">
        <v>754</v>
      </c>
      <c r="K39" s="57" t="s">
        <v>1061</v>
      </c>
      <c r="L39" s="57" t="s">
        <v>1197</v>
      </c>
      <c r="M39" s="57" t="s">
        <v>1036</v>
      </c>
      <c r="N39" s="57" t="s">
        <v>1092</v>
      </c>
      <c r="O39" s="57" t="s">
        <v>1061</v>
      </c>
      <c r="P39" s="57" t="s">
        <v>764</v>
      </c>
      <c r="Q39" s="44" t="s">
        <v>1100</v>
      </c>
      <c r="R39" s="57" t="s">
        <v>1092</v>
      </c>
      <c r="S39" s="57" t="s">
        <v>1082</v>
      </c>
      <c r="T39" s="57" t="s">
        <v>1061</v>
      </c>
      <c r="U39" s="44" t="s">
        <v>1046</v>
      </c>
      <c r="V39" s="57" t="s">
        <v>894</v>
      </c>
      <c r="W39" s="57" t="s">
        <v>1096</v>
      </c>
      <c r="X39" s="57" t="s">
        <v>1036</v>
      </c>
      <c r="Y39" s="57" t="s">
        <v>1082</v>
      </c>
      <c r="Z39" s="57" t="s">
        <v>1100</v>
      </c>
      <c r="AA39" s="57" t="s">
        <v>894</v>
      </c>
      <c r="AB39" s="25"/>
      <c r="AC39" s="25"/>
      <c r="AD39" s="25"/>
      <c r="AE39" s="25"/>
      <c r="AF39" s="25" t="s">
        <v>1219</v>
      </c>
    </row>
    <row r="40" spans="1:32" ht="16.25" customHeight="1">
      <c r="B40" s="25" t="s">
        <v>183</v>
      </c>
      <c r="C40" s="57" t="s">
        <v>1069</v>
      </c>
      <c r="D40" s="61" t="s">
        <v>1069</v>
      </c>
      <c r="E40" s="57" t="s">
        <v>1061</v>
      </c>
      <c r="F40" s="57" t="s">
        <v>1104</v>
      </c>
      <c r="G40" s="57" t="s">
        <v>1065</v>
      </c>
      <c r="H40" s="57" t="s">
        <v>1082</v>
      </c>
      <c r="I40" s="57" t="s">
        <v>754</v>
      </c>
      <c r="J40" s="57" t="s">
        <v>754</v>
      </c>
      <c r="K40" s="57" t="s">
        <v>1061</v>
      </c>
      <c r="L40" s="57" t="s">
        <v>1197</v>
      </c>
      <c r="M40" s="57" t="s">
        <v>1036</v>
      </c>
      <c r="N40" s="57" t="s">
        <v>1092</v>
      </c>
      <c r="O40" s="57" t="s">
        <v>1061</v>
      </c>
      <c r="P40" s="57" t="s">
        <v>764</v>
      </c>
      <c r="Q40" s="44" t="s">
        <v>1100</v>
      </c>
      <c r="R40" s="57" t="s">
        <v>1092</v>
      </c>
      <c r="S40" s="57" t="s">
        <v>1082</v>
      </c>
      <c r="T40" s="57" t="s">
        <v>1061</v>
      </c>
      <c r="U40" s="44" t="s">
        <v>1046</v>
      </c>
      <c r="V40" s="57" t="s">
        <v>894</v>
      </c>
      <c r="W40" s="58" t="s">
        <v>1096</v>
      </c>
      <c r="X40" s="57" t="s">
        <v>1036</v>
      </c>
      <c r="Y40" s="57" t="s">
        <v>1082</v>
      </c>
      <c r="Z40" s="57" t="s">
        <v>1100</v>
      </c>
      <c r="AA40" s="57" t="s">
        <v>894</v>
      </c>
      <c r="AB40" s="25"/>
      <c r="AC40" s="25"/>
      <c r="AD40" s="25"/>
      <c r="AE40" s="25"/>
      <c r="AF40" s="25"/>
    </row>
    <row r="41" spans="1:32" ht="16.25" customHeight="1">
      <c r="B41" s="25" t="s">
        <v>183</v>
      </c>
      <c r="C41" s="57" t="s">
        <v>1069</v>
      </c>
      <c r="D41" s="61" t="s">
        <v>1069</v>
      </c>
      <c r="E41" s="57" t="s">
        <v>1061</v>
      </c>
      <c r="F41" s="73" t="s">
        <v>1100</v>
      </c>
      <c r="G41" s="57" t="s">
        <v>1065</v>
      </c>
      <c r="H41" s="57" t="s">
        <v>1082</v>
      </c>
      <c r="I41" s="57" t="s">
        <v>754</v>
      </c>
      <c r="J41" s="57" t="s">
        <v>754</v>
      </c>
      <c r="K41" s="57" t="s">
        <v>1061</v>
      </c>
      <c r="L41" s="57" t="s">
        <v>1197</v>
      </c>
      <c r="M41" s="57" t="s">
        <v>1036</v>
      </c>
      <c r="N41" s="57" t="s">
        <v>1092</v>
      </c>
      <c r="O41" s="57" t="s">
        <v>1061</v>
      </c>
      <c r="P41" s="57" t="s">
        <v>764</v>
      </c>
      <c r="Q41" s="44" t="s">
        <v>1100</v>
      </c>
      <c r="R41" s="57" t="s">
        <v>1092</v>
      </c>
      <c r="S41" s="57" t="s">
        <v>1082</v>
      </c>
      <c r="T41" s="57" t="s">
        <v>1061</v>
      </c>
      <c r="U41" s="44" t="s">
        <v>1046</v>
      </c>
      <c r="V41" s="57" t="s">
        <v>894</v>
      </c>
      <c r="W41" s="58" t="s">
        <v>1096</v>
      </c>
      <c r="X41" s="57" t="s">
        <v>1036</v>
      </c>
      <c r="Y41" s="57" t="s">
        <v>1082</v>
      </c>
      <c r="Z41" s="57" t="s">
        <v>1100</v>
      </c>
      <c r="AA41" s="57" t="s">
        <v>894</v>
      </c>
      <c r="AB41" s="25"/>
      <c r="AC41" s="25"/>
      <c r="AD41" s="25"/>
      <c r="AE41" s="25"/>
      <c r="AF41" s="25" t="s">
        <v>1220</v>
      </c>
    </row>
    <row r="42" spans="1:32" ht="16.25" customHeight="1">
      <c r="B42" s="25" t="s">
        <v>188</v>
      </c>
      <c r="C42" s="57" t="s">
        <v>1069</v>
      </c>
      <c r="D42" s="61" t="s">
        <v>1069</v>
      </c>
      <c r="E42" s="57" t="s">
        <v>1061</v>
      </c>
      <c r="F42" s="73" t="s">
        <v>1100</v>
      </c>
      <c r="G42" s="57" t="s">
        <v>1065</v>
      </c>
      <c r="H42" s="57" t="s">
        <v>1082</v>
      </c>
      <c r="I42" s="57" t="s">
        <v>754</v>
      </c>
      <c r="J42" s="57" t="s">
        <v>754</v>
      </c>
      <c r="K42" s="57" t="s">
        <v>1061</v>
      </c>
      <c r="L42" s="57" t="s">
        <v>1197</v>
      </c>
      <c r="M42" s="57" t="s">
        <v>1036</v>
      </c>
      <c r="N42" s="57" t="s">
        <v>1092</v>
      </c>
      <c r="O42" s="57" t="s">
        <v>1061</v>
      </c>
      <c r="P42" s="57" t="s">
        <v>764</v>
      </c>
      <c r="Q42" s="44" t="s">
        <v>1100</v>
      </c>
      <c r="R42" s="57" t="s">
        <v>1092</v>
      </c>
      <c r="S42" s="60" t="s">
        <v>1096</v>
      </c>
      <c r="T42" s="57" t="s">
        <v>1061</v>
      </c>
      <c r="U42" s="44" t="s">
        <v>1046</v>
      </c>
      <c r="V42" s="57" t="s">
        <v>894</v>
      </c>
      <c r="W42" s="57" t="s">
        <v>1096</v>
      </c>
      <c r="X42" s="57" t="s">
        <v>1036</v>
      </c>
      <c r="Y42" s="57" t="s">
        <v>1082</v>
      </c>
      <c r="Z42" s="57" t="s">
        <v>1100</v>
      </c>
      <c r="AA42" s="57" t="s">
        <v>894</v>
      </c>
      <c r="AB42" s="44">
        <v>8</v>
      </c>
      <c r="AC42" s="44">
        <v>2.25</v>
      </c>
      <c r="AD42" s="25"/>
      <c r="AE42" s="25"/>
      <c r="AF42" s="25"/>
    </row>
    <row r="43" spans="1:32" ht="16.25" customHeight="1">
      <c r="B43" s="25" t="s">
        <v>196</v>
      </c>
      <c r="C43" s="57" t="s">
        <v>1069</v>
      </c>
      <c r="D43" s="61" t="s">
        <v>1069</v>
      </c>
      <c r="E43" s="57" t="s">
        <v>1061</v>
      </c>
      <c r="F43" s="73" t="s">
        <v>1100</v>
      </c>
      <c r="G43" s="57" t="s">
        <v>1065</v>
      </c>
      <c r="H43" s="57" t="s">
        <v>1082</v>
      </c>
      <c r="I43" s="57" t="s">
        <v>754</v>
      </c>
      <c r="J43" s="57" t="s">
        <v>754</v>
      </c>
      <c r="K43" s="57" t="s">
        <v>1061</v>
      </c>
      <c r="L43" s="57" t="s">
        <v>1197</v>
      </c>
      <c r="M43" s="58" t="s">
        <v>1036</v>
      </c>
      <c r="N43" s="57" t="s">
        <v>1092</v>
      </c>
      <c r="O43" s="57" t="s">
        <v>1061</v>
      </c>
      <c r="P43" s="57" t="s">
        <v>764</v>
      </c>
      <c r="Q43" s="44" t="s">
        <v>1100</v>
      </c>
      <c r="R43" s="57" t="s">
        <v>1092</v>
      </c>
      <c r="S43" s="73" t="s">
        <v>1096</v>
      </c>
      <c r="T43" s="57" t="s">
        <v>1061</v>
      </c>
      <c r="U43" s="44" t="s">
        <v>1046</v>
      </c>
      <c r="V43" s="57" t="s">
        <v>894</v>
      </c>
      <c r="W43" s="57" t="s">
        <v>1096</v>
      </c>
      <c r="X43" s="57" t="s">
        <v>1036</v>
      </c>
      <c r="Y43" s="57" t="s">
        <v>1082</v>
      </c>
      <c r="Z43" s="57" t="s">
        <v>1100</v>
      </c>
      <c r="AA43" s="57" t="s">
        <v>894</v>
      </c>
      <c r="AB43" s="44">
        <v>8</v>
      </c>
      <c r="AC43" s="44">
        <v>2.25</v>
      </c>
      <c r="AD43" s="25"/>
      <c r="AE43" s="25"/>
      <c r="AF43" s="25"/>
    </row>
    <row r="44" spans="1:32">
      <c r="B44" s="44" t="s">
        <v>200</v>
      </c>
      <c r="C44" s="74" t="s">
        <v>1069</v>
      </c>
      <c r="D44" s="74" t="s">
        <v>1069</v>
      </c>
      <c r="E44" s="74" t="s">
        <v>1061</v>
      </c>
      <c r="F44" s="74" t="s">
        <v>1100</v>
      </c>
      <c r="G44" s="74" t="s">
        <v>1065</v>
      </c>
      <c r="H44" s="74" t="s">
        <v>1082</v>
      </c>
      <c r="I44" s="74" t="s">
        <v>754</v>
      </c>
      <c r="J44" s="74" t="s">
        <v>754</v>
      </c>
      <c r="K44" s="74" t="s">
        <v>1061</v>
      </c>
      <c r="L44" s="74" t="s">
        <v>1197</v>
      </c>
      <c r="M44" s="74" t="s">
        <v>1036</v>
      </c>
      <c r="N44" s="74" t="s">
        <v>1092</v>
      </c>
      <c r="O44" s="74" t="s">
        <v>1061</v>
      </c>
      <c r="P44" s="74" t="s">
        <v>764</v>
      </c>
      <c r="Q44" s="74" t="s">
        <v>1100</v>
      </c>
      <c r="R44" s="74" t="s">
        <v>1092</v>
      </c>
      <c r="S44" s="74" t="s">
        <v>1096</v>
      </c>
      <c r="T44" s="74" t="s">
        <v>1061</v>
      </c>
      <c r="U44" s="74" t="s">
        <v>1046</v>
      </c>
      <c r="V44" s="74" t="s">
        <v>894</v>
      </c>
      <c r="W44" s="74" t="s">
        <v>1096</v>
      </c>
      <c r="X44" s="74" t="s">
        <v>1036</v>
      </c>
      <c r="Y44" s="74" t="s">
        <v>1082</v>
      </c>
      <c r="Z44" s="74" t="s">
        <v>1100</v>
      </c>
      <c r="AA44" s="74" t="s">
        <v>894</v>
      </c>
      <c r="AB44" s="74">
        <v>6.5</v>
      </c>
      <c r="AC44" s="74">
        <v>5.5</v>
      </c>
    </row>
    <row r="45" spans="1:32">
      <c r="B45" s="4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</row>
    <row r="46" spans="1:32">
      <c r="B46" s="44"/>
    </row>
    <row r="47" spans="1:32">
      <c r="B47" s="25" t="s">
        <v>1185</v>
      </c>
      <c r="C47" s="45">
        <v>10</v>
      </c>
      <c r="D47" s="45">
        <v>11</v>
      </c>
      <c r="E47" s="46">
        <v>15</v>
      </c>
      <c r="F47" s="46">
        <v>43</v>
      </c>
      <c r="G47" s="46">
        <v>68</v>
      </c>
      <c r="H47" s="48">
        <v>76</v>
      </c>
      <c r="I47" s="49">
        <v>102</v>
      </c>
      <c r="J47" s="50">
        <v>176</v>
      </c>
      <c r="K47" s="49">
        <v>196</v>
      </c>
      <c r="L47" s="51" t="s">
        <v>1186</v>
      </c>
      <c r="M47" s="52">
        <v>325</v>
      </c>
      <c r="N47" s="46">
        <v>326</v>
      </c>
      <c r="O47" s="53">
        <v>330</v>
      </c>
      <c r="P47" s="53">
        <v>341</v>
      </c>
      <c r="Q47" s="45">
        <v>357</v>
      </c>
      <c r="R47" s="46">
        <v>360</v>
      </c>
      <c r="S47" s="45">
        <v>391</v>
      </c>
      <c r="T47" s="45">
        <v>395</v>
      </c>
      <c r="U47" s="45">
        <v>397</v>
      </c>
      <c r="V47" s="53">
        <v>405</v>
      </c>
      <c r="W47" s="45">
        <v>436</v>
      </c>
      <c r="X47" s="53">
        <v>455</v>
      </c>
      <c r="Y47" s="45">
        <v>457</v>
      </c>
      <c r="Z47" s="45">
        <v>460</v>
      </c>
      <c r="AA47" s="54">
        <v>490</v>
      </c>
    </row>
    <row r="48" spans="1:32" ht="19.5" customHeight="1">
      <c r="A48" t="s">
        <v>1221</v>
      </c>
      <c r="B48" s="25" t="s">
        <v>160</v>
      </c>
      <c r="C48" s="76" t="s">
        <v>1069</v>
      </c>
      <c r="D48" s="76" t="s">
        <v>1058</v>
      </c>
      <c r="E48" s="76" t="s">
        <v>1061</v>
      </c>
      <c r="F48" s="76" t="s">
        <v>1104</v>
      </c>
      <c r="G48" s="76" t="s">
        <v>1065</v>
      </c>
      <c r="H48" s="76" t="s">
        <v>1082</v>
      </c>
      <c r="I48" s="76" t="s">
        <v>754</v>
      </c>
      <c r="J48" s="76" t="s">
        <v>754</v>
      </c>
      <c r="K48" s="76" t="s">
        <v>1061</v>
      </c>
      <c r="L48" s="76" t="s">
        <v>1197</v>
      </c>
      <c r="M48" s="76" t="s">
        <v>761</v>
      </c>
      <c r="N48" s="76" t="s">
        <v>761</v>
      </c>
      <c r="O48" s="76" t="s">
        <v>1061</v>
      </c>
      <c r="P48" s="76" t="s">
        <v>764</v>
      </c>
      <c r="Q48" s="76" t="s">
        <v>1100</v>
      </c>
      <c r="R48" s="77" t="s">
        <v>1061</v>
      </c>
      <c r="S48" s="76" t="s">
        <v>1082</v>
      </c>
      <c r="T48" s="76" t="s">
        <v>1061</v>
      </c>
      <c r="U48" s="76" t="s">
        <v>1046</v>
      </c>
      <c r="V48" s="76" t="s">
        <v>894</v>
      </c>
      <c r="W48" s="76" t="s">
        <v>1096</v>
      </c>
      <c r="X48" s="76" t="s">
        <v>1036</v>
      </c>
      <c r="Y48" s="76" t="s">
        <v>1082</v>
      </c>
      <c r="Z48" s="76" t="s">
        <v>1100</v>
      </c>
      <c r="AA48" s="76" t="s">
        <v>894</v>
      </c>
      <c r="AB48" s="44">
        <v>9.82</v>
      </c>
      <c r="AC48" s="44">
        <v>4.2</v>
      </c>
      <c r="AD48" s="44"/>
      <c r="AE48" s="44"/>
      <c r="AF48" s="25" t="s">
        <v>1222</v>
      </c>
    </row>
    <row r="49" spans="2:32" ht="19.5" customHeight="1">
      <c r="B49" s="25" t="s">
        <v>160</v>
      </c>
      <c r="C49" s="76" t="s">
        <v>1069</v>
      </c>
      <c r="D49" s="76" t="s">
        <v>1058</v>
      </c>
      <c r="E49" s="76" t="s">
        <v>1061</v>
      </c>
      <c r="F49" s="76" t="s">
        <v>1104</v>
      </c>
      <c r="G49" s="76" t="s">
        <v>1065</v>
      </c>
      <c r="H49" s="76" t="s">
        <v>1082</v>
      </c>
      <c r="I49" s="76" t="s">
        <v>754</v>
      </c>
      <c r="J49" s="76" t="s">
        <v>754</v>
      </c>
      <c r="K49" s="76" t="s">
        <v>1061</v>
      </c>
      <c r="L49" s="76" t="s">
        <v>1197</v>
      </c>
      <c r="M49" s="76" t="s">
        <v>761</v>
      </c>
      <c r="N49" s="76" t="s">
        <v>761</v>
      </c>
      <c r="O49" s="76" t="s">
        <v>1061</v>
      </c>
      <c r="P49" s="76" t="s">
        <v>764</v>
      </c>
      <c r="Q49" s="76" t="s">
        <v>1100</v>
      </c>
      <c r="R49" s="77" t="s">
        <v>761</v>
      </c>
      <c r="S49" s="76" t="s">
        <v>1082</v>
      </c>
      <c r="T49" s="76" t="s">
        <v>1061</v>
      </c>
      <c r="U49" s="76" t="s">
        <v>1046</v>
      </c>
      <c r="V49" s="76" t="s">
        <v>894</v>
      </c>
      <c r="W49" s="76" t="s">
        <v>1096</v>
      </c>
      <c r="X49" s="76" t="s">
        <v>1036</v>
      </c>
      <c r="Y49" s="76" t="s">
        <v>1082</v>
      </c>
      <c r="Z49" s="76" t="s">
        <v>1100</v>
      </c>
      <c r="AA49" s="76" t="s">
        <v>894</v>
      </c>
      <c r="AB49" s="44">
        <v>18.649999999999999</v>
      </c>
      <c r="AC49" s="44">
        <v>5.7</v>
      </c>
      <c r="AD49" s="44"/>
      <c r="AE49" s="44"/>
      <c r="AF49" s="25"/>
    </row>
    <row r="50" spans="2:32" ht="19.5" customHeight="1">
      <c r="B50" s="25" t="s">
        <v>166</v>
      </c>
      <c r="C50" s="76" t="s">
        <v>1069</v>
      </c>
      <c r="D50" s="76" t="s">
        <v>1058</v>
      </c>
      <c r="E50" s="76" t="s">
        <v>1061</v>
      </c>
      <c r="F50" s="76" t="s">
        <v>1104</v>
      </c>
      <c r="G50" s="76" t="s">
        <v>1065</v>
      </c>
      <c r="H50" s="76" t="s">
        <v>1082</v>
      </c>
      <c r="I50" s="76" t="s">
        <v>754</v>
      </c>
      <c r="J50" s="76" t="s">
        <v>754</v>
      </c>
      <c r="K50" s="76" t="s">
        <v>1061</v>
      </c>
      <c r="L50" s="76" t="s">
        <v>1197</v>
      </c>
      <c r="M50" s="76" t="s">
        <v>761</v>
      </c>
      <c r="N50" s="76" t="s">
        <v>761</v>
      </c>
      <c r="O50" s="76" t="s">
        <v>1061</v>
      </c>
      <c r="P50" s="76" t="s">
        <v>764</v>
      </c>
      <c r="Q50" s="76" t="s">
        <v>1100</v>
      </c>
      <c r="R50" s="77" t="s">
        <v>1061</v>
      </c>
      <c r="S50" s="76" t="s">
        <v>1082</v>
      </c>
      <c r="T50" s="76" t="s">
        <v>1061</v>
      </c>
      <c r="U50" s="76" t="s">
        <v>1046</v>
      </c>
      <c r="V50" s="76" t="s">
        <v>894</v>
      </c>
      <c r="W50" s="76" t="s">
        <v>1096</v>
      </c>
      <c r="X50" s="76" t="s">
        <v>1036</v>
      </c>
      <c r="Y50" s="76" t="s">
        <v>1082</v>
      </c>
      <c r="Z50" s="77" t="s">
        <v>1100</v>
      </c>
      <c r="AA50" s="76" t="s">
        <v>894</v>
      </c>
      <c r="AB50" s="44" t="s">
        <v>1206</v>
      </c>
      <c r="AC50" s="44" t="s">
        <v>1206</v>
      </c>
      <c r="AD50" s="44"/>
      <c r="AE50" s="44"/>
      <c r="AF50" s="25" t="s">
        <v>1207</v>
      </c>
    </row>
    <row r="51" spans="2:32" ht="19.5" customHeight="1">
      <c r="B51" s="25" t="s">
        <v>166</v>
      </c>
      <c r="C51" s="76" t="s">
        <v>1069</v>
      </c>
      <c r="D51" s="76" t="s">
        <v>1058</v>
      </c>
      <c r="E51" s="76" t="s">
        <v>1061</v>
      </c>
      <c r="F51" s="76" t="s">
        <v>1104</v>
      </c>
      <c r="G51" s="76" t="s">
        <v>1065</v>
      </c>
      <c r="H51" s="76" t="s">
        <v>1082</v>
      </c>
      <c r="I51" s="76" t="s">
        <v>754</v>
      </c>
      <c r="J51" s="76" t="s">
        <v>754</v>
      </c>
      <c r="K51" s="76" t="s">
        <v>1061</v>
      </c>
      <c r="L51" s="76" t="s">
        <v>1197</v>
      </c>
      <c r="M51" s="76" t="s">
        <v>761</v>
      </c>
      <c r="N51" s="76" t="s">
        <v>761</v>
      </c>
      <c r="O51" s="76" t="s">
        <v>1061</v>
      </c>
      <c r="P51" s="76" t="s">
        <v>764</v>
      </c>
      <c r="Q51" s="76" t="s">
        <v>1100</v>
      </c>
      <c r="R51" s="77" t="s">
        <v>761</v>
      </c>
      <c r="S51" s="76" t="s">
        <v>1082</v>
      </c>
      <c r="T51" s="76" t="s">
        <v>1061</v>
      </c>
      <c r="U51" s="76" t="s">
        <v>1046</v>
      </c>
      <c r="V51" s="76" t="s">
        <v>894</v>
      </c>
      <c r="W51" s="76" t="s">
        <v>1096</v>
      </c>
      <c r="X51" s="76" t="s">
        <v>1036</v>
      </c>
      <c r="Y51" s="76" t="s">
        <v>1082</v>
      </c>
      <c r="Z51" s="77" t="s">
        <v>1100</v>
      </c>
      <c r="AA51" s="76" t="s">
        <v>894</v>
      </c>
      <c r="AB51" s="44" t="s">
        <v>1206</v>
      </c>
      <c r="AC51" s="44" t="s">
        <v>1206</v>
      </c>
      <c r="AD51" s="44"/>
      <c r="AE51" s="44"/>
      <c r="AF51" s="25" t="s">
        <v>1207</v>
      </c>
    </row>
    <row r="52" spans="2:32" ht="19.5" customHeight="1">
      <c r="B52" s="25" t="s">
        <v>169</v>
      </c>
      <c r="C52" s="76" t="s">
        <v>1069</v>
      </c>
      <c r="D52" s="76" t="s">
        <v>1058</v>
      </c>
      <c r="E52" s="76" t="s">
        <v>1061</v>
      </c>
      <c r="F52" s="76" t="s">
        <v>1104</v>
      </c>
      <c r="G52" s="77" t="s">
        <v>1092</v>
      </c>
      <c r="H52" s="76" t="s">
        <v>1082</v>
      </c>
      <c r="I52" s="76" t="s">
        <v>754</v>
      </c>
      <c r="J52" s="76" t="s">
        <v>754</v>
      </c>
      <c r="K52" s="76" t="s">
        <v>1061</v>
      </c>
      <c r="L52" s="76" t="s">
        <v>1197</v>
      </c>
      <c r="M52" s="76" t="s">
        <v>761</v>
      </c>
      <c r="N52" s="76" t="s">
        <v>761</v>
      </c>
      <c r="O52" s="76" t="s">
        <v>1061</v>
      </c>
      <c r="P52" s="76" t="s">
        <v>764</v>
      </c>
      <c r="Q52" s="76" t="s">
        <v>1100</v>
      </c>
      <c r="R52" s="77" t="s">
        <v>1061</v>
      </c>
      <c r="S52" s="76" t="s">
        <v>1082</v>
      </c>
      <c r="T52" s="76" t="s">
        <v>1061</v>
      </c>
      <c r="U52" s="76" t="s">
        <v>1046</v>
      </c>
      <c r="V52" s="76" t="s">
        <v>894</v>
      </c>
      <c r="W52" s="76" t="s">
        <v>1096</v>
      </c>
      <c r="X52" s="76" t="s">
        <v>1036</v>
      </c>
      <c r="Y52" s="76" t="s">
        <v>1082</v>
      </c>
      <c r="Z52" s="76" t="s">
        <v>1100</v>
      </c>
      <c r="AA52" s="76" t="s">
        <v>894</v>
      </c>
      <c r="AB52" s="44" t="s">
        <v>1223</v>
      </c>
      <c r="AC52" s="59">
        <v>5</v>
      </c>
      <c r="AD52" s="59"/>
      <c r="AE52" s="59"/>
      <c r="AF52" s="25"/>
    </row>
    <row r="53" spans="2:32" ht="19.5" customHeight="1">
      <c r="B53" s="25" t="s">
        <v>169</v>
      </c>
      <c r="C53" s="76" t="s">
        <v>1069</v>
      </c>
      <c r="D53" s="76" t="s">
        <v>1058</v>
      </c>
      <c r="E53" s="76" t="s">
        <v>1061</v>
      </c>
      <c r="F53" s="76" t="s">
        <v>1104</v>
      </c>
      <c r="G53" s="77" t="s">
        <v>761</v>
      </c>
      <c r="H53" s="76" t="s">
        <v>1082</v>
      </c>
      <c r="I53" s="76" t="s">
        <v>754</v>
      </c>
      <c r="J53" s="76" t="s">
        <v>754</v>
      </c>
      <c r="K53" s="76" t="s">
        <v>1061</v>
      </c>
      <c r="L53" s="76" t="s">
        <v>1197</v>
      </c>
      <c r="M53" s="76" t="s">
        <v>761</v>
      </c>
      <c r="N53" s="76" t="s">
        <v>761</v>
      </c>
      <c r="O53" s="76" t="s">
        <v>1061</v>
      </c>
      <c r="P53" s="76" t="s">
        <v>764</v>
      </c>
      <c r="Q53" s="76" t="s">
        <v>1100</v>
      </c>
      <c r="R53" s="77" t="s">
        <v>1061</v>
      </c>
      <c r="S53" s="76" t="s">
        <v>1082</v>
      </c>
      <c r="T53" s="76" t="s">
        <v>1061</v>
      </c>
      <c r="U53" s="76" t="s">
        <v>1046</v>
      </c>
      <c r="V53" s="76" t="s">
        <v>894</v>
      </c>
      <c r="W53" s="76" t="s">
        <v>1096</v>
      </c>
      <c r="X53" s="76" t="s">
        <v>1036</v>
      </c>
      <c r="Y53" s="76" t="s">
        <v>1082</v>
      </c>
      <c r="Z53" s="76" t="s">
        <v>1100</v>
      </c>
      <c r="AA53" s="76" t="s">
        <v>894</v>
      </c>
      <c r="AB53" s="44" t="s">
        <v>1224</v>
      </c>
      <c r="AC53" s="59">
        <v>4</v>
      </c>
      <c r="AD53" s="57">
        <v>13.5</v>
      </c>
      <c r="AE53" s="57">
        <v>15.5</v>
      </c>
      <c r="AF53" s="25" t="s">
        <v>1225</v>
      </c>
    </row>
    <row r="54" spans="2:32" ht="19.5" customHeight="1">
      <c r="B54" s="25" t="s">
        <v>169</v>
      </c>
      <c r="C54" s="76" t="s">
        <v>1069</v>
      </c>
      <c r="D54" s="76" t="s">
        <v>1058</v>
      </c>
      <c r="E54" s="76" t="s">
        <v>1061</v>
      </c>
      <c r="F54" s="76" t="s">
        <v>1104</v>
      </c>
      <c r="G54" s="77" t="s">
        <v>761</v>
      </c>
      <c r="H54" s="76" t="s">
        <v>1082</v>
      </c>
      <c r="I54" s="76" t="s">
        <v>754</v>
      </c>
      <c r="J54" s="76" t="s">
        <v>754</v>
      </c>
      <c r="K54" s="76" t="s">
        <v>1061</v>
      </c>
      <c r="L54" s="76" t="s">
        <v>1197</v>
      </c>
      <c r="M54" s="76" t="s">
        <v>761</v>
      </c>
      <c r="N54" s="76" t="s">
        <v>761</v>
      </c>
      <c r="O54" s="76" t="s">
        <v>1061</v>
      </c>
      <c r="P54" s="76" t="s">
        <v>764</v>
      </c>
      <c r="Q54" s="76" t="s">
        <v>1100</v>
      </c>
      <c r="R54" s="77" t="s">
        <v>761</v>
      </c>
      <c r="S54" s="76" t="s">
        <v>1082</v>
      </c>
      <c r="T54" s="76" t="s">
        <v>1061</v>
      </c>
      <c r="U54" s="76" t="s">
        <v>1046</v>
      </c>
      <c r="V54" s="76" t="s">
        <v>894</v>
      </c>
      <c r="W54" s="76" t="s">
        <v>1096</v>
      </c>
      <c r="X54" s="76" t="s">
        <v>1036</v>
      </c>
      <c r="Y54" s="76" t="s">
        <v>1082</v>
      </c>
      <c r="Z54" s="76" t="s">
        <v>1100</v>
      </c>
      <c r="AA54" s="76" t="s">
        <v>894</v>
      </c>
      <c r="AB54" s="44">
        <v>1.01</v>
      </c>
      <c r="AC54" s="25"/>
      <c r="AD54" s="25"/>
      <c r="AE54" s="25"/>
      <c r="AF54" s="25"/>
    </row>
    <row r="55" spans="2:32" ht="19.5" customHeight="1">
      <c r="B55" s="25" t="s">
        <v>172</v>
      </c>
      <c r="C55" s="76" t="s">
        <v>1069</v>
      </c>
      <c r="D55" s="76" t="s">
        <v>1058</v>
      </c>
      <c r="E55" s="76" t="s">
        <v>1061</v>
      </c>
      <c r="F55" s="76" t="s">
        <v>1104</v>
      </c>
      <c r="G55" s="78" t="s">
        <v>761</v>
      </c>
      <c r="H55" s="76" t="s">
        <v>1082</v>
      </c>
      <c r="I55" s="76" t="s">
        <v>754</v>
      </c>
      <c r="J55" s="76" t="s">
        <v>754</v>
      </c>
      <c r="K55" s="76" t="s">
        <v>1061</v>
      </c>
      <c r="L55" s="76" t="s">
        <v>1197</v>
      </c>
      <c r="M55" s="77" t="s">
        <v>753</v>
      </c>
      <c r="N55" s="76" t="s">
        <v>761</v>
      </c>
      <c r="O55" s="76" t="s">
        <v>1061</v>
      </c>
      <c r="P55" s="76" t="s">
        <v>764</v>
      </c>
      <c r="Q55" s="76" t="s">
        <v>1100</v>
      </c>
      <c r="R55" s="79" t="s">
        <v>1061</v>
      </c>
      <c r="S55" s="76" t="s">
        <v>1082</v>
      </c>
      <c r="T55" s="76" t="s">
        <v>1061</v>
      </c>
      <c r="U55" s="76" t="s">
        <v>1046</v>
      </c>
      <c r="V55" s="76" t="s">
        <v>894</v>
      </c>
      <c r="W55" s="76" t="s">
        <v>1096</v>
      </c>
      <c r="X55" s="76" t="s">
        <v>1036</v>
      </c>
      <c r="Y55" s="76" t="s">
        <v>1082</v>
      </c>
      <c r="Z55" s="76" t="s">
        <v>1100</v>
      </c>
      <c r="AA55" s="76" t="s">
        <v>894</v>
      </c>
      <c r="AB55" s="44">
        <v>2.4500000000000002</v>
      </c>
      <c r="AC55" s="44">
        <v>5</v>
      </c>
      <c r="AD55" s="57">
        <v>27.92</v>
      </c>
      <c r="AE55" s="57">
        <v>5.5</v>
      </c>
      <c r="AF55" s="25" t="s">
        <v>1226</v>
      </c>
    </row>
    <row r="56" spans="2:32" ht="19.5" customHeight="1">
      <c r="B56" s="25" t="s">
        <v>172</v>
      </c>
      <c r="C56" s="76" t="s">
        <v>1069</v>
      </c>
      <c r="D56" s="76" t="s">
        <v>1058</v>
      </c>
      <c r="E56" s="76" t="s">
        <v>1061</v>
      </c>
      <c r="F56" s="76" t="s">
        <v>1104</v>
      </c>
      <c r="G56" s="78" t="s">
        <v>761</v>
      </c>
      <c r="H56" s="76" t="s">
        <v>1082</v>
      </c>
      <c r="I56" s="76" t="s">
        <v>754</v>
      </c>
      <c r="J56" s="76" t="s">
        <v>754</v>
      </c>
      <c r="K56" s="76" t="s">
        <v>1061</v>
      </c>
      <c r="L56" s="76" t="s">
        <v>1197</v>
      </c>
      <c r="M56" s="77" t="s">
        <v>1054</v>
      </c>
      <c r="N56" s="76" t="s">
        <v>761</v>
      </c>
      <c r="O56" s="76" t="s">
        <v>1061</v>
      </c>
      <c r="P56" s="76" t="s">
        <v>764</v>
      </c>
      <c r="Q56" s="76" t="s">
        <v>1100</v>
      </c>
      <c r="R56" s="79" t="s">
        <v>1061</v>
      </c>
      <c r="S56" s="76" t="s">
        <v>1082</v>
      </c>
      <c r="T56" s="76" t="s">
        <v>1061</v>
      </c>
      <c r="U56" s="76" t="s">
        <v>1046</v>
      </c>
      <c r="V56" s="76" t="s">
        <v>894</v>
      </c>
      <c r="W56" s="76" t="s">
        <v>1096</v>
      </c>
      <c r="X56" s="76" t="s">
        <v>1036</v>
      </c>
      <c r="Y56" s="76" t="s">
        <v>1082</v>
      </c>
      <c r="Z56" s="76" t="s">
        <v>1100</v>
      </c>
      <c r="AA56" s="80" t="s">
        <v>894</v>
      </c>
      <c r="AB56" s="44">
        <v>4.76</v>
      </c>
      <c r="AC56" s="44">
        <v>6</v>
      </c>
      <c r="AD56" s="57">
        <v>64.2</v>
      </c>
      <c r="AE56" s="57">
        <v>5.8</v>
      </c>
      <c r="AF56" s="25"/>
    </row>
    <row r="57" spans="2:32" ht="19.5" customHeight="1">
      <c r="B57" s="25" t="s">
        <v>175</v>
      </c>
      <c r="C57" s="76" t="s">
        <v>1069</v>
      </c>
      <c r="D57" s="76" t="s">
        <v>1058</v>
      </c>
      <c r="E57" s="76" t="s">
        <v>1061</v>
      </c>
      <c r="F57" s="76" t="s">
        <v>1104</v>
      </c>
      <c r="G57" s="79" t="s">
        <v>761</v>
      </c>
      <c r="H57" s="76" t="s">
        <v>1082</v>
      </c>
      <c r="I57" s="76" t="s">
        <v>754</v>
      </c>
      <c r="J57" s="76" t="s">
        <v>754</v>
      </c>
      <c r="K57" s="76" t="s">
        <v>1061</v>
      </c>
      <c r="L57" s="76" t="s">
        <v>1197</v>
      </c>
      <c r="M57" s="76" t="s">
        <v>761</v>
      </c>
      <c r="N57" s="76" t="s">
        <v>761</v>
      </c>
      <c r="O57" s="76" t="s">
        <v>1061</v>
      </c>
      <c r="P57" s="76" t="s">
        <v>764</v>
      </c>
      <c r="Q57" s="76" t="s">
        <v>1100</v>
      </c>
      <c r="R57" s="79" t="s">
        <v>1061</v>
      </c>
      <c r="S57" s="76" t="s">
        <v>1082</v>
      </c>
      <c r="T57" s="76" t="s">
        <v>1061</v>
      </c>
      <c r="U57" s="76" t="s">
        <v>1046</v>
      </c>
      <c r="V57" s="76" t="s">
        <v>894</v>
      </c>
      <c r="W57" s="77" t="s">
        <v>1096</v>
      </c>
      <c r="X57" s="76" t="s">
        <v>1036</v>
      </c>
      <c r="Y57" s="76" t="s">
        <v>1082</v>
      </c>
      <c r="Z57" s="76" t="s">
        <v>1100</v>
      </c>
      <c r="AA57" s="80" t="s">
        <v>894</v>
      </c>
      <c r="AB57" s="25"/>
      <c r="AC57" s="25"/>
      <c r="AD57" s="25"/>
      <c r="AE57" s="25"/>
      <c r="AF57" s="25" t="s">
        <v>1227</v>
      </c>
    </row>
    <row r="58" spans="2:32" ht="19.5" customHeight="1">
      <c r="B58" s="25" t="s">
        <v>175</v>
      </c>
      <c r="C58" s="76" t="s">
        <v>1069</v>
      </c>
      <c r="D58" s="76" t="s">
        <v>1058</v>
      </c>
      <c r="E58" s="76" t="s">
        <v>1061</v>
      </c>
      <c r="F58" s="76" t="s">
        <v>1104</v>
      </c>
      <c r="G58" s="79" t="s">
        <v>761</v>
      </c>
      <c r="H58" s="76" t="s">
        <v>1082</v>
      </c>
      <c r="I58" s="76" t="s">
        <v>754</v>
      </c>
      <c r="J58" s="76" t="s">
        <v>754</v>
      </c>
      <c r="K58" s="76" t="s">
        <v>1061</v>
      </c>
      <c r="L58" s="76" t="s">
        <v>1197</v>
      </c>
      <c r="M58" s="76" t="s">
        <v>1054</v>
      </c>
      <c r="N58" s="76" t="s">
        <v>761</v>
      </c>
      <c r="O58" s="76" t="s">
        <v>1061</v>
      </c>
      <c r="P58" s="76" t="s">
        <v>764</v>
      </c>
      <c r="Q58" s="76" t="s">
        <v>1100</v>
      </c>
      <c r="R58" s="79" t="s">
        <v>1061</v>
      </c>
      <c r="S58" s="76" t="s">
        <v>1082</v>
      </c>
      <c r="T58" s="76" t="s">
        <v>1061</v>
      </c>
      <c r="U58" s="76" t="s">
        <v>1046</v>
      </c>
      <c r="V58" s="76" t="s">
        <v>894</v>
      </c>
      <c r="W58" s="77" t="s">
        <v>1096</v>
      </c>
      <c r="X58" s="76" t="s">
        <v>1036</v>
      </c>
      <c r="Y58" s="76" t="s">
        <v>1082</v>
      </c>
      <c r="Z58" s="76" t="s">
        <v>1100</v>
      </c>
      <c r="AA58" s="80" t="s">
        <v>894</v>
      </c>
      <c r="AB58" s="25"/>
      <c r="AC58" s="25"/>
      <c r="AD58" s="25"/>
      <c r="AE58" s="25"/>
      <c r="AF58" s="25"/>
    </row>
    <row r="59" spans="2:32" ht="19.5" customHeight="1">
      <c r="B59" s="25" t="s">
        <v>175</v>
      </c>
      <c r="C59" s="76" t="s">
        <v>1069</v>
      </c>
      <c r="D59" s="76" t="s">
        <v>1058</v>
      </c>
      <c r="E59" s="76" t="s">
        <v>1061</v>
      </c>
      <c r="F59" s="76" t="s">
        <v>1104</v>
      </c>
      <c r="G59" s="78" t="s">
        <v>761</v>
      </c>
      <c r="H59" s="76" t="s">
        <v>1082</v>
      </c>
      <c r="I59" s="76" t="s">
        <v>754</v>
      </c>
      <c r="J59" s="76" t="s">
        <v>754</v>
      </c>
      <c r="K59" s="76" t="s">
        <v>1061</v>
      </c>
      <c r="L59" s="76" t="s">
        <v>1197</v>
      </c>
      <c r="M59" s="78" t="s">
        <v>753</v>
      </c>
      <c r="N59" s="76" t="s">
        <v>761</v>
      </c>
      <c r="O59" s="76" t="s">
        <v>1061</v>
      </c>
      <c r="P59" s="76" t="s">
        <v>764</v>
      </c>
      <c r="Q59" s="76" t="s">
        <v>1100</v>
      </c>
      <c r="R59" s="79" t="s">
        <v>1061</v>
      </c>
      <c r="S59" s="76" t="s">
        <v>1082</v>
      </c>
      <c r="T59" s="76" t="s">
        <v>1061</v>
      </c>
      <c r="U59" s="76" t="s">
        <v>1046</v>
      </c>
      <c r="V59" s="76" t="s">
        <v>894</v>
      </c>
      <c r="W59" s="77" t="s">
        <v>1096</v>
      </c>
      <c r="X59" s="76" t="s">
        <v>1036</v>
      </c>
      <c r="Y59" s="76" t="s">
        <v>1082</v>
      </c>
      <c r="Z59" s="76" t="s">
        <v>1100</v>
      </c>
      <c r="AA59" s="80" t="s">
        <v>894</v>
      </c>
      <c r="AB59" s="25"/>
      <c r="AC59" s="25"/>
      <c r="AD59" s="25"/>
      <c r="AE59" s="25"/>
      <c r="AF59" s="25"/>
    </row>
    <row r="60" spans="2:32" ht="19.5" customHeight="1">
      <c r="B60" s="25" t="s">
        <v>178</v>
      </c>
      <c r="C60" s="76" t="s">
        <v>1069</v>
      </c>
      <c r="D60" s="76" t="s">
        <v>1058</v>
      </c>
      <c r="E60" s="76" t="s">
        <v>1061</v>
      </c>
      <c r="F60" s="76" t="s">
        <v>1104</v>
      </c>
      <c r="G60" s="78" t="s">
        <v>761</v>
      </c>
      <c r="H60" s="76" t="s">
        <v>1082</v>
      </c>
      <c r="I60" s="76" t="s">
        <v>754</v>
      </c>
      <c r="J60" s="76" t="s">
        <v>754</v>
      </c>
      <c r="K60" s="76" t="s">
        <v>1061</v>
      </c>
      <c r="L60" s="76" t="s">
        <v>1197</v>
      </c>
      <c r="M60" s="79" t="s">
        <v>753</v>
      </c>
      <c r="N60" s="76" t="s">
        <v>761</v>
      </c>
      <c r="O60" s="76" t="s">
        <v>1061</v>
      </c>
      <c r="P60" s="76" t="s">
        <v>764</v>
      </c>
      <c r="Q60" s="76" t="s">
        <v>1100</v>
      </c>
      <c r="R60" s="79" t="s">
        <v>1061</v>
      </c>
      <c r="S60" s="77" t="s">
        <v>1082</v>
      </c>
      <c r="T60" s="76" t="s">
        <v>1061</v>
      </c>
      <c r="U60" s="76" t="s">
        <v>1046</v>
      </c>
      <c r="V60" s="76" t="s">
        <v>894</v>
      </c>
      <c r="W60" s="76" t="s">
        <v>1096</v>
      </c>
      <c r="X60" s="76" t="s">
        <v>1036</v>
      </c>
      <c r="Y60" s="76" t="s">
        <v>1082</v>
      </c>
      <c r="Z60" s="76" t="s">
        <v>1100</v>
      </c>
      <c r="AA60" s="80" t="s">
        <v>894</v>
      </c>
      <c r="AB60" s="25"/>
      <c r="AC60" s="25"/>
      <c r="AD60" s="25"/>
      <c r="AE60" s="25"/>
      <c r="AF60" s="25" t="s">
        <v>1228</v>
      </c>
    </row>
    <row r="61" spans="2:32" ht="19.5" customHeight="1">
      <c r="B61" s="25" t="s">
        <v>181</v>
      </c>
      <c r="C61" s="76" t="s">
        <v>1069</v>
      </c>
      <c r="D61" s="76" t="s">
        <v>1058</v>
      </c>
      <c r="E61" s="76" t="s">
        <v>1061</v>
      </c>
      <c r="F61" s="76" t="s">
        <v>1104</v>
      </c>
      <c r="G61" s="78" t="s">
        <v>761</v>
      </c>
      <c r="H61" s="76" t="s">
        <v>1082</v>
      </c>
      <c r="I61" s="76" t="s">
        <v>754</v>
      </c>
      <c r="J61" s="76" t="s">
        <v>754</v>
      </c>
      <c r="K61" s="76" t="s">
        <v>1061</v>
      </c>
      <c r="L61" s="76" t="s">
        <v>1197</v>
      </c>
      <c r="M61" s="79" t="s">
        <v>753</v>
      </c>
      <c r="N61" s="76" t="s">
        <v>761</v>
      </c>
      <c r="O61" s="76" t="s">
        <v>1061</v>
      </c>
      <c r="P61" s="76" t="s">
        <v>764</v>
      </c>
      <c r="Q61" s="77" t="s">
        <v>1100</v>
      </c>
      <c r="R61" s="79" t="s">
        <v>1061</v>
      </c>
      <c r="S61" s="76" t="s">
        <v>1082</v>
      </c>
      <c r="T61" s="76" t="s">
        <v>1061</v>
      </c>
      <c r="U61" s="76" t="s">
        <v>1046</v>
      </c>
      <c r="V61" s="76" t="s">
        <v>894</v>
      </c>
      <c r="W61" s="76" t="s">
        <v>1096</v>
      </c>
      <c r="X61" s="76" t="s">
        <v>1036</v>
      </c>
      <c r="Y61" s="76" t="s">
        <v>1082</v>
      </c>
      <c r="Z61" s="76" t="s">
        <v>1100</v>
      </c>
      <c r="AA61" s="80" t="s">
        <v>894</v>
      </c>
      <c r="AB61" s="25"/>
      <c r="AC61" s="25"/>
      <c r="AD61" s="25"/>
      <c r="AE61" s="25"/>
      <c r="AF61" s="25" t="s">
        <v>1207</v>
      </c>
    </row>
    <row r="62" spans="2:32" ht="19.5" customHeight="1">
      <c r="B62" s="25" t="s">
        <v>183</v>
      </c>
      <c r="C62" s="76" t="s">
        <v>1069</v>
      </c>
      <c r="D62" s="76" t="s">
        <v>1058</v>
      </c>
      <c r="E62" s="77" t="s">
        <v>1061</v>
      </c>
      <c r="F62" s="76" t="s">
        <v>1104</v>
      </c>
      <c r="G62" s="78" t="s">
        <v>761</v>
      </c>
      <c r="H62" s="76" t="s">
        <v>1082</v>
      </c>
      <c r="I62" s="76" t="s">
        <v>754</v>
      </c>
      <c r="J62" s="76" t="s">
        <v>754</v>
      </c>
      <c r="K62" s="76" t="s">
        <v>1061</v>
      </c>
      <c r="L62" s="76" t="s">
        <v>1197</v>
      </c>
      <c r="M62" s="79" t="s">
        <v>753</v>
      </c>
      <c r="N62" s="76" t="s">
        <v>761</v>
      </c>
      <c r="O62" s="76" t="s">
        <v>1061</v>
      </c>
      <c r="P62" s="76" t="s">
        <v>764</v>
      </c>
      <c r="Q62" s="76" t="s">
        <v>1100</v>
      </c>
      <c r="R62" s="79" t="s">
        <v>1061</v>
      </c>
      <c r="S62" s="76" t="s">
        <v>1082</v>
      </c>
      <c r="T62" s="76" t="s">
        <v>1061</v>
      </c>
      <c r="U62" s="76" t="s">
        <v>1046</v>
      </c>
      <c r="V62" s="76" t="s">
        <v>894</v>
      </c>
      <c r="W62" s="76" t="s">
        <v>1096</v>
      </c>
      <c r="X62" s="76" t="s">
        <v>1036</v>
      </c>
      <c r="Y62" s="76" t="s">
        <v>1082</v>
      </c>
      <c r="Z62" s="76" t="s">
        <v>1100</v>
      </c>
      <c r="AA62" s="80" t="s">
        <v>894</v>
      </c>
      <c r="AB62" s="25"/>
      <c r="AC62" s="25"/>
      <c r="AD62" s="25"/>
      <c r="AE62" s="25"/>
      <c r="AF62" s="25" t="s">
        <v>1229</v>
      </c>
    </row>
    <row r="63" spans="2:32" ht="19.5" customHeight="1">
      <c r="B63" s="25" t="s">
        <v>188</v>
      </c>
      <c r="C63" s="76" t="s">
        <v>1069</v>
      </c>
      <c r="D63" s="76" t="s">
        <v>1058</v>
      </c>
      <c r="E63" s="76" t="s">
        <v>1061</v>
      </c>
      <c r="F63" s="76" t="s">
        <v>1104</v>
      </c>
      <c r="G63" s="78" t="s">
        <v>761</v>
      </c>
      <c r="H63" s="76" t="s">
        <v>1082</v>
      </c>
      <c r="I63" s="76" t="s">
        <v>754</v>
      </c>
      <c r="J63" s="76" t="s">
        <v>754</v>
      </c>
      <c r="K63" s="76" t="s">
        <v>1061</v>
      </c>
      <c r="L63" s="76" t="s">
        <v>1197</v>
      </c>
      <c r="M63" s="79" t="s">
        <v>753</v>
      </c>
      <c r="N63" s="76" t="s">
        <v>761</v>
      </c>
      <c r="O63" s="76" t="s">
        <v>1061</v>
      </c>
      <c r="P63" s="76" t="s">
        <v>764</v>
      </c>
      <c r="Q63" s="76" t="s">
        <v>1100</v>
      </c>
      <c r="R63" s="79" t="s">
        <v>1061</v>
      </c>
      <c r="S63" s="76" t="s">
        <v>1082</v>
      </c>
      <c r="T63" s="77" t="s">
        <v>753</v>
      </c>
      <c r="U63" s="76" t="s">
        <v>1046</v>
      </c>
      <c r="V63" s="76" t="s">
        <v>894</v>
      </c>
      <c r="W63" s="76" t="s">
        <v>1096</v>
      </c>
      <c r="X63" s="76" t="s">
        <v>1036</v>
      </c>
      <c r="Y63" s="76" t="s">
        <v>1082</v>
      </c>
      <c r="Z63" s="76" t="s">
        <v>1100</v>
      </c>
      <c r="AA63" s="80" t="s">
        <v>894</v>
      </c>
      <c r="AB63" s="75">
        <v>7</v>
      </c>
      <c r="AC63" s="75">
        <v>1.75</v>
      </c>
      <c r="AD63" s="75">
        <v>120</v>
      </c>
      <c r="AE63" s="75">
        <v>0.5</v>
      </c>
      <c r="AF63" s="25"/>
    </row>
    <row r="64" spans="2:32" ht="19.5" customHeight="1">
      <c r="B64" s="25" t="s">
        <v>196</v>
      </c>
      <c r="C64" s="76" t="s">
        <v>1069</v>
      </c>
      <c r="D64" s="76" t="s">
        <v>1058</v>
      </c>
      <c r="E64" s="76" t="s">
        <v>1061</v>
      </c>
      <c r="F64" s="78" t="s">
        <v>892</v>
      </c>
      <c r="G64" s="78" t="s">
        <v>761</v>
      </c>
      <c r="H64" s="76" t="s">
        <v>1082</v>
      </c>
      <c r="I64" s="76" t="s">
        <v>754</v>
      </c>
      <c r="J64" s="76" t="s">
        <v>754</v>
      </c>
      <c r="K64" s="76" t="s">
        <v>1061</v>
      </c>
      <c r="L64" s="76" t="s">
        <v>1197</v>
      </c>
      <c r="M64" s="79" t="s">
        <v>753</v>
      </c>
      <c r="N64" s="76" t="s">
        <v>761</v>
      </c>
      <c r="O64" s="76" t="s">
        <v>1061</v>
      </c>
      <c r="P64" s="76" t="s">
        <v>764</v>
      </c>
      <c r="Q64" s="76" t="s">
        <v>1100</v>
      </c>
      <c r="R64" s="79" t="s">
        <v>1061</v>
      </c>
      <c r="S64" s="76" t="s">
        <v>1082</v>
      </c>
      <c r="T64" s="76" t="s">
        <v>1061</v>
      </c>
      <c r="U64" s="76" t="s">
        <v>1046</v>
      </c>
      <c r="V64" s="76" t="s">
        <v>894</v>
      </c>
      <c r="W64" s="76" t="s">
        <v>1096</v>
      </c>
      <c r="X64" s="76" t="s">
        <v>1036</v>
      </c>
      <c r="Y64" s="76" t="s">
        <v>1082</v>
      </c>
      <c r="Z64" s="76" t="s">
        <v>1100</v>
      </c>
      <c r="AA64" s="80" t="s">
        <v>894</v>
      </c>
      <c r="AB64" s="75">
        <v>0.5</v>
      </c>
      <c r="AC64" s="75">
        <v>2.25</v>
      </c>
      <c r="AD64" s="75">
        <v>26</v>
      </c>
      <c r="AE64" s="75">
        <v>7.75</v>
      </c>
      <c r="AF64" s="25"/>
    </row>
    <row r="65" spans="2:32" ht="19.5" customHeight="1">
      <c r="B65" s="25" t="s">
        <v>196</v>
      </c>
      <c r="C65" s="76" t="s">
        <v>1069</v>
      </c>
      <c r="D65" s="76" t="s">
        <v>1058</v>
      </c>
      <c r="E65" s="76" t="s">
        <v>1061</v>
      </c>
      <c r="F65" s="78" t="s">
        <v>764</v>
      </c>
      <c r="G65" s="78" t="s">
        <v>761</v>
      </c>
      <c r="H65" s="76" t="s">
        <v>1082</v>
      </c>
      <c r="I65" s="76" t="s">
        <v>754</v>
      </c>
      <c r="J65" s="76" t="s">
        <v>754</v>
      </c>
      <c r="K65" s="76" t="s">
        <v>1061</v>
      </c>
      <c r="L65" s="76" t="s">
        <v>1197</v>
      </c>
      <c r="M65" s="79" t="s">
        <v>753</v>
      </c>
      <c r="N65" s="76" t="s">
        <v>761</v>
      </c>
      <c r="O65" s="76" t="s">
        <v>1061</v>
      </c>
      <c r="P65" s="76" t="s">
        <v>764</v>
      </c>
      <c r="Q65" s="76" t="s">
        <v>1100</v>
      </c>
      <c r="R65" s="79" t="s">
        <v>1061</v>
      </c>
      <c r="S65" s="76" t="s">
        <v>1082</v>
      </c>
      <c r="T65" s="76" t="s">
        <v>1061</v>
      </c>
      <c r="U65" s="76" t="s">
        <v>1046</v>
      </c>
      <c r="V65" s="76" t="s">
        <v>894</v>
      </c>
      <c r="W65" s="76" t="s">
        <v>1096</v>
      </c>
      <c r="X65" s="76" t="s">
        <v>1036</v>
      </c>
      <c r="Y65" s="76" t="s">
        <v>1082</v>
      </c>
      <c r="Z65" s="76" t="s">
        <v>1100</v>
      </c>
      <c r="AA65" s="80" t="s">
        <v>894</v>
      </c>
      <c r="AB65" s="75">
        <v>1.26</v>
      </c>
      <c r="AC65" s="75">
        <v>3.25</v>
      </c>
      <c r="AD65" s="75">
        <v>25</v>
      </c>
      <c r="AE65" s="75">
        <v>4.25</v>
      </c>
      <c r="AF65" s="25"/>
    </row>
    <row r="66" spans="2:32" ht="19.5" customHeight="1">
      <c r="B66" s="25" t="s">
        <v>1230</v>
      </c>
      <c r="C66" s="76" t="s">
        <v>1069</v>
      </c>
      <c r="D66" s="76" t="s">
        <v>1058</v>
      </c>
      <c r="E66" s="76" t="s">
        <v>1061</v>
      </c>
      <c r="F66" s="78" t="s">
        <v>892</v>
      </c>
      <c r="G66" s="78" t="s">
        <v>761</v>
      </c>
      <c r="H66" s="76" t="s">
        <v>1082</v>
      </c>
      <c r="I66" s="76" t="s">
        <v>754</v>
      </c>
      <c r="J66" s="76" t="s">
        <v>754</v>
      </c>
      <c r="K66" s="76" t="s">
        <v>1061</v>
      </c>
      <c r="L66" s="76" t="s">
        <v>1197</v>
      </c>
      <c r="M66" s="79" t="s">
        <v>753</v>
      </c>
      <c r="N66" s="76" t="s">
        <v>1231</v>
      </c>
      <c r="O66" s="76" t="s">
        <v>1061</v>
      </c>
      <c r="P66" s="76" t="s">
        <v>764</v>
      </c>
      <c r="Q66" s="76" t="s">
        <v>1100</v>
      </c>
      <c r="R66" s="79" t="s">
        <v>1061</v>
      </c>
      <c r="S66" s="76" t="s">
        <v>1082</v>
      </c>
      <c r="T66" s="78" t="s">
        <v>753</v>
      </c>
      <c r="U66" s="76" t="s">
        <v>1046</v>
      </c>
      <c r="V66" s="76" t="s">
        <v>894</v>
      </c>
      <c r="W66" s="76" t="s">
        <v>1096</v>
      </c>
      <c r="X66" s="76" t="s">
        <v>1036</v>
      </c>
      <c r="Y66" s="76" t="s">
        <v>1082</v>
      </c>
      <c r="Z66" s="76" t="s">
        <v>1100</v>
      </c>
      <c r="AA66" s="80" t="s">
        <v>894</v>
      </c>
      <c r="AB66" s="75">
        <v>1.1000000000000001</v>
      </c>
      <c r="AC66" s="75">
        <v>4</v>
      </c>
      <c r="AD66" s="75">
        <v>225</v>
      </c>
      <c r="AE66" s="75">
        <v>8.5</v>
      </c>
      <c r="AF66" s="25"/>
    </row>
    <row r="67" spans="2:32" ht="19.5" customHeight="1">
      <c r="B67" s="25" t="s">
        <v>1230</v>
      </c>
      <c r="C67" s="76" t="s">
        <v>1069</v>
      </c>
      <c r="D67" s="76" t="s">
        <v>1058</v>
      </c>
      <c r="E67" s="76" t="s">
        <v>1061</v>
      </c>
      <c r="F67" s="78" t="s">
        <v>764</v>
      </c>
      <c r="G67" s="78" t="s">
        <v>761</v>
      </c>
      <c r="H67" s="76" t="s">
        <v>1082</v>
      </c>
      <c r="I67" s="76" t="s">
        <v>754</v>
      </c>
      <c r="J67" s="76" t="s">
        <v>754</v>
      </c>
      <c r="K67" s="76" t="s">
        <v>1061</v>
      </c>
      <c r="L67" s="76" t="s">
        <v>1197</v>
      </c>
      <c r="M67" s="79" t="s">
        <v>753</v>
      </c>
      <c r="N67" s="76" t="s">
        <v>761</v>
      </c>
      <c r="O67" s="76" t="s">
        <v>1061</v>
      </c>
      <c r="P67" s="76" t="s">
        <v>764</v>
      </c>
      <c r="Q67" s="76" t="s">
        <v>1100</v>
      </c>
      <c r="R67" s="79" t="s">
        <v>1061</v>
      </c>
      <c r="S67" s="76" t="s">
        <v>1082</v>
      </c>
      <c r="T67" s="78" t="s">
        <v>753</v>
      </c>
      <c r="U67" s="76" t="s">
        <v>1046</v>
      </c>
      <c r="V67" s="76" t="s">
        <v>894</v>
      </c>
      <c r="W67" s="76" t="s">
        <v>1096</v>
      </c>
      <c r="X67" s="76" t="s">
        <v>1036</v>
      </c>
      <c r="Y67" s="76" t="s">
        <v>1082</v>
      </c>
      <c r="Z67" s="76" t="s">
        <v>1100</v>
      </c>
      <c r="AA67" s="80" t="s">
        <v>894</v>
      </c>
      <c r="AB67" s="75">
        <v>5.5</v>
      </c>
      <c r="AC67" s="75">
        <v>3</v>
      </c>
      <c r="AD67" s="75">
        <v>469</v>
      </c>
      <c r="AE67" s="75">
        <v>4</v>
      </c>
      <c r="AF67" s="25"/>
    </row>
    <row r="68" spans="2:32" ht="19.5" customHeight="1">
      <c r="B68" s="25" t="s">
        <v>392</v>
      </c>
      <c r="C68" s="77" t="s">
        <v>1069</v>
      </c>
      <c r="D68" s="76" t="s">
        <v>1058</v>
      </c>
      <c r="E68" s="76" t="s">
        <v>1061</v>
      </c>
      <c r="F68" s="78" t="s">
        <v>1232</v>
      </c>
      <c r="G68" s="78" t="s">
        <v>761</v>
      </c>
      <c r="H68" s="76" t="s">
        <v>1082</v>
      </c>
      <c r="I68" s="76" t="s">
        <v>754</v>
      </c>
      <c r="J68" s="76" t="s">
        <v>754</v>
      </c>
      <c r="K68" s="76" t="s">
        <v>1061</v>
      </c>
      <c r="L68" s="76" t="s">
        <v>1197</v>
      </c>
      <c r="M68" s="79" t="s">
        <v>753</v>
      </c>
      <c r="N68" s="76" t="s">
        <v>761</v>
      </c>
      <c r="O68" s="76" t="s">
        <v>1061</v>
      </c>
      <c r="P68" s="76" t="s">
        <v>764</v>
      </c>
      <c r="Q68" s="76" t="s">
        <v>1100</v>
      </c>
      <c r="R68" s="79" t="s">
        <v>1061</v>
      </c>
      <c r="S68" s="76" t="s">
        <v>1082</v>
      </c>
      <c r="T68" s="78" t="s">
        <v>753</v>
      </c>
      <c r="U68" s="76" t="s">
        <v>1046</v>
      </c>
      <c r="V68" s="76" t="s">
        <v>894</v>
      </c>
      <c r="W68" s="76" t="s">
        <v>1096</v>
      </c>
      <c r="X68" s="76" t="s">
        <v>1036</v>
      </c>
      <c r="Y68" s="76" t="s">
        <v>1082</v>
      </c>
      <c r="Z68" s="76" t="s">
        <v>1100</v>
      </c>
      <c r="AA68" s="80" t="s">
        <v>894</v>
      </c>
      <c r="AB68" s="25"/>
      <c r="AC68" s="25"/>
      <c r="AD68" s="25"/>
      <c r="AE68" s="25"/>
      <c r="AF68" s="25" t="s">
        <v>1207</v>
      </c>
    </row>
    <row r="69" spans="2:32" ht="19.5" customHeight="1">
      <c r="B69" s="25" t="s">
        <v>395</v>
      </c>
      <c r="C69" s="76" t="s">
        <v>1069</v>
      </c>
      <c r="D69" s="76" t="s">
        <v>1058</v>
      </c>
      <c r="E69" s="76" t="s">
        <v>1061</v>
      </c>
      <c r="F69" s="78" t="s">
        <v>1232</v>
      </c>
      <c r="G69" s="78" t="s">
        <v>761</v>
      </c>
      <c r="H69" s="76" t="s">
        <v>1082</v>
      </c>
      <c r="I69" s="76" t="s">
        <v>754</v>
      </c>
      <c r="J69" s="76" t="s">
        <v>754</v>
      </c>
      <c r="K69" s="76" t="s">
        <v>1061</v>
      </c>
      <c r="L69" s="76" t="s">
        <v>1197</v>
      </c>
      <c r="M69" s="79" t="s">
        <v>753</v>
      </c>
      <c r="N69" s="76" t="s">
        <v>761</v>
      </c>
      <c r="O69" s="76" t="s">
        <v>1061</v>
      </c>
      <c r="P69" s="76" t="s">
        <v>764</v>
      </c>
      <c r="Q69" s="76" t="s">
        <v>1100</v>
      </c>
      <c r="R69" s="79" t="s">
        <v>1061</v>
      </c>
      <c r="S69" s="76" t="s">
        <v>1082</v>
      </c>
      <c r="T69" s="78" t="s">
        <v>753</v>
      </c>
      <c r="U69" s="76" t="s">
        <v>1046</v>
      </c>
      <c r="V69" s="76" t="s">
        <v>894</v>
      </c>
      <c r="W69" s="76" t="s">
        <v>1096</v>
      </c>
      <c r="X69" s="76" t="s">
        <v>1036</v>
      </c>
      <c r="Y69" s="76" t="s">
        <v>1082</v>
      </c>
      <c r="Z69" s="76" t="s">
        <v>1100</v>
      </c>
      <c r="AA69" s="80" t="s">
        <v>894</v>
      </c>
      <c r="AB69" s="25"/>
      <c r="AC69" s="25"/>
      <c r="AD69" s="25"/>
      <c r="AE69" s="25"/>
      <c r="AF69" s="25" t="s">
        <v>1233</v>
      </c>
    </row>
    <row r="70" spans="2:32" ht="19.5" customHeight="1">
      <c r="B70" s="25" t="s">
        <v>291</v>
      </c>
      <c r="C70" s="76" t="s">
        <v>1069</v>
      </c>
      <c r="D70" s="76" t="s">
        <v>1058</v>
      </c>
      <c r="E70" s="76" t="s">
        <v>1061</v>
      </c>
      <c r="F70" s="78" t="s">
        <v>1232</v>
      </c>
      <c r="G70" s="78" t="s">
        <v>761</v>
      </c>
      <c r="H70" s="76" t="s">
        <v>1082</v>
      </c>
      <c r="I70" s="76" t="s">
        <v>754</v>
      </c>
      <c r="J70" s="76" t="s">
        <v>754</v>
      </c>
      <c r="K70" s="76" t="s">
        <v>1061</v>
      </c>
      <c r="L70" s="76" t="s">
        <v>1197</v>
      </c>
      <c r="M70" s="79" t="s">
        <v>753</v>
      </c>
      <c r="N70" s="76" t="s">
        <v>761</v>
      </c>
      <c r="O70" s="76" t="s">
        <v>1061</v>
      </c>
      <c r="P70" s="76" t="s">
        <v>764</v>
      </c>
      <c r="Q70" s="76" t="s">
        <v>1100</v>
      </c>
      <c r="R70" s="79" t="s">
        <v>1061</v>
      </c>
      <c r="S70" s="76" t="s">
        <v>1082</v>
      </c>
      <c r="T70" s="78" t="s">
        <v>753</v>
      </c>
      <c r="U70" s="77" t="s">
        <v>1046</v>
      </c>
      <c r="V70" s="76" t="s">
        <v>894</v>
      </c>
      <c r="W70" s="76" t="s">
        <v>1096</v>
      </c>
      <c r="X70" s="76" t="s">
        <v>1036</v>
      </c>
      <c r="Y70" s="76" t="s">
        <v>1082</v>
      </c>
      <c r="Z70" s="76" t="s">
        <v>1100</v>
      </c>
      <c r="AA70" s="80" t="s">
        <v>894</v>
      </c>
      <c r="AB70" s="25"/>
      <c r="AC70" s="25"/>
      <c r="AD70" s="25"/>
      <c r="AE70" s="25"/>
      <c r="AF70" s="25" t="s">
        <v>1207</v>
      </c>
    </row>
    <row r="71" spans="2:32" ht="19.5" customHeight="1">
      <c r="B71" s="25" t="s">
        <v>293</v>
      </c>
      <c r="C71" s="76" t="s">
        <v>1069</v>
      </c>
      <c r="D71" s="78" t="s">
        <v>1046</v>
      </c>
      <c r="E71" s="76" t="s">
        <v>1061</v>
      </c>
      <c r="F71" s="78" t="s">
        <v>764</v>
      </c>
      <c r="G71" s="78" t="s">
        <v>761</v>
      </c>
      <c r="H71" s="76" t="s">
        <v>1082</v>
      </c>
      <c r="I71" s="76" t="s">
        <v>754</v>
      </c>
      <c r="J71" s="76" t="s">
        <v>754</v>
      </c>
      <c r="K71" s="76" t="s">
        <v>1061</v>
      </c>
      <c r="L71" s="76" t="s">
        <v>1197</v>
      </c>
      <c r="M71" s="79" t="s">
        <v>753</v>
      </c>
      <c r="N71" s="76" t="s">
        <v>761</v>
      </c>
      <c r="O71" s="76" t="s">
        <v>1061</v>
      </c>
      <c r="P71" s="76" t="s">
        <v>764</v>
      </c>
      <c r="Q71" s="76" t="s">
        <v>1100</v>
      </c>
      <c r="R71" s="79" t="s">
        <v>1061</v>
      </c>
      <c r="S71" s="76" t="s">
        <v>1082</v>
      </c>
      <c r="T71" s="78" t="s">
        <v>753</v>
      </c>
      <c r="U71" s="76" t="s">
        <v>1046</v>
      </c>
      <c r="V71" s="76" t="s">
        <v>894</v>
      </c>
      <c r="W71" s="76" t="s">
        <v>1096</v>
      </c>
      <c r="X71" s="76" t="s">
        <v>1036</v>
      </c>
      <c r="Y71" s="76" t="s">
        <v>1082</v>
      </c>
      <c r="Z71" s="76" t="s">
        <v>1100</v>
      </c>
      <c r="AA71" s="80" t="s">
        <v>894</v>
      </c>
      <c r="AB71" s="75">
        <v>6.7</v>
      </c>
      <c r="AC71" s="75">
        <v>7</v>
      </c>
      <c r="AD71" s="25" t="s">
        <v>1234</v>
      </c>
      <c r="AE71" s="25"/>
      <c r="AF71" s="25"/>
    </row>
    <row r="72" spans="2:32" ht="19.5" customHeight="1">
      <c r="B72" s="25" t="s">
        <v>293</v>
      </c>
      <c r="C72" s="76" t="s">
        <v>1069</v>
      </c>
      <c r="D72" s="78" t="s">
        <v>753</v>
      </c>
      <c r="E72" s="76" t="s">
        <v>1061</v>
      </c>
      <c r="F72" s="78" t="s">
        <v>764</v>
      </c>
      <c r="G72" s="78" t="s">
        <v>761</v>
      </c>
      <c r="H72" s="76" t="s">
        <v>1082</v>
      </c>
      <c r="I72" s="76" t="s">
        <v>754</v>
      </c>
      <c r="J72" s="76" t="s">
        <v>754</v>
      </c>
      <c r="K72" s="76" t="s">
        <v>1061</v>
      </c>
      <c r="L72" s="76" t="s">
        <v>1197</v>
      </c>
      <c r="M72" s="79" t="s">
        <v>753</v>
      </c>
      <c r="N72" s="76" t="s">
        <v>761</v>
      </c>
      <c r="O72" s="76" t="s">
        <v>1061</v>
      </c>
      <c r="P72" s="76" t="s">
        <v>764</v>
      </c>
      <c r="Q72" s="76" t="s">
        <v>1100</v>
      </c>
      <c r="R72" s="79" t="s">
        <v>1061</v>
      </c>
      <c r="S72" s="76" t="s">
        <v>1082</v>
      </c>
      <c r="T72" s="78" t="s">
        <v>753</v>
      </c>
      <c r="U72" s="76" t="s">
        <v>1046</v>
      </c>
      <c r="V72" s="76" t="s">
        <v>894</v>
      </c>
      <c r="W72" s="76" t="s">
        <v>1096</v>
      </c>
      <c r="X72" s="76" t="s">
        <v>1036</v>
      </c>
      <c r="Y72" s="76" t="s">
        <v>1082</v>
      </c>
      <c r="Z72" s="76" t="s">
        <v>1100</v>
      </c>
      <c r="AA72" s="80" t="s">
        <v>894</v>
      </c>
      <c r="AB72" s="75">
        <v>11</v>
      </c>
      <c r="AC72" s="75">
        <v>7</v>
      </c>
      <c r="AD72" s="25" t="s">
        <v>1234</v>
      </c>
      <c r="AE72" s="25"/>
      <c r="AF72" s="25"/>
    </row>
    <row r="73" spans="2:32" ht="19.5" customHeight="1">
      <c r="B73" s="25" t="s">
        <v>293</v>
      </c>
      <c r="C73" s="76" t="s">
        <v>1069</v>
      </c>
      <c r="D73" s="78" t="s">
        <v>1092</v>
      </c>
      <c r="E73" s="76" t="s">
        <v>1061</v>
      </c>
      <c r="F73" s="78" t="s">
        <v>892</v>
      </c>
      <c r="G73" s="78" t="s">
        <v>761</v>
      </c>
      <c r="H73" s="76" t="s">
        <v>1082</v>
      </c>
      <c r="I73" s="76" t="s">
        <v>754</v>
      </c>
      <c r="J73" s="76" t="s">
        <v>754</v>
      </c>
      <c r="K73" s="76" t="s">
        <v>1061</v>
      </c>
      <c r="L73" s="76" t="s">
        <v>1197</v>
      </c>
      <c r="M73" s="79" t="s">
        <v>753</v>
      </c>
      <c r="N73" s="76" t="s">
        <v>761</v>
      </c>
      <c r="O73" s="76" t="s">
        <v>1061</v>
      </c>
      <c r="P73" s="76" t="s">
        <v>764</v>
      </c>
      <c r="Q73" s="76" t="s">
        <v>1100</v>
      </c>
      <c r="R73" s="79" t="s">
        <v>1061</v>
      </c>
      <c r="S73" s="76" t="s">
        <v>1082</v>
      </c>
      <c r="T73" s="78" t="s">
        <v>753</v>
      </c>
      <c r="U73" s="76" t="s">
        <v>1046</v>
      </c>
      <c r="V73" s="76" t="s">
        <v>894</v>
      </c>
      <c r="W73" s="76" t="s">
        <v>1096</v>
      </c>
      <c r="X73" s="76" t="s">
        <v>1036</v>
      </c>
      <c r="Y73" s="76" t="s">
        <v>1082</v>
      </c>
      <c r="Z73" s="76" t="s">
        <v>1100</v>
      </c>
      <c r="AA73" s="80" t="s">
        <v>894</v>
      </c>
      <c r="AB73" s="75">
        <v>0.59</v>
      </c>
      <c r="AC73" s="75">
        <v>3.3</v>
      </c>
      <c r="AD73" s="25" t="s">
        <v>1234</v>
      </c>
      <c r="AE73" s="25"/>
      <c r="AF73" s="25"/>
    </row>
    <row r="74" spans="2:32" ht="19.5" customHeight="1">
      <c r="B74" s="25" t="s">
        <v>293</v>
      </c>
      <c r="C74" s="76" t="s">
        <v>1069</v>
      </c>
      <c r="D74" s="78" t="s">
        <v>1104</v>
      </c>
      <c r="E74" s="76" t="s">
        <v>1061</v>
      </c>
      <c r="F74" s="78" t="s">
        <v>892</v>
      </c>
      <c r="G74" s="78" t="s">
        <v>761</v>
      </c>
      <c r="H74" s="76" t="s">
        <v>1082</v>
      </c>
      <c r="I74" s="76" t="s">
        <v>754</v>
      </c>
      <c r="J74" s="76" t="s">
        <v>754</v>
      </c>
      <c r="K74" s="76" t="s">
        <v>1061</v>
      </c>
      <c r="L74" s="76" t="s">
        <v>1197</v>
      </c>
      <c r="M74" s="79" t="s">
        <v>753</v>
      </c>
      <c r="N74" s="76" t="s">
        <v>761</v>
      </c>
      <c r="O74" s="76" t="s">
        <v>1061</v>
      </c>
      <c r="P74" s="76" t="s">
        <v>764</v>
      </c>
      <c r="Q74" s="76" t="s">
        <v>1100</v>
      </c>
      <c r="R74" s="79" t="s">
        <v>1061</v>
      </c>
      <c r="S74" s="76" t="s">
        <v>1082</v>
      </c>
      <c r="T74" s="78" t="s">
        <v>753</v>
      </c>
      <c r="U74" s="76" t="s">
        <v>1046</v>
      </c>
      <c r="V74" s="76" t="s">
        <v>894</v>
      </c>
      <c r="W74" s="76" t="s">
        <v>1096</v>
      </c>
      <c r="X74" s="76" t="s">
        <v>1036</v>
      </c>
      <c r="Y74" s="76" t="s">
        <v>1082</v>
      </c>
      <c r="Z74" s="76" t="s">
        <v>1100</v>
      </c>
      <c r="AA74" s="80" t="s">
        <v>894</v>
      </c>
      <c r="AB74" s="75">
        <v>1.1000000000000001</v>
      </c>
      <c r="AC74" s="75">
        <v>4</v>
      </c>
      <c r="AD74" s="25" t="s">
        <v>1234</v>
      </c>
      <c r="AE74" s="25"/>
      <c r="AF74" s="25" t="s">
        <v>1235</v>
      </c>
    </row>
  </sheetData>
  <mergeCells count="2">
    <mergeCell ref="AD1:AF1"/>
    <mergeCell ref="AG1:AI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5256D-1E19-4DD3-90E7-B852E4C4BBF2}">
  <dimension ref="A1:D16"/>
  <sheetViews>
    <sheetView zoomScale="102" zoomScaleNormal="102" workbookViewId="0">
      <selection activeCell="B19" sqref="B19"/>
    </sheetView>
  </sheetViews>
  <sheetFormatPr defaultColWidth="8.6640625" defaultRowHeight="14.25"/>
  <cols>
    <col min="1" max="1" width="22.46484375" style="64" customWidth="1"/>
    <col min="2" max="2" width="19.46484375" style="137" customWidth="1"/>
    <col min="3" max="16384" width="8.6640625" style="64"/>
  </cols>
  <sheetData>
    <row r="1" spans="1:4">
      <c r="A1" s="64" t="s">
        <v>1236</v>
      </c>
    </row>
    <row r="4" spans="1:4">
      <c r="A4" s="313" t="s">
        <v>1237</v>
      </c>
    </row>
    <row r="5" spans="1:4">
      <c r="A5" s="314" t="s">
        <v>1238</v>
      </c>
      <c r="C5" s="333" t="s">
        <v>627</v>
      </c>
      <c r="D5" s="315"/>
    </row>
    <row r="6" spans="1:4">
      <c r="A6" s="314" t="s">
        <v>1239</v>
      </c>
      <c r="B6" s="137">
        <v>102</v>
      </c>
    </row>
    <row r="7" spans="1:4">
      <c r="A7" s="314" t="s">
        <v>1240</v>
      </c>
      <c r="B7" s="137" t="s">
        <v>1241</v>
      </c>
    </row>
    <row r="8" spans="1:4">
      <c r="A8" s="316" t="s">
        <v>1242</v>
      </c>
      <c r="C8" s="197" t="str">
        <f>REPLACE($C$5,$B$6,1,$B$7)</f>
        <v>andtvvvgsinftegiivanmvaemieahtdlkvvrklnlggenvnfeaikrgganngidiyveytghglvdilgfpepnvyitadkqkngikanfkirhnvedgsvqladhyqqntpigdgpvllpdnhylstqsvlskdpnekrdhmvllefvtaagitlgmdelykggtggsmskgeelftgvvpilveldggvnghkfsvrgegegdatngkltlkficttgklpvpwptlvttltygvqcfsrypdhmkqhdffksampegyvqertisfkddgtyktraevkfegdtlvnrielkgidfkedgnilghkleynfpppsstdpegayetvkkeykrkwnivwlkplgfnntytltvkdelakqynlktfsdlakisdklilgatmfflegpdgypglqklynfkfkhtksmdmgirytaidnnevqvidawatdgllvshklkileddkaffppyyaapiirqdvldkhpelkdvlnklanqisleemqklnykvdgegqdpakvakeflkekglil</v>
      </c>
    </row>
    <row r="9" spans="1:4">
      <c r="A9" s="316" t="s">
        <v>1243</v>
      </c>
      <c r="B9" s="287" t="str">
        <f>MID($C$5,$B$6,1)&amp;$B$6&amp;MID($C$8,$B$6,1)</f>
        <v>m102v</v>
      </c>
    </row>
    <row r="11" spans="1:4">
      <c r="A11" s="144" t="s">
        <v>1244</v>
      </c>
    </row>
    <row r="13" spans="1:4">
      <c r="B13" s="317"/>
      <c r="C13" s="197" t="s">
        <v>107</v>
      </c>
    </row>
    <row r="14" spans="1:4">
      <c r="B14" s="317"/>
      <c r="C14" s="197"/>
    </row>
    <row r="16" spans="1:4">
      <c r="C16" s="31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��������������������������������������������������������������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6f708795-368c-430b-9ac1-15630e38826b">
      <UserInfo>
        <DisplayName>Lin, Elaine</DisplayName>
        <AccountId>20</AccountId>
        <AccountType/>
      </UserInfo>
      <UserInfo>
        <DisplayName>Bera, Kallol</DisplayName>
        <AccountId>25</AccountId>
        <AccountType/>
      </UserInfo>
    </SharedWithUsers>
  </documentManagement>
</p:properties>
</file>

<file path=customXml/item5.xml>��
</file>

<file path=customXml/item6.xml>��
</file>

<file path=customXml/item7.xml>��
</file>

<file path=customXml/item8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9.xml>��
</file>

<file path=customXml/item10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772EAFAA308242AAF825AFC9372BE4" ma:contentTypeVersion="6" ma:contentTypeDescription="Create a new document." ma:contentTypeScope="" ma:versionID="4470bbba0f121ffc4cc9ab206859c2c4">
  <xsd:schema xmlns:xsd="http://www.w3.org/2001/XMLSchema" xmlns:xs="http://www.w3.org/2001/XMLSchema" xmlns:p="http://schemas.microsoft.com/office/2006/metadata/properties" xmlns:ns2="7214659e-1bdc-4c62-9643-bd0ef86c5242" xmlns:ns3="6f708795-368c-430b-9ac1-15630e38826b" targetNamespace="http://schemas.microsoft.com/office/2006/metadata/properties" ma:root="true" ma:fieldsID="c1cad882a3c8dc04563f057b541b6762" ns2:_="" ns3:_="">
    <xsd:import namespace="7214659e-1bdc-4c62-9643-bd0ef86c5242"/>
    <xsd:import namespace="6f708795-368c-430b-9ac1-15630e3882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14659e-1bdc-4c62-9643-bd0ef86c52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708795-368c-430b-9ac1-15630e38826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1.xml>��
</file>

<file path=customXml/item12.xml>��
</file>

<file path=customXml/item13.xml>������������������������������������
</file>

<file path=customXml/item14.xml>��
</file>

<file path=customXml/item15.xml>��
</file>

<file path=customXml/item16.xml>��
</file>

<file path=customXml/item17.xml>��
</file>

<file path=customXml/item18.xml>������������������������������������������������������������������������������
</file>

<file path=customXml/item19.xml>��
</file>

<file path=customXml/item20.xml>��
</file>

<file path=customXml/item21.xml>��
</file>

<file path=customXml/item22.xml>����������
</file>

<file path=customXml/itemProps1.xml><?xml version="1.0" encoding="utf-8"?>
<ds:datastoreItem xmlns:ds="http://schemas.openxmlformats.org/officeDocument/2006/customXml" ds:itemID="{FB19B37C-3222-4C9E-9AEA-8BB95431F9F9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B8D159C-3043-43A7-8158-C064E6037DD8}">
  <ds:schemaRefs>
    <ds:schemaRef ds:uri="http://gemini/pivotcustomization/TableXML_pH_dependence"/>
  </ds:schemaRefs>
</ds:datastoreItem>
</file>

<file path=customXml/itemProps3.xml><?xml version="1.0" encoding="utf-8"?>
<ds:datastoreItem xmlns:ds="http://schemas.openxmlformats.org/officeDocument/2006/customXml" ds:itemID="{4BEBE9AC-E244-42E7-ACFB-B49909752EA5}">
  <ds:schemaRefs>
    <ds:schemaRef ds:uri="http://gemini/pivotcustomization/ClientWindowXML"/>
  </ds:schemaRefs>
</ds:datastoreItem>
</file>

<file path=customXml/itemProps4.xml><?xml version="1.0" encoding="utf-8"?>
<ds:datastoreItem xmlns:ds="http://schemas.openxmlformats.org/officeDocument/2006/customXml" ds:itemID="{1DA791B2-0C89-46C7-AD0E-89EB940D28E3}">
  <ds:schemaRefs>
    <ds:schemaRef ds:uri="http://purl.org/dc/terms/"/>
    <ds:schemaRef ds:uri="http://purl.org/dc/dcmitype/"/>
    <ds:schemaRef ds:uri="http://schemas.openxmlformats.org/package/2006/metadata/core-properties"/>
    <ds:schemaRef ds:uri="http://schemas.microsoft.com/office/2006/documentManagement/types"/>
    <ds:schemaRef ds:uri="6f708795-368c-430b-9ac1-15630e38826b"/>
    <ds:schemaRef ds:uri="http://www.w3.org/XML/1998/namespace"/>
    <ds:schemaRef ds:uri="http://schemas.microsoft.com/office/2006/metadata/properties"/>
    <ds:schemaRef ds:uri="http://schemas.microsoft.com/office/infopath/2007/PartnerControls"/>
    <ds:schemaRef ds:uri="7214659e-1bdc-4c62-9643-bd0ef86c5242"/>
    <ds:schemaRef ds:uri="http://purl.org/dc/elements/1.1/"/>
  </ds:schemaRefs>
</ds:datastoreItem>
</file>

<file path=customXml/itemProps5.xml><?xml version="1.0" encoding="utf-8"?>
<ds:datastoreItem xmlns:ds="http://schemas.openxmlformats.org/officeDocument/2006/customXml" ds:itemID="{B2C29918-7959-45B1-AE26-F2ABBB19BE35}">
  <ds:schemaRefs>
    <ds:schemaRef ds:uri="http://gemini/pivotcustomization/FormulaBarState"/>
  </ds:schemaRefs>
</ds:datastoreItem>
</file>

<file path=customXml/itemProps6.xml><?xml version="1.0" encoding="utf-8"?>
<ds:datastoreItem xmlns:ds="http://schemas.openxmlformats.org/officeDocument/2006/customXml" ds:itemID="{1238C4B1-CD9E-4AB3-AD73-FA52EAB2E1D1}">
  <ds:schemaRefs>
    <ds:schemaRef ds:uri="http://gemini/pivotcustomization/MeasureGridState"/>
  </ds:schemaRefs>
</ds:datastoreItem>
</file>

<file path=customXml/itemProps7.xml><?xml version="1.0" encoding="utf-8"?>
<ds:datastoreItem xmlns:ds="http://schemas.openxmlformats.org/officeDocument/2006/customXml" ds:itemID="{76112B1D-57AE-41EC-800E-106F3AA81CE8}">
  <ds:schemaRefs>
    <ds:schemaRef ds:uri="http://gemini/pivotcustomization/LinkedTableUpdateMode"/>
  </ds:schemaRefs>
</ds:datastoreItem>
</file>

<file path=customXml/itemProps8.xml><?xml version="1.0" encoding="utf-8"?>
<ds:datastoreItem xmlns:ds="http://schemas.openxmlformats.org/officeDocument/2006/customXml" ds:itemID="{65C50CC7-F357-4DB6-A7E9-14B3C838A6EE}">
  <ds:schemaRefs>
    <ds:schemaRef ds:uri="http://schemas.microsoft.com/sharepoint/v3/contenttype/forms"/>
  </ds:schemaRefs>
</ds:datastoreItem>
</file>

<file path=customXml/itemProps9.xml><?xml version="1.0" encoding="utf-8"?>
<ds:datastoreItem xmlns:ds="http://schemas.openxmlformats.org/officeDocument/2006/customXml" ds:itemID="{80BBE083-7B8D-431F-8458-631C2DD4D4B3}">
  <ds:schemaRefs>
    <ds:schemaRef ds:uri="http://gemini/pivotcustomization/ManualCalcMode"/>
  </ds:schemaRefs>
</ds:datastoreItem>
</file>

<file path=customXml/itemProps10.xml><?xml version="1.0" encoding="utf-8"?>
<ds:datastoreItem xmlns:ds="http://schemas.openxmlformats.org/officeDocument/2006/customXml" ds:itemID="{E8A10C6D-A609-4A57-BF76-ED8AA3BB43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214659e-1bdc-4c62-9643-bd0ef86c5242"/>
    <ds:schemaRef ds:uri="6f708795-368c-430b-9ac1-15630e38826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1.xml><?xml version="1.0" encoding="utf-8"?>
<ds:datastoreItem xmlns:ds="http://schemas.openxmlformats.org/officeDocument/2006/customXml" ds:itemID="{1EB0EAA9-7D37-4E31-BBC4-7D98E681FB2C}">
  <ds:schemaRefs>
    <ds:schemaRef ds:uri="http://gemini/pivotcustomization/RelationshipAutoDetectionEnabled"/>
  </ds:schemaRefs>
</ds:datastoreItem>
</file>

<file path=customXml/itemProps12.xml><?xml version="1.0" encoding="utf-8"?>
<ds:datastoreItem xmlns:ds="http://schemas.openxmlformats.org/officeDocument/2006/customXml" ds:itemID="{9B0151E4-41B6-433E-80F4-06A286481405}">
  <ds:schemaRefs>
    <ds:schemaRef ds:uri="http://gemini/pivotcustomization/ErrorCache"/>
  </ds:schemaRefs>
</ds:datastoreItem>
</file>

<file path=customXml/itemProps13.xml><?xml version="1.0" encoding="utf-8"?>
<ds:datastoreItem xmlns:ds="http://schemas.openxmlformats.org/officeDocument/2006/customXml" ds:itemID="{8E039EB6-0B4E-42B6-94DD-93BD48D3DE31}">
  <ds:schemaRefs>
    <ds:schemaRef ds:uri="http://gemini/pivotcustomization/TableWidget"/>
  </ds:schemaRefs>
</ds:datastoreItem>
</file>

<file path=customXml/itemProps14.xml><?xml version="1.0" encoding="utf-8"?>
<ds:datastoreItem xmlns:ds="http://schemas.openxmlformats.org/officeDocument/2006/customXml" ds:itemID="{F721CDDD-B938-433A-9EDB-F533AFD0CDF6}">
  <ds:schemaRefs>
    <ds:schemaRef ds:uri="http://gemini/pivotcustomization/PowerPivotVersion"/>
  </ds:schemaRefs>
</ds:datastoreItem>
</file>

<file path=customXml/itemProps15.xml><?xml version="1.0" encoding="utf-8"?>
<ds:datastoreItem xmlns:ds="http://schemas.openxmlformats.org/officeDocument/2006/customXml" ds:itemID="{060104B3-2D6B-436C-81C0-E40499A56DD2}">
  <ds:schemaRefs>
    <ds:schemaRef ds:uri="http://gemini/pivotcustomization/TableOrder"/>
  </ds:schemaRefs>
</ds:datastoreItem>
</file>

<file path=customXml/itemProps16.xml><?xml version="1.0" encoding="utf-8"?>
<ds:datastoreItem xmlns:ds="http://schemas.openxmlformats.org/officeDocument/2006/customXml" ds:itemID="{DBE8E95D-0E99-4F6E-8D1A-7317CDF68B5D}">
  <ds:schemaRefs>
    <ds:schemaRef ds:uri="http://gemini/pivotcustomization/ShowHidden"/>
  </ds:schemaRefs>
</ds:datastoreItem>
</file>

<file path=customXml/itemProps17.xml><?xml version="1.0" encoding="utf-8"?>
<ds:datastoreItem xmlns:ds="http://schemas.openxmlformats.org/officeDocument/2006/customXml" ds:itemID="{A55D1690-6A74-4273-9177-2A02F638E03F}">
  <ds:schemaRefs>
    <ds:schemaRef ds:uri="http://gemini/pivotcustomization/ShowImplicitMeasures"/>
  </ds:schemaRefs>
</ds:datastoreItem>
</file>

<file path=customXml/itemProps18.xml><?xml version="1.0" encoding="utf-8"?>
<ds:datastoreItem xmlns:ds="http://schemas.openxmlformats.org/officeDocument/2006/customXml" ds:itemID="{17377988-E98A-4798-872A-D3A0160E5D7C}">
  <ds:schemaRefs>
    <ds:schemaRef ds:uri="http://gemini/pivotcustomization/Diagrams"/>
  </ds:schemaRefs>
</ds:datastoreItem>
</file>

<file path=customXml/itemProps19.xml><?xml version="1.0" encoding="utf-8"?>
<ds:datastoreItem xmlns:ds="http://schemas.openxmlformats.org/officeDocument/2006/customXml" ds:itemID="{7ABC5BC1-C66F-41A1-8E50-B06C11A52FBD}">
  <ds:schemaRefs>
    <ds:schemaRef ds:uri="http://gemini/pivotcustomization/IsSandboxEmbedded"/>
  </ds:schemaRefs>
</ds:datastoreItem>
</file>

<file path=customXml/itemProps20.xml><?xml version="1.0" encoding="utf-8"?>
<ds:datastoreItem xmlns:ds="http://schemas.openxmlformats.org/officeDocument/2006/customXml" ds:itemID="{A80AFA1E-71DA-4142-AD85-77F386C2B8DB}">
  <ds:schemaRefs>
    <ds:schemaRef ds:uri="http://gemini/pivotcustomization/SandboxNonEmpty"/>
  </ds:schemaRefs>
</ds:datastoreItem>
</file>

<file path=customXml/itemProps21.xml><?xml version="1.0" encoding="utf-8"?>
<ds:datastoreItem xmlns:ds="http://schemas.openxmlformats.org/officeDocument/2006/customXml" ds:itemID="{0C72EB06-119A-40E1-9444-B4F9DDF3447C}">
  <ds:schemaRefs>
    <ds:schemaRef ds:uri="http://gemini/pivotcustomization/TableXML_Sensors_OpuBC_cpXFP"/>
  </ds:schemaRefs>
</ds:datastoreItem>
</file>

<file path=customXml/itemProps22.xml><?xml version="1.0" encoding="utf-8"?>
<ds:datastoreItem xmlns:ds="http://schemas.openxmlformats.org/officeDocument/2006/customXml" ds:itemID="{1A3A1A35-A6B6-48AF-A9D1-B91178904E84}">
  <ds:schemaRefs>
    <ds:schemaRef ds:uri="http://gemini/pivotcustomization/TableXML_Experim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Sensors_OpuBC_cpXFP</vt:lpstr>
      <vt:lpstr>Ligands_names_and_links</vt:lpstr>
      <vt:lpstr>Experiments</vt:lpstr>
      <vt:lpstr>pH_dependence</vt:lpstr>
      <vt:lpstr>Jmol Shapely  colors</vt:lpstr>
      <vt:lpstr>Phil</vt:lpstr>
      <vt:lpstr>Aaron&amp;Laura</vt:lpstr>
      <vt:lpstr>Enter_Mutant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Helena Ambrosino</dc:creator>
  <cp:keywords/>
  <dc:description/>
  <cp:lastModifiedBy>Henry Lester</cp:lastModifiedBy>
  <cp:revision/>
  <dcterms:created xsi:type="dcterms:W3CDTF">2019-05-29T16:21:27Z</dcterms:created>
  <dcterms:modified xsi:type="dcterms:W3CDTF">2023-06-16T16:07:54Z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0x0101008F772EAFAA308242AAF825AFC9372BE4</vt:lpwstr>
  </property>
</Properties>
</file>