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y XUE\Documents\MATLAB\COVID_SPGC_Further_Research\Testset\"/>
    </mc:Choice>
  </mc:AlternateContent>
  <xr:revisionPtr revIDLastSave="0" documentId="13_ncr:1_{DE128F8D-116D-49F6-961B-681B74801238}" xr6:coauthVersionLast="47" xr6:coauthVersionMax="47" xr10:uidLastSave="{00000000-0000-0000-0000-000000000000}"/>
  <bookViews>
    <workbookView xWindow="-16320" yWindow="-120" windowWidth="16440" windowHeight="28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" l="1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15" i="1"/>
  <c r="M15" i="1"/>
  <c r="L15" i="1"/>
  <c r="N13" i="1"/>
  <c r="M13" i="1"/>
  <c r="L13" i="1"/>
  <c r="N11" i="1"/>
  <c r="M11" i="1"/>
  <c r="L11" i="1"/>
  <c r="M14" i="1"/>
  <c r="L14" i="1"/>
  <c r="N12" i="1"/>
  <c r="L12" i="1"/>
  <c r="N10" i="1"/>
  <c r="M10" i="1"/>
  <c r="N14" i="1"/>
  <c r="M12" i="1"/>
  <c r="L10" i="1"/>
  <c r="T6" i="1"/>
  <c r="Z6" i="1"/>
  <c r="Y6" i="1"/>
  <c r="X6" i="1"/>
  <c r="S6" i="1"/>
  <c r="R6" i="1"/>
  <c r="Z5" i="1"/>
  <c r="Y5" i="1"/>
  <c r="X5" i="1"/>
  <c r="T5" i="1"/>
  <c r="S5" i="1"/>
  <c r="R5" i="1"/>
  <c r="Z4" i="1"/>
  <c r="Y4" i="1"/>
  <c r="X4" i="1"/>
  <c r="T4" i="1"/>
  <c r="S4" i="1"/>
  <c r="R4" i="1"/>
  <c r="Z6" i="2"/>
  <c r="Y6" i="2"/>
  <c r="X6" i="2"/>
  <c r="T6" i="2"/>
  <c r="S6" i="2"/>
  <c r="R6" i="2"/>
  <c r="Z5" i="2"/>
  <c r="Y5" i="2"/>
  <c r="X5" i="2"/>
  <c r="T5" i="2"/>
  <c r="S5" i="2"/>
  <c r="R5" i="2"/>
  <c r="Z4" i="2"/>
  <c r="Y4" i="2"/>
  <c r="X4" i="2"/>
  <c r="T4" i="2"/>
  <c r="S4" i="2"/>
  <c r="R4" i="2"/>
  <c r="Z6" i="3"/>
  <c r="Y6" i="3"/>
  <c r="X6" i="3"/>
  <c r="T6" i="3"/>
  <c r="S6" i="3"/>
  <c r="R6" i="3"/>
  <c r="Z5" i="3"/>
  <c r="Y5" i="3"/>
  <c r="X5" i="3"/>
  <c r="T5" i="3"/>
  <c r="S5" i="3"/>
  <c r="R5" i="3"/>
  <c r="Z4" i="3"/>
  <c r="Y4" i="3"/>
  <c r="X4" i="3"/>
  <c r="T4" i="3"/>
  <c r="S4" i="3"/>
  <c r="R4" i="3"/>
  <c r="N6" i="3"/>
  <c r="M6" i="3"/>
  <c r="L6" i="3"/>
  <c r="N5" i="3"/>
  <c r="M5" i="3"/>
  <c r="L5" i="3"/>
  <c r="N4" i="3"/>
  <c r="M4" i="3"/>
  <c r="L4" i="3"/>
  <c r="N6" i="2"/>
  <c r="M6" i="2"/>
  <c r="L6" i="2"/>
  <c r="N5" i="2"/>
  <c r="M5" i="2"/>
  <c r="L5" i="2"/>
  <c r="N4" i="2"/>
  <c r="M4" i="2"/>
  <c r="L4" i="2"/>
  <c r="N6" i="1"/>
  <c r="M6" i="1"/>
  <c r="L6" i="1"/>
  <c r="N5" i="1"/>
  <c r="M5" i="1"/>
  <c r="L5" i="1"/>
  <c r="N4" i="1"/>
  <c r="M4" i="1"/>
  <c r="L4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  <c r="D133" i="3" l="1"/>
  <c r="D133" i="2"/>
  <c r="D133" i="1"/>
</calcChain>
</file>

<file path=xl/sharedStrings.xml><?xml version="1.0" encoding="utf-8"?>
<sst xmlns="http://schemas.openxmlformats.org/spreadsheetml/2006/main" count="1293" uniqueCount="147">
  <si>
    <t>'T1_001'</t>
  </si>
  <si>
    <t>'T1_003'</t>
  </si>
  <si>
    <t>'T1_004'</t>
  </si>
  <si>
    <t>'T1_005'</t>
  </si>
  <si>
    <t>'T1_006'</t>
  </si>
  <si>
    <t>'T1_007'</t>
  </si>
  <si>
    <t>'T1_008'</t>
  </si>
  <si>
    <t>'T1_009'</t>
  </si>
  <si>
    <t>'T2_001'</t>
  </si>
  <si>
    <t>Files</t>
  </si>
  <si>
    <t>'T2_003'</t>
  </si>
  <si>
    <t>'T2_005'</t>
  </si>
  <si>
    <t>'T2_006'</t>
  </si>
  <si>
    <t>'T2_007'</t>
  </si>
  <si>
    <t>'T2_008'</t>
  </si>
  <si>
    <t>'T2_009'</t>
  </si>
  <si>
    <t>'T3_001'</t>
  </si>
  <si>
    <t>'T3_002'</t>
  </si>
  <si>
    <t>'T3_003'</t>
  </si>
  <si>
    <t>'T3_004'</t>
  </si>
  <si>
    <t>'T3_005'</t>
  </si>
  <si>
    <t>'T3_006'</t>
  </si>
  <si>
    <t>'T3_007'</t>
  </si>
  <si>
    <t>'T3_008'</t>
  </si>
  <si>
    <t>'T3_009'</t>
  </si>
  <si>
    <t>'T4_001'</t>
  </si>
  <si>
    <t>'T4_002'</t>
  </si>
  <si>
    <t>'T4_003'</t>
  </si>
  <si>
    <t>'T4_004'</t>
  </si>
  <si>
    <t>'T4_005'</t>
  </si>
  <si>
    <t>'T4_006'</t>
  </si>
  <si>
    <t>'T4_007'</t>
  </si>
  <si>
    <t>'T4_008'</t>
  </si>
  <si>
    <t>'T4_009'</t>
  </si>
  <si>
    <t>T1_010'</t>
  </si>
  <si>
    <t>T1_011'</t>
  </si>
  <si>
    <t>T1_012'</t>
  </si>
  <si>
    <t>T1_013'</t>
  </si>
  <si>
    <t>T1_014'</t>
  </si>
  <si>
    <t>T1_015'</t>
  </si>
  <si>
    <t>T1_016'</t>
  </si>
  <si>
    <t>T1_017'</t>
  </si>
  <si>
    <t>T1_018'</t>
  </si>
  <si>
    <t>T1_019'</t>
  </si>
  <si>
    <t>T1_020'</t>
  </si>
  <si>
    <t>T1_021'</t>
  </si>
  <si>
    <t>T1_022'</t>
  </si>
  <si>
    <t>T1_023'</t>
  </si>
  <si>
    <t>T1_024'</t>
  </si>
  <si>
    <t>T1_025'</t>
  </si>
  <si>
    <t>T1_026'</t>
  </si>
  <si>
    <t>T1_027'</t>
  </si>
  <si>
    <t>T1_028'</t>
  </si>
  <si>
    <t>T1_029'</t>
  </si>
  <si>
    <t>T1_030'</t>
  </si>
  <si>
    <t>T2_010'</t>
  </si>
  <si>
    <t>T2_011'</t>
  </si>
  <si>
    <t>T2_012'</t>
  </si>
  <si>
    <t>T2_013'</t>
  </si>
  <si>
    <t>T2_014'</t>
  </si>
  <si>
    <t>T2_015'</t>
  </si>
  <si>
    <t>T2_016'</t>
  </si>
  <si>
    <t>T2_017'</t>
  </si>
  <si>
    <t>T2_018'</t>
  </si>
  <si>
    <t>T2_019'</t>
  </si>
  <si>
    <t>T2_020'</t>
  </si>
  <si>
    <t>T2_021'</t>
  </si>
  <si>
    <t>T2_022'</t>
  </si>
  <si>
    <t>T2_023'</t>
  </si>
  <si>
    <t>T2_024'</t>
  </si>
  <si>
    <t>T2_025'</t>
  </si>
  <si>
    <t>T2_026'</t>
  </si>
  <si>
    <t>T2_027'</t>
  </si>
  <si>
    <t>T2_028'</t>
  </si>
  <si>
    <t>T2_029'</t>
  </si>
  <si>
    <t>T2_030'</t>
  </si>
  <si>
    <t>T3_010'</t>
  </si>
  <si>
    <t>T3_011'</t>
  </si>
  <si>
    <t>T3_012'</t>
  </si>
  <si>
    <t>T3_013'</t>
  </si>
  <si>
    <t>T3_014'</t>
  </si>
  <si>
    <t>T3_015'</t>
  </si>
  <si>
    <t>T3_016'</t>
  </si>
  <si>
    <t>T3_017'</t>
  </si>
  <si>
    <t>T3_018'</t>
  </si>
  <si>
    <t>T3_019'</t>
  </si>
  <si>
    <t>T3_020'</t>
  </si>
  <si>
    <t>T3_021'</t>
  </si>
  <si>
    <t>T3_022'</t>
  </si>
  <si>
    <t>T3_023'</t>
  </si>
  <si>
    <t>T3_024'</t>
  </si>
  <si>
    <t>T3_025'</t>
  </si>
  <si>
    <t>T3_026'</t>
  </si>
  <si>
    <t>T3_027'</t>
  </si>
  <si>
    <t>T3_028'</t>
  </si>
  <si>
    <t>T3_029'</t>
  </si>
  <si>
    <t>T3_030'</t>
  </si>
  <si>
    <t>T4_010'</t>
  </si>
  <si>
    <t>T4_011'</t>
  </si>
  <si>
    <t>T4_012'</t>
  </si>
  <si>
    <t>T4_013'</t>
  </si>
  <si>
    <t>T4_014'</t>
  </si>
  <si>
    <t>T4_015'</t>
  </si>
  <si>
    <t>T4_016'</t>
  </si>
  <si>
    <t>T4_017'</t>
  </si>
  <si>
    <t>T4_018'</t>
  </si>
  <si>
    <t>T4_019'</t>
  </si>
  <si>
    <t>T4_020'</t>
  </si>
  <si>
    <t>T4_021'</t>
  </si>
  <si>
    <t>T4_022'</t>
  </si>
  <si>
    <t>T4_023'</t>
  </si>
  <si>
    <t>T4_024'</t>
  </si>
  <si>
    <t>T4_025'</t>
  </si>
  <si>
    <t>T4_026'</t>
  </si>
  <si>
    <t>T4_027'</t>
  </si>
  <si>
    <t>T4_028'</t>
  </si>
  <si>
    <t>T4_029'</t>
  </si>
  <si>
    <t>T4_030'</t>
  </si>
  <si>
    <t>T4_031'</t>
  </si>
  <si>
    <t>T4_032'</t>
  </si>
  <si>
    <t>T4_033'</t>
  </si>
  <si>
    <t>T4_034'</t>
  </si>
  <si>
    <t>T4_035'</t>
  </si>
  <si>
    <t>T4_036'</t>
  </si>
  <si>
    <t>T4_037'</t>
  </si>
  <si>
    <t>T4_038'</t>
  </si>
  <si>
    <t>T4_039'</t>
  </si>
  <si>
    <t>T4_040'</t>
  </si>
  <si>
    <t>covid-19</t>
  </si>
  <si>
    <t>normal</t>
  </si>
  <si>
    <t>cap</t>
  </si>
  <si>
    <t>Predicted Labels</t>
  </si>
  <si>
    <t>Original Labels</t>
  </si>
  <si>
    <t>'T2_002'</t>
  </si>
  <si>
    <t>T/F</t>
  </si>
  <si>
    <t>T1_002'</t>
  </si>
  <si>
    <t>T2_004'</t>
  </si>
  <si>
    <t>Mod ResNet-101 (t = 60%)</t>
  </si>
  <si>
    <t>Mod ResNet-101 (t = 70%)</t>
  </si>
  <si>
    <t>Mod ResNet-101 (t = 80%)</t>
  </si>
  <si>
    <t>Confusion Matrix</t>
  </si>
  <si>
    <t>CAP</t>
  </si>
  <si>
    <t>COVID</t>
  </si>
  <si>
    <t>Normal</t>
  </si>
  <si>
    <t>Actual
Labels</t>
  </si>
  <si>
    <t>SEN</t>
  </si>
  <si>
    <t>Actual
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</si>
</sst>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1" fillId="0" borderId="0" xfId="1" applyNumberFormat="1" applyFont="1"/>
    <xf numFmtId="1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opLeftCell="D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4" max="4" width="17.140625" bestFit="1" customWidth="1"/>
    <col min="10" max="14" width="11.7109375" customWidth="1"/>
    <col min="20" max="20" width="11.5703125" customWidth="1"/>
  </cols>
  <sheetData>
    <row r="1" spans="1:26" ht="24" thickBot="1" x14ac:dyDescent="0.4">
      <c r="A1" s="45" t="s">
        <v>137</v>
      </c>
      <c r="B1" s="45"/>
      <c r="C1" s="45"/>
      <c r="D1" s="45"/>
    </row>
    <row r="2" spans="1:26" ht="18.75" x14ac:dyDescent="0.3">
      <c r="A2" s="2" t="s">
        <v>9</v>
      </c>
      <c r="B2" s="2" t="s">
        <v>131</v>
      </c>
      <c r="C2" s="2" t="s">
        <v>132</v>
      </c>
      <c r="D2" s="3" t="s">
        <v>134</v>
      </c>
      <c r="J2" s="36" t="s">
        <v>140</v>
      </c>
      <c r="K2" s="37"/>
      <c r="L2" s="46" t="s">
        <v>131</v>
      </c>
      <c r="M2" s="46"/>
      <c r="N2" s="47"/>
      <c r="P2" s="36" t="s">
        <v>145</v>
      </c>
      <c r="Q2" s="37"/>
      <c r="R2" s="46" t="s">
        <v>131</v>
      </c>
      <c r="S2" s="46"/>
      <c r="T2" s="47"/>
      <c r="V2" s="36" t="s">
        <v>145</v>
      </c>
      <c r="W2" s="37"/>
      <c r="X2" s="46" t="s">
        <v>131</v>
      </c>
      <c r="Y2" s="46"/>
      <c r="Z2" s="47"/>
    </row>
    <row r="3" spans="1:26" ht="18.75" x14ac:dyDescent="0.3">
      <c r="A3" s="2" t="s">
        <v>0</v>
      </c>
      <c r="B3" s="4" t="s">
        <v>128</v>
      </c>
      <c r="C3" s="5" t="s">
        <v>128</v>
      </c>
      <c r="D3" s="2">
        <f>IF(B3=C3, 1, 0)</f>
        <v>1</v>
      </c>
      <c r="J3" s="38"/>
      <c r="K3" s="39"/>
      <c r="L3" s="6" t="s">
        <v>141</v>
      </c>
      <c r="M3" s="6" t="s">
        <v>142</v>
      </c>
      <c r="N3" s="7" t="s">
        <v>143</v>
      </c>
      <c r="P3" s="38"/>
      <c r="Q3" s="39"/>
      <c r="R3" s="6" t="s">
        <v>141</v>
      </c>
      <c r="S3" s="6" t="s">
        <v>142</v>
      </c>
      <c r="T3" s="7" t="s">
        <v>143</v>
      </c>
      <c r="V3" s="38"/>
      <c r="W3" s="39"/>
      <c r="X3" s="6" t="s">
        <v>141</v>
      </c>
      <c r="Y3" s="6" t="s">
        <v>142</v>
      </c>
      <c r="Z3" s="7" t="s">
        <v>143</v>
      </c>
    </row>
    <row r="4" spans="1:26" ht="18.75" x14ac:dyDescent="0.3">
      <c r="A4" s="4" t="s">
        <v>135</v>
      </c>
      <c r="B4" s="4" t="s">
        <v>129</v>
      </c>
      <c r="C4" s="2" t="s">
        <v>129</v>
      </c>
      <c r="D4" s="2">
        <f t="shared" ref="D4:D67" si="0">IF(B4=C4, 1, 0)</f>
        <v>1</v>
      </c>
      <c r="J4" s="48" t="s">
        <v>144</v>
      </c>
      <c r="K4" s="6" t="s">
        <v>141</v>
      </c>
      <c r="L4" s="8">
        <f>COUNTIFS(B3:B132, "=cap", C3:C132, "=cap")</f>
        <v>24</v>
      </c>
      <c r="M4" s="8">
        <f>COUNTIFS(B3:B132, "=cap", C3:C132, "=covid-19")</f>
        <v>3</v>
      </c>
      <c r="N4" s="9">
        <f>COUNTIFS(B3:B132, "=cap", C3:C132, "=normal")</f>
        <v>4</v>
      </c>
      <c r="P4" s="48" t="s">
        <v>144</v>
      </c>
      <c r="Q4" s="6" t="s">
        <v>141</v>
      </c>
      <c r="R4" s="13">
        <f>L4/(L4+M4+N4)</f>
        <v>0.77419354838709675</v>
      </c>
      <c r="S4" s="13">
        <f>M4/(M4+N4+L4)</f>
        <v>9.6774193548387094E-2</v>
      </c>
      <c r="T4" s="14">
        <f>N4/(N4+M4+L4)</f>
        <v>0.12903225806451613</v>
      </c>
      <c r="V4" s="48" t="s">
        <v>144</v>
      </c>
      <c r="W4" s="6" t="s">
        <v>141</v>
      </c>
      <c r="X4" s="13">
        <f>L4/(L4+L5+L6)</f>
        <v>0.8571428571428571</v>
      </c>
      <c r="Y4" s="13">
        <f>M4/(M4+M5+M6)</f>
        <v>6.3829787234042548E-2</v>
      </c>
      <c r="Z4" s="14">
        <f t="shared" ref="Z4" si="1">N4/(N4+N5+N6)</f>
        <v>7.8431372549019607E-2</v>
      </c>
    </row>
    <row r="5" spans="1:26" ht="18.75" x14ac:dyDescent="0.3">
      <c r="A5" s="2" t="s">
        <v>1</v>
      </c>
      <c r="B5" s="4" t="s">
        <v>129</v>
      </c>
      <c r="C5" s="2" t="s">
        <v>129</v>
      </c>
      <c r="D5" s="2">
        <f t="shared" si="0"/>
        <v>1</v>
      </c>
      <c r="J5" s="49"/>
      <c r="K5" s="6" t="s">
        <v>142</v>
      </c>
      <c r="L5" s="8">
        <f>COUNTIFS(B3:B132, "=covid-19", C3:C132, "=cap")</f>
        <v>4</v>
      </c>
      <c r="M5" s="8">
        <f>COUNTIFS(B3:B132, "=covid-19", C3:C132, "=covid-19")</f>
        <v>44</v>
      </c>
      <c r="N5" s="9">
        <f>COUNTIFS(B3:B132, "=covid-19", C3:C132, "=normal")</f>
        <v>0</v>
      </c>
      <c r="P5" s="49"/>
      <c r="Q5" s="6" t="s">
        <v>142</v>
      </c>
      <c r="R5" s="13">
        <f t="shared" ref="R5:R6" si="2">L5/(L5+M5+N5)</f>
        <v>8.3333333333333329E-2</v>
      </c>
      <c r="S5" s="13">
        <f t="shared" ref="S5:S6" si="3">M5/(M5+N5+L5)</f>
        <v>0.91666666666666663</v>
      </c>
      <c r="T5" s="14">
        <f t="shared" ref="T5" si="4">N5/(N5+M5+L5)</f>
        <v>0</v>
      </c>
      <c r="V5" s="49"/>
      <c r="W5" s="6" t="s">
        <v>142</v>
      </c>
      <c r="X5" s="13">
        <f>L5/(L4+L5+L6)</f>
        <v>0.14285714285714285</v>
      </c>
      <c r="Y5" s="13">
        <f>M5/(M4+M5+M6)</f>
        <v>0.93617021276595747</v>
      </c>
      <c r="Z5" s="14">
        <f t="shared" ref="Z5" si="5">N5/(N4+N5+N6)</f>
        <v>0</v>
      </c>
    </row>
    <row r="6" spans="1:26" ht="19.5" thickBot="1" x14ac:dyDescent="0.35">
      <c r="A6" s="2" t="s">
        <v>2</v>
      </c>
      <c r="B6" s="4" t="s">
        <v>128</v>
      </c>
      <c r="C6" s="2" t="s">
        <v>128</v>
      </c>
      <c r="D6" s="2">
        <f t="shared" si="0"/>
        <v>1</v>
      </c>
      <c r="J6" s="50"/>
      <c r="K6" s="10" t="s">
        <v>143</v>
      </c>
      <c r="L6" s="11">
        <f>COUNTIFS(B3:B132, "=normal", C3:C132, "=cap")</f>
        <v>0</v>
      </c>
      <c r="M6" s="11">
        <f>COUNTIFS(B3:B132, "=covid-19", C3:C132, "=normal")</f>
        <v>0</v>
      </c>
      <c r="N6" s="12">
        <f>COUNTIFS(B3:B132, "=normal", C3:C132, "=normal")</f>
        <v>47</v>
      </c>
      <c r="P6" s="50"/>
      <c r="Q6" s="10" t="s">
        <v>143</v>
      </c>
      <c r="R6" s="15">
        <f t="shared" si="2"/>
        <v>0</v>
      </c>
      <c r="S6" s="15">
        <f t="shared" si="3"/>
        <v>0</v>
      </c>
      <c r="T6" s="16">
        <f>N6/(N6+M6+L6)</f>
        <v>1</v>
      </c>
      <c r="V6" s="50"/>
      <c r="W6" s="10" t="s">
        <v>143</v>
      </c>
      <c r="X6" s="15">
        <f>L6/(L4+L5+L6)</f>
        <v>0</v>
      </c>
      <c r="Y6" s="15">
        <f t="shared" ref="Y6:Z6" si="6">M6/(M4+M5+M6)</f>
        <v>0</v>
      </c>
      <c r="Z6" s="16">
        <f t="shared" si="6"/>
        <v>0.92156862745098034</v>
      </c>
    </row>
    <row r="7" spans="1:26" ht="19.5" thickBot="1" x14ac:dyDescent="0.35">
      <c r="A7" s="2" t="s">
        <v>3</v>
      </c>
      <c r="B7" s="4" t="s">
        <v>129</v>
      </c>
      <c r="C7" s="2" t="s">
        <v>128</v>
      </c>
      <c r="D7" s="2">
        <f t="shared" si="0"/>
        <v>0</v>
      </c>
    </row>
    <row r="8" spans="1:26" ht="18.75" x14ac:dyDescent="0.3">
      <c r="A8" s="2" t="s">
        <v>4</v>
      </c>
      <c r="B8" s="4" t="s">
        <v>129</v>
      </c>
      <c r="C8" s="2" t="s">
        <v>129</v>
      </c>
      <c r="D8" s="2">
        <f t="shared" si="0"/>
        <v>1</v>
      </c>
      <c r="J8" s="36" t="s">
        <v>140</v>
      </c>
      <c r="K8" s="37"/>
      <c r="L8" s="34" t="s">
        <v>131</v>
      </c>
      <c r="M8" s="34"/>
      <c r="N8" s="35"/>
    </row>
    <row r="9" spans="1:26" ht="21" x14ac:dyDescent="0.3">
      <c r="A9" s="2" t="s">
        <v>5</v>
      </c>
      <c r="B9" s="4" t="s">
        <v>128</v>
      </c>
      <c r="C9" s="2" t="s">
        <v>128</v>
      </c>
      <c r="D9" s="2">
        <f t="shared" si="0"/>
        <v>1</v>
      </c>
      <c r="J9" s="38"/>
      <c r="K9" s="39"/>
      <c r="L9" s="20" t="s">
        <v>141</v>
      </c>
      <c r="M9" s="20" t="s">
        <v>142</v>
      </c>
      <c r="N9" s="26" t="s">
        <v>143</v>
      </c>
    </row>
    <row r="10" spans="1:26" ht="21" x14ac:dyDescent="0.3">
      <c r="A10" s="2" t="s">
        <v>6</v>
      </c>
      <c r="B10" s="4" t="s">
        <v>128</v>
      </c>
      <c r="C10" s="2" t="s">
        <v>128</v>
      </c>
      <c r="D10" s="2">
        <f t="shared" si="0"/>
        <v>1</v>
      </c>
      <c r="J10" s="43" t="s">
        <v>146</v>
      </c>
      <c r="K10" s="40" t="s">
        <v>141</v>
      </c>
      <c r="L10" s="18">
        <f>L4</f>
        <v>24</v>
      </c>
      <c r="M10" s="19">
        <f>M4</f>
        <v>3</v>
      </c>
      <c r="N10" s="26">
        <f>N4</f>
        <v>4</v>
      </c>
    </row>
    <row r="11" spans="1:26" ht="21" x14ac:dyDescent="0.3">
      <c r="A11" s="2" t="s">
        <v>7</v>
      </c>
      <c r="B11" s="4" t="s">
        <v>128</v>
      </c>
      <c r="C11" s="2" t="s">
        <v>128</v>
      </c>
      <c r="D11" s="2">
        <f t="shared" si="0"/>
        <v>1</v>
      </c>
      <c r="J11" s="38"/>
      <c r="K11" s="40"/>
      <c r="L11" s="22">
        <f>R4</f>
        <v>0.77419354838709675</v>
      </c>
      <c r="M11" s="23">
        <f>S4</f>
        <v>9.6774193548387094E-2</v>
      </c>
      <c r="N11" s="27">
        <f>T4</f>
        <v>0.12903225806451613</v>
      </c>
    </row>
    <row r="12" spans="1:26" ht="21" x14ac:dyDescent="0.3">
      <c r="A12" s="4" t="s">
        <v>34</v>
      </c>
      <c r="B12" s="4" t="s">
        <v>129</v>
      </c>
      <c r="C12" s="2" t="s">
        <v>129</v>
      </c>
      <c r="D12" s="2">
        <f t="shared" si="0"/>
        <v>1</v>
      </c>
      <c r="J12" s="38"/>
      <c r="K12" s="41" t="s">
        <v>142</v>
      </c>
      <c r="L12" s="19">
        <f>L5</f>
        <v>4</v>
      </c>
      <c r="M12" s="20">
        <f>M5</f>
        <v>44</v>
      </c>
      <c r="N12" s="28">
        <f>N5</f>
        <v>0</v>
      </c>
    </row>
    <row r="13" spans="1:26" ht="21" x14ac:dyDescent="0.3">
      <c r="A13" s="4" t="s">
        <v>35</v>
      </c>
      <c r="B13" s="4" t="s">
        <v>128</v>
      </c>
      <c r="C13" s="2" t="s">
        <v>128</v>
      </c>
      <c r="D13" s="2">
        <f t="shared" si="0"/>
        <v>1</v>
      </c>
      <c r="J13" s="38"/>
      <c r="K13" s="41"/>
      <c r="L13" s="24">
        <f>R5</f>
        <v>8.3333333333333329E-2</v>
      </c>
      <c r="M13" s="25">
        <f>S5</f>
        <v>0.91666666666666663</v>
      </c>
      <c r="N13" s="29">
        <f>T5</f>
        <v>0</v>
      </c>
    </row>
    <row r="14" spans="1:26" ht="21" x14ac:dyDescent="0.3">
      <c r="A14" s="4" t="s">
        <v>36</v>
      </c>
      <c r="B14" s="4" t="s">
        <v>129</v>
      </c>
      <c r="C14" s="2" t="s">
        <v>128</v>
      </c>
      <c r="D14" s="2">
        <f t="shared" si="0"/>
        <v>0</v>
      </c>
      <c r="J14" s="38"/>
      <c r="K14" s="41" t="s">
        <v>143</v>
      </c>
      <c r="L14" s="19">
        <f>L6</f>
        <v>0</v>
      </c>
      <c r="M14" s="21">
        <f>M6</f>
        <v>0</v>
      </c>
      <c r="N14" s="30">
        <f>N6</f>
        <v>47</v>
      </c>
    </row>
    <row r="15" spans="1:26" ht="21.75" thickBot="1" x14ac:dyDescent="0.35">
      <c r="A15" s="4" t="s">
        <v>37</v>
      </c>
      <c r="B15" s="4" t="s">
        <v>129</v>
      </c>
      <c r="C15" s="2" t="s">
        <v>129</v>
      </c>
      <c r="D15" s="2">
        <f t="shared" si="0"/>
        <v>1</v>
      </c>
      <c r="J15" s="44"/>
      <c r="K15" s="42"/>
      <c r="L15" s="31">
        <f>R6</f>
        <v>0</v>
      </c>
      <c r="M15" s="33">
        <f>S6</f>
        <v>0</v>
      </c>
      <c r="N15" s="32">
        <f>T6</f>
        <v>1</v>
      </c>
    </row>
    <row r="16" spans="1:26" ht="18.75" x14ac:dyDescent="0.3">
      <c r="A16" s="4" t="s">
        <v>38</v>
      </c>
      <c r="B16" s="4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4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4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4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4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4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4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4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4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4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4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4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4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4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4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4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4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4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4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4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4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4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4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4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4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4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4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4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4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4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4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4" t="s">
        <v>128</v>
      </c>
      <c r="C47" s="2" t="s">
        <v>128</v>
      </c>
      <c r="D47" s="2">
        <f t="shared" si="0"/>
        <v>1</v>
      </c>
    </row>
    <row r="48" spans="1:4" ht="18.75" x14ac:dyDescent="0.3">
      <c r="A48" s="4" t="s">
        <v>61</v>
      </c>
      <c r="B48" s="4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4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4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4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4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4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4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4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4" t="s">
        <v>129</v>
      </c>
      <c r="C56" s="2" t="s">
        <v>128</v>
      </c>
      <c r="D56" s="2">
        <f t="shared" si="0"/>
        <v>0</v>
      </c>
    </row>
    <row r="57" spans="1:4" ht="18.75" x14ac:dyDescent="0.3">
      <c r="A57" s="4" t="s">
        <v>70</v>
      </c>
      <c r="B57" s="4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4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4" t="s">
        <v>130</v>
      </c>
      <c r="C59" s="2" t="s">
        <v>129</v>
      </c>
      <c r="D59" s="2">
        <f t="shared" si="0"/>
        <v>0</v>
      </c>
    </row>
    <row r="60" spans="1:4" ht="18.75" x14ac:dyDescent="0.3">
      <c r="A60" s="4" t="s">
        <v>73</v>
      </c>
      <c r="B60" s="4" t="s">
        <v>130</v>
      </c>
      <c r="C60" s="2" t="s">
        <v>130</v>
      </c>
      <c r="D60" s="2">
        <f t="shared" si="0"/>
        <v>1</v>
      </c>
    </row>
    <row r="61" spans="1:4" ht="18.75" x14ac:dyDescent="0.3">
      <c r="A61" s="4" t="s">
        <v>74</v>
      </c>
      <c r="B61" s="4" t="s">
        <v>128</v>
      </c>
      <c r="C61" s="2" t="s">
        <v>128</v>
      </c>
      <c r="D61" s="2">
        <f t="shared" si="0"/>
        <v>1</v>
      </c>
    </row>
    <row r="62" spans="1:4" ht="18.75" x14ac:dyDescent="0.3">
      <c r="A62" s="4" t="s">
        <v>75</v>
      </c>
      <c r="B62" s="4" t="s">
        <v>129</v>
      </c>
      <c r="C62" s="2" t="s">
        <v>129</v>
      </c>
      <c r="D62" s="2">
        <f t="shared" si="0"/>
        <v>1</v>
      </c>
    </row>
    <row r="63" spans="1:4" ht="18.75" x14ac:dyDescent="0.3">
      <c r="A63" s="2" t="s">
        <v>16</v>
      </c>
      <c r="B63" s="4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4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4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4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4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4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4" t="s">
        <v>128</v>
      </c>
      <c r="C69" s="2" t="s">
        <v>128</v>
      </c>
      <c r="D69" s="2">
        <f t="shared" si="7"/>
        <v>1</v>
      </c>
    </row>
    <row r="70" spans="1:4" ht="18.75" x14ac:dyDescent="0.3">
      <c r="A70" s="2" t="s">
        <v>23</v>
      </c>
      <c r="B70" s="4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4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4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4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4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4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4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4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4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4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4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4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4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4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4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4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4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4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4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4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4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4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4" t="s">
        <v>130</v>
      </c>
      <c r="C92" s="2" t="s">
        <v>128</v>
      </c>
      <c r="D92" s="2">
        <f t="shared" si="7"/>
        <v>0</v>
      </c>
    </row>
    <row r="93" spans="1:4" ht="18.75" x14ac:dyDescent="0.3">
      <c r="A93" s="2" t="s">
        <v>25</v>
      </c>
      <c r="B93" s="4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4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4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4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4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4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4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4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4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4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4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4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4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4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4" t="s">
        <v>130</v>
      </c>
      <c r="C107" s="2" t="s">
        <v>130</v>
      </c>
      <c r="D107" s="2">
        <f t="shared" si="7"/>
        <v>1</v>
      </c>
    </row>
    <row r="108" spans="1:4" ht="18.75" x14ac:dyDescent="0.3">
      <c r="A108" s="4" t="s">
        <v>103</v>
      </c>
      <c r="B108" s="4" t="s">
        <v>130</v>
      </c>
      <c r="C108" s="2" t="s">
        <v>130</v>
      </c>
      <c r="D108" s="2">
        <f t="shared" si="7"/>
        <v>1</v>
      </c>
    </row>
    <row r="109" spans="1:4" ht="18.75" x14ac:dyDescent="0.3">
      <c r="A109" s="4" t="s">
        <v>104</v>
      </c>
      <c r="B109" s="4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4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4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4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4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4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4" t="s">
        <v>130</v>
      </c>
      <c r="C115" s="2" t="s">
        <v>128</v>
      </c>
      <c r="D115" s="2">
        <f t="shared" si="7"/>
        <v>0</v>
      </c>
    </row>
    <row r="116" spans="1:4" ht="18.75" x14ac:dyDescent="0.3">
      <c r="A116" s="4" t="s">
        <v>111</v>
      </c>
      <c r="B116" s="4" t="s">
        <v>130</v>
      </c>
      <c r="C116" s="2" t="s">
        <v>130</v>
      </c>
      <c r="D116" s="2">
        <f t="shared" si="7"/>
        <v>1</v>
      </c>
    </row>
    <row r="117" spans="1:4" ht="18.75" x14ac:dyDescent="0.3">
      <c r="A117" s="4" t="s">
        <v>112</v>
      </c>
      <c r="B117" s="4" t="s">
        <v>128</v>
      </c>
      <c r="C117" s="2" t="s">
        <v>130</v>
      </c>
      <c r="D117" s="2">
        <f t="shared" si="7"/>
        <v>0</v>
      </c>
    </row>
    <row r="118" spans="1:4" ht="18.75" x14ac:dyDescent="0.3">
      <c r="A118" s="4" t="s">
        <v>113</v>
      </c>
      <c r="B118" s="4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4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4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4" t="s">
        <v>128</v>
      </c>
      <c r="C121" s="2" t="s">
        <v>128</v>
      </c>
      <c r="D121" s="2">
        <f t="shared" si="7"/>
        <v>1</v>
      </c>
    </row>
    <row r="122" spans="1:4" ht="18.75" x14ac:dyDescent="0.3">
      <c r="A122" s="4" t="s">
        <v>117</v>
      </c>
      <c r="B122" s="4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4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4" t="s">
        <v>130</v>
      </c>
      <c r="C124" s="2" t="s">
        <v>130</v>
      </c>
      <c r="D124" s="2">
        <f t="shared" si="7"/>
        <v>1</v>
      </c>
    </row>
    <row r="125" spans="1:4" ht="18.75" x14ac:dyDescent="0.3">
      <c r="A125" s="4" t="s">
        <v>120</v>
      </c>
      <c r="B125" s="4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4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4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4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4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4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4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4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A133" s="2"/>
      <c r="B133" s="2"/>
      <c r="C133" s="2"/>
      <c r="D133" s="17">
        <f>SUM(D3:D132)/130</f>
        <v>0.88461538461538458</v>
      </c>
    </row>
  </sheetData>
  <sortState xmlns:xlrd2="http://schemas.microsoft.com/office/spreadsheetml/2017/richdata2" ref="A3:B132">
    <sortCondition ref="A3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L8:N8"/>
    <mergeCell ref="J8:K9"/>
    <mergeCell ref="K10:K11"/>
    <mergeCell ref="K12:K13"/>
    <mergeCell ref="K14:K15"/>
    <mergeCell ref="J10:J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2EE8-B24C-447A-9C20-6C9B0A0C1892}">
  <dimension ref="A1:Z133"/>
  <sheetViews>
    <sheetView topLeftCell="C1" workbookViewId="0">
      <selection activeCell="J8" sqref="J8:N15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8.5703125" customWidth="1"/>
    <col min="10" max="14" width="11.7109375" customWidth="1"/>
    <col min="20" max="20" width="9.7109375" bestFit="1" customWidth="1"/>
  </cols>
  <sheetData>
    <row r="1" spans="1:26" ht="24" thickBot="1" x14ac:dyDescent="0.4">
      <c r="A1" s="45" t="s">
        <v>138</v>
      </c>
      <c r="B1" s="45"/>
      <c r="C1" s="45"/>
      <c r="D1" s="45"/>
    </row>
    <row r="2" spans="1:26" s="1" customFormat="1" ht="18" customHeight="1" x14ac:dyDescent="0.35">
      <c r="A2" s="3" t="s">
        <v>9</v>
      </c>
      <c r="B2" s="3" t="s">
        <v>131</v>
      </c>
      <c r="C2" s="3" t="s">
        <v>132</v>
      </c>
      <c r="D2" s="3" t="s">
        <v>134</v>
      </c>
      <c r="J2" s="36" t="s">
        <v>140</v>
      </c>
      <c r="K2" s="37"/>
      <c r="L2" s="46" t="s">
        <v>131</v>
      </c>
      <c r="M2" s="46"/>
      <c r="N2" s="47"/>
      <c r="P2" s="36" t="s">
        <v>145</v>
      </c>
      <c r="Q2" s="37"/>
      <c r="R2" s="46" t="s">
        <v>131</v>
      </c>
      <c r="S2" s="46"/>
      <c r="T2" s="47"/>
      <c r="U2"/>
      <c r="V2" s="36" t="s">
        <v>145</v>
      </c>
      <c r="W2" s="37"/>
      <c r="X2" s="46" t="s">
        <v>131</v>
      </c>
      <c r="Y2" s="46"/>
      <c r="Z2" s="47"/>
    </row>
    <row r="3" spans="1:26" ht="18.75" x14ac:dyDescent="0.3">
      <c r="A3" s="2" t="s">
        <v>0</v>
      </c>
      <c r="B3" s="2" t="s">
        <v>128</v>
      </c>
      <c r="C3" s="5" t="s">
        <v>128</v>
      </c>
      <c r="D3" s="2">
        <f>IF(B3=C3, 1, 0)</f>
        <v>1</v>
      </c>
      <c r="J3" s="38"/>
      <c r="K3" s="39"/>
      <c r="L3" s="6" t="s">
        <v>141</v>
      </c>
      <c r="M3" s="6" t="s">
        <v>142</v>
      </c>
      <c r="N3" s="7" t="s">
        <v>143</v>
      </c>
      <c r="P3" s="38"/>
      <c r="Q3" s="39"/>
      <c r="R3" s="6" t="s">
        <v>141</v>
      </c>
      <c r="S3" s="6" t="s">
        <v>142</v>
      </c>
      <c r="T3" s="7" t="s">
        <v>143</v>
      </c>
      <c r="V3" s="38"/>
      <c r="W3" s="39"/>
      <c r="X3" s="6" t="s">
        <v>141</v>
      </c>
      <c r="Y3" s="6" t="s">
        <v>142</v>
      </c>
      <c r="Z3" s="7" t="s">
        <v>143</v>
      </c>
    </row>
    <row r="4" spans="1:26" ht="18.75" x14ac:dyDescent="0.3">
      <c r="A4" s="4" t="s">
        <v>135</v>
      </c>
      <c r="B4" s="2" t="s">
        <v>129</v>
      </c>
      <c r="C4" s="2" t="s">
        <v>129</v>
      </c>
      <c r="D4" s="2">
        <f t="shared" ref="D4:D67" si="0">IF(B4=C4, 1, 0)</f>
        <v>1</v>
      </c>
      <c r="J4" s="48" t="s">
        <v>144</v>
      </c>
      <c r="K4" s="6" t="s">
        <v>141</v>
      </c>
      <c r="L4" s="8">
        <f>COUNTIFS(B3:B132, "=cap", C3:C132, "=cap")</f>
        <v>23</v>
      </c>
      <c r="M4" s="8">
        <f>COUNTIFS(B3:B132, "=cap", C3:C132, "=covid-19")</f>
        <v>5</v>
      </c>
      <c r="N4" s="9">
        <f>COUNTIFS(B3:B132, "=cap", C3:C132, "=normal")</f>
        <v>5</v>
      </c>
      <c r="P4" s="48" t="s">
        <v>144</v>
      </c>
      <c r="Q4" s="6" t="s">
        <v>141</v>
      </c>
      <c r="R4" s="13">
        <f>L4/(L4+M4+N4)</f>
        <v>0.69696969696969702</v>
      </c>
      <c r="S4" s="13">
        <f>M4/(M4+N4+L4)</f>
        <v>0.15151515151515152</v>
      </c>
      <c r="T4" s="14">
        <f>N4/(N4+M4+L4)</f>
        <v>0.15151515151515152</v>
      </c>
      <c r="V4" s="48" t="s">
        <v>144</v>
      </c>
      <c r="W4" s="6" t="s">
        <v>141</v>
      </c>
      <c r="X4" s="13">
        <f>L4/(L4+L5+L6)</f>
        <v>0.8214285714285714</v>
      </c>
      <c r="Y4" s="13">
        <f>M4/(M4+M5+M6)</f>
        <v>0.10638297872340426</v>
      </c>
      <c r="Z4" s="14">
        <f t="shared" ref="Z4" si="1">N4/(N4+N5+N6)</f>
        <v>9.8039215686274508E-2</v>
      </c>
    </row>
    <row r="5" spans="1:26" ht="18.75" x14ac:dyDescent="0.3">
      <c r="A5" s="2" t="s">
        <v>1</v>
      </c>
      <c r="B5" s="2" t="s">
        <v>129</v>
      </c>
      <c r="C5" s="2" t="s">
        <v>129</v>
      </c>
      <c r="D5" s="2">
        <f t="shared" si="0"/>
        <v>1</v>
      </c>
      <c r="J5" s="49"/>
      <c r="K5" s="6" t="s">
        <v>142</v>
      </c>
      <c r="L5" s="8">
        <f>COUNTIFS(B3:B132, "=covid-19", C3:C132, "=cap")</f>
        <v>5</v>
      </c>
      <c r="M5" s="8">
        <f>COUNTIFS(B3:B132, "=covid-19", C3:C132, "=covid-19")</f>
        <v>42</v>
      </c>
      <c r="N5" s="9">
        <f>COUNTIFS(B3:B132, "=covid-19", C3:C132, "=normal")</f>
        <v>0</v>
      </c>
      <c r="P5" s="49"/>
      <c r="Q5" s="6" t="s">
        <v>142</v>
      </c>
      <c r="R5" s="13">
        <f t="shared" ref="R5:R6" si="2">L5/(L5+M5+N5)</f>
        <v>0.10638297872340426</v>
      </c>
      <c r="S5" s="13">
        <f t="shared" ref="S5:S6" si="3">M5/(M5+N5+L5)</f>
        <v>0.8936170212765957</v>
      </c>
      <c r="T5" s="14">
        <f t="shared" ref="T5:T6" si="4">N5/(N5+M5+L5)</f>
        <v>0</v>
      </c>
      <c r="V5" s="49"/>
      <c r="W5" s="6" t="s">
        <v>142</v>
      </c>
      <c r="X5" s="13">
        <f>L5/(L4+L5+L6)</f>
        <v>0.17857142857142858</v>
      </c>
      <c r="Y5" s="13">
        <f>M5/(M4+M5+M6)</f>
        <v>0.8936170212765957</v>
      </c>
      <c r="Z5" s="14">
        <f t="shared" ref="Z5" si="5">N5/(N4+N5+N6)</f>
        <v>0</v>
      </c>
    </row>
    <row r="6" spans="1:26" ht="19.5" thickBot="1" x14ac:dyDescent="0.35">
      <c r="A6" s="2" t="s">
        <v>2</v>
      </c>
      <c r="B6" s="2" t="s">
        <v>128</v>
      </c>
      <c r="C6" s="2" t="s">
        <v>128</v>
      </c>
      <c r="D6" s="2">
        <f t="shared" si="0"/>
        <v>1</v>
      </c>
      <c r="J6" s="50"/>
      <c r="K6" s="10" t="s">
        <v>143</v>
      </c>
      <c r="L6" s="11">
        <f>COUNTIFS(B3:B132, "=normal", C3:C132, "=cap")</f>
        <v>0</v>
      </c>
      <c r="M6" s="11">
        <f>COUNTIFS(B3:B132, "=covid-19", C3:C132, "=normal")</f>
        <v>0</v>
      </c>
      <c r="N6" s="12">
        <f>COUNTIFS(B3:B132, "=normal", C3:C132, "=normal")</f>
        <v>46</v>
      </c>
      <c r="P6" s="50"/>
      <c r="Q6" s="10" t="s">
        <v>143</v>
      </c>
      <c r="R6" s="15">
        <f t="shared" si="2"/>
        <v>0</v>
      </c>
      <c r="S6" s="15">
        <f t="shared" si="3"/>
        <v>0</v>
      </c>
      <c r="T6" s="16">
        <f t="shared" si="4"/>
        <v>1</v>
      </c>
      <c r="V6" s="50"/>
      <c r="W6" s="10" t="s">
        <v>143</v>
      </c>
      <c r="X6" s="15">
        <f>L6/(L4+L5+L6)</f>
        <v>0</v>
      </c>
      <c r="Y6" s="15">
        <f t="shared" ref="Y6:Z6" si="6">M6/(M4+M5+M6)</f>
        <v>0</v>
      </c>
      <c r="Z6" s="16">
        <f t="shared" si="6"/>
        <v>0.90196078431372551</v>
      </c>
    </row>
    <row r="7" spans="1:26" ht="19.5" thickBot="1" x14ac:dyDescent="0.35">
      <c r="A7" s="2" t="s">
        <v>3</v>
      </c>
      <c r="B7" s="2" t="s">
        <v>128</v>
      </c>
      <c r="C7" s="2" t="s">
        <v>128</v>
      </c>
      <c r="D7" s="2">
        <f t="shared" si="0"/>
        <v>1</v>
      </c>
    </row>
    <row r="8" spans="1:26" ht="18.75" x14ac:dyDescent="0.3">
      <c r="A8" s="2" t="s">
        <v>4</v>
      </c>
      <c r="B8" s="2" t="s">
        <v>129</v>
      </c>
      <c r="C8" s="2" t="s">
        <v>129</v>
      </c>
      <c r="D8" s="2">
        <f t="shared" si="0"/>
        <v>1</v>
      </c>
      <c r="J8" s="36" t="s">
        <v>140</v>
      </c>
      <c r="K8" s="37"/>
      <c r="L8" s="34" t="s">
        <v>131</v>
      </c>
      <c r="M8" s="34"/>
      <c r="N8" s="35"/>
    </row>
    <row r="9" spans="1:26" ht="21" x14ac:dyDescent="0.3">
      <c r="A9" s="2" t="s">
        <v>5</v>
      </c>
      <c r="B9" s="2" t="s">
        <v>128</v>
      </c>
      <c r="C9" s="2" t="s">
        <v>128</v>
      </c>
      <c r="D9" s="2">
        <f t="shared" si="0"/>
        <v>1</v>
      </c>
      <c r="J9" s="38"/>
      <c r="K9" s="39"/>
      <c r="L9" s="20" t="s">
        <v>141</v>
      </c>
      <c r="M9" s="20" t="s">
        <v>142</v>
      </c>
      <c r="N9" s="26" t="s">
        <v>143</v>
      </c>
    </row>
    <row r="10" spans="1:26" ht="21" x14ac:dyDescent="0.3">
      <c r="A10" s="2" t="s">
        <v>6</v>
      </c>
      <c r="B10" s="2" t="s">
        <v>128</v>
      </c>
      <c r="C10" s="2" t="s">
        <v>128</v>
      </c>
      <c r="D10" s="2">
        <f t="shared" si="0"/>
        <v>1</v>
      </c>
      <c r="J10" s="43" t="s">
        <v>146</v>
      </c>
      <c r="K10" s="40" t="s">
        <v>141</v>
      </c>
      <c r="L10" s="18">
        <f>L4</f>
        <v>23</v>
      </c>
      <c r="M10" s="19">
        <f>M4</f>
        <v>5</v>
      </c>
      <c r="N10" s="26">
        <f>N4</f>
        <v>5</v>
      </c>
    </row>
    <row r="11" spans="1:26" ht="21" x14ac:dyDescent="0.3">
      <c r="A11" s="2" t="s">
        <v>7</v>
      </c>
      <c r="B11" s="2" t="s">
        <v>128</v>
      </c>
      <c r="C11" s="2" t="s">
        <v>128</v>
      </c>
      <c r="D11" s="2">
        <f t="shared" si="0"/>
        <v>1</v>
      </c>
      <c r="J11" s="38"/>
      <c r="K11" s="40"/>
      <c r="L11" s="22">
        <f>R4</f>
        <v>0.69696969696969702</v>
      </c>
      <c r="M11" s="23">
        <f>S4</f>
        <v>0.15151515151515152</v>
      </c>
      <c r="N11" s="27">
        <f>T4</f>
        <v>0.15151515151515152</v>
      </c>
    </row>
    <row r="12" spans="1:26" ht="21" x14ac:dyDescent="0.3">
      <c r="A12" s="4" t="s">
        <v>34</v>
      </c>
      <c r="B12" s="2" t="s">
        <v>129</v>
      </c>
      <c r="C12" s="2" t="s">
        <v>129</v>
      </c>
      <c r="D12" s="2">
        <f t="shared" si="0"/>
        <v>1</v>
      </c>
      <c r="J12" s="38"/>
      <c r="K12" s="41" t="s">
        <v>142</v>
      </c>
      <c r="L12" s="19">
        <f>L5</f>
        <v>5</v>
      </c>
      <c r="M12" s="20">
        <f>M5</f>
        <v>42</v>
      </c>
      <c r="N12" s="28">
        <f>N5</f>
        <v>0</v>
      </c>
    </row>
    <row r="13" spans="1:26" ht="21" x14ac:dyDescent="0.3">
      <c r="A13" s="4" t="s">
        <v>35</v>
      </c>
      <c r="B13" s="2" t="s">
        <v>128</v>
      </c>
      <c r="C13" s="2" t="s">
        <v>128</v>
      </c>
      <c r="D13" s="2">
        <f t="shared" si="0"/>
        <v>1</v>
      </c>
      <c r="J13" s="38"/>
      <c r="K13" s="41"/>
      <c r="L13" s="24">
        <f>R5</f>
        <v>0.10638297872340426</v>
      </c>
      <c r="M13" s="25">
        <f>S5</f>
        <v>0.8936170212765957</v>
      </c>
      <c r="N13" s="29">
        <f>T5</f>
        <v>0</v>
      </c>
    </row>
    <row r="14" spans="1:26" ht="21" x14ac:dyDescent="0.3">
      <c r="A14" s="4" t="s">
        <v>36</v>
      </c>
      <c r="B14" s="2" t="s">
        <v>129</v>
      </c>
      <c r="C14" s="2" t="s">
        <v>128</v>
      </c>
      <c r="D14" s="2">
        <f t="shared" si="0"/>
        <v>0</v>
      </c>
      <c r="J14" s="38"/>
      <c r="K14" s="41" t="s">
        <v>143</v>
      </c>
      <c r="L14" s="19">
        <f>L6</f>
        <v>0</v>
      </c>
      <c r="M14" s="21">
        <f>M6</f>
        <v>0</v>
      </c>
      <c r="N14" s="30">
        <f>N6</f>
        <v>46</v>
      </c>
    </row>
    <row r="15" spans="1:26" ht="21.75" thickBot="1" x14ac:dyDescent="0.35">
      <c r="A15" s="4" t="s">
        <v>37</v>
      </c>
      <c r="B15" s="2" t="s">
        <v>129</v>
      </c>
      <c r="C15" s="2" t="s">
        <v>129</v>
      </c>
      <c r="D15" s="2">
        <f t="shared" si="0"/>
        <v>1</v>
      </c>
      <c r="J15" s="44"/>
      <c r="K15" s="42"/>
      <c r="L15" s="31">
        <f>R6</f>
        <v>0</v>
      </c>
      <c r="M15" s="33">
        <f>S6</f>
        <v>0</v>
      </c>
      <c r="N15" s="32">
        <f>T6</f>
        <v>1</v>
      </c>
    </row>
    <row r="16" spans="1:26" ht="18.75" x14ac:dyDescent="0.3">
      <c r="A16" s="4" t="s">
        <v>38</v>
      </c>
      <c r="B16" s="2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2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2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2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2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2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2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2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2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2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2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2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2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2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2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2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2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2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2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2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2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2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2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2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2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2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2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2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2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2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2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2" t="s">
        <v>130</v>
      </c>
      <c r="C47" s="2" t="s">
        <v>128</v>
      </c>
      <c r="D47" s="2">
        <f t="shared" si="0"/>
        <v>0</v>
      </c>
    </row>
    <row r="48" spans="1:4" ht="18.75" x14ac:dyDescent="0.3">
      <c r="A48" s="4" t="s">
        <v>61</v>
      </c>
      <c r="B48" s="2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2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2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2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2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2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2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2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2" t="s">
        <v>128</v>
      </c>
      <c r="C56" s="2" t="s">
        <v>128</v>
      </c>
      <c r="D56" s="2">
        <f t="shared" si="0"/>
        <v>1</v>
      </c>
    </row>
    <row r="57" spans="1:4" ht="18.75" x14ac:dyDescent="0.3">
      <c r="A57" s="4" t="s">
        <v>70</v>
      </c>
      <c r="B57" s="2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2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2" t="s">
        <v>130</v>
      </c>
      <c r="C59" s="2" t="s">
        <v>129</v>
      </c>
      <c r="D59" s="2">
        <f t="shared" si="0"/>
        <v>0</v>
      </c>
    </row>
    <row r="60" spans="1:4" ht="18.75" x14ac:dyDescent="0.3">
      <c r="A60" s="4" t="s">
        <v>73</v>
      </c>
      <c r="B60" s="2" t="s">
        <v>128</v>
      </c>
      <c r="C60" s="2" t="s">
        <v>130</v>
      </c>
      <c r="D60" s="2">
        <f t="shared" si="0"/>
        <v>0</v>
      </c>
    </row>
    <row r="61" spans="1:4" ht="18.75" x14ac:dyDescent="0.3">
      <c r="A61" s="4" t="s">
        <v>74</v>
      </c>
      <c r="B61" s="2" t="s">
        <v>130</v>
      </c>
      <c r="C61" s="2" t="s">
        <v>128</v>
      </c>
      <c r="D61" s="2">
        <f t="shared" si="0"/>
        <v>0</v>
      </c>
    </row>
    <row r="62" spans="1:4" ht="18.75" x14ac:dyDescent="0.3">
      <c r="A62" s="4" t="s">
        <v>75</v>
      </c>
      <c r="B62" s="2" t="s">
        <v>130</v>
      </c>
      <c r="C62" s="2" t="s">
        <v>129</v>
      </c>
      <c r="D62" s="2">
        <f t="shared" si="0"/>
        <v>0</v>
      </c>
    </row>
    <row r="63" spans="1:4" ht="18.75" x14ac:dyDescent="0.3">
      <c r="A63" s="2" t="s">
        <v>16</v>
      </c>
      <c r="B63" s="2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2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2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2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2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2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2" t="s">
        <v>129</v>
      </c>
      <c r="C69" s="2" t="s">
        <v>128</v>
      </c>
      <c r="D69" s="2">
        <f t="shared" si="7"/>
        <v>0</v>
      </c>
    </row>
    <row r="70" spans="1:4" ht="18.75" x14ac:dyDescent="0.3">
      <c r="A70" s="2" t="s">
        <v>23</v>
      </c>
      <c r="B70" s="2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2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2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2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2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2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2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2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2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2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2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2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2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2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2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2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2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2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2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2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2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2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2" t="s">
        <v>130</v>
      </c>
      <c r="C92" s="2" t="s">
        <v>128</v>
      </c>
      <c r="D92" s="2">
        <f t="shared" si="7"/>
        <v>0</v>
      </c>
    </row>
    <row r="93" spans="1:4" ht="18.75" x14ac:dyDescent="0.3">
      <c r="A93" s="2" t="s">
        <v>25</v>
      </c>
      <c r="B93" s="2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2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2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2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2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2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2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2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2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2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2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2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2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2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2" t="s">
        <v>130</v>
      </c>
      <c r="C107" s="2" t="s">
        <v>130</v>
      </c>
      <c r="D107" s="2">
        <f t="shared" si="7"/>
        <v>1</v>
      </c>
    </row>
    <row r="108" spans="1:4" ht="18.75" x14ac:dyDescent="0.3">
      <c r="A108" s="4" t="s">
        <v>103</v>
      </c>
      <c r="B108" s="2" t="s">
        <v>130</v>
      </c>
      <c r="C108" s="2" t="s">
        <v>130</v>
      </c>
      <c r="D108" s="2">
        <f t="shared" si="7"/>
        <v>1</v>
      </c>
    </row>
    <row r="109" spans="1:4" ht="18.75" x14ac:dyDescent="0.3">
      <c r="A109" s="4" t="s">
        <v>104</v>
      </c>
      <c r="B109" s="2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2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2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2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2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2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2" t="s">
        <v>130</v>
      </c>
      <c r="C115" s="2" t="s">
        <v>128</v>
      </c>
      <c r="D115" s="2">
        <f t="shared" si="7"/>
        <v>0</v>
      </c>
    </row>
    <row r="116" spans="1:4" ht="18.75" x14ac:dyDescent="0.3">
      <c r="A116" s="4" t="s">
        <v>111</v>
      </c>
      <c r="B116" s="2" t="s">
        <v>130</v>
      </c>
      <c r="C116" s="2" t="s">
        <v>130</v>
      </c>
      <c r="D116" s="2">
        <f t="shared" si="7"/>
        <v>1</v>
      </c>
    </row>
    <row r="117" spans="1:4" ht="18.75" x14ac:dyDescent="0.3">
      <c r="A117" s="4" t="s">
        <v>112</v>
      </c>
      <c r="B117" s="2" t="s">
        <v>128</v>
      </c>
      <c r="C117" s="2" t="s">
        <v>130</v>
      </c>
      <c r="D117" s="2">
        <f t="shared" si="7"/>
        <v>0</v>
      </c>
    </row>
    <row r="118" spans="1:4" ht="18.75" x14ac:dyDescent="0.3">
      <c r="A118" s="4" t="s">
        <v>113</v>
      </c>
      <c r="B118" s="2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2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2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2" t="s">
        <v>129</v>
      </c>
      <c r="C121" s="2" t="s">
        <v>128</v>
      </c>
      <c r="D121" s="2">
        <f t="shared" si="7"/>
        <v>0</v>
      </c>
    </row>
    <row r="122" spans="1:4" ht="18.75" x14ac:dyDescent="0.3">
      <c r="A122" s="4" t="s">
        <v>117</v>
      </c>
      <c r="B122" s="2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2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2" t="s">
        <v>130</v>
      </c>
      <c r="C124" s="2" t="s">
        <v>130</v>
      </c>
      <c r="D124" s="2">
        <f t="shared" si="7"/>
        <v>1</v>
      </c>
    </row>
    <row r="125" spans="1:4" ht="18.75" x14ac:dyDescent="0.3">
      <c r="A125" s="4" t="s">
        <v>120</v>
      </c>
      <c r="B125" s="2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2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2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2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2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2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2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2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D133" s="2">
        <f>SUM(D3:D132)/130</f>
        <v>0.85384615384615381</v>
      </c>
    </row>
  </sheetData>
  <sortState xmlns:xlrd2="http://schemas.microsoft.com/office/spreadsheetml/2017/richdata2" ref="A3:B132">
    <sortCondition ref="A3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4F-7621-4B64-8A45-3A72CAED0E2E}">
  <dimension ref="A1:Z133"/>
  <sheetViews>
    <sheetView tabSelected="1" topLeftCell="C1" workbookViewId="0">
      <selection activeCell="J8" sqref="J8:N15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9" customWidth="1"/>
    <col min="10" max="14" width="11.7109375" customWidth="1"/>
    <col min="20" max="20" width="9.7109375" bestFit="1" customWidth="1"/>
  </cols>
  <sheetData>
    <row r="1" spans="1:26" ht="24" thickBot="1" x14ac:dyDescent="0.4">
      <c r="A1" s="45" t="s">
        <v>139</v>
      </c>
      <c r="B1" s="45"/>
      <c r="C1" s="45"/>
      <c r="D1" s="45"/>
    </row>
    <row r="2" spans="1:26" ht="18.75" x14ac:dyDescent="0.3">
      <c r="A2" s="2" t="s">
        <v>9</v>
      </c>
      <c r="B2" s="2" t="s">
        <v>131</v>
      </c>
      <c r="C2" s="2" t="s">
        <v>132</v>
      </c>
      <c r="D2" s="3" t="s">
        <v>134</v>
      </c>
      <c r="J2" s="36" t="s">
        <v>140</v>
      </c>
      <c r="K2" s="37"/>
      <c r="L2" s="46" t="s">
        <v>131</v>
      </c>
      <c r="M2" s="46"/>
      <c r="N2" s="47"/>
      <c r="P2" s="36" t="s">
        <v>145</v>
      </c>
      <c r="Q2" s="37"/>
      <c r="R2" s="46" t="s">
        <v>131</v>
      </c>
      <c r="S2" s="46"/>
      <c r="T2" s="47"/>
      <c r="V2" s="36" t="s">
        <v>145</v>
      </c>
      <c r="W2" s="37"/>
      <c r="X2" s="46" t="s">
        <v>131</v>
      </c>
      <c r="Y2" s="46"/>
      <c r="Z2" s="47"/>
    </row>
    <row r="3" spans="1:26" ht="18.75" x14ac:dyDescent="0.3">
      <c r="A3" s="2" t="s">
        <v>0</v>
      </c>
      <c r="B3" s="2" t="s">
        <v>128</v>
      </c>
      <c r="C3" s="5" t="s">
        <v>128</v>
      </c>
      <c r="D3" s="2">
        <f>IF(B3=C3, 1, 0)</f>
        <v>1</v>
      </c>
      <c r="J3" s="38"/>
      <c r="K3" s="39"/>
      <c r="L3" s="6" t="s">
        <v>141</v>
      </c>
      <c r="M3" s="6" t="s">
        <v>142</v>
      </c>
      <c r="N3" s="7" t="s">
        <v>143</v>
      </c>
      <c r="P3" s="38"/>
      <c r="Q3" s="39"/>
      <c r="R3" s="6" t="s">
        <v>141</v>
      </c>
      <c r="S3" s="6" t="s">
        <v>142</v>
      </c>
      <c r="T3" s="7" t="s">
        <v>143</v>
      </c>
      <c r="V3" s="38"/>
      <c r="W3" s="39"/>
      <c r="X3" s="6" t="s">
        <v>141</v>
      </c>
      <c r="Y3" s="6" t="s">
        <v>142</v>
      </c>
      <c r="Z3" s="7" t="s">
        <v>143</v>
      </c>
    </row>
    <row r="4" spans="1:26" ht="18.75" x14ac:dyDescent="0.3">
      <c r="A4" s="4" t="s">
        <v>135</v>
      </c>
      <c r="B4" s="2" t="s">
        <v>129</v>
      </c>
      <c r="C4" s="2" t="s">
        <v>129</v>
      </c>
      <c r="D4" s="2">
        <f t="shared" ref="D4:D67" si="0">IF(B4=C4, 1, 0)</f>
        <v>1</v>
      </c>
      <c r="J4" s="48" t="s">
        <v>144</v>
      </c>
      <c r="K4" s="6" t="s">
        <v>141</v>
      </c>
      <c r="L4" s="8">
        <f>COUNTIFS(B3:B132, "=cap", C3:C132, "=cap")</f>
        <v>24</v>
      </c>
      <c r="M4" s="8">
        <f>COUNTIFS(B3:B132, "=cap", C3:C132, "=covid-19")</f>
        <v>3</v>
      </c>
      <c r="N4" s="9">
        <f>COUNTIFS(B3:B132, "=cap", C3:C132, "=normal")</f>
        <v>3</v>
      </c>
      <c r="P4" s="48" t="s">
        <v>144</v>
      </c>
      <c r="Q4" s="6" t="s">
        <v>141</v>
      </c>
      <c r="R4" s="13">
        <f>L4/(L4+M4+N4)</f>
        <v>0.8</v>
      </c>
      <c r="S4" s="13">
        <f>M4/(M4+N4+L4)</f>
        <v>0.1</v>
      </c>
      <c r="T4" s="14">
        <f>N4/(N4+M4+L4)</f>
        <v>0.1</v>
      </c>
      <c r="V4" s="48" t="s">
        <v>144</v>
      </c>
      <c r="W4" s="6" t="s">
        <v>141</v>
      </c>
      <c r="X4" s="13">
        <f>L4/(L4+L5+L6)</f>
        <v>0.8571428571428571</v>
      </c>
      <c r="Y4" s="13">
        <f>M4/(M4+M5+M6)</f>
        <v>6.25E-2</v>
      </c>
      <c r="Z4" s="14">
        <f t="shared" ref="Z4" si="1">N4/(N4+N5+N6)</f>
        <v>5.8823529411764705E-2</v>
      </c>
    </row>
    <row r="5" spans="1:26" ht="18.75" x14ac:dyDescent="0.3">
      <c r="A5" s="2" t="s">
        <v>1</v>
      </c>
      <c r="B5" s="2" t="s">
        <v>129</v>
      </c>
      <c r="C5" s="2" t="s">
        <v>129</v>
      </c>
      <c r="D5" s="2">
        <f t="shared" si="0"/>
        <v>1</v>
      </c>
      <c r="J5" s="49"/>
      <c r="K5" s="6" t="s">
        <v>142</v>
      </c>
      <c r="L5" s="8">
        <f>COUNTIFS(B3:B132, "=covid-19", C3:C132, "=cap")</f>
        <v>4</v>
      </c>
      <c r="M5" s="8">
        <f>COUNTIFS(B3:B132, "=covid-19", C3:C132, "=covid-19")</f>
        <v>45</v>
      </c>
      <c r="N5" s="9">
        <f>COUNTIFS(B3:B132, "=covid-19", C3:C132, "=normal")</f>
        <v>0</v>
      </c>
      <c r="P5" s="49"/>
      <c r="Q5" s="6" t="s">
        <v>142</v>
      </c>
      <c r="R5" s="13">
        <f t="shared" ref="R5:R6" si="2">L5/(L5+M5+N5)</f>
        <v>8.1632653061224483E-2</v>
      </c>
      <c r="S5" s="13">
        <f t="shared" ref="S5:S6" si="3">M5/(M5+N5+L5)</f>
        <v>0.91836734693877553</v>
      </c>
      <c r="T5" s="14">
        <f t="shared" ref="T5:T6" si="4">N5/(N5+M5+L5)</f>
        <v>0</v>
      </c>
      <c r="V5" s="49"/>
      <c r="W5" s="6" t="s">
        <v>142</v>
      </c>
      <c r="X5" s="13">
        <f>L5/(L4+L5+L6)</f>
        <v>0.14285714285714285</v>
      </c>
      <c r="Y5" s="13">
        <f>M5/(M4+M5+M6)</f>
        <v>0.9375</v>
      </c>
      <c r="Z5" s="14">
        <f t="shared" ref="Z5" si="5">N5/(N4+N5+N6)</f>
        <v>0</v>
      </c>
    </row>
    <row r="6" spans="1:26" ht="19.5" thickBot="1" x14ac:dyDescent="0.35">
      <c r="A6" s="2" t="s">
        <v>2</v>
      </c>
      <c r="B6" s="2" t="s">
        <v>128</v>
      </c>
      <c r="C6" s="2" t="s">
        <v>128</v>
      </c>
      <c r="D6" s="2">
        <f t="shared" si="0"/>
        <v>1</v>
      </c>
      <c r="J6" s="50"/>
      <c r="K6" s="10" t="s">
        <v>143</v>
      </c>
      <c r="L6" s="11">
        <f>COUNTIFS(B3:B132, "=normal", C3:C132, "=cap")</f>
        <v>0</v>
      </c>
      <c r="M6" s="11">
        <f>COUNTIFS(B3:B132, "=covid-19", C3:C132, "=normal")</f>
        <v>0</v>
      </c>
      <c r="N6" s="12">
        <f>COUNTIFS(B3:B132, "=normal", C3:C132, "=normal")</f>
        <v>48</v>
      </c>
      <c r="P6" s="50"/>
      <c r="Q6" s="10" t="s">
        <v>143</v>
      </c>
      <c r="R6" s="15">
        <f t="shared" si="2"/>
        <v>0</v>
      </c>
      <c r="S6" s="15">
        <f t="shared" si="3"/>
        <v>0</v>
      </c>
      <c r="T6" s="16">
        <f t="shared" si="4"/>
        <v>1</v>
      </c>
      <c r="V6" s="50"/>
      <c r="W6" s="10" t="s">
        <v>143</v>
      </c>
      <c r="X6" s="15">
        <f>L6/(L4+L5+L6)</f>
        <v>0</v>
      </c>
      <c r="Y6" s="15">
        <f t="shared" ref="Y6:Z6" si="6">M6/(M4+M5+M6)</f>
        <v>0</v>
      </c>
      <c r="Z6" s="16">
        <f t="shared" si="6"/>
        <v>0.94117647058823528</v>
      </c>
    </row>
    <row r="7" spans="1:26" ht="19.5" thickBot="1" x14ac:dyDescent="0.35">
      <c r="A7" s="2" t="s">
        <v>3</v>
      </c>
      <c r="B7" s="2" t="s">
        <v>128</v>
      </c>
      <c r="C7" s="2" t="s">
        <v>128</v>
      </c>
      <c r="D7" s="2">
        <f t="shared" si="0"/>
        <v>1</v>
      </c>
    </row>
    <row r="8" spans="1:26" ht="18.75" x14ac:dyDescent="0.3">
      <c r="A8" s="2" t="s">
        <v>4</v>
      </c>
      <c r="B8" s="2" t="s">
        <v>129</v>
      </c>
      <c r="C8" s="2" t="s">
        <v>129</v>
      </c>
      <c r="D8" s="2">
        <f t="shared" si="0"/>
        <v>1</v>
      </c>
      <c r="J8" s="36" t="s">
        <v>140</v>
      </c>
      <c r="K8" s="37"/>
      <c r="L8" s="34" t="s">
        <v>131</v>
      </c>
      <c r="M8" s="34"/>
      <c r="N8" s="35"/>
    </row>
    <row r="9" spans="1:26" ht="21" x14ac:dyDescent="0.3">
      <c r="A9" s="2" t="s">
        <v>5</v>
      </c>
      <c r="B9" s="2" t="s">
        <v>128</v>
      </c>
      <c r="C9" s="2" t="s">
        <v>128</v>
      </c>
      <c r="D9" s="2">
        <f t="shared" si="0"/>
        <v>1</v>
      </c>
      <c r="J9" s="38"/>
      <c r="K9" s="39"/>
      <c r="L9" s="20" t="s">
        <v>141</v>
      </c>
      <c r="M9" s="20" t="s">
        <v>142</v>
      </c>
      <c r="N9" s="26" t="s">
        <v>143</v>
      </c>
    </row>
    <row r="10" spans="1:26" ht="21" x14ac:dyDescent="0.3">
      <c r="A10" s="2" t="s">
        <v>6</v>
      </c>
      <c r="B10" s="2" t="s">
        <v>128</v>
      </c>
      <c r="C10" s="2" t="s">
        <v>128</v>
      </c>
      <c r="D10" s="2">
        <f t="shared" si="0"/>
        <v>1</v>
      </c>
      <c r="J10" s="43" t="s">
        <v>146</v>
      </c>
      <c r="K10" s="40" t="s">
        <v>141</v>
      </c>
      <c r="L10" s="18">
        <f>L4</f>
        <v>24</v>
      </c>
      <c r="M10" s="19">
        <f>M4</f>
        <v>3</v>
      </c>
      <c r="N10" s="26">
        <f>N4</f>
        <v>3</v>
      </c>
    </row>
    <row r="11" spans="1:26" ht="21" x14ac:dyDescent="0.3">
      <c r="A11" s="2" t="s">
        <v>7</v>
      </c>
      <c r="B11" s="2" t="s">
        <v>128</v>
      </c>
      <c r="C11" s="2" t="s">
        <v>128</v>
      </c>
      <c r="D11" s="2">
        <f t="shared" si="0"/>
        <v>1</v>
      </c>
      <c r="J11" s="38"/>
      <c r="K11" s="40"/>
      <c r="L11" s="22">
        <f>R4</f>
        <v>0.8</v>
      </c>
      <c r="M11" s="23">
        <f>S4</f>
        <v>0.1</v>
      </c>
      <c r="N11" s="27">
        <f>T4</f>
        <v>0.1</v>
      </c>
    </row>
    <row r="12" spans="1:26" ht="21" x14ac:dyDescent="0.3">
      <c r="A12" s="4" t="s">
        <v>34</v>
      </c>
      <c r="B12" s="2" t="s">
        <v>129</v>
      </c>
      <c r="C12" s="2" t="s">
        <v>129</v>
      </c>
      <c r="D12" s="2">
        <f t="shared" si="0"/>
        <v>1</v>
      </c>
      <c r="J12" s="38"/>
      <c r="K12" s="41" t="s">
        <v>142</v>
      </c>
      <c r="L12" s="19">
        <f>L5</f>
        <v>4</v>
      </c>
      <c r="M12" s="20">
        <f>M5</f>
        <v>45</v>
      </c>
      <c r="N12" s="28">
        <f>N5</f>
        <v>0</v>
      </c>
    </row>
    <row r="13" spans="1:26" ht="21" x14ac:dyDescent="0.3">
      <c r="A13" s="4" t="s">
        <v>35</v>
      </c>
      <c r="B13" s="2" t="s">
        <v>128</v>
      </c>
      <c r="C13" s="2" t="s">
        <v>128</v>
      </c>
      <c r="D13" s="2">
        <f t="shared" si="0"/>
        <v>1</v>
      </c>
      <c r="J13" s="38"/>
      <c r="K13" s="41"/>
      <c r="L13" s="24">
        <f>R5</f>
        <v>8.1632653061224483E-2</v>
      </c>
      <c r="M13" s="25">
        <f>S5</f>
        <v>0.91836734693877553</v>
      </c>
      <c r="N13" s="29">
        <f>T5</f>
        <v>0</v>
      </c>
    </row>
    <row r="14" spans="1:26" ht="21" x14ac:dyDescent="0.3">
      <c r="A14" s="4" t="s">
        <v>36</v>
      </c>
      <c r="B14" s="2" t="s">
        <v>129</v>
      </c>
      <c r="C14" s="2" t="s">
        <v>128</v>
      </c>
      <c r="D14" s="2">
        <f t="shared" si="0"/>
        <v>0</v>
      </c>
      <c r="J14" s="38"/>
      <c r="K14" s="41" t="s">
        <v>143</v>
      </c>
      <c r="L14" s="19">
        <f>L6</f>
        <v>0</v>
      </c>
      <c r="M14" s="21">
        <f>M6</f>
        <v>0</v>
      </c>
      <c r="N14" s="30">
        <f>N6</f>
        <v>48</v>
      </c>
    </row>
    <row r="15" spans="1:26" ht="21.75" thickBot="1" x14ac:dyDescent="0.35">
      <c r="A15" s="4" t="s">
        <v>37</v>
      </c>
      <c r="B15" s="2" t="s">
        <v>129</v>
      </c>
      <c r="C15" s="2" t="s">
        <v>129</v>
      </c>
      <c r="D15" s="2">
        <f t="shared" si="0"/>
        <v>1</v>
      </c>
      <c r="J15" s="44"/>
      <c r="K15" s="42"/>
      <c r="L15" s="31">
        <f>R6</f>
        <v>0</v>
      </c>
      <c r="M15" s="33">
        <f>S6</f>
        <v>0</v>
      </c>
      <c r="N15" s="32">
        <f>T6</f>
        <v>1</v>
      </c>
    </row>
    <row r="16" spans="1:26" ht="18.75" x14ac:dyDescent="0.3">
      <c r="A16" s="4" t="s">
        <v>38</v>
      </c>
      <c r="B16" s="2" t="s">
        <v>128</v>
      </c>
      <c r="C16" s="2" t="s">
        <v>128</v>
      </c>
      <c r="D16" s="2">
        <f t="shared" si="0"/>
        <v>1</v>
      </c>
    </row>
    <row r="17" spans="1:4" ht="18.75" x14ac:dyDescent="0.3">
      <c r="A17" s="4" t="s">
        <v>39</v>
      </c>
      <c r="B17" s="2" t="s">
        <v>128</v>
      </c>
      <c r="C17" s="2" t="s">
        <v>128</v>
      </c>
      <c r="D17" s="2">
        <f t="shared" si="0"/>
        <v>1</v>
      </c>
    </row>
    <row r="18" spans="1:4" ht="18.75" x14ac:dyDescent="0.3">
      <c r="A18" s="4" t="s">
        <v>40</v>
      </c>
      <c r="B18" s="2" t="s">
        <v>129</v>
      </c>
      <c r="C18" s="2" t="s">
        <v>129</v>
      </c>
      <c r="D18" s="2">
        <f t="shared" si="0"/>
        <v>1</v>
      </c>
    </row>
    <row r="19" spans="1:4" ht="18.75" x14ac:dyDescent="0.3">
      <c r="A19" s="4" t="s">
        <v>41</v>
      </c>
      <c r="B19" s="2" t="s">
        <v>129</v>
      </c>
      <c r="C19" s="2" t="s">
        <v>129</v>
      </c>
      <c r="D19" s="2">
        <f t="shared" si="0"/>
        <v>1</v>
      </c>
    </row>
    <row r="20" spans="1:4" ht="18.75" x14ac:dyDescent="0.3">
      <c r="A20" s="4" t="s">
        <v>42</v>
      </c>
      <c r="B20" s="2" t="s">
        <v>128</v>
      </c>
      <c r="C20" s="2" t="s">
        <v>128</v>
      </c>
      <c r="D20" s="2">
        <f t="shared" si="0"/>
        <v>1</v>
      </c>
    </row>
    <row r="21" spans="1:4" ht="18.75" x14ac:dyDescent="0.3">
      <c r="A21" s="4" t="s">
        <v>43</v>
      </c>
      <c r="B21" s="2" t="s">
        <v>129</v>
      </c>
      <c r="C21" s="2" t="s">
        <v>129</v>
      </c>
      <c r="D21" s="2">
        <f t="shared" si="0"/>
        <v>1</v>
      </c>
    </row>
    <row r="22" spans="1:4" ht="18.75" x14ac:dyDescent="0.3">
      <c r="A22" s="4" t="s">
        <v>44</v>
      </c>
      <c r="B22" s="2" t="s">
        <v>128</v>
      </c>
      <c r="C22" s="2" t="s">
        <v>128</v>
      </c>
      <c r="D22" s="2">
        <f t="shared" si="0"/>
        <v>1</v>
      </c>
    </row>
    <row r="23" spans="1:4" ht="18.75" x14ac:dyDescent="0.3">
      <c r="A23" s="4" t="s">
        <v>45</v>
      </c>
      <c r="B23" s="2" t="s">
        <v>129</v>
      </c>
      <c r="C23" s="2" t="s">
        <v>129</v>
      </c>
      <c r="D23" s="2">
        <f t="shared" si="0"/>
        <v>1</v>
      </c>
    </row>
    <row r="24" spans="1:4" ht="18.75" x14ac:dyDescent="0.3">
      <c r="A24" s="4" t="s">
        <v>46</v>
      </c>
      <c r="B24" s="2" t="s">
        <v>129</v>
      </c>
      <c r="C24" s="2" t="s">
        <v>129</v>
      </c>
      <c r="D24" s="2">
        <f t="shared" si="0"/>
        <v>1</v>
      </c>
    </row>
    <row r="25" spans="1:4" ht="18.75" x14ac:dyDescent="0.3">
      <c r="A25" s="4" t="s">
        <v>47</v>
      </c>
      <c r="B25" s="2" t="s">
        <v>129</v>
      </c>
      <c r="C25" s="2" t="s">
        <v>129</v>
      </c>
      <c r="D25" s="2">
        <f t="shared" si="0"/>
        <v>1</v>
      </c>
    </row>
    <row r="26" spans="1:4" ht="18.75" x14ac:dyDescent="0.3">
      <c r="A26" s="4" t="s">
        <v>48</v>
      </c>
      <c r="B26" s="2" t="s">
        <v>128</v>
      </c>
      <c r="C26" s="2" t="s">
        <v>128</v>
      </c>
      <c r="D26" s="2">
        <f t="shared" si="0"/>
        <v>1</v>
      </c>
    </row>
    <row r="27" spans="1:4" ht="18.75" x14ac:dyDescent="0.3">
      <c r="A27" s="4" t="s">
        <v>49</v>
      </c>
      <c r="B27" s="2" t="s">
        <v>128</v>
      </c>
      <c r="C27" s="2" t="s">
        <v>128</v>
      </c>
      <c r="D27" s="2">
        <f t="shared" si="0"/>
        <v>1</v>
      </c>
    </row>
    <row r="28" spans="1:4" ht="18.75" x14ac:dyDescent="0.3">
      <c r="A28" s="4" t="s">
        <v>50</v>
      </c>
      <c r="B28" s="2" t="s">
        <v>129</v>
      </c>
      <c r="C28" s="2" t="s">
        <v>129</v>
      </c>
      <c r="D28" s="2">
        <f t="shared" si="0"/>
        <v>1</v>
      </c>
    </row>
    <row r="29" spans="1:4" ht="18.75" x14ac:dyDescent="0.3">
      <c r="A29" s="4" t="s">
        <v>51</v>
      </c>
      <c r="B29" s="2" t="s">
        <v>129</v>
      </c>
      <c r="C29" s="2" t="s">
        <v>129</v>
      </c>
      <c r="D29" s="2">
        <f t="shared" si="0"/>
        <v>1</v>
      </c>
    </row>
    <row r="30" spans="1:4" ht="18.75" x14ac:dyDescent="0.3">
      <c r="A30" s="4" t="s">
        <v>52</v>
      </c>
      <c r="B30" s="2" t="s">
        <v>128</v>
      </c>
      <c r="C30" s="2" t="s">
        <v>128</v>
      </c>
      <c r="D30" s="2">
        <f t="shared" si="0"/>
        <v>1</v>
      </c>
    </row>
    <row r="31" spans="1:4" ht="18.75" x14ac:dyDescent="0.3">
      <c r="A31" s="4" t="s">
        <v>53</v>
      </c>
      <c r="B31" s="2" t="s">
        <v>129</v>
      </c>
      <c r="C31" s="2" t="s">
        <v>129</v>
      </c>
      <c r="D31" s="2">
        <f t="shared" si="0"/>
        <v>1</v>
      </c>
    </row>
    <row r="32" spans="1:4" ht="18.75" x14ac:dyDescent="0.3">
      <c r="A32" s="4" t="s">
        <v>54</v>
      </c>
      <c r="B32" s="2" t="s">
        <v>129</v>
      </c>
      <c r="C32" s="2" t="s">
        <v>129</v>
      </c>
      <c r="D32" s="2">
        <f t="shared" si="0"/>
        <v>1</v>
      </c>
    </row>
    <row r="33" spans="1:4" ht="18.75" x14ac:dyDescent="0.3">
      <c r="A33" s="2" t="s">
        <v>8</v>
      </c>
      <c r="B33" s="2" t="s">
        <v>130</v>
      </c>
      <c r="C33" s="2" t="s">
        <v>129</v>
      </c>
      <c r="D33" s="2">
        <f t="shared" si="0"/>
        <v>0</v>
      </c>
    </row>
    <row r="34" spans="1:4" ht="18.75" x14ac:dyDescent="0.3">
      <c r="A34" s="2" t="s">
        <v>133</v>
      </c>
      <c r="B34" s="2" t="s">
        <v>130</v>
      </c>
      <c r="C34" s="2" t="s">
        <v>129</v>
      </c>
      <c r="D34" s="2">
        <f t="shared" si="0"/>
        <v>0</v>
      </c>
    </row>
    <row r="35" spans="1:4" ht="18.75" x14ac:dyDescent="0.3">
      <c r="A35" s="2" t="s">
        <v>10</v>
      </c>
      <c r="B35" s="2" t="s">
        <v>128</v>
      </c>
      <c r="C35" s="2" t="s">
        <v>130</v>
      </c>
      <c r="D35" s="2">
        <f t="shared" si="0"/>
        <v>0</v>
      </c>
    </row>
    <row r="36" spans="1:4" ht="18.75" x14ac:dyDescent="0.3">
      <c r="A36" s="4" t="s">
        <v>136</v>
      </c>
      <c r="B36" s="2" t="s">
        <v>130</v>
      </c>
      <c r="C36" s="2" t="s">
        <v>130</v>
      </c>
      <c r="D36" s="2">
        <f t="shared" si="0"/>
        <v>1</v>
      </c>
    </row>
    <row r="37" spans="1:4" ht="18.75" x14ac:dyDescent="0.3">
      <c r="A37" s="2" t="s">
        <v>11</v>
      </c>
      <c r="B37" s="2" t="s">
        <v>130</v>
      </c>
      <c r="C37" s="2" t="s">
        <v>128</v>
      </c>
      <c r="D37" s="2">
        <f t="shared" si="0"/>
        <v>0</v>
      </c>
    </row>
    <row r="38" spans="1:4" ht="18.75" x14ac:dyDescent="0.3">
      <c r="A38" s="2" t="s">
        <v>12</v>
      </c>
      <c r="B38" s="2" t="s">
        <v>129</v>
      </c>
      <c r="C38" s="2" t="s">
        <v>129</v>
      </c>
      <c r="D38" s="2">
        <f t="shared" si="0"/>
        <v>1</v>
      </c>
    </row>
    <row r="39" spans="1:4" ht="18.75" x14ac:dyDescent="0.3">
      <c r="A39" s="2" t="s">
        <v>13</v>
      </c>
      <c r="B39" s="2" t="s">
        <v>130</v>
      </c>
      <c r="C39" s="2" t="s">
        <v>130</v>
      </c>
      <c r="D39" s="2">
        <f t="shared" si="0"/>
        <v>1</v>
      </c>
    </row>
    <row r="40" spans="1:4" ht="18.75" x14ac:dyDescent="0.3">
      <c r="A40" s="2" t="s">
        <v>14</v>
      </c>
      <c r="B40" s="2" t="s">
        <v>128</v>
      </c>
      <c r="C40" s="2" t="s">
        <v>128</v>
      </c>
      <c r="D40" s="2">
        <f t="shared" si="0"/>
        <v>1</v>
      </c>
    </row>
    <row r="41" spans="1:4" ht="18.75" x14ac:dyDescent="0.3">
      <c r="A41" s="2" t="s">
        <v>15</v>
      </c>
      <c r="B41" s="2" t="s">
        <v>128</v>
      </c>
      <c r="C41" s="2" t="s">
        <v>128</v>
      </c>
      <c r="D41" s="2">
        <f t="shared" si="0"/>
        <v>1</v>
      </c>
    </row>
    <row r="42" spans="1:4" ht="18.75" x14ac:dyDescent="0.3">
      <c r="A42" s="4" t="s">
        <v>55</v>
      </c>
      <c r="B42" s="2" t="s">
        <v>130</v>
      </c>
      <c r="C42" s="2" t="s">
        <v>130</v>
      </c>
      <c r="D42" s="2">
        <f t="shared" si="0"/>
        <v>1</v>
      </c>
    </row>
    <row r="43" spans="1:4" ht="18.75" x14ac:dyDescent="0.3">
      <c r="A43" s="4" t="s">
        <v>56</v>
      </c>
      <c r="B43" s="2" t="s">
        <v>130</v>
      </c>
      <c r="C43" s="2" t="s">
        <v>129</v>
      </c>
      <c r="D43" s="2">
        <f t="shared" si="0"/>
        <v>0</v>
      </c>
    </row>
    <row r="44" spans="1:4" ht="18.75" x14ac:dyDescent="0.3">
      <c r="A44" s="4" t="s">
        <v>57</v>
      </c>
      <c r="B44" s="2" t="s">
        <v>129</v>
      </c>
      <c r="C44" s="2" t="s">
        <v>129</v>
      </c>
      <c r="D44" s="2">
        <f t="shared" si="0"/>
        <v>1</v>
      </c>
    </row>
    <row r="45" spans="1:4" ht="18.75" x14ac:dyDescent="0.3">
      <c r="A45" s="4" t="s">
        <v>58</v>
      </c>
      <c r="B45" s="2" t="s">
        <v>128</v>
      </c>
      <c r="C45" s="2" t="s">
        <v>128</v>
      </c>
      <c r="D45" s="2">
        <f t="shared" si="0"/>
        <v>1</v>
      </c>
    </row>
    <row r="46" spans="1:4" ht="18.75" x14ac:dyDescent="0.3">
      <c r="A46" s="4" t="s">
        <v>59</v>
      </c>
      <c r="B46" s="2" t="s">
        <v>129</v>
      </c>
      <c r="C46" s="2" t="s">
        <v>129</v>
      </c>
      <c r="D46" s="2">
        <f t="shared" si="0"/>
        <v>1</v>
      </c>
    </row>
    <row r="47" spans="1:4" ht="18.75" x14ac:dyDescent="0.3">
      <c r="A47" s="4" t="s">
        <v>60</v>
      </c>
      <c r="B47" s="2" t="s">
        <v>128</v>
      </c>
      <c r="C47" s="2" t="s">
        <v>128</v>
      </c>
      <c r="D47" s="2">
        <f t="shared" si="0"/>
        <v>1</v>
      </c>
    </row>
    <row r="48" spans="1:4" ht="18.75" x14ac:dyDescent="0.3">
      <c r="A48" s="4" t="s">
        <v>61</v>
      </c>
      <c r="B48" s="2" t="s">
        <v>130</v>
      </c>
      <c r="C48" s="2" t="s">
        <v>130</v>
      </c>
      <c r="D48" s="2">
        <f t="shared" si="0"/>
        <v>1</v>
      </c>
    </row>
    <row r="49" spans="1:4" ht="18.75" x14ac:dyDescent="0.3">
      <c r="A49" s="4" t="s">
        <v>62</v>
      </c>
      <c r="B49" s="2" t="s">
        <v>130</v>
      </c>
      <c r="C49" s="2" t="s">
        <v>130</v>
      </c>
      <c r="D49" s="2">
        <f t="shared" si="0"/>
        <v>1</v>
      </c>
    </row>
    <row r="50" spans="1:4" ht="18.75" x14ac:dyDescent="0.3">
      <c r="A50" s="4" t="s">
        <v>63</v>
      </c>
      <c r="B50" s="2" t="s">
        <v>128</v>
      </c>
      <c r="C50" s="2" t="s">
        <v>128</v>
      </c>
      <c r="D50" s="2">
        <f t="shared" si="0"/>
        <v>1</v>
      </c>
    </row>
    <row r="51" spans="1:4" ht="18.75" x14ac:dyDescent="0.3">
      <c r="A51" s="4" t="s">
        <v>64</v>
      </c>
      <c r="B51" s="2" t="s">
        <v>129</v>
      </c>
      <c r="C51" s="2" t="s">
        <v>129</v>
      </c>
      <c r="D51" s="2">
        <f t="shared" si="0"/>
        <v>1</v>
      </c>
    </row>
    <row r="52" spans="1:4" ht="18.75" x14ac:dyDescent="0.3">
      <c r="A52" s="4" t="s">
        <v>65</v>
      </c>
      <c r="B52" s="2" t="s">
        <v>128</v>
      </c>
      <c r="C52" s="2" t="s">
        <v>128</v>
      </c>
      <c r="D52" s="2">
        <f t="shared" si="0"/>
        <v>1</v>
      </c>
    </row>
    <row r="53" spans="1:4" ht="18.75" x14ac:dyDescent="0.3">
      <c r="A53" s="4" t="s">
        <v>66</v>
      </c>
      <c r="B53" s="2" t="s">
        <v>128</v>
      </c>
      <c r="C53" s="2" t="s">
        <v>128</v>
      </c>
      <c r="D53" s="2">
        <f t="shared" si="0"/>
        <v>1</v>
      </c>
    </row>
    <row r="54" spans="1:4" ht="18.75" x14ac:dyDescent="0.3">
      <c r="A54" s="4" t="s">
        <v>67</v>
      </c>
      <c r="B54" s="2" t="s">
        <v>130</v>
      </c>
      <c r="C54" s="2" t="s">
        <v>130</v>
      </c>
      <c r="D54" s="2">
        <f t="shared" si="0"/>
        <v>1</v>
      </c>
    </row>
    <row r="55" spans="1:4" ht="18.75" x14ac:dyDescent="0.3">
      <c r="A55" s="4" t="s">
        <v>68</v>
      </c>
      <c r="B55" s="2" t="s">
        <v>129</v>
      </c>
      <c r="C55" s="2" t="s">
        <v>129</v>
      </c>
      <c r="D55" s="2">
        <f t="shared" si="0"/>
        <v>1</v>
      </c>
    </row>
    <row r="56" spans="1:4" ht="18.75" x14ac:dyDescent="0.3">
      <c r="A56" s="4" t="s">
        <v>69</v>
      </c>
      <c r="B56" s="2" t="s">
        <v>128</v>
      </c>
      <c r="C56" s="2" t="s">
        <v>128</v>
      </c>
      <c r="D56" s="2">
        <f t="shared" si="0"/>
        <v>1</v>
      </c>
    </row>
    <row r="57" spans="1:4" ht="18.75" x14ac:dyDescent="0.3">
      <c r="A57" s="4" t="s">
        <v>70</v>
      </c>
      <c r="B57" s="2" t="s">
        <v>130</v>
      </c>
      <c r="C57" s="2" t="s">
        <v>130</v>
      </c>
      <c r="D57" s="2">
        <f t="shared" si="0"/>
        <v>1</v>
      </c>
    </row>
    <row r="58" spans="1:4" ht="18.75" x14ac:dyDescent="0.3">
      <c r="A58" s="4" t="s">
        <v>71</v>
      </c>
      <c r="B58" s="2" t="s">
        <v>130</v>
      </c>
      <c r="C58" s="2" t="s">
        <v>130</v>
      </c>
      <c r="D58" s="2">
        <f t="shared" si="0"/>
        <v>1</v>
      </c>
    </row>
    <row r="59" spans="1:4" ht="18.75" x14ac:dyDescent="0.3">
      <c r="A59" s="4" t="s">
        <v>72</v>
      </c>
      <c r="B59" s="2" t="s">
        <v>129</v>
      </c>
      <c r="C59" s="2" t="s">
        <v>129</v>
      </c>
      <c r="D59" s="2">
        <f t="shared" si="0"/>
        <v>1</v>
      </c>
    </row>
    <row r="60" spans="1:4" ht="18.75" x14ac:dyDescent="0.3">
      <c r="A60" s="4" t="s">
        <v>73</v>
      </c>
      <c r="B60" s="2" t="s">
        <v>128</v>
      </c>
      <c r="C60" s="2" t="s">
        <v>130</v>
      </c>
      <c r="D60" s="2">
        <f t="shared" si="0"/>
        <v>0</v>
      </c>
    </row>
    <row r="61" spans="1:4" ht="18.75" x14ac:dyDescent="0.3">
      <c r="A61" s="4" t="s">
        <v>74</v>
      </c>
      <c r="B61" s="2" t="s">
        <v>130</v>
      </c>
      <c r="C61" s="2" t="s">
        <v>128</v>
      </c>
      <c r="D61" s="2">
        <f t="shared" si="0"/>
        <v>0</v>
      </c>
    </row>
    <row r="62" spans="1:4" ht="18.75" x14ac:dyDescent="0.3">
      <c r="A62" s="4" t="s">
        <v>75</v>
      </c>
      <c r="B62" s="2" t="s">
        <v>129</v>
      </c>
      <c r="C62" s="2" t="s">
        <v>129</v>
      </c>
      <c r="D62" s="2">
        <f t="shared" si="0"/>
        <v>1</v>
      </c>
    </row>
    <row r="63" spans="1:4" ht="18.75" x14ac:dyDescent="0.3">
      <c r="A63" s="2" t="s">
        <v>16</v>
      </c>
      <c r="B63" s="2" t="s">
        <v>130</v>
      </c>
      <c r="C63" s="2" t="s">
        <v>130</v>
      </c>
      <c r="D63" s="2">
        <f t="shared" si="0"/>
        <v>1</v>
      </c>
    </row>
    <row r="64" spans="1:4" ht="18.75" x14ac:dyDescent="0.3">
      <c r="A64" s="2" t="s">
        <v>17</v>
      </c>
      <c r="B64" s="2" t="s">
        <v>129</v>
      </c>
      <c r="C64" s="2" t="s">
        <v>129</v>
      </c>
      <c r="D64" s="2">
        <f t="shared" si="0"/>
        <v>1</v>
      </c>
    </row>
    <row r="65" spans="1:4" ht="18.75" x14ac:dyDescent="0.3">
      <c r="A65" s="2" t="s">
        <v>18</v>
      </c>
      <c r="B65" s="2" t="s">
        <v>128</v>
      </c>
      <c r="C65" s="2" t="s">
        <v>128</v>
      </c>
      <c r="D65" s="2">
        <f t="shared" si="0"/>
        <v>1</v>
      </c>
    </row>
    <row r="66" spans="1:4" ht="18.75" x14ac:dyDescent="0.3">
      <c r="A66" s="2" t="s">
        <v>19</v>
      </c>
      <c r="B66" s="2" t="s">
        <v>130</v>
      </c>
      <c r="C66" s="2" t="s">
        <v>130</v>
      </c>
      <c r="D66" s="2">
        <f t="shared" si="0"/>
        <v>1</v>
      </c>
    </row>
    <row r="67" spans="1:4" ht="18.75" x14ac:dyDescent="0.3">
      <c r="A67" s="2" t="s">
        <v>20</v>
      </c>
      <c r="B67" s="2" t="s">
        <v>130</v>
      </c>
      <c r="C67" s="2" t="s">
        <v>130</v>
      </c>
      <c r="D67" s="2">
        <f t="shared" si="0"/>
        <v>1</v>
      </c>
    </row>
    <row r="68" spans="1:4" ht="18.75" x14ac:dyDescent="0.3">
      <c r="A68" s="2" t="s">
        <v>21</v>
      </c>
      <c r="B68" s="2" t="s">
        <v>129</v>
      </c>
      <c r="C68" s="2" t="s">
        <v>129</v>
      </c>
      <c r="D68" s="2">
        <f t="shared" ref="D68:D131" si="7">IF(B68=C68, 1, 0)</f>
        <v>1</v>
      </c>
    </row>
    <row r="69" spans="1:4" ht="18.75" x14ac:dyDescent="0.3">
      <c r="A69" s="2" t="s">
        <v>22</v>
      </c>
      <c r="B69" s="2" t="s">
        <v>128</v>
      </c>
      <c r="C69" s="2" t="s">
        <v>128</v>
      </c>
      <c r="D69" s="2">
        <f t="shared" si="7"/>
        <v>1</v>
      </c>
    </row>
    <row r="70" spans="1:4" ht="18.75" x14ac:dyDescent="0.3">
      <c r="A70" s="2" t="s">
        <v>23</v>
      </c>
      <c r="B70" s="2" t="s">
        <v>130</v>
      </c>
      <c r="C70" s="2" t="s">
        <v>130</v>
      </c>
      <c r="D70" s="2">
        <f t="shared" si="7"/>
        <v>1</v>
      </c>
    </row>
    <row r="71" spans="1:4" ht="18.75" x14ac:dyDescent="0.3">
      <c r="A71" s="2" t="s">
        <v>24</v>
      </c>
      <c r="B71" s="2" t="s">
        <v>129</v>
      </c>
      <c r="C71" s="2" t="s">
        <v>129</v>
      </c>
      <c r="D71" s="2">
        <f t="shared" si="7"/>
        <v>1</v>
      </c>
    </row>
    <row r="72" spans="1:4" ht="18.75" x14ac:dyDescent="0.3">
      <c r="A72" s="4" t="s">
        <v>76</v>
      </c>
      <c r="B72" s="2" t="s">
        <v>128</v>
      </c>
      <c r="C72" s="2" t="s">
        <v>128</v>
      </c>
      <c r="D72" s="2">
        <f t="shared" si="7"/>
        <v>1</v>
      </c>
    </row>
    <row r="73" spans="1:4" ht="18.75" x14ac:dyDescent="0.3">
      <c r="A73" s="4" t="s">
        <v>77</v>
      </c>
      <c r="B73" s="2" t="s">
        <v>128</v>
      </c>
      <c r="C73" s="2" t="s">
        <v>128</v>
      </c>
      <c r="D73" s="2">
        <f t="shared" si="7"/>
        <v>1</v>
      </c>
    </row>
    <row r="74" spans="1:4" ht="18.75" x14ac:dyDescent="0.3">
      <c r="A74" s="4" t="s">
        <v>78</v>
      </c>
      <c r="B74" s="2" t="s">
        <v>130</v>
      </c>
      <c r="C74" s="2" t="s">
        <v>130</v>
      </c>
      <c r="D74" s="2">
        <f t="shared" si="7"/>
        <v>1</v>
      </c>
    </row>
    <row r="75" spans="1:4" ht="18.75" x14ac:dyDescent="0.3">
      <c r="A75" s="4" t="s">
        <v>79</v>
      </c>
      <c r="B75" s="2" t="s">
        <v>129</v>
      </c>
      <c r="C75" s="2" t="s">
        <v>129</v>
      </c>
      <c r="D75" s="2">
        <f t="shared" si="7"/>
        <v>1</v>
      </c>
    </row>
    <row r="76" spans="1:4" ht="18.75" x14ac:dyDescent="0.3">
      <c r="A76" s="4" t="s">
        <v>80</v>
      </c>
      <c r="B76" s="2" t="s">
        <v>129</v>
      </c>
      <c r="C76" s="2" t="s">
        <v>129</v>
      </c>
      <c r="D76" s="2">
        <f t="shared" si="7"/>
        <v>1</v>
      </c>
    </row>
    <row r="77" spans="1:4" ht="18.75" x14ac:dyDescent="0.3">
      <c r="A77" s="4" t="s">
        <v>81</v>
      </c>
      <c r="B77" s="2" t="s">
        <v>129</v>
      </c>
      <c r="C77" s="2" t="s">
        <v>129</v>
      </c>
      <c r="D77" s="2">
        <f t="shared" si="7"/>
        <v>1</v>
      </c>
    </row>
    <row r="78" spans="1:4" ht="18.75" x14ac:dyDescent="0.3">
      <c r="A78" s="4" t="s">
        <v>82</v>
      </c>
      <c r="B78" s="2" t="s">
        <v>130</v>
      </c>
      <c r="C78" s="2" t="s">
        <v>130</v>
      </c>
      <c r="D78" s="2">
        <f t="shared" si="7"/>
        <v>1</v>
      </c>
    </row>
    <row r="79" spans="1:4" ht="18.75" x14ac:dyDescent="0.3">
      <c r="A79" s="4" t="s">
        <v>83</v>
      </c>
      <c r="B79" s="2" t="s">
        <v>129</v>
      </c>
      <c r="C79" s="2" t="s">
        <v>129</v>
      </c>
      <c r="D79" s="2">
        <f t="shared" si="7"/>
        <v>1</v>
      </c>
    </row>
    <row r="80" spans="1:4" ht="18.75" x14ac:dyDescent="0.3">
      <c r="A80" s="4" t="s">
        <v>84</v>
      </c>
      <c r="B80" s="2" t="s">
        <v>130</v>
      </c>
      <c r="C80" s="2" t="s">
        <v>130</v>
      </c>
      <c r="D80" s="2">
        <f t="shared" si="7"/>
        <v>1</v>
      </c>
    </row>
    <row r="81" spans="1:4" ht="18.75" x14ac:dyDescent="0.3">
      <c r="A81" s="4" t="s">
        <v>85</v>
      </c>
      <c r="B81" s="2" t="s">
        <v>129</v>
      </c>
      <c r="C81" s="2" t="s">
        <v>128</v>
      </c>
      <c r="D81" s="2">
        <f t="shared" si="7"/>
        <v>0</v>
      </c>
    </row>
    <row r="82" spans="1:4" ht="18.75" x14ac:dyDescent="0.3">
      <c r="A82" s="4" t="s">
        <v>86</v>
      </c>
      <c r="B82" s="2" t="s">
        <v>129</v>
      </c>
      <c r="C82" s="2" t="s">
        <v>129</v>
      </c>
      <c r="D82" s="2">
        <f t="shared" si="7"/>
        <v>1</v>
      </c>
    </row>
    <row r="83" spans="1:4" ht="18.75" x14ac:dyDescent="0.3">
      <c r="A83" s="4" t="s">
        <v>87</v>
      </c>
      <c r="B83" s="2" t="s">
        <v>130</v>
      </c>
      <c r="C83" s="2" t="s">
        <v>130</v>
      </c>
      <c r="D83" s="2">
        <f t="shared" si="7"/>
        <v>1</v>
      </c>
    </row>
    <row r="84" spans="1:4" ht="18.75" x14ac:dyDescent="0.3">
      <c r="A84" s="4" t="s">
        <v>88</v>
      </c>
      <c r="B84" s="2" t="s">
        <v>129</v>
      </c>
      <c r="C84" s="2" t="s">
        <v>129</v>
      </c>
      <c r="D84" s="2">
        <f t="shared" si="7"/>
        <v>1</v>
      </c>
    </row>
    <row r="85" spans="1:4" ht="18.75" x14ac:dyDescent="0.3">
      <c r="A85" s="4" t="s">
        <v>89</v>
      </c>
      <c r="B85" s="2" t="s">
        <v>128</v>
      </c>
      <c r="C85" s="2" t="s">
        <v>128</v>
      </c>
      <c r="D85" s="2">
        <f t="shared" si="7"/>
        <v>1</v>
      </c>
    </row>
    <row r="86" spans="1:4" ht="18.75" x14ac:dyDescent="0.3">
      <c r="A86" s="4" t="s">
        <v>90</v>
      </c>
      <c r="B86" s="2" t="s">
        <v>128</v>
      </c>
      <c r="C86" s="2" t="s">
        <v>128</v>
      </c>
      <c r="D86" s="2">
        <f t="shared" si="7"/>
        <v>1</v>
      </c>
    </row>
    <row r="87" spans="1:4" ht="18.75" x14ac:dyDescent="0.3">
      <c r="A87" s="4" t="s">
        <v>91</v>
      </c>
      <c r="B87" s="2" t="s">
        <v>128</v>
      </c>
      <c r="C87" s="2" t="s">
        <v>128</v>
      </c>
      <c r="D87" s="2">
        <f t="shared" si="7"/>
        <v>1</v>
      </c>
    </row>
    <row r="88" spans="1:4" ht="18.75" x14ac:dyDescent="0.3">
      <c r="A88" s="4" t="s">
        <v>92</v>
      </c>
      <c r="B88" s="2" t="s">
        <v>128</v>
      </c>
      <c r="C88" s="2" t="s">
        <v>128</v>
      </c>
      <c r="D88" s="2">
        <f t="shared" si="7"/>
        <v>1</v>
      </c>
    </row>
    <row r="89" spans="1:4" ht="18.75" x14ac:dyDescent="0.3">
      <c r="A89" s="4" t="s">
        <v>93</v>
      </c>
      <c r="B89" s="2" t="s">
        <v>129</v>
      </c>
      <c r="C89" s="2" t="s">
        <v>129</v>
      </c>
      <c r="D89" s="2">
        <f t="shared" si="7"/>
        <v>1</v>
      </c>
    </row>
    <row r="90" spans="1:4" ht="18.75" x14ac:dyDescent="0.3">
      <c r="A90" s="4" t="s">
        <v>94</v>
      </c>
      <c r="B90" s="2" t="s">
        <v>130</v>
      </c>
      <c r="C90" s="2" t="s">
        <v>130</v>
      </c>
      <c r="D90" s="2">
        <f t="shared" si="7"/>
        <v>1</v>
      </c>
    </row>
    <row r="91" spans="1:4" ht="18.75" x14ac:dyDescent="0.3">
      <c r="A91" s="4" t="s">
        <v>95</v>
      </c>
      <c r="B91" s="2" t="s">
        <v>130</v>
      </c>
      <c r="C91" s="2" t="s">
        <v>130</v>
      </c>
      <c r="D91" s="2">
        <f t="shared" si="7"/>
        <v>1</v>
      </c>
    </row>
    <row r="92" spans="1:4" ht="18.75" x14ac:dyDescent="0.3">
      <c r="A92" s="4" t="s">
        <v>96</v>
      </c>
      <c r="B92" s="2" t="s">
        <v>130</v>
      </c>
      <c r="C92" s="2" t="s">
        <v>130</v>
      </c>
      <c r="D92" s="2">
        <f t="shared" si="7"/>
        <v>1</v>
      </c>
    </row>
    <row r="93" spans="1:4" ht="18.75" x14ac:dyDescent="0.3">
      <c r="A93" s="2" t="s">
        <v>25</v>
      </c>
      <c r="B93" s="2" t="s">
        <v>130</v>
      </c>
      <c r="C93" s="2" t="s">
        <v>130</v>
      </c>
      <c r="D93" s="2">
        <f t="shared" si="7"/>
        <v>1</v>
      </c>
    </row>
    <row r="94" spans="1:4" ht="18.75" x14ac:dyDescent="0.3">
      <c r="A94" s="2" t="s">
        <v>26</v>
      </c>
      <c r="B94" s="2" t="s">
        <v>128</v>
      </c>
      <c r="C94" s="2" t="s">
        <v>130</v>
      </c>
      <c r="D94" s="2">
        <f t="shared" si="7"/>
        <v>0</v>
      </c>
    </row>
    <row r="95" spans="1:4" ht="18.75" x14ac:dyDescent="0.3">
      <c r="A95" s="2" t="s">
        <v>27</v>
      </c>
      <c r="B95" s="2" t="s">
        <v>129</v>
      </c>
      <c r="C95" s="2" t="s">
        <v>129</v>
      </c>
      <c r="D95" s="2">
        <f t="shared" si="7"/>
        <v>1</v>
      </c>
    </row>
    <row r="96" spans="1:4" ht="18.75" x14ac:dyDescent="0.3">
      <c r="A96" s="2" t="s">
        <v>28</v>
      </c>
      <c r="B96" s="2" t="s">
        <v>129</v>
      </c>
      <c r="C96" s="2" t="s">
        <v>129</v>
      </c>
      <c r="D96" s="2">
        <f t="shared" si="7"/>
        <v>1</v>
      </c>
    </row>
    <row r="97" spans="1:4" ht="18.75" x14ac:dyDescent="0.3">
      <c r="A97" s="2" t="s">
        <v>29</v>
      </c>
      <c r="B97" s="2" t="s">
        <v>129</v>
      </c>
      <c r="C97" s="2" t="s">
        <v>129</v>
      </c>
      <c r="D97" s="2">
        <f t="shared" si="7"/>
        <v>1</v>
      </c>
    </row>
    <row r="98" spans="1:4" ht="18.75" x14ac:dyDescent="0.3">
      <c r="A98" s="2" t="s">
        <v>30</v>
      </c>
      <c r="B98" s="2" t="s">
        <v>128</v>
      </c>
      <c r="C98" s="2" t="s">
        <v>128</v>
      </c>
      <c r="D98" s="2">
        <f t="shared" si="7"/>
        <v>1</v>
      </c>
    </row>
    <row r="99" spans="1:4" ht="18.75" x14ac:dyDescent="0.3">
      <c r="A99" s="2" t="s">
        <v>31</v>
      </c>
      <c r="B99" s="2" t="s">
        <v>128</v>
      </c>
      <c r="C99" s="2" t="s">
        <v>128</v>
      </c>
      <c r="D99" s="2">
        <f t="shared" si="7"/>
        <v>1</v>
      </c>
    </row>
    <row r="100" spans="1:4" ht="18.75" x14ac:dyDescent="0.3">
      <c r="A100" s="2" t="s">
        <v>32</v>
      </c>
      <c r="B100" s="2" t="s">
        <v>128</v>
      </c>
      <c r="C100" s="2" t="s">
        <v>128</v>
      </c>
      <c r="D100" s="2">
        <f t="shared" si="7"/>
        <v>1</v>
      </c>
    </row>
    <row r="101" spans="1:4" ht="18.75" x14ac:dyDescent="0.3">
      <c r="A101" s="2" t="s">
        <v>33</v>
      </c>
      <c r="B101" s="2" t="s">
        <v>129</v>
      </c>
      <c r="C101" s="2" t="s">
        <v>129</v>
      </c>
      <c r="D101" s="2">
        <f t="shared" si="7"/>
        <v>1</v>
      </c>
    </row>
    <row r="102" spans="1:4" ht="18.75" x14ac:dyDescent="0.3">
      <c r="A102" s="4" t="s">
        <v>97</v>
      </c>
      <c r="B102" s="2" t="s">
        <v>129</v>
      </c>
      <c r="C102" s="2" t="s">
        <v>129</v>
      </c>
      <c r="D102" s="2">
        <f t="shared" si="7"/>
        <v>1</v>
      </c>
    </row>
    <row r="103" spans="1:4" ht="18.75" x14ac:dyDescent="0.3">
      <c r="A103" s="4" t="s">
        <v>98</v>
      </c>
      <c r="B103" s="2" t="s">
        <v>129</v>
      </c>
      <c r="C103" s="2" t="s">
        <v>129</v>
      </c>
      <c r="D103" s="2">
        <f t="shared" si="7"/>
        <v>1</v>
      </c>
    </row>
    <row r="104" spans="1:4" ht="18.75" x14ac:dyDescent="0.3">
      <c r="A104" s="4" t="s">
        <v>99</v>
      </c>
      <c r="B104" s="2" t="s">
        <v>128</v>
      </c>
      <c r="C104" s="2" t="s">
        <v>128</v>
      </c>
      <c r="D104" s="2">
        <f t="shared" si="7"/>
        <v>1</v>
      </c>
    </row>
    <row r="105" spans="1:4" ht="18.75" x14ac:dyDescent="0.3">
      <c r="A105" s="4" t="s">
        <v>100</v>
      </c>
      <c r="B105" s="2" t="s">
        <v>128</v>
      </c>
      <c r="C105" s="2" t="s">
        <v>128</v>
      </c>
      <c r="D105" s="2">
        <f t="shared" si="7"/>
        <v>1</v>
      </c>
    </row>
    <row r="106" spans="1:4" ht="18.75" x14ac:dyDescent="0.3">
      <c r="A106" s="4" t="s">
        <v>101</v>
      </c>
      <c r="B106" s="2" t="s">
        <v>128</v>
      </c>
      <c r="C106" s="2" t="s">
        <v>128</v>
      </c>
      <c r="D106" s="2">
        <f t="shared" si="7"/>
        <v>1</v>
      </c>
    </row>
    <row r="107" spans="1:4" ht="18.75" x14ac:dyDescent="0.3">
      <c r="A107" s="4" t="s">
        <v>102</v>
      </c>
      <c r="B107" s="2" t="s">
        <v>130</v>
      </c>
      <c r="C107" s="2" t="s">
        <v>130</v>
      </c>
      <c r="D107" s="2">
        <f t="shared" si="7"/>
        <v>1</v>
      </c>
    </row>
    <row r="108" spans="1:4" ht="18.75" x14ac:dyDescent="0.3">
      <c r="A108" s="4" t="s">
        <v>103</v>
      </c>
      <c r="B108" s="2" t="s">
        <v>130</v>
      </c>
      <c r="C108" s="2" t="s">
        <v>130</v>
      </c>
      <c r="D108" s="2">
        <f t="shared" si="7"/>
        <v>1</v>
      </c>
    </row>
    <row r="109" spans="1:4" ht="18.75" x14ac:dyDescent="0.3">
      <c r="A109" s="4" t="s">
        <v>104</v>
      </c>
      <c r="B109" s="2" t="s">
        <v>129</v>
      </c>
      <c r="C109" s="2" t="s">
        <v>129</v>
      </c>
      <c r="D109" s="2">
        <f t="shared" si="7"/>
        <v>1</v>
      </c>
    </row>
    <row r="110" spans="1:4" ht="18.75" x14ac:dyDescent="0.3">
      <c r="A110" s="4" t="s">
        <v>105</v>
      </c>
      <c r="B110" s="2" t="s">
        <v>129</v>
      </c>
      <c r="C110" s="2" t="s">
        <v>129</v>
      </c>
      <c r="D110" s="2">
        <f t="shared" si="7"/>
        <v>1</v>
      </c>
    </row>
    <row r="111" spans="1:4" ht="18.75" x14ac:dyDescent="0.3">
      <c r="A111" s="4" t="s">
        <v>106</v>
      </c>
      <c r="B111" s="2" t="s">
        <v>128</v>
      </c>
      <c r="C111" s="2" t="s">
        <v>128</v>
      </c>
      <c r="D111" s="2">
        <f t="shared" si="7"/>
        <v>1</v>
      </c>
    </row>
    <row r="112" spans="1:4" ht="18.75" x14ac:dyDescent="0.3">
      <c r="A112" s="4" t="s">
        <v>107</v>
      </c>
      <c r="B112" s="2" t="s">
        <v>129</v>
      </c>
      <c r="C112" s="2" t="s">
        <v>129</v>
      </c>
      <c r="D112" s="2">
        <f t="shared" si="7"/>
        <v>1</v>
      </c>
    </row>
    <row r="113" spans="1:4" ht="18.75" x14ac:dyDescent="0.3">
      <c r="A113" s="4" t="s">
        <v>108</v>
      </c>
      <c r="B113" s="2" t="s">
        <v>129</v>
      </c>
      <c r="C113" s="2" t="s">
        <v>129</v>
      </c>
      <c r="D113" s="2">
        <f t="shared" si="7"/>
        <v>1</v>
      </c>
    </row>
    <row r="114" spans="1:4" ht="18.75" x14ac:dyDescent="0.3">
      <c r="A114" s="4" t="s">
        <v>109</v>
      </c>
      <c r="B114" s="2" t="s">
        <v>129</v>
      </c>
      <c r="C114" s="2" t="s">
        <v>129</v>
      </c>
      <c r="D114" s="2">
        <f t="shared" si="7"/>
        <v>1</v>
      </c>
    </row>
    <row r="115" spans="1:4" ht="18.75" x14ac:dyDescent="0.3">
      <c r="A115" s="4" t="s">
        <v>110</v>
      </c>
      <c r="B115" s="2" t="s">
        <v>130</v>
      </c>
      <c r="C115" s="2" t="s">
        <v>128</v>
      </c>
      <c r="D115" s="2">
        <f t="shared" si="7"/>
        <v>0</v>
      </c>
    </row>
    <row r="116" spans="1:4" ht="18.75" x14ac:dyDescent="0.3">
      <c r="A116" s="4" t="s">
        <v>111</v>
      </c>
      <c r="B116" s="2" t="s">
        <v>130</v>
      </c>
      <c r="C116" s="2" t="s">
        <v>130</v>
      </c>
      <c r="D116" s="2">
        <f t="shared" si="7"/>
        <v>1</v>
      </c>
    </row>
    <row r="117" spans="1:4" ht="18.75" x14ac:dyDescent="0.3">
      <c r="A117" s="4" t="s">
        <v>112</v>
      </c>
      <c r="B117" s="2" t="s">
        <v>128</v>
      </c>
      <c r="C117" s="2" t="s">
        <v>128</v>
      </c>
      <c r="D117" s="2">
        <f t="shared" si="7"/>
        <v>1</v>
      </c>
    </row>
    <row r="118" spans="1:4" ht="18.75" x14ac:dyDescent="0.3">
      <c r="A118" s="4" t="s">
        <v>113</v>
      </c>
      <c r="B118" s="2" t="s">
        <v>129</v>
      </c>
      <c r="C118" s="2" t="s">
        <v>129</v>
      </c>
      <c r="D118" s="2">
        <f t="shared" si="7"/>
        <v>1</v>
      </c>
    </row>
    <row r="119" spans="1:4" ht="18.75" x14ac:dyDescent="0.3">
      <c r="A119" s="4" t="s">
        <v>114</v>
      </c>
      <c r="B119" s="2" t="s">
        <v>128</v>
      </c>
      <c r="C119" s="2" t="s">
        <v>128</v>
      </c>
      <c r="D119" s="2">
        <f t="shared" si="7"/>
        <v>1</v>
      </c>
    </row>
    <row r="120" spans="1:4" ht="18.75" x14ac:dyDescent="0.3">
      <c r="A120" s="4" t="s">
        <v>115</v>
      </c>
      <c r="B120" s="2" t="s">
        <v>129</v>
      </c>
      <c r="C120" s="2" t="s">
        <v>129</v>
      </c>
      <c r="D120" s="2">
        <f t="shared" si="7"/>
        <v>1</v>
      </c>
    </row>
    <row r="121" spans="1:4" ht="18.75" x14ac:dyDescent="0.3">
      <c r="A121" s="4" t="s">
        <v>116</v>
      </c>
      <c r="B121" s="2" t="s">
        <v>129</v>
      </c>
      <c r="C121" s="2" t="s">
        <v>128</v>
      </c>
      <c r="D121" s="2">
        <f t="shared" si="7"/>
        <v>0</v>
      </c>
    </row>
    <row r="122" spans="1:4" ht="18.75" x14ac:dyDescent="0.3">
      <c r="A122" s="4" t="s">
        <v>117</v>
      </c>
      <c r="B122" s="2" t="s">
        <v>128</v>
      </c>
      <c r="C122" s="2" t="s">
        <v>128</v>
      </c>
      <c r="D122" s="2">
        <f t="shared" si="7"/>
        <v>1</v>
      </c>
    </row>
    <row r="123" spans="1:4" ht="18.75" x14ac:dyDescent="0.3">
      <c r="A123" s="4" t="s">
        <v>118</v>
      </c>
      <c r="B123" s="2" t="s">
        <v>128</v>
      </c>
      <c r="C123" s="2" t="s">
        <v>130</v>
      </c>
      <c r="D123" s="2">
        <f t="shared" si="7"/>
        <v>0</v>
      </c>
    </row>
    <row r="124" spans="1:4" ht="18.75" x14ac:dyDescent="0.3">
      <c r="A124" s="4" t="s">
        <v>119</v>
      </c>
      <c r="B124" s="2" t="s">
        <v>130</v>
      </c>
      <c r="C124" s="2" t="s">
        <v>130</v>
      </c>
      <c r="D124" s="2">
        <f t="shared" si="7"/>
        <v>1</v>
      </c>
    </row>
    <row r="125" spans="1:4" ht="18.75" x14ac:dyDescent="0.3">
      <c r="A125" s="4" t="s">
        <v>120</v>
      </c>
      <c r="B125" s="2" t="s">
        <v>128</v>
      </c>
      <c r="C125" s="2" t="s">
        <v>128</v>
      </c>
      <c r="D125" s="2">
        <f t="shared" si="7"/>
        <v>1</v>
      </c>
    </row>
    <row r="126" spans="1:4" ht="18.75" x14ac:dyDescent="0.3">
      <c r="A126" s="4" t="s">
        <v>121</v>
      </c>
      <c r="B126" s="2" t="s">
        <v>128</v>
      </c>
      <c r="C126" s="2" t="s">
        <v>128</v>
      </c>
      <c r="D126" s="2">
        <f t="shared" si="7"/>
        <v>1</v>
      </c>
    </row>
    <row r="127" spans="1:4" ht="18.75" x14ac:dyDescent="0.3">
      <c r="A127" s="4" t="s">
        <v>122</v>
      </c>
      <c r="B127" s="2" t="s">
        <v>129</v>
      </c>
      <c r="C127" s="2" t="s">
        <v>129</v>
      </c>
      <c r="D127" s="2">
        <f t="shared" si="7"/>
        <v>1</v>
      </c>
    </row>
    <row r="128" spans="1:4" ht="18.75" x14ac:dyDescent="0.3">
      <c r="A128" s="4" t="s">
        <v>123</v>
      </c>
      <c r="B128" s="2" t="s">
        <v>128</v>
      </c>
      <c r="C128" s="2" t="s">
        <v>128</v>
      </c>
      <c r="D128" s="2">
        <f t="shared" si="7"/>
        <v>1</v>
      </c>
    </row>
    <row r="129" spans="1:4" ht="18.75" x14ac:dyDescent="0.3">
      <c r="A129" s="4" t="s">
        <v>124</v>
      </c>
      <c r="B129" s="2" t="s">
        <v>129</v>
      </c>
      <c r="C129" s="2" t="s">
        <v>129</v>
      </c>
      <c r="D129" s="2">
        <f t="shared" si="7"/>
        <v>1</v>
      </c>
    </row>
    <row r="130" spans="1:4" ht="18.75" x14ac:dyDescent="0.3">
      <c r="A130" s="4" t="s">
        <v>125</v>
      </c>
      <c r="B130" s="2" t="s">
        <v>129</v>
      </c>
      <c r="C130" s="2" t="s">
        <v>129</v>
      </c>
      <c r="D130" s="2">
        <f t="shared" si="7"/>
        <v>1</v>
      </c>
    </row>
    <row r="131" spans="1:4" ht="18.75" x14ac:dyDescent="0.3">
      <c r="A131" s="4" t="s">
        <v>126</v>
      </c>
      <c r="B131" s="2" t="s">
        <v>128</v>
      </c>
      <c r="C131" s="2" t="s">
        <v>128</v>
      </c>
      <c r="D131" s="2">
        <f t="shared" si="7"/>
        <v>1</v>
      </c>
    </row>
    <row r="132" spans="1:4" ht="18.75" x14ac:dyDescent="0.3">
      <c r="A132" s="4" t="s">
        <v>127</v>
      </c>
      <c r="B132" s="2" t="s">
        <v>128</v>
      </c>
      <c r="C132" s="2" t="s">
        <v>128</v>
      </c>
      <c r="D132" s="2">
        <f t="shared" ref="D132" si="8">IF(B132=C132, 1, 0)</f>
        <v>1</v>
      </c>
    </row>
    <row r="133" spans="1:4" ht="18.75" x14ac:dyDescent="0.3">
      <c r="D133" s="2">
        <f>SUM(D3:D132)/130</f>
        <v>0.9</v>
      </c>
    </row>
  </sheetData>
  <sortState xmlns:xlrd2="http://schemas.microsoft.com/office/spreadsheetml/2017/richdata2" ref="A3:B132">
    <sortCondition ref="A3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SHUOHAN XUE</dc:creator>
  <cp:lastModifiedBy>SHUOHAN XUE</cp:lastModifiedBy>
  <dcterms:created xsi:type="dcterms:W3CDTF">2015-06-05T18:17:20Z</dcterms:created>
  <dcterms:modified xsi:type="dcterms:W3CDTF">2021-11-24T22:53:52Z</dcterms:modified>
</cp:coreProperties>
</file>