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fullCalcOnLoad="1"/>
</workbook>
</file>

<file path=xl/sharedStrings.xml><?xml version="1.0" encoding="utf-8"?>
<sst xmlns="http://schemas.openxmlformats.org/spreadsheetml/2006/main" count="102" uniqueCount="102">
  <si>
    <t xml:space="preserve"> Céng hoµ x· héi chñ nghÜa viÖt nam</t>
  </si>
  <si>
    <r xmlns="http://schemas.openxmlformats.org/spreadsheetml/2006/main">
      <t xml:space="preserve">              </t>
    </r>
    <r xmlns="http://schemas.openxmlformats.org/spreadsheetml/2006/main">
      <rPr>
        <b/>
        <u/>
        <sz val="14"/>
        <rFont val=".VnTime"/>
        <family val="2"/>
      </rPr>
      <t xml:space="preserve">  §éc lËp - Tù do - h¹nh phóc</t>
    </r>
  </si>
  <si>
    <t>BIÊN BẢN TỔNG HỢP</t>
  </si>
  <si>
    <t>TiỀN THU PHÍ RÁC QUÝ 1 NĂM 2017</t>
  </si>
  <si>
    <t>Đội Môi trường 1</t>
  </si>
  <si>
    <t xml:space="preserve">Hôm nay ngày  27 tháng 4 năm 2017, tại Văn phòng Công ty thành phần chúng tôi gồm có:</t>
  </si>
  <si>
    <t>I/ ĐẠI DiỆN CÔNG TY:</t>
  </si>
  <si>
    <t>1/Ông : Trương Công Định</t>
  </si>
  <si>
    <t>Chức vụ: P.Giám đốc</t>
  </si>
  <si>
    <t>2/ Bà: Tiêu Thị Bồng</t>
  </si>
  <si>
    <t>Chức vụ: Kế toán trưởng</t>
  </si>
  <si>
    <t>3/ Bà: Nguyễn Thị Thu Hiền</t>
  </si>
  <si>
    <t>Chức vụ: Theo dõi phí</t>
  </si>
  <si>
    <t>II/ ĐẠI DiỆN ĐỘI MÔI TRƯỜNG:</t>
  </si>
  <si>
    <t>1/ Ông : Phạm Xuân Năm</t>
  </si>
  <si>
    <t>Chức vụ: Đội trưởng</t>
  </si>
  <si>
    <t>2/ Bà: Phạm Thị Loan</t>
  </si>
  <si>
    <t>Chức vụ: Kế toán</t>
  </si>
  <si>
    <t>Sau khi kiểm tra danh sách và các chứng từ có liên quan, chúng tôi thống nhất số tiền và số hộ phải thu trong quý của Đội như sau:</t>
  </si>
  <si>
    <t>Tuyến Nghĩa Ninh</t>
  </si>
  <si>
    <t>Tháng</t>
  </si>
  <si>
    <t>Hộ</t>
  </si>
  <si>
    <t>Số đầu kỳ</t>
  </si>
  <si>
    <t>Tăng trong kỳ</t>
  </si>
  <si>
    <t>Giảm trong kỳ</t>
  </si>
  <si>
    <t>Còn lại cuối kỳ</t>
  </si>
  <si>
    <t>T.H</t>
  </si>
  <si>
    <t>t.hiện</t>
  </si>
  <si>
    <t>Số hộ</t>
  </si>
  <si>
    <t>Tổng doanh thu</t>
  </si>
  <si>
    <t>DT trước thuế</t>
  </si>
  <si>
    <t>Thuế</t>
  </si>
  <si>
    <t>1</t>
  </si>
  <si>
    <t>2</t>
  </si>
  <si>
    <t>3</t>
  </si>
  <si>
    <t>4</t>
  </si>
  <si>
    <t>5=4/1,1</t>
  </si>
  <si>
    <t>6=5x10%</t>
  </si>
  <si>
    <t>7</t>
  </si>
  <si>
    <t>8</t>
  </si>
  <si>
    <t>9</t>
  </si>
  <si>
    <t>10</t>
  </si>
  <si>
    <t>11</t>
  </si>
  <si>
    <t>12</t>
  </si>
  <si>
    <t>13</t>
  </si>
  <si>
    <t>14</t>
  </si>
  <si>
    <t>15=3+7-11</t>
  </si>
  <si>
    <t>16=4+8-12</t>
  </si>
  <si>
    <t>17=16/1,1</t>
  </si>
  <si>
    <t>18=17x10%</t>
  </si>
  <si>
    <t>Hộ gia đình ở các xã</t>
  </si>
  <si>
    <t>855</t>
  </si>
  <si>
    <t>19,665,000</t>
  </si>
  <si>
    <t>17,877,195</t>
  </si>
  <si>
    <t>1,787,805</t>
  </si>
  <si>
    <t>Loại khách hàng khác</t>
  </si>
  <si>
    <t>5</t>
  </si>
  <si>
    <t>675,000</t>
  </si>
  <si>
    <t>613,635</t>
  </si>
  <si>
    <t>61,365</t>
  </si>
  <si>
    <t>860</t>
  </si>
  <si>
    <t>20,340,000</t>
  </si>
  <si>
    <t>18,490,830</t>
  </si>
  <si>
    <t>1,849,170</t>
  </si>
  <si>
    <t>Lộ trình Đức Ninh Đông</t>
  </si>
  <si>
    <t>Hộ gia đình ở các phường</t>
  </si>
  <si>
    <t>1,124</t>
  </si>
  <si>
    <t>33,720,000</t>
  </si>
  <si>
    <t>30,654,852</t>
  </si>
  <si>
    <t>3,065,148</t>
  </si>
  <si>
    <t>26</t>
  </si>
  <si>
    <t>12,609,000</t>
  </si>
  <si>
    <t>11,462,723</t>
  </si>
  <si>
    <t>1,146,277</t>
  </si>
  <si>
    <t>1,150</t>
  </si>
  <si>
    <t>46,329,000</t>
  </si>
  <si>
    <t>42,117,575</t>
  </si>
  <si>
    <t>4,211,425</t>
  </si>
  <si>
    <t>Tuyến Đức Ninh 1</t>
  </si>
  <si>
    <t>741</t>
  </si>
  <si>
    <t>17,043,000</t>
  </si>
  <si>
    <t>15,493,569</t>
  </si>
  <si>
    <t>1,549,431</t>
  </si>
  <si>
    <t>2,010,000</t>
  </si>
  <si>
    <t>1,827,272</t>
  </si>
  <si>
    <t>182,728</t>
  </si>
  <si>
    <t>753</t>
  </si>
  <si>
    <t>19,053,000</t>
  </si>
  <si>
    <t>17,320,841</t>
  </si>
  <si>
    <t>1,732,159</t>
  </si>
  <si>
    <t>Số dư nợ đầu kỳ:</t>
  </si>
  <si>
    <t>Tổng số hộ có đến 31/3/2017:</t>
  </si>
  <si>
    <t>Hộ dân:</t>
  </si>
  <si>
    <t>Hộ khác:</t>
  </si>
  <si>
    <t>1/ Tổng doanh thu (1-10):</t>
  </si>
  <si>
    <t>2/ Số tiền chuyển khoản:</t>
  </si>
  <si>
    <t>3/ Tiền mặt đã nộp (1-2):</t>
  </si>
  <si>
    <t>4/ Số tiền đã CK:</t>
  </si>
  <si>
    <t>5/ Số còn nợ CK đến ngày 31/3/2017 (2-4):</t>
  </si>
  <si>
    <t>Tổng dư nợ:</t>
  </si>
  <si>
    <t xml:space="preserve">ĐẠI DIỆN ĐỘI CÔNG TY                                                                                               ĐAI DIỆN ĐỘI MÔI TRƯỜNG 1</t>
  </si>
  <si>
    <t xml:space="preserve">             2                                                  3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</si>
</sst>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.VnTimeH"/>
      <family val="2"/>
    </font>
    <font>
      <b/>
      <sz val="14"/>
      <name val=".VnTime"/>
      <family val="2"/>
    </font>
    <font>
      <sz val="14"/>
      <name val=".VnTime"/>
      <family val="2"/>
    </font>
    <font>
      <b/>
      <sz val="14"/>
      <name val="Times New Roman"/>
      <family val="1"/>
    </font>
    <font>
      <sz val="12"/>
      <color theme="1"/>
      <name val="Times New Roman"/>
      <family val="1"/>
    </font>
    <font>
      <b/>
      <i/>
      <sz val="14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0"/>
      <name val="Times New Roman"/>
      <family val="2"/>
    </font>
    <font>
      <b/>
      <sz val="12"/>
      <color theme="0"/>
      <name val="Times New Roman"/>
      <family val="2"/>
    </font>
    <font>
      <b/>
      <sz val="12"/>
      <color theme="1"/>
      <name val="Times New Roman"/>
      <family val="2"/>
    </font>
    <font>
      <b/>
      <u/>
      <sz val="12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Times New Roman"/>
      <family val="2"/>
    </font>
    <font>
      <b/>
      <sz val="13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43" fontId="1" fillId="0" borderId="0"/>
  </cellStyleXfs>
  <cellXfs count="58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2" applyFont="1" fillId="2" applyFill="1" borderId="0" applyBorder="1" xfId="0">
      <alignment horizontal="center"/>
    </xf>
    <xf numFmtId="0" applyNumberFormat="1" fontId="3" applyFont="1" fillId="2" applyFill="1" borderId="0" applyBorder="1" xfId="0">
      <alignment horizontal="center"/>
    </xf>
    <xf numFmtId="0" applyNumberFormat="1" fontId="4" applyFont="1" fillId="0" applyFill="1" borderId="0" applyBorder="1" xfId="0"/>
    <xf numFmtId="0" applyNumberFormat="1" fontId="3" applyFont="1" fillId="2" applyFill="1" borderId="0" applyBorder="1" xfId="0">
      <alignment horizontal="center"/>
    </xf>
    <xf numFmtId="0" applyNumberFormat="1" fontId="5" applyFont="1" fillId="2" applyFill="1" borderId="0" applyBorder="1" xfId="0">
      <alignment horizontal="center"/>
    </xf>
    <xf numFmtId="0" applyNumberFormat="1" fontId="6" applyFont="1" fillId="0" applyFill="1" borderId="0" applyBorder="1" xfId="0"/>
    <xf numFmtId="0" applyNumberFormat="1" fontId="7" applyFont="1" fillId="2" applyFill="1" borderId="0" applyBorder="1" xfId="0">
      <alignment horizontal="center"/>
    </xf>
    <xf numFmtId="0" applyNumberFormat="1" fontId="8" applyFont="1" fillId="2" applyFill="1" borderId="0" applyBorder="1" xfId="0"/>
    <xf numFmtId="0" applyNumberFormat="1" fontId="8" applyFont="1" fillId="0" applyFill="1" borderId="0" applyBorder="1" xfId="0"/>
    <xf numFmtId="0" applyNumberFormat="1" fontId="9" applyFont="1" fillId="2" applyFill="1" borderId="0" applyBorder="1" xfId="0"/>
    <xf numFmtId="0" applyNumberFormat="1" fontId="10" applyFont="1" fillId="0" applyFill="1" borderId="0" applyBorder="1" xfId="0"/>
    <xf numFmtId="0" applyNumberFormat="1" fontId="11" applyFont="1" fillId="0" applyFill="1" borderId="0" applyBorder="1" xfId="0"/>
    <xf numFmtId="3" applyNumberFormat="1" fontId="0" applyFont="1" fillId="0" applyFill="1" borderId="0" applyBorder="1" xfId="0"/>
    <xf numFmtId="0" applyNumberFormat="1" fontId="0" applyFont="1" fillId="0" applyFill="1" borderId="4" applyBorder="1" xfId="0"/>
    <xf numFmtId="0" applyNumberFormat="1" fontId="0" applyFont="1" fillId="0" applyFill="1" borderId="0" applyBorder="1" xfId="0"/>
    <xf numFmtId="164" applyNumberFormat="1" fontId="0" applyFont="1" fillId="3" applyFill="1" borderId="0" applyBorder="1" xfId="1"/>
    <xf numFmtId="0" applyNumberFormat="1" fontId="14" applyFont="1" fillId="0" applyFill="1" borderId="0" applyBorder="1" xfId="0"/>
    <xf numFmtId="3" applyNumberFormat="1" fontId="15" applyFont="1" fillId="0" applyFill="1" borderId="0" applyBorder="1" xfId="0"/>
    <xf numFmtId="0" applyNumberFormat="1" fontId="15" applyFont="1" fillId="0" applyFill="1" borderId="0" applyBorder="1" xfId="0"/>
    <xf numFmtId="3" applyNumberFormat="1" fontId="16" applyFont="1" fillId="0" applyFill="1" borderId="3" applyBorder="1" xfId="0">
      <alignment horizontal="right"/>
    </xf>
    <xf numFmtId="3" applyNumberFormat="1" fontId="16" applyFont="1" fillId="0" applyFill="1" borderId="1" applyBorder="1" xfId="0">
      <alignment horizontal="right"/>
    </xf>
    <xf numFmtId="3" applyNumberFormat="1" fontId="16" applyFont="1" fillId="0" applyFill="1" borderId="2" applyBorder="1" xfId="0">
      <alignment horizontal="right"/>
    </xf>
    <xf numFmtId="3" applyNumberFormat="1" fontId="16" applyFont="1" fillId="0" applyFill="1" borderId="4" applyBorder="1" xfId="0"/>
    <xf numFmtId="164" applyNumberFormat="1" fontId="12" applyFont="1" fillId="3" applyFill="1" borderId="0" applyBorder="1" xfId="1"/>
    <xf numFmtId="0" applyNumberFormat="1" fontId="14" applyFont="1" fillId="0" applyFill="1" borderId="0" applyBorder="1" xfId="0"/>
    <xf numFmtId="0" applyNumberFormat="1" fontId="0" applyFont="1" fillId="0" applyFill="1" borderId="0" applyBorder="1" xfId="0"/>
    <xf numFmtId="3" applyNumberFormat="1" fontId="16" applyFont="1" fillId="0" applyFill="1" borderId="0" applyBorder="1" xfId="0"/>
    <xf numFmtId="0" applyNumberFormat="1" fontId="16" applyFont="1" fillId="0" applyFill="1" borderId="0" applyBorder="1" xfId="0"/>
    <xf numFmtId="3" applyNumberFormat="1" fontId="16" applyFont="1" fillId="0" applyFill="1" borderId="3" applyBorder="1" xfId="0">
      <alignment horizontal="left"/>
    </xf>
    <xf numFmtId="3" applyNumberFormat="1" fontId="16" applyFont="1" fillId="0" applyFill="1" borderId="1" applyBorder="1" xfId="0">
      <alignment horizontal="right"/>
    </xf>
    <xf numFmtId="3" applyNumberFormat="1" fontId="16" applyFont="1" fillId="0" applyFill="1" borderId="2" applyBorder="1" xfId="0">
      <alignment horizontal="right"/>
    </xf>
    <xf numFmtId="0" applyNumberFormat="1" fontId="0" applyFont="1" fillId="0" applyFill="1" borderId="3" applyBorder="1" xfId="0">
      <alignment horizontal="left"/>
    </xf>
    <xf numFmtId="0" applyNumberFormat="1" fontId="0" applyFont="1" fillId="0" applyFill="1" borderId="1" applyBorder="1" xfId="0">
      <alignment horizontal="left"/>
    </xf>
    <xf numFmtId="0" applyNumberFormat="1" fontId="0" applyFont="1" fillId="0" applyFill="1" borderId="2" applyBorder="1" xfId="0">
      <alignment horizontal="left"/>
    </xf>
    <xf numFmtId="3" applyNumberFormat="1" fontId="13" applyFont="1" fillId="0" applyFill="1" borderId="4" applyBorder="1" xfId="0"/>
    <xf numFmtId="3" applyNumberFormat="1" fontId="0" applyFont="1" fillId="0" applyFill="1" borderId="4" applyBorder="1" xfId="0"/>
    <xf numFmtId="164" applyNumberFormat="1" fontId="0" applyFont="1" fillId="0" applyFill="1" borderId="0" applyBorder="1" xfId="1"/>
    <xf numFmtId="0" applyNumberFormat="1" fontId="0" applyFont="1" fillId="0" applyFill="1" borderId="3" applyBorder="1" xfId="0">
      <alignment horizontal="center"/>
    </xf>
    <xf numFmtId="0" applyNumberFormat="1" fontId="0" applyFont="1" fillId="0" applyFill="1" borderId="1" applyBorder="1" xfId="0">
      <alignment horizontal="center"/>
    </xf>
    <xf numFmtId="0" applyNumberFormat="1" fontId="0" applyFont="1" fillId="0" applyFill="1" borderId="2" applyBorder="1" xfId="0">
      <alignment horizontal="center"/>
    </xf>
    <xf numFmtId="0" applyNumberFormat="1" fontId="13" applyFont="1" fillId="0" applyFill="1" borderId="0" applyBorder="1" xfId="0">
      <alignment horizontal="center"/>
    </xf>
    <xf numFmtId="0" applyNumberFormat="1" fontId="13" applyFont="1" fillId="0" applyFill="1" borderId="0" applyBorder="1" xfId="0"/>
    <xf numFmtId="3" applyNumberFormat="1" fontId="13" applyFont="1" fillId="0" applyFill="1" borderId="0" applyBorder="1" xfId="0"/>
    <xf numFmtId="164" applyNumberFormat="1" fontId="13" applyFont="1" fillId="0" applyFill="1" borderId="0" applyBorder="1" xfId="1"/>
    <xf numFmtId="3" applyNumberFormat="1" fontId="14" applyFont="1" fillId="0" applyFill="1" borderId="0" applyBorder="1" xfId="0"/>
    <xf numFmtId="164" applyNumberFormat="1" fontId="14" applyFont="1" fillId="0" applyFill="1" borderId="0" applyBorder="1" xfId="1"/>
    <xf numFmtId="164" applyNumberFormat="1" fontId="15" applyFont="1" fillId="0" applyFill="1" borderId="0" applyBorder="1" xfId="1"/>
    <xf numFmtId="164" applyNumberFormat="1" fontId="14" applyFont="1" fillId="0" applyFill="1" borderId="0" applyBorder="1" xfId="0"/>
    <xf numFmtId="3" applyNumberFormat="1" fontId="15" applyFont="1" fillId="0" applyFill="1" borderId="0" applyBorder="1" xfId="0"/>
    <xf numFmtId="0" applyNumberFormat="1" fontId="15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5" applyBorder="1" xfId="0">
      <alignment horizontal="center"/>
    </xf>
    <xf numFmtId="0" applyNumberFormat="1" fontId="18" applyFont="1" fillId="0" applyFill="1" borderId="5" applyBorder="1" xfId="0">
      <alignment horizontal="center" vertical="center" wrapText="1"/>
    </xf>
    <xf numFmtId="0" applyNumberFormat="1" fontId="19" applyFont="1" fillId="0" applyFill="1" borderId="5" applyBorder="1" xfId="0">
      <alignment horizontal="center" vertical="center" wrapText="1"/>
    </xf>
    <xf numFmtId="0" applyNumberFormat="1" fontId="12" applyFont="1" fillId="0" applyFill="1" borderId="5" applyBorder="1" xfId="0">
      <alignment horizontal="center" vertical="center" wrapText="1"/>
    </xf>
    <xf numFmtId="0" applyNumberFormat="1" fontId="20" applyFont="1" fillId="0" applyFill="1" borderId="5" applyBorder="1" xfId="0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3"/>
  <sheetViews>
    <sheetView tabSelected="1" topLeftCell="A4" workbookViewId="0">
      <selection activeCell="D17" sqref="D17"/>
    </sheetView>
  </sheetViews>
  <sheetFormatPr defaultRowHeight="15" x14ac:dyDescent="0.25"/>
  <cols>
    <col min="1" max="1" width="6.28515625" customWidth="1"/>
    <col min="2" max="2" width="8.28515625" customWidth="1"/>
    <col min="3" max="3" width="9" customWidth="1"/>
    <col min="4" max="4" width="15.42578125" customWidth="1"/>
    <col min="5" max="5" width="14.5703125" customWidth="1"/>
    <col min="6" max="6" width="13.85546875" customWidth="1"/>
    <col min="7" max="7" width="6.85546875" customWidth="1"/>
    <col min="8" max="8" width="11.7109375" customWidth="1"/>
    <col min="9" max="9" width="13.140625" customWidth="1"/>
    <col min="11" max="11" width="6.42578125" customWidth="1"/>
    <col min="15" max="15" width="10" customWidth="1"/>
    <col min="16" max="16" width="16.140625" customWidth="1"/>
    <col min="17" max="17" width="15.85546875" customWidth="1"/>
    <col min="18" max="18" width="14.7109375" customWidth="1"/>
    <col min="19" max="19" width="15.28515625" customWidth="1"/>
    <col min="20" max="20" width="13.7109375" customWidth="1"/>
  </cols>
  <sheetData>
    <row r="2" ht="19.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8.7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</row>
    <row r="4" ht="18.7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</row>
    <row r="5" ht="18.75" s="7" customFormat="1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ht="18.75" s="7" customFormat="1">
      <c r="A6" s="6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ht="19.5" s="7" customFormat="1">
      <c r="A7" s="8" t="s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ht="18.75" s="7" customFormat="1">
      <c r="A8" s="9" t="s">
        <v>5</v>
      </c>
      <c r="Q8" s="10"/>
    </row>
    <row r="9" ht="18.75" s="7" customFormat="1">
      <c r="A9" s="11" t="s">
        <v>6</v>
      </c>
      <c r="Q9" s="10"/>
    </row>
    <row r="10" ht="18.75" s="7" customFormat="1">
      <c r="A10" s="9" t="s">
        <v>7</v>
      </c>
      <c r="I10" s="12" t="s">
        <v>8</v>
      </c>
      <c r="J10" s="12"/>
      <c r="K10" s="12"/>
      <c r="Q10" s="10"/>
    </row>
    <row r="11" ht="18.75" s="7" customFormat="1">
      <c r="A11" s="9" t="s">
        <v>9</v>
      </c>
      <c r="I11" s="12" t="s">
        <v>10</v>
      </c>
      <c r="J11" s="12"/>
      <c r="K11" s="12"/>
      <c r="Q11" s="10"/>
    </row>
    <row r="12" ht="18.75" s="7" customFormat="1">
      <c r="A12" s="9" t="s">
        <v>11</v>
      </c>
      <c r="I12" s="12" t="s">
        <v>12</v>
      </c>
      <c r="J12" s="12"/>
      <c r="K12" s="12"/>
      <c r="Q12" s="10"/>
    </row>
    <row r="13" ht="18.75" s="7" customFormat="1">
      <c r="A13" s="11" t="s">
        <v>13</v>
      </c>
      <c r="I13" s="12"/>
      <c r="J13" s="12"/>
      <c r="K13" s="12"/>
      <c r="Q13" s="10"/>
    </row>
    <row r="14" ht="18.75" s="7" customFormat="1">
      <c r="A14" s="10" t="s">
        <v>14</v>
      </c>
      <c r="E14" s="13"/>
      <c r="F14" s="13"/>
      <c r="H14" s="13"/>
      <c r="I14" s="12" t="s">
        <v>15</v>
      </c>
      <c r="J14" s="12"/>
      <c r="K14" s="12"/>
      <c r="Q14" s="10"/>
    </row>
    <row r="15" ht="18.75" s="7" customFormat="1">
      <c r="A15" s="10" t="s">
        <v>16</v>
      </c>
      <c r="I15" s="12" t="s">
        <v>17</v>
      </c>
      <c r="J15" s="12"/>
      <c r="K15" s="12"/>
      <c r="Q15" s="10"/>
    </row>
    <row r="16" ht="18.75" s="7" customFormat="1">
      <c r="A16" s="10" t="s">
        <v>18</v>
      </c>
      <c r="Q16" s="10"/>
    </row>
    <row r="17">
      <c r="A17" s="52" t="s">
        <v>19</v>
      </c>
    </row>
    <row r="18" s="53" customFormat="1">
      <c r="A18" s="53" t="s">
        <v>20</v>
      </c>
      <c r="B18" s="53" t="s">
        <v>21</v>
      </c>
      <c r="C18" s="53" t="s">
        <v>22</v>
      </c>
      <c r="G18" s="53" t="s">
        <v>23</v>
      </c>
      <c r="K18" s="53" t="s">
        <v>24</v>
      </c>
      <c r="O18" s="53" t="s">
        <v>25</v>
      </c>
    </row>
    <row r="19" s="54" customFormat="1">
      <c r="A19" s="54" t="s">
        <v>26</v>
      </c>
      <c r="B19" s="54" t="s">
        <v>27</v>
      </c>
      <c r="C19" s="54" t="s">
        <v>28</v>
      </c>
      <c r="D19" s="54" t="s">
        <v>29</v>
      </c>
      <c r="E19" s="54" t="s">
        <v>30</v>
      </c>
      <c r="F19" s="54" t="s">
        <v>31</v>
      </c>
      <c r="G19" s="54" t="s">
        <v>28</v>
      </c>
      <c r="H19" s="54" t="s">
        <v>29</v>
      </c>
      <c r="I19" s="54" t="s">
        <v>30</v>
      </c>
      <c r="J19" s="54" t="s">
        <v>31</v>
      </c>
      <c r="K19" s="54" t="s">
        <v>28</v>
      </c>
      <c r="L19" s="54" t="s">
        <v>29</v>
      </c>
      <c r="M19" s="54" t="s">
        <v>30</v>
      </c>
      <c r="N19" s="54" t="s">
        <v>31</v>
      </c>
      <c r="O19" s="54" t="s">
        <v>28</v>
      </c>
      <c r="P19" s="54" t="s">
        <v>29</v>
      </c>
      <c r="Q19" s="54" t="s">
        <v>30</v>
      </c>
      <c r="R19" s="54" t="s">
        <v>31</v>
      </c>
    </row>
    <row r="20" s="55" customFormat="1">
      <c r="A20" s="55" t="s">
        <v>32</v>
      </c>
      <c r="B20" s="55" t="s">
        <v>33</v>
      </c>
      <c r="C20" s="55" t="s">
        <v>34</v>
      </c>
      <c r="D20" s="55" t="s">
        <v>35</v>
      </c>
      <c r="E20" s="55" t="s">
        <v>36</v>
      </c>
      <c r="F20" s="55" t="s">
        <v>37</v>
      </c>
      <c r="G20" s="55" t="s">
        <v>38</v>
      </c>
      <c r="H20" s="55" t="s">
        <v>39</v>
      </c>
      <c r="I20" s="55" t="s">
        <v>40</v>
      </c>
      <c r="J20" s="55" t="s">
        <v>41</v>
      </c>
      <c r="K20" s="55" t="s">
        <v>42</v>
      </c>
      <c r="L20" s="55" t="s">
        <v>43</v>
      </c>
      <c r="M20" s="55" t="s">
        <v>44</v>
      </c>
      <c r="N20" s="55" t="s">
        <v>45</v>
      </c>
      <c r="O20" s="55" t="s">
        <v>46</v>
      </c>
      <c r="P20" s="55" t="s">
        <v>47</v>
      </c>
      <c r="Q20" s="55" t="s">
        <v>48</v>
      </c>
      <c r="R20" s="55" t="s">
        <v>49</v>
      </c>
    </row>
    <row r="21" s="56" customFormat="1">
      <c r="B21" s="56" t="s">
        <v>50</v>
      </c>
      <c r="C21" s="56" t="s">
        <v>51</v>
      </c>
      <c r="D21" s="56" t="s">
        <v>52</v>
      </c>
      <c r="E21" s="56" t="s">
        <v>53</v>
      </c>
      <c r="F21" s="56" t="s">
        <v>54</v>
      </c>
    </row>
    <row r="22" s="56" customFormat="1">
      <c r="B22" s="56" t="s">
        <v>55</v>
      </c>
      <c r="C22" s="56" t="s">
        <v>56</v>
      </c>
      <c r="D22" s="56" t="s">
        <v>57</v>
      </c>
      <c r="E22" s="56" t="s">
        <v>58</v>
      </c>
      <c r="F22" s="56" t="s">
        <v>59</v>
      </c>
    </row>
    <row r="23" s="57" customFormat="1">
      <c r="C23" s="57" t="s">
        <v>60</v>
      </c>
      <c r="D23" s="57" t="s">
        <v>61</v>
      </c>
      <c r="E23" s="57" t="s">
        <v>62</v>
      </c>
      <c r="F23" s="57" t="s">
        <v>63</v>
      </c>
    </row>
    <row r="24">
      <c r="A24" s="52" t="s">
        <v>64</v>
      </c>
    </row>
    <row r="25" s="53" customFormat="1">
      <c r="A25" s="53" t="s">
        <v>20</v>
      </c>
      <c r="B25" s="53" t="s">
        <v>21</v>
      </c>
      <c r="C25" s="53" t="s">
        <v>22</v>
      </c>
      <c r="G25" s="53" t="s">
        <v>23</v>
      </c>
      <c r="K25" s="53" t="s">
        <v>24</v>
      </c>
      <c r="O25" s="53" t="s">
        <v>25</v>
      </c>
    </row>
    <row r="26" s="54" customFormat="1">
      <c r="A26" s="54" t="s">
        <v>26</v>
      </c>
      <c r="B26" s="54" t="s">
        <v>27</v>
      </c>
      <c r="C26" s="54" t="s">
        <v>28</v>
      </c>
      <c r="D26" s="54" t="s">
        <v>29</v>
      </c>
      <c r="E26" s="54" t="s">
        <v>30</v>
      </c>
      <c r="F26" s="54" t="s">
        <v>31</v>
      </c>
      <c r="G26" s="54" t="s">
        <v>28</v>
      </c>
      <c r="H26" s="54" t="s">
        <v>29</v>
      </c>
      <c r="I26" s="54" t="s">
        <v>30</v>
      </c>
      <c r="J26" s="54" t="s">
        <v>31</v>
      </c>
      <c r="K26" s="54" t="s">
        <v>28</v>
      </c>
      <c r="L26" s="54" t="s">
        <v>29</v>
      </c>
      <c r="M26" s="54" t="s">
        <v>30</v>
      </c>
      <c r="N26" s="54" t="s">
        <v>31</v>
      </c>
      <c r="O26" s="54" t="s">
        <v>28</v>
      </c>
      <c r="P26" s="54" t="s">
        <v>29</v>
      </c>
      <c r="Q26" s="54" t="s">
        <v>30</v>
      </c>
      <c r="R26" s="54" t="s">
        <v>31</v>
      </c>
    </row>
    <row r="27" s="55" customFormat="1">
      <c r="A27" s="55" t="s">
        <v>32</v>
      </c>
      <c r="B27" s="55" t="s">
        <v>33</v>
      </c>
      <c r="C27" s="55" t="s">
        <v>34</v>
      </c>
      <c r="D27" s="55" t="s">
        <v>35</v>
      </c>
      <c r="E27" s="55" t="s">
        <v>36</v>
      </c>
      <c r="F27" s="55" t="s">
        <v>37</v>
      </c>
      <c r="G27" s="55" t="s">
        <v>38</v>
      </c>
      <c r="H27" s="55" t="s">
        <v>39</v>
      </c>
      <c r="I27" s="55" t="s">
        <v>40</v>
      </c>
      <c r="J27" s="55" t="s">
        <v>41</v>
      </c>
      <c r="K27" s="55" t="s">
        <v>42</v>
      </c>
      <c r="L27" s="55" t="s">
        <v>43</v>
      </c>
      <c r="M27" s="55" t="s">
        <v>44</v>
      </c>
      <c r="N27" s="55" t="s">
        <v>45</v>
      </c>
      <c r="O27" s="55" t="s">
        <v>46</v>
      </c>
      <c r="P27" s="55" t="s">
        <v>47</v>
      </c>
      <c r="Q27" s="55" t="s">
        <v>48</v>
      </c>
      <c r="R27" s="55" t="s">
        <v>49</v>
      </c>
    </row>
    <row r="28" s="56" customFormat="1">
      <c r="B28" s="56" t="s">
        <v>65</v>
      </c>
      <c r="C28" s="56" t="s">
        <v>66</v>
      </c>
      <c r="D28" s="56" t="s">
        <v>67</v>
      </c>
      <c r="E28" s="56" t="s">
        <v>68</v>
      </c>
      <c r="F28" s="56" t="s">
        <v>69</v>
      </c>
    </row>
    <row r="29" s="56" customFormat="1">
      <c r="B29" s="56" t="s">
        <v>55</v>
      </c>
      <c r="C29" s="56" t="s">
        <v>70</v>
      </c>
      <c r="D29" s="56" t="s">
        <v>71</v>
      </c>
      <c r="E29" s="56" t="s">
        <v>72</v>
      </c>
      <c r="F29" s="56" t="s">
        <v>73</v>
      </c>
    </row>
    <row r="30" s="57" customFormat="1">
      <c r="C30" s="57" t="s">
        <v>74</v>
      </c>
      <c r="D30" s="57" t="s">
        <v>75</v>
      </c>
      <c r="E30" s="57" t="s">
        <v>76</v>
      </c>
      <c r="F30" s="57" t="s">
        <v>77</v>
      </c>
    </row>
    <row r="31">
      <c r="A31" s="52" t="s">
        <v>78</v>
      </c>
    </row>
    <row r="32" s="53" customFormat="1">
      <c r="A32" s="53" t="s">
        <v>20</v>
      </c>
      <c r="B32" s="53" t="s">
        <v>21</v>
      </c>
      <c r="C32" s="53" t="s">
        <v>22</v>
      </c>
      <c r="G32" s="53" t="s">
        <v>23</v>
      </c>
      <c r="K32" s="53" t="s">
        <v>24</v>
      </c>
      <c r="O32" s="53" t="s">
        <v>25</v>
      </c>
    </row>
    <row r="33" s="54" customFormat="1">
      <c r="A33" s="54" t="s">
        <v>26</v>
      </c>
      <c r="B33" s="54" t="s">
        <v>27</v>
      </c>
      <c r="C33" s="54" t="s">
        <v>28</v>
      </c>
      <c r="D33" s="54" t="s">
        <v>29</v>
      </c>
      <c r="E33" s="54" t="s">
        <v>30</v>
      </c>
      <c r="F33" s="54" t="s">
        <v>31</v>
      </c>
      <c r="G33" s="54" t="s">
        <v>28</v>
      </c>
      <c r="H33" s="54" t="s">
        <v>29</v>
      </c>
      <c r="I33" s="54" t="s">
        <v>30</v>
      </c>
      <c r="J33" s="54" t="s">
        <v>31</v>
      </c>
      <c r="K33" s="54" t="s">
        <v>28</v>
      </c>
      <c r="L33" s="54" t="s">
        <v>29</v>
      </c>
      <c r="M33" s="54" t="s">
        <v>30</v>
      </c>
      <c r="N33" s="54" t="s">
        <v>31</v>
      </c>
      <c r="O33" s="54" t="s">
        <v>28</v>
      </c>
      <c r="P33" s="54" t="s">
        <v>29</v>
      </c>
      <c r="Q33" s="54" t="s">
        <v>30</v>
      </c>
      <c r="R33" s="54" t="s">
        <v>31</v>
      </c>
    </row>
    <row r="34" s="55" customFormat="1">
      <c r="A34" s="55" t="s">
        <v>32</v>
      </c>
      <c r="B34" s="55" t="s">
        <v>33</v>
      </c>
      <c r="C34" s="55" t="s">
        <v>34</v>
      </c>
      <c r="D34" s="55" t="s">
        <v>35</v>
      </c>
      <c r="E34" s="55" t="s">
        <v>36</v>
      </c>
      <c r="F34" s="55" t="s">
        <v>37</v>
      </c>
      <c r="G34" s="55" t="s">
        <v>38</v>
      </c>
      <c r="H34" s="55" t="s">
        <v>39</v>
      </c>
      <c r="I34" s="55" t="s">
        <v>40</v>
      </c>
      <c r="J34" s="55" t="s">
        <v>41</v>
      </c>
      <c r="K34" s="55" t="s">
        <v>42</v>
      </c>
      <c r="L34" s="55" t="s">
        <v>43</v>
      </c>
      <c r="M34" s="55" t="s">
        <v>44</v>
      </c>
      <c r="N34" s="55" t="s">
        <v>45</v>
      </c>
      <c r="O34" s="55" t="s">
        <v>46</v>
      </c>
      <c r="P34" s="55" t="s">
        <v>47</v>
      </c>
      <c r="Q34" s="55" t="s">
        <v>48</v>
      </c>
      <c r="R34" s="55" t="s">
        <v>49</v>
      </c>
    </row>
    <row r="35" s="56" customFormat="1">
      <c r="B35" s="56" t="s">
        <v>50</v>
      </c>
      <c r="C35" s="56" t="s">
        <v>79</v>
      </c>
      <c r="D35" s="56" t="s">
        <v>80</v>
      </c>
      <c r="E35" s="56" t="s">
        <v>81</v>
      </c>
      <c r="F35" s="56" t="s">
        <v>82</v>
      </c>
    </row>
    <row r="36" s="56" customFormat="1">
      <c r="B36" s="56" t="s">
        <v>55</v>
      </c>
      <c r="C36" s="56" t="s">
        <v>43</v>
      </c>
      <c r="D36" s="56" t="s">
        <v>83</v>
      </c>
      <c r="E36" s="56" t="s">
        <v>84</v>
      </c>
      <c r="F36" s="56" t="s">
        <v>85</v>
      </c>
    </row>
    <row r="37" s="57" customFormat="1">
      <c r="C37" s="57" t="s">
        <v>86</v>
      </c>
      <c r="D37" s="57" t="s">
        <v>87</v>
      </c>
      <c r="E37" s="57" t="s">
        <v>88</v>
      </c>
      <c r="F37" s="57" t="s">
        <v>89</v>
      </c>
    </row>
    <row r="38" ht="15.75" s="26" customFormat="1">
      <c r="A38" s="18"/>
      <c r="B38" s="18"/>
      <c r="C38" s="19"/>
      <c r="D38" s="19"/>
      <c r="E38" s="19"/>
      <c r="F38" s="19"/>
      <c r="G38" s="20"/>
      <c r="H38" s="19"/>
      <c r="I38" s="19"/>
      <c r="J38" s="19"/>
      <c r="K38" s="21" t="s">
        <v>90</v>
      </c>
      <c r="L38" s="22"/>
      <c r="M38" s="22"/>
      <c r="N38" s="22"/>
      <c r="O38" s="23"/>
      <c r="P38" s="24">
        <v>23434900</v>
      </c>
      <c r="Q38" s="24"/>
      <c r="R38" s="24"/>
      <c r="S38" s="25" t="e">
        <f>SUM(#REF!)</f>
        <v>#REF!</v>
      </c>
    </row>
    <row r="39" ht="15.75" s="16" customFormat="1">
      <c r="A39" s="27"/>
      <c r="B39" s="27"/>
      <c r="C39" s="28"/>
      <c r="D39" s="28"/>
      <c r="E39" s="28"/>
      <c r="F39" s="28"/>
      <c r="G39" s="29"/>
      <c r="H39" s="28"/>
      <c r="I39" s="28"/>
      <c r="J39" s="28"/>
      <c r="K39" s="30" t="s">
        <v>91</v>
      </c>
      <c r="L39" s="31"/>
      <c r="M39" s="31"/>
      <c r="N39" s="31"/>
      <c r="O39" s="32" t="e">
        <f>O40+O41</f>
        <v>#REF!</v>
      </c>
      <c r="P39" s="24"/>
      <c r="Q39" s="24"/>
      <c r="R39" s="24"/>
      <c r="S39" s="17"/>
    </row>
    <row r="40" ht="15.75" s="16" customFormat="1">
      <c r="A40" s="27"/>
      <c r="B40" s="27"/>
      <c r="C40" s="28"/>
      <c r="D40" s="28"/>
      <c r="E40" s="28"/>
      <c r="F40" s="28"/>
      <c r="G40" s="29"/>
      <c r="H40" s="28"/>
      <c r="I40" s="28"/>
      <c r="J40" s="28"/>
      <c r="K40" s="30" t="s">
        <v>92</v>
      </c>
      <c r="L40" s="31"/>
      <c r="M40" s="31"/>
      <c r="N40" s="31"/>
      <c r="O40" s="32" t="e">
        <f>#REF!+#REF!+#REF!+#REF!+#REF!+#REF!+#REF!+#REF!+#REF!+#REF!</f>
        <v>#REF!</v>
      </c>
      <c r="P40" s="24"/>
      <c r="Q40" s="24"/>
      <c r="R40" s="24"/>
      <c r="S40" s="17"/>
    </row>
    <row r="41" ht="15.75" s="16" customFormat="1">
      <c r="A41" s="27"/>
      <c r="B41" s="27"/>
      <c r="C41" s="28"/>
      <c r="D41" s="28"/>
      <c r="E41" s="28"/>
      <c r="F41" s="28"/>
      <c r="G41" s="29"/>
      <c r="H41" s="28"/>
      <c r="I41" s="28"/>
      <c r="J41" s="28"/>
      <c r="K41" s="30" t="s">
        <v>93</v>
      </c>
      <c r="L41" s="31"/>
      <c r="M41" s="31"/>
      <c r="N41" s="31"/>
      <c r="O41" s="32" t="e">
        <f>#REF!+#REF!+#REF!+#REF!+#REF!+#REF!+#REF!+#REF!+#REF!+#REF!</f>
        <v>#REF!</v>
      </c>
      <c r="P41" s="24"/>
      <c r="Q41" s="24"/>
      <c r="R41" s="24"/>
      <c r="S41" s="17"/>
    </row>
    <row r="42" ht="15.75">
      <c r="K42" s="33" t="s">
        <v>94</v>
      </c>
      <c r="L42" s="34"/>
      <c r="M42" s="34"/>
      <c r="N42" s="34"/>
      <c r="O42" s="35"/>
      <c r="P42" s="36" t="e">
        <f>#REF!+#REF!+#REF!+#REF!+#REF!+#REF!+#REF!+#REF!+#REF!+#REF!</f>
        <v>#REF!</v>
      </c>
      <c r="Q42" s="37" t="e">
        <f>P42/1.1</f>
        <v>#REF!</v>
      </c>
      <c r="R42" s="37" t="e">
        <f>#REF!+#REF!+#REF!+#REF!+#REF!+#REF!+#REF!+#REF!+#REF!+#REF!</f>
        <v>#REF!</v>
      </c>
      <c r="S42" s="38" t="e">
        <f>S38+#REF!+#REF!+#REF!+#REF!+#REF!+#REF!+#REF!+#REF!+#REF!</f>
        <v>#REF!</v>
      </c>
    </row>
    <row r="43">
      <c r="F43" s="14"/>
      <c r="K43" s="33" t="s">
        <v>95</v>
      </c>
      <c r="L43" s="34"/>
      <c r="M43" s="34"/>
      <c r="N43" s="34"/>
      <c r="O43" s="35"/>
      <c r="P43" s="37">
        <v>102474000</v>
      </c>
      <c r="Q43" s="15"/>
      <c r="R43" s="15"/>
    </row>
    <row r="44">
      <c r="F44" s="14"/>
      <c r="K44" s="33" t="s">
        <v>96</v>
      </c>
      <c r="L44" s="34"/>
      <c r="M44" s="34"/>
      <c r="N44" s="34"/>
      <c r="O44" s="35"/>
      <c r="P44" s="37" t="e">
        <f>P42-P43</f>
        <v>#REF!</v>
      </c>
      <c r="Q44" s="15"/>
      <c r="R44" s="15"/>
      <c r="S44" s="38" t="e">
        <f>P42/3</f>
        <v>#REF!</v>
      </c>
    </row>
    <row r="45">
      <c r="E45" s="14"/>
      <c r="F45" s="14"/>
      <c r="K45" s="33" t="s">
        <v>97</v>
      </c>
      <c r="L45" s="34"/>
      <c r="M45" s="34"/>
      <c r="N45" s="34"/>
      <c r="O45" s="35"/>
      <c r="P45" s="37">
        <v>94540000</v>
      </c>
      <c r="Q45" s="37"/>
      <c r="R45" s="15"/>
      <c r="S45" s="38" t="e">
        <f>S44*2</f>
        <v>#REF!</v>
      </c>
    </row>
    <row r="46">
      <c r="F46" s="14"/>
      <c r="K46" s="33" t="s">
        <v>98</v>
      </c>
      <c r="L46" s="34"/>
      <c r="M46" s="34"/>
      <c r="N46" s="34"/>
      <c r="O46" s="35"/>
      <c r="P46" s="37" t="e">
        <f>P42-P44-P45</f>
        <v>#REF!</v>
      </c>
      <c r="Q46" s="37"/>
      <c r="R46" s="15"/>
      <c r="S46" s="14">
        <v>676514400</v>
      </c>
    </row>
    <row r="47" ht="15.75">
      <c r="K47" s="39" t="s">
        <v>99</v>
      </c>
      <c r="L47" s="40"/>
      <c r="M47" s="40"/>
      <c r="N47" s="40"/>
      <c r="O47" s="41"/>
      <c r="P47" s="36" t="e">
        <f>P38+P46</f>
        <v>#REF!</v>
      </c>
      <c r="Q47" s="15"/>
      <c r="R47" s="15"/>
      <c r="S47" s="14" t="e">
        <f>S45-S46</f>
        <v>#REF!</v>
      </c>
    </row>
    <row r="48" ht="15.75" s="43" customFormat="1">
      <c r="A48" s="42" t="s">
        <v>100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</row>
    <row r="49" ht="15.75" s="43" customFormat="1">
      <c r="C49" s="43">
        <v>1</v>
      </c>
      <c r="E49" s="44" t="s">
        <v>101</v>
      </c>
      <c r="H49" s="45"/>
      <c r="L49" s="43">
        <v>1</v>
      </c>
      <c r="O49" s="43">
        <v>2</v>
      </c>
    </row>
    <row r="50">
      <c r="Q50" s="14"/>
    </row>
    <row r="51">
      <c r="Q51" s="14"/>
    </row>
    <row r="52">
      <c r="Q52" s="14"/>
    </row>
    <row r="53">
      <c r="Q53" s="14"/>
    </row>
    <row r="54">
      <c r="Q54" s="14"/>
    </row>
    <row r="55">
      <c r="Q55" s="14"/>
    </row>
    <row r="56">
      <c r="Q56" s="14"/>
    </row>
    <row r="57">
      <c r="Q57" s="14"/>
    </row>
    <row r="58">
      <c r="Q58" s="14"/>
    </row>
    <row r="59">
      <c r="Q59" s="14"/>
    </row>
    <row r="60">
      <c r="Q60" s="14"/>
    </row>
    <row r="61">
      <c r="Q61" s="14"/>
    </row>
    <row r="62">
      <c r="Q62" s="14"/>
    </row>
    <row r="63">
      <c r="Q63" s="14"/>
    </row>
    <row r="64">
      <c r="Q64" s="14"/>
    </row>
    <row r="65">
      <c r="Q65" s="14"/>
    </row>
    <row r="66">
      <c r="Q66" s="14"/>
    </row>
    <row r="67" ht="15.75" s="26" customFormat="1">
      <c r="B67" s="26">
        <v>1936</v>
      </c>
      <c r="C67" s="46">
        <v>23000</v>
      </c>
      <c r="D67" s="47">
        <f>C67*B67</f>
        <v>44528000</v>
      </c>
    </row>
    <row r="68" ht="15.75" s="26" customFormat="1">
      <c r="B68" s="26">
        <v>1943</v>
      </c>
      <c r="C68" s="46">
        <v>29000</v>
      </c>
      <c r="D68" s="47">
        <f ref="D68:D70" t="shared" si="0">C68*B68</f>
        <v>56347000</v>
      </c>
    </row>
    <row r="69" ht="15.75" s="26" customFormat="1">
      <c r="B69" s="50"/>
      <c r="C69" s="46">
        <v>69000</v>
      </c>
      <c r="D69" s="47">
        <f t="shared" si="0"/>
        <v>0</v>
      </c>
    </row>
    <row r="70" ht="15.75" s="26" customFormat="1">
      <c r="B70" s="51"/>
      <c r="C70" s="46">
        <v>87000</v>
      </c>
      <c r="D70" s="47">
        <f t="shared" si="0"/>
        <v>0</v>
      </c>
    </row>
    <row r="71" ht="15.75" s="26" customFormat="1">
      <c r="B71" s="51"/>
      <c r="D71" s="48">
        <f>SUM(D67:D70)</f>
        <v>100875000</v>
      </c>
    </row>
    <row r="72" ht="15.75" s="26" customFormat="1">
      <c r="D72" s="49" t="e">
        <f>S42</f>
        <v>#REF!</v>
      </c>
    </row>
    <row r="73" ht="15.75" s="26" customFormat="1">
      <c r="D73" s="49" t="e">
        <f>D71-D72</f>
        <v>#REF!</v>
      </c>
    </row>
    <row r="74" ht="15.75" s="26" customFormat="1"/>
    <row r="75" ht="15.75" s="26" customFormat="1"/>
    <row r="76" ht="15.75" s="26" customFormat="1"/>
    <row r="77" ht="15.75" s="26" customFormat="1"/>
    <row r="78" ht="15.75" s="26" customFormat="1"/>
    <row r="79" ht="15.75" s="26" customFormat="1"/>
    <row r="80" ht="15.75" s="26" customFormat="1"/>
    <row r="81" ht="15.75" s="26" customFormat="1"/>
  </sheetData>
  <mergeCells>
    <mergeCell ref="K43:O43"/>
    <mergeCell ref="K44:O44"/>
    <mergeCell ref="K45:O45"/>
    <mergeCell ref="K46:O46"/>
    <mergeCell ref="K47:O47"/>
    <mergeCell ref="A48:R48"/>
    <mergeCell ref="K38:O38"/>
    <mergeCell ref="K42:O42"/>
    <mergeCell ref="A2:Q2"/>
    <mergeCell ref="A3:P3"/>
    <mergeCell ref="A5:Q5"/>
    <mergeCell ref="A6:Q6"/>
    <mergeCell ref="A7:Q7"/>
    <mergeCell ref="C18:F18"/>
    <mergeCell ref="G18:J18"/>
    <mergeCell ref="K18:N18"/>
    <mergeCell ref="O18:R18"/>
    <mergeCell ref="C25:F25"/>
    <mergeCell ref="G25:J25"/>
    <mergeCell ref="K25:N25"/>
    <mergeCell ref="O25:R25"/>
    <mergeCell ref="C32:F32"/>
    <mergeCell ref="G32:J32"/>
    <mergeCell ref="K32:N32"/>
    <mergeCell ref="O32:R32"/>
  </mergeCells>
  <pageMargins left="0.7" right="0.7" top="0.75" bottom="0.75" header="0.3" footer="0.3"/>
  <pageSetup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2017-10-26T02:23:55Z</dcterms:modified>
</cp:coreProperties>
</file>