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fullCalcOnLoad="1"/>
</workbook>
</file>

<file path=xl/sharedStrings.xml><?xml version="1.0" encoding="utf-8"?>
<sst xmlns="http://schemas.openxmlformats.org/spreadsheetml/2006/main" count="63" uniqueCount="63">
  <si>
    <t xml:space="preserve"> Céng hoµ x· héi chñ nghÜa viÖt nam</t>
  </si>
  <si>
    <r xmlns="http://schemas.openxmlformats.org/spreadsheetml/2006/main">
      <t xml:space="preserve">              </t>
    </r>
    <r xmlns="http://schemas.openxmlformats.org/spreadsheetml/2006/main">
      <rPr>
        <b/>
        <u/>
        <sz val="14"/>
        <rFont val=".VnTime"/>
        <family val="2"/>
      </rPr>
      <t xml:space="preserve">  §éc lËp - Tù do - h¹nh phóc</t>
    </r>
  </si>
  <si>
    <t>BIÊN BẢN TỔNG HỢP</t>
  </si>
  <si>
    <t>TiỀN THU PHÍ RÁC QUÝ 1 NĂM 2017</t>
  </si>
  <si>
    <t>Đội Môi trường 1</t>
  </si>
  <si>
    <t xml:space="preserve">Hôm nay ngày  27 tháng 4 năm 2017, tại Văn phòng Công ty thành phần chúng tôi gồm có:</t>
  </si>
  <si>
    <t>I/ ĐẠI DiỆN CÔNG TY:</t>
  </si>
  <si>
    <t>1/Ông : Trương Công Định</t>
  </si>
  <si>
    <t>Chức vụ: P.Giám đốc</t>
  </si>
  <si>
    <t>2/ Bà: Tiêu Thị Bồng</t>
  </si>
  <si>
    <t>Chức vụ: Kế toán trưởng</t>
  </si>
  <si>
    <t>3/ Bà: Nguyễn Thị Thu Hiền</t>
  </si>
  <si>
    <t>Chức vụ: Theo dõi phí</t>
  </si>
  <si>
    <t>II/ ĐẠI DiỆN ĐỘI MÔI TRƯỜNG:</t>
  </si>
  <si>
    <t>1/ Ông : Phạm Xuân Năm</t>
  </si>
  <si>
    <t>Chức vụ: Đội trưởng</t>
  </si>
  <si>
    <t>2/ Bà: Phạm Thị Loan</t>
  </si>
  <si>
    <t>Chức vụ: Kế toán</t>
  </si>
  <si>
    <t>Sau khi kiểm tra danh sách và các chứng từ có liên quan, chúng tôi thống nhất số tiền và số hộ phải thu trong quý của Đội như sau:</t>
  </si>
  <si>
    <t>Tuyến Nghĩa Ninh</t>
  </si>
  <si>
    <t>Tháng</t>
  </si>
  <si>
    <t>Hộ</t>
  </si>
  <si>
    <t>Số đầu kỳ</t>
  </si>
  <si>
    <t>Tăng trong kỳ</t>
  </si>
  <si>
    <t>Giảm trong kỳ</t>
  </si>
  <si>
    <t>Còn lại cuối kỳ</t>
  </si>
  <si>
    <t>T.H</t>
  </si>
  <si>
    <t>t.hiện</t>
  </si>
  <si>
    <t>Số hộ</t>
  </si>
  <si>
    <t>Tổng doanh thu</t>
  </si>
  <si>
    <t>DT trước thuế</t>
  </si>
  <si>
    <t>Thuế</t>
  </si>
  <si>
    <t>1</t>
  </si>
  <si>
    <t>2</t>
  </si>
  <si>
    <t>3</t>
  </si>
  <si>
    <t>4</t>
  </si>
  <si>
    <t>5=4/1,1</t>
  </si>
  <si>
    <t>6=5x10%</t>
  </si>
  <si>
    <t>7</t>
  </si>
  <si>
    <t>8</t>
  </si>
  <si>
    <t>9</t>
  </si>
  <si>
    <t>10</t>
  </si>
  <si>
    <t>11</t>
  </si>
  <si>
    <t>12</t>
  </si>
  <si>
    <t>13</t>
  </si>
  <si>
    <t>14</t>
  </si>
  <si>
    <t>15=3+7-11</t>
  </si>
  <si>
    <t>16=4+8-12</t>
  </si>
  <si>
    <t>17=16/1,1</t>
  </si>
  <si>
    <t>18=17x10%</t>
  </si>
  <si>
    <t>Lộ trình Đức Ninh Đông</t>
  </si>
  <si>
    <t>Số dư nợ đầu kỳ:</t>
  </si>
  <si>
    <t>Tổng số hộ có đến 31/3/2017:</t>
  </si>
  <si>
    <t>Hộ dân:</t>
  </si>
  <si>
    <t>Hộ khác:</t>
  </si>
  <si>
    <t>1/ Tổng doanh thu (1-10):</t>
  </si>
  <si>
    <t>2/ Số tiền chuyển khoản:</t>
  </si>
  <si>
    <t>3/ Tiền mặt đã nộp (1-2):</t>
  </si>
  <si>
    <t>4/ Số tiền đã CK:</t>
  </si>
  <si>
    <t>5/ Số còn nợ CK đến ngày 31/3/2017 (2-4):</t>
  </si>
  <si>
    <t>Tổng dư nợ:</t>
  </si>
  <si>
    <t xml:space="preserve">ĐẠI DIỆN ĐỘI CÔNG TY                                                                                               ĐAI DIỆN ĐỘI MÔI TRƯỜNG 1</t>
  </si>
  <si>
    <t xml:space="preserve">             2                                                  3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</si>
</sst>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.VnTimeH"/>
      <family val="2"/>
    </font>
    <font>
      <b/>
      <sz val="14"/>
      <name val=".VnTime"/>
      <family val="2"/>
    </font>
    <font>
      <sz val="14"/>
      <name val=".VnTime"/>
      <family val="2"/>
    </font>
    <font>
      <b/>
      <sz val="14"/>
      <name val="Times New Roman"/>
      <family val="1"/>
    </font>
    <font>
      <sz val="12"/>
      <color theme="1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0"/>
      <name val="Times New Roman"/>
      <family val="2"/>
    </font>
    <font>
      <b/>
      <sz val="12"/>
      <color theme="0"/>
      <name val="Times New Roman"/>
      <family val="2"/>
    </font>
    <font>
      <b/>
      <sz val="12"/>
      <color theme="1"/>
      <name val="Times New Roman"/>
      <family val="2"/>
    </font>
    <font>
      <b/>
      <u/>
      <sz val="12"/>
      <color theme="1"/>
      <name val="Times New Roman"/>
      <family val="2"/>
    </font>
    <font>
      <sz val="13"/>
      <color theme="1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43" fontId="1" fillId="0" borderId="0"/>
  </cellStyleXfs>
  <cellXfs count="56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2" applyFill="1" borderId="0" applyBorder="1" xfId="0">
      <alignment horizontal="center"/>
    </xf>
    <xf numFmtId="0" applyNumberFormat="1" fontId="3" applyFont="1" fillId="2" applyFill="1" borderId="0" applyBorder="1" xfId="0">
      <alignment horizontal="center"/>
    </xf>
    <xf numFmtId="0" applyNumberFormat="1" fontId="4" applyFont="1" fillId="0" applyFill="1" borderId="0" applyBorder="1" xfId="0"/>
    <xf numFmtId="0" applyNumberFormat="1" fontId="3" applyFont="1" fillId="2" applyFill="1" borderId="0" applyBorder="1" xfId="0">
      <alignment horizontal="center"/>
    </xf>
    <xf numFmtId="0" applyNumberFormat="1" fontId="5" applyFont="1" fillId="2" applyFill="1" borderId="0" applyBorder="1" xfId="0">
      <alignment horizontal="center"/>
    </xf>
    <xf numFmtId="0" applyNumberFormat="1" fontId="6" applyFont="1" fillId="0" applyFill="1" borderId="0" applyBorder="1" xfId="0"/>
    <xf numFmtId="0" applyNumberFormat="1" fontId="7" applyFont="1" fillId="2" applyFill="1" borderId="0" applyBorder="1" xfId="0">
      <alignment horizontal="center"/>
    </xf>
    <xf numFmtId="0" applyNumberFormat="1" fontId="8" applyFont="1" fillId="2" applyFill="1" borderId="0" applyBorder="1" xfId="0"/>
    <xf numFmtId="0" applyNumberFormat="1" fontId="8" applyFont="1" fillId="0" applyFill="1" borderId="0" applyBorder="1" xfId="0"/>
    <xf numFmtId="0" applyNumberFormat="1" fontId="9" applyFont="1" fillId="2" applyFill="1" borderId="0" applyBorder="1" xfId="0"/>
    <xf numFmtId="0" applyNumberFormat="1" fontId="10" applyFont="1" fillId="0" applyFill="1" borderId="0" applyBorder="1" xfId="0"/>
    <xf numFmtId="0" applyNumberFormat="1" fontId="11" applyFont="1" fillId="0" applyFill="1" borderId="0" applyBorder="1" xfId="0"/>
    <xf numFmtId="3" applyNumberFormat="1" fontId="0" applyFont="1" fillId="0" applyFill="1" borderId="0" applyBorder="1" xfId="0"/>
    <xf numFmtId="0" applyNumberFormat="1" fontId="0" applyFont="1" fillId="0" applyFill="1" borderId="4" applyBorder="1" xfId="0"/>
    <xf numFmtId="0" applyNumberFormat="1" fontId="0" applyFont="1" fillId="0" applyFill="1" borderId="0" applyBorder="1" xfId="0"/>
    <xf numFmtId="164" applyNumberFormat="1" fontId="0" applyFont="1" fillId="3" applyFill="1" borderId="0" applyBorder="1" xfId="1"/>
    <xf numFmtId="0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5" applyFont="1" fillId="0" applyFill="1" borderId="0" applyBorder="1" xfId="0"/>
    <xf numFmtId="3" applyNumberFormat="1" fontId="16" applyFont="1" fillId="0" applyFill="1" borderId="3" applyBorder="1" xfId="0">
      <alignment horizontal="right"/>
    </xf>
    <xf numFmtId="3" applyNumberFormat="1" fontId="16" applyFont="1" fillId="0" applyFill="1" borderId="1" applyBorder="1" xfId="0">
      <alignment horizontal="right"/>
    </xf>
    <xf numFmtId="3" applyNumberFormat="1" fontId="16" applyFont="1" fillId="0" applyFill="1" borderId="2" applyBorder="1" xfId="0">
      <alignment horizontal="right"/>
    </xf>
    <xf numFmtId="3" applyNumberFormat="1" fontId="16" applyFont="1" fillId="0" applyFill="1" borderId="4" applyBorder="1" xfId="0"/>
    <xf numFmtId="164" applyNumberFormat="1" fontId="12" applyFont="1" fillId="3" applyFill="1" borderId="0" applyBorder="1" xfId="1"/>
    <xf numFmtId="0" applyNumberFormat="1" fontId="14" applyFont="1" fillId="0" applyFill="1" borderId="0" applyBorder="1" xfId="0"/>
    <xf numFmtId="0" applyNumberFormat="1" fontId="0" applyFont="1" fillId="0" applyFill="1" borderId="0" applyBorder="1" xfId="0"/>
    <xf numFmtId="3" applyNumberFormat="1" fontId="16" applyFont="1" fillId="0" applyFill="1" borderId="0" applyBorder="1" xfId="0"/>
    <xf numFmtId="0" applyNumberFormat="1" fontId="16" applyFont="1" fillId="0" applyFill="1" borderId="0" applyBorder="1" xfId="0"/>
    <xf numFmtId="3" applyNumberFormat="1" fontId="16" applyFont="1" fillId="0" applyFill="1" borderId="3" applyBorder="1" xfId="0">
      <alignment horizontal="left"/>
    </xf>
    <xf numFmtId="3" applyNumberFormat="1" fontId="16" applyFont="1" fillId="0" applyFill="1" borderId="1" applyBorder="1" xfId="0">
      <alignment horizontal="right"/>
    </xf>
    <xf numFmtId="3" applyNumberFormat="1" fontId="16" applyFont="1" fillId="0" applyFill="1" borderId="2" applyBorder="1" xfId="0">
      <alignment horizontal="right"/>
    </xf>
    <xf numFmtId="0" applyNumberFormat="1" fontId="0" applyFont="1" fillId="0" applyFill="1" borderId="3" applyBorder="1" xfId="0">
      <alignment horizontal="left"/>
    </xf>
    <xf numFmtId="0" applyNumberFormat="1" fontId="0" applyFont="1" fillId="0" applyFill="1" borderId="1" applyBorder="1" xfId="0">
      <alignment horizontal="left"/>
    </xf>
    <xf numFmtId="0" applyNumberFormat="1" fontId="0" applyFont="1" fillId="0" applyFill="1" borderId="2" applyBorder="1" xfId="0">
      <alignment horizontal="left"/>
    </xf>
    <xf numFmtId="3" applyNumberFormat="1" fontId="13" applyFont="1" fillId="0" applyFill="1" borderId="4" applyBorder="1" xfId="0"/>
    <xf numFmtId="3" applyNumberFormat="1" fontId="0" applyFont="1" fillId="0" applyFill="1" borderId="4" applyBorder="1" xfId="0"/>
    <xf numFmtId="164" applyNumberFormat="1" fontId="0" applyFont="1" fillId="0" applyFill="1" borderId="0" applyBorder="1" xfId="1"/>
    <xf numFmtId="0" applyNumberFormat="1" fontId="0" applyFont="1" fillId="0" applyFill="1" borderId="3" applyBorder="1" xfId="0">
      <alignment horizontal="center"/>
    </xf>
    <xf numFmtId="0" applyNumberFormat="1" fontId="0" applyFont="1" fillId="0" applyFill="1" borderId="1" applyBorder="1" xfId="0">
      <alignment horizontal="center"/>
    </xf>
    <xf numFmtId="0" applyNumberFormat="1" fontId="0" applyFont="1" fillId="0" applyFill="1" borderId="2" applyBorder="1" xfId="0">
      <alignment horizontal="center"/>
    </xf>
    <xf numFmtId="0" applyNumberFormat="1" fontId="13" applyFont="1" fillId="0" applyFill="1" borderId="0" applyBorder="1" xfId="0">
      <alignment horizontal="center"/>
    </xf>
    <xf numFmtId="0" applyNumberFormat="1" fontId="13" applyFont="1" fillId="0" applyFill="1" borderId="0" applyBorder="1" xfId="0"/>
    <xf numFmtId="3" applyNumberFormat="1" fontId="13" applyFont="1" fillId="0" applyFill="1" borderId="0" applyBorder="1" xfId="0"/>
    <xf numFmtId="164" applyNumberFormat="1" fontId="13" applyFont="1" fillId="0" applyFill="1" borderId="0" applyBorder="1" xfId="1"/>
    <xf numFmtId="3" applyNumberFormat="1" fontId="14" applyFont="1" fillId="0" applyFill="1" borderId="0" applyBorder="1" xfId="0"/>
    <xf numFmtId="164" applyNumberFormat="1" fontId="14" applyFont="1" fillId="0" applyFill="1" borderId="0" applyBorder="1" xfId="1"/>
    <xf numFmtId="164" applyNumberFormat="1" fontId="15" applyFont="1" fillId="0" applyFill="1" borderId="0" applyBorder="1" xfId="1"/>
    <xf numFmtId="164" applyNumberFormat="1" fontId="14" applyFont="1" fillId="0" applyFill="1" borderId="0" applyBorder="1" xfId="0"/>
    <xf numFmtId="3" applyNumberFormat="1" fontId="15" applyFont="1" fillId="0" applyFill="1" borderId="0" applyBorder="1" xfId="0"/>
    <xf numFmtId="0" applyNumberFormat="1" fontId="15" applyFont="1" fillId="0" applyFill="1" borderId="0" applyBorder="1" xfId="0"/>
    <xf numFmtId="0" applyNumberFormat="1" fontId="17" applyFont="1" fillId="0" applyFill="1" borderId="0" applyBorder="1" xfId="0"/>
    <xf numFmtId="0" applyNumberFormat="1" fontId="18" applyFont="1" fillId="0" applyFill="1" borderId="5" applyBorder="1" xfId="0">
      <alignment horizontal="center"/>
    </xf>
    <xf numFmtId="0" applyNumberFormat="1" fontId="18" applyFont="1" fillId="0" applyFill="1" borderId="5" applyBorder="1" xfId="0">
      <alignment horizontal="center" vertical="center" wrapText="1"/>
    </xf>
    <xf numFmtId="0" applyNumberFormat="1" fontId="19" applyFont="1" fillId="0" applyFill="1" borderId="5" applyBorder="1" xfId="0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0"/>
  <sheetViews>
    <sheetView tabSelected="1" topLeftCell="A4" workbookViewId="0">
      <selection activeCell="D17" sqref="D17"/>
    </sheetView>
  </sheetViews>
  <sheetFormatPr defaultRowHeight="15" x14ac:dyDescent="0.25"/>
  <cols>
    <col min="1" max="1" width="6.28515625" customWidth="1"/>
    <col min="2" max="2" width="8.28515625" customWidth="1"/>
    <col min="3" max="3" width="9" customWidth="1"/>
    <col min="4" max="4" width="15.42578125" customWidth="1"/>
    <col min="5" max="5" width="14.5703125" customWidth="1"/>
    <col min="6" max="6" width="13.85546875" customWidth="1"/>
    <col min="7" max="7" width="6.85546875" customWidth="1"/>
    <col min="8" max="8" width="11.7109375" customWidth="1"/>
    <col min="9" max="9" width="13.140625" customWidth="1"/>
    <col min="11" max="11" width="6.42578125" customWidth="1"/>
    <col min="15" max="15" width="10" customWidth="1"/>
    <col min="16" max="16" width="16.140625" customWidth="1"/>
    <col min="17" max="17" width="15.85546875" customWidth="1"/>
    <col min="18" max="18" width="14.7109375" customWidth="1"/>
    <col min="19" max="19" width="15.28515625" customWidth="1"/>
    <col min="20" max="20" width="13.7109375" customWidth="1"/>
  </cols>
  <sheetData>
    <row r="2" ht="19.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8.7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ht="18.7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4"/>
    </row>
    <row r="5" ht="18.75" s="7" customFormat="1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ht="18.75" s="7" customFormat="1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ht="19.5" s="7" customFormat="1">
      <c r="A7" s="8" t="s">
        <v>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18.75" s="7" customFormat="1">
      <c r="A8" s="9" t="s">
        <v>5</v>
      </c>
      <c r="Q8" s="10"/>
    </row>
    <row r="9" ht="18.75" s="7" customFormat="1">
      <c r="A9" s="11" t="s">
        <v>6</v>
      </c>
      <c r="Q9" s="10"/>
    </row>
    <row r="10" ht="18.75" s="7" customFormat="1">
      <c r="A10" s="9" t="s">
        <v>7</v>
      </c>
      <c r="I10" s="12" t="s">
        <v>8</v>
      </c>
      <c r="J10" s="12"/>
      <c r="K10" s="12"/>
      <c r="Q10" s="10"/>
    </row>
    <row r="11" ht="18.75" s="7" customFormat="1">
      <c r="A11" s="9" t="s">
        <v>9</v>
      </c>
      <c r="I11" s="12" t="s">
        <v>10</v>
      </c>
      <c r="J11" s="12"/>
      <c r="K11" s="12"/>
      <c r="Q11" s="10"/>
    </row>
    <row r="12" ht="18.75" s="7" customFormat="1">
      <c r="A12" s="9" t="s">
        <v>11</v>
      </c>
      <c r="I12" s="12" t="s">
        <v>12</v>
      </c>
      <c r="J12" s="12"/>
      <c r="K12" s="12"/>
      <c r="Q12" s="10"/>
    </row>
    <row r="13" ht="18.75" s="7" customFormat="1">
      <c r="A13" s="11" t="s">
        <v>13</v>
      </c>
      <c r="I13" s="12"/>
      <c r="J13" s="12"/>
      <c r="K13" s="12"/>
      <c r="Q13" s="10"/>
    </row>
    <row r="14" ht="18.75" s="7" customFormat="1">
      <c r="A14" s="10" t="s">
        <v>14</v>
      </c>
      <c r="E14" s="13"/>
      <c r="F14" s="13"/>
      <c r="H14" s="13"/>
      <c r="I14" s="12" t="s">
        <v>15</v>
      </c>
      <c r="J14" s="12"/>
      <c r="K14" s="12"/>
      <c r="Q14" s="10"/>
    </row>
    <row r="15" ht="18.75" s="7" customFormat="1">
      <c r="A15" s="10" t="s">
        <v>16</v>
      </c>
      <c r="I15" s="12" t="s">
        <v>17</v>
      </c>
      <c r="J15" s="12"/>
      <c r="K15" s="12"/>
      <c r="Q15" s="10"/>
    </row>
    <row r="16" ht="18.75" s="7" customFormat="1">
      <c r="A16" s="10" t="s">
        <v>18</v>
      </c>
      <c r="Q16" s="10"/>
    </row>
    <row r="17">
      <c r="A17" s="52" t="s">
        <v>19</v>
      </c>
    </row>
    <row r="18" s="53" customFormat="1">
      <c r="A18" s="53" t="s">
        <v>20</v>
      </c>
      <c r="B18" s="53" t="s">
        <v>21</v>
      </c>
      <c r="C18" s="53" t="s">
        <v>22</v>
      </c>
      <c r="G18" s="53" t="s">
        <v>23</v>
      </c>
      <c r="K18" s="53" t="s">
        <v>24</v>
      </c>
      <c r="O18" s="53" t="s">
        <v>25</v>
      </c>
    </row>
    <row r="19" s="54" customFormat="1">
      <c r="A19" s="54" t="s">
        <v>26</v>
      </c>
      <c r="B19" s="54" t="s">
        <v>27</v>
      </c>
      <c r="C19" s="54" t="s">
        <v>28</v>
      </c>
      <c r="D19" s="54" t="s">
        <v>29</v>
      </c>
      <c r="E19" s="54" t="s">
        <v>30</v>
      </c>
      <c r="F19" s="54" t="s">
        <v>31</v>
      </c>
      <c r="G19" s="54" t="s">
        <v>28</v>
      </c>
      <c r="H19" s="54" t="s">
        <v>29</v>
      </c>
      <c r="I19" s="54" t="s">
        <v>30</v>
      </c>
      <c r="J19" s="54" t="s">
        <v>31</v>
      </c>
      <c r="K19" s="54" t="s">
        <v>28</v>
      </c>
      <c r="L19" s="54" t="s">
        <v>29</v>
      </c>
      <c r="M19" s="54" t="s">
        <v>30</v>
      </c>
      <c r="N19" s="54" t="s">
        <v>31</v>
      </c>
      <c r="O19" s="54" t="s">
        <v>28</v>
      </c>
      <c r="P19" s="54" t="s">
        <v>29</v>
      </c>
      <c r="Q19" s="54" t="s">
        <v>30</v>
      </c>
      <c r="R19" s="54" t="s">
        <v>31</v>
      </c>
    </row>
    <row r="20" s="55" customFormat="1">
      <c r="A20" s="55" t="s">
        <v>32</v>
      </c>
      <c r="B20" s="55" t="s">
        <v>33</v>
      </c>
      <c r="C20" s="55" t="s">
        <v>34</v>
      </c>
      <c r="D20" s="55" t="s">
        <v>35</v>
      </c>
      <c r="E20" s="55" t="s">
        <v>36</v>
      </c>
      <c r="F20" s="55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43</v>
      </c>
      <c r="M20" s="55" t="s">
        <v>44</v>
      </c>
      <c r="N20" s="55" t="s">
        <v>45</v>
      </c>
      <c r="O20" s="55" t="s">
        <v>46</v>
      </c>
      <c r="P20" s="55" t="s">
        <v>47</v>
      </c>
      <c r="Q20" s="55" t="s">
        <v>48</v>
      </c>
      <c r="R20" s="55" t="s">
        <v>49</v>
      </c>
    </row>
    <row r="21">
      <c r="A21" s="52" t="s">
        <v>50</v>
      </c>
    </row>
    <row r="22" s="53" customFormat="1">
      <c r="A22" s="53" t="s">
        <v>20</v>
      </c>
      <c r="B22" s="53" t="s">
        <v>21</v>
      </c>
      <c r="C22" s="53" t="s">
        <v>22</v>
      </c>
      <c r="G22" s="53" t="s">
        <v>23</v>
      </c>
      <c r="K22" s="53" t="s">
        <v>24</v>
      </c>
      <c r="O22" s="53" t="s">
        <v>25</v>
      </c>
    </row>
    <row r="23" s="54" customFormat="1">
      <c r="A23" s="54" t="s">
        <v>26</v>
      </c>
      <c r="B23" s="54" t="s">
        <v>27</v>
      </c>
      <c r="C23" s="54" t="s">
        <v>28</v>
      </c>
      <c r="D23" s="54" t="s">
        <v>29</v>
      </c>
      <c r="E23" s="54" t="s">
        <v>30</v>
      </c>
      <c r="F23" s="54" t="s">
        <v>31</v>
      </c>
      <c r="G23" s="54" t="s">
        <v>28</v>
      </c>
      <c r="H23" s="54" t="s">
        <v>29</v>
      </c>
      <c r="I23" s="54" t="s">
        <v>30</v>
      </c>
      <c r="J23" s="54" t="s">
        <v>31</v>
      </c>
      <c r="K23" s="54" t="s">
        <v>28</v>
      </c>
      <c r="L23" s="54" t="s">
        <v>29</v>
      </c>
      <c r="M23" s="54" t="s">
        <v>30</v>
      </c>
      <c r="N23" s="54" t="s">
        <v>31</v>
      </c>
      <c r="O23" s="54" t="s">
        <v>28</v>
      </c>
      <c r="P23" s="54" t="s">
        <v>29</v>
      </c>
      <c r="Q23" s="54" t="s">
        <v>30</v>
      </c>
      <c r="R23" s="54" t="s">
        <v>31</v>
      </c>
    </row>
    <row r="24" s="55" customFormat="1">
      <c r="A24" s="55" t="s">
        <v>32</v>
      </c>
      <c r="B24" s="55" t="s">
        <v>33</v>
      </c>
      <c r="C24" s="55" t="s">
        <v>34</v>
      </c>
      <c r="D24" s="55" t="s">
        <v>35</v>
      </c>
      <c r="E24" s="55" t="s">
        <v>36</v>
      </c>
      <c r="F24" s="55" t="s">
        <v>37</v>
      </c>
      <c r="G24" s="55" t="s">
        <v>38</v>
      </c>
      <c r="H24" s="55" t="s">
        <v>39</v>
      </c>
      <c r="I24" s="55" t="s">
        <v>40</v>
      </c>
      <c r="J24" s="55" t="s">
        <v>41</v>
      </c>
      <c r="K24" s="55" t="s">
        <v>42</v>
      </c>
      <c r="L24" s="55" t="s">
        <v>43</v>
      </c>
      <c r="M24" s="55" t="s">
        <v>44</v>
      </c>
      <c r="N24" s="55" t="s">
        <v>45</v>
      </c>
      <c r="O24" s="55" t="s">
        <v>46</v>
      </c>
      <c r="P24" s="55" t="s">
        <v>47</v>
      </c>
      <c r="Q24" s="55" t="s">
        <v>48</v>
      </c>
      <c r="R24" s="55" t="s">
        <v>49</v>
      </c>
    </row>
    <row r="25" ht="15.75" s="26" customFormat="1">
      <c r="A25" s="18"/>
      <c r="B25" s="18"/>
      <c r="C25" s="19"/>
      <c r="D25" s="19"/>
      <c r="E25" s="19"/>
      <c r="F25" s="19"/>
      <c r="G25" s="20"/>
      <c r="H25" s="19"/>
      <c r="I25" s="19"/>
      <c r="J25" s="19"/>
      <c r="K25" s="21" t="s">
        <v>51</v>
      </c>
      <c r="L25" s="22"/>
      <c r="M25" s="22"/>
      <c r="N25" s="22"/>
      <c r="O25" s="23"/>
      <c r="P25" s="24">
        <v>23434900</v>
      </c>
      <c r="Q25" s="24"/>
      <c r="R25" s="24"/>
      <c r="S25" s="25" t="e">
        <f>SUM(#REF!)</f>
        <v>#REF!</v>
      </c>
    </row>
    <row r="26" ht="15.75" s="16" customFormat="1">
      <c r="A26" s="27"/>
      <c r="B26" s="27"/>
      <c r="C26" s="28"/>
      <c r="D26" s="28"/>
      <c r="E26" s="28"/>
      <c r="F26" s="28"/>
      <c r="G26" s="29"/>
      <c r="H26" s="28"/>
      <c r="I26" s="28"/>
      <c r="J26" s="28"/>
      <c r="K26" s="30" t="s">
        <v>52</v>
      </c>
      <c r="L26" s="31"/>
      <c r="M26" s="31"/>
      <c r="N26" s="31"/>
      <c r="O26" s="32" t="e">
        <f>O27+O28</f>
        <v>#REF!</v>
      </c>
      <c r="P26" s="24"/>
      <c r="Q26" s="24"/>
      <c r="R26" s="24"/>
      <c r="S26" s="17"/>
    </row>
    <row r="27" ht="15.75" s="16" customFormat="1">
      <c r="A27" s="27"/>
      <c r="B27" s="27"/>
      <c r="C27" s="28"/>
      <c r="D27" s="28"/>
      <c r="E27" s="28"/>
      <c r="F27" s="28"/>
      <c r="G27" s="29"/>
      <c r="H27" s="28"/>
      <c r="I27" s="28"/>
      <c r="J27" s="28"/>
      <c r="K27" s="30" t="s">
        <v>53</v>
      </c>
      <c r="L27" s="31"/>
      <c r="M27" s="31"/>
      <c r="N27" s="31"/>
      <c r="O27" s="32" t="e">
        <f>#REF!+#REF!+#REF!+#REF!+#REF!+#REF!+#REF!+#REF!+#REF!+#REF!</f>
        <v>#REF!</v>
      </c>
      <c r="P27" s="24"/>
      <c r="Q27" s="24"/>
      <c r="R27" s="24"/>
      <c r="S27" s="17"/>
    </row>
    <row r="28" ht="15.75" s="16" customFormat="1">
      <c r="A28" s="27"/>
      <c r="B28" s="27"/>
      <c r="C28" s="28"/>
      <c r="D28" s="28"/>
      <c r="E28" s="28"/>
      <c r="F28" s="28"/>
      <c r="G28" s="29"/>
      <c r="H28" s="28"/>
      <c r="I28" s="28"/>
      <c r="J28" s="28"/>
      <c r="K28" s="30" t="s">
        <v>54</v>
      </c>
      <c r="L28" s="31"/>
      <c r="M28" s="31"/>
      <c r="N28" s="31"/>
      <c r="O28" s="32" t="e">
        <f>#REF!+#REF!+#REF!+#REF!+#REF!+#REF!+#REF!+#REF!+#REF!+#REF!</f>
        <v>#REF!</v>
      </c>
      <c r="P28" s="24"/>
      <c r="Q28" s="24"/>
      <c r="R28" s="24"/>
      <c r="S28" s="17"/>
    </row>
    <row r="29" ht="15.75">
      <c r="K29" s="33" t="s">
        <v>55</v>
      </c>
      <c r="L29" s="34"/>
      <c r="M29" s="34"/>
      <c r="N29" s="34"/>
      <c r="O29" s="35"/>
      <c r="P29" s="36" t="e">
        <f>#REF!+#REF!+#REF!+#REF!+#REF!+#REF!+#REF!+#REF!+#REF!+#REF!</f>
        <v>#REF!</v>
      </c>
      <c r="Q29" s="37" t="e">
        <f>P29/1.1</f>
        <v>#REF!</v>
      </c>
      <c r="R29" s="37" t="e">
        <f>#REF!+#REF!+#REF!+#REF!+#REF!+#REF!+#REF!+#REF!+#REF!+#REF!</f>
        <v>#REF!</v>
      </c>
      <c r="S29" s="38" t="e">
        <f>S25+#REF!+#REF!+#REF!+#REF!+#REF!+#REF!+#REF!+#REF!+#REF!</f>
        <v>#REF!</v>
      </c>
    </row>
    <row r="30">
      <c r="F30" s="14"/>
      <c r="K30" s="33" t="s">
        <v>56</v>
      </c>
      <c r="L30" s="34"/>
      <c r="M30" s="34"/>
      <c r="N30" s="34"/>
      <c r="O30" s="35"/>
      <c r="P30" s="37">
        <v>102474000</v>
      </c>
      <c r="Q30" s="15"/>
      <c r="R30" s="15"/>
    </row>
    <row r="31">
      <c r="F31" s="14"/>
      <c r="K31" s="33" t="s">
        <v>57</v>
      </c>
      <c r="L31" s="34"/>
      <c r="M31" s="34"/>
      <c r="N31" s="34"/>
      <c r="O31" s="35"/>
      <c r="P31" s="37" t="e">
        <f>P29-P30</f>
        <v>#REF!</v>
      </c>
      <c r="Q31" s="15"/>
      <c r="R31" s="15"/>
      <c r="S31" s="38" t="e">
        <f>P29/3</f>
        <v>#REF!</v>
      </c>
    </row>
    <row r="32">
      <c r="E32" s="14"/>
      <c r="F32" s="14"/>
      <c r="K32" s="33" t="s">
        <v>58</v>
      </c>
      <c r="L32" s="34"/>
      <c r="M32" s="34"/>
      <c r="N32" s="34"/>
      <c r="O32" s="35"/>
      <c r="P32" s="37">
        <v>94540000</v>
      </c>
      <c r="Q32" s="37"/>
      <c r="R32" s="15"/>
      <c r="S32" s="38" t="e">
        <f>S31*2</f>
        <v>#REF!</v>
      </c>
    </row>
    <row r="33">
      <c r="F33" s="14"/>
      <c r="K33" s="33" t="s">
        <v>59</v>
      </c>
      <c r="L33" s="34"/>
      <c r="M33" s="34"/>
      <c r="N33" s="34"/>
      <c r="O33" s="35"/>
      <c r="P33" s="37" t="e">
        <f>P29-P31-P32</f>
        <v>#REF!</v>
      </c>
      <c r="Q33" s="37"/>
      <c r="R33" s="15"/>
      <c r="S33" s="14">
        <v>676514400</v>
      </c>
    </row>
    <row r="34" ht="15.75">
      <c r="K34" s="39" t="s">
        <v>60</v>
      </c>
      <c r="L34" s="40"/>
      <c r="M34" s="40"/>
      <c r="N34" s="40"/>
      <c r="O34" s="41"/>
      <c r="P34" s="36" t="e">
        <f>P25+P33</f>
        <v>#REF!</v>
      </c>
      <c r="Q34" s="15"/>
      <c r="R34" s="15"/>
      <c r="S34" s="14" t="e">
        <f>S32-S33</f>
        <v>#REF!</v>
      </c>
    </row>
    <row r="35" ht="15.75" s="43" customFormat="1">
      <c r="A35" s="42" t="s">
        <v>61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</row>
    <row r="36" ht="15.75" s="43" customFormat="1">
      <c r="C36" s="43">
        <v>1</v>
      </c>
      <c r="E36" s="44" t="s">
        <v>62</v>
      </c>
      <c r="H36" s="45"/>
      <c r="L36" s="43">
        <v>1</v>
      </c>
      <c r="O36" s="43">
        <v>2</v>
      </c>
    </row>
    <row r="37">
      <c r="Q37" s="14"/>
    </row>
    <row r="38">
      <c r="Q38" s="14"/>
    </row>
    <row r="39">
      <c r="Q39" s="14"/>
    </row>
    <row r="40">
      <c r="Q40" s="14"/>
    </row>
    <row r="41">
      <c r="Q41" s="14"/>
    </row>
    <row r="42">
      <c r="Q42" s="14"/>
    </row>
    <row r="43">
      <c r="Q43" s="14"/>
    </row>
    <row r="44">
      <c r="Q44" s="14"/>
    </row>
    <row r="45">
      <c r="Q45" s="14"/>
    </row>
    <row r="46">
      <c r="Q46" s="14"/>
    </row>
    <row r="47">
      <c r="Q47" s="14"/>
    </row>
    <row r="48">
      <c r="Q48" s="14"/>
    </row>
    <row r="49">
      <c r="Q49" s="14"/>
    </row>
    <row r="50">
      <c r="Q50" s="14"/>
    </row>
    <row r="51">
      <c r="Q51" s="14"/>
    </row>
    <row r="52">
      <c r="Q52" s="14"/>
    </row>
    <row r="53">
      <c r="Q53" s="14"/>
    </row>
    <row r="54" ht="15.75" s="26" customFormat="1">
      <c r="B54" s="26">
        <v>1936</v>
      </c>
      <c r="C54" s="46">
        <v>23000</v>
      </c>
      <c r="D54" s="47">
        <f>C54*B54</f>
        <v>44528000</v>
      </c>
    </row>
    <row r="55" ht="15.75" s="26" customFormat="1">
      <c r="B55" s="26">
        <v>1943</v>
      </c>
      <c r="C55" s="46">
        <v>29000</v>
      </c>
      <c r="D55" s="47">
        <f ref="D55:D57" t="shared" si="0">C55*B55</f>
        <v>56347000</v>
      </c>
    </row>
    <row r="56" ht="15.75" s="26" customFormat="1">
      <c r="B56" s="50"/>
      <c r="C56" s="46">
        <v>69000</v>
      </c>
      <c r="D56" s="47">
        <f t="shared" si="0"/>
        <v>0</v>
      </c>
    </row>
    <row r="57" ht="15.75" s="26" customFormat="1">
      <c r="B57" s="51"/>
      <c r="C57" s="46">
        <v>87000</v>
      </c>
      <c r="D57" s="47">
        <f t="shared" si="0"/>
        <v>0</v>
      </c>
    </row>
    <row r="58" ht="15.75" s="26" customFormat="1">
      <c r="B58" s="51"/>
      <c r="D58" s="48">
        <f>SUM(D54:D57)</f>
        <v>100875000</v>
      </c>
    </row>
    <row r="59" ht="15.75" s="26" customFormat="1">
      <c r="D59" s="49" t="e">
        <f>S29</f>
        <v>#REF!</v>
      </c>
    </row>
    <row r="60" ht="15.75" s="26" customFormat="1">
      <c r="D60" s="49" t="e">
        <f>D58-D59</f>
        <v>#REF!</v>
      </c>
    </row>
    <row r="61" ht="15.75" s="26" customFormat="1"/>
    <row r="62" ht="15.75" s="26" customFormat="1"/>
    <row r="63" ht="15.75" s="26" customFormat="1"/>
    <row r="64" ht="15.75" s="26" customFormat="1"/>
    <row r="65" ht="15.75" s="26" customFormat="1"/>
    <row r="66" ht="15.75" s="26" customFormat="1"/>
    <row r="67" ht="15.75" s="26" customFormat="1"/>
    <row r="68" ht="15.75" s="26" customFormat="1"/>
  </sheetData>
  <mergeCells>
    <mergeCell ref="K30:O30"/>
    <mergeCell ref="K31:O31"/>
    <mergeCell ref="K32:O32"/>
    <mergeCell ref="K33:O33"/>
    <mergeCell ref="K34:O34"/>
    <mergeCell ref="A35:R35"/>
    <mergeCell ref="K25:O25"/>
    <mergeCell ref="K29:O29"/>
    <mergeCell ref="A2:Q2"/>
    <mergeCell ref="A3:P3"/>
    <mergeCell ref="A5:Q5"/>
    <mergeCell ref="A6:Q6"/>
    <mergeCell ref="A7:Q7"/>
    <mergeCell ref="C18:F18"/>
    <mergeCell ref="G18:J18"/>
    <mergeCell ref="K18:N18"/>
    <mergeCell ref="O18:R18"/>
    <mergeCell ref="C22:F22"/>
    <mergeCell ref="G22:J22"/>
    <mergeCell ref="K22:N22"/>
    <mergeCell ref="O22:R22"/>
  </mergeCells>
  <pageMargins left="0.7" right="0.7" top="0.75" bottom="0.75" header="0.3" footer="0.3"/>
  <pageSetup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2017-10-26T02:23:55Z</dcterms:modified>
</cp:coreProperties>
</file>