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Python\"/>
    </mc:Choice>
  </mc:AlternateContent>
  <xr:revisionPtr revIDLastSave="0" documentId="13_ncr:1_{514285B5-9A8A-41B4-A306-263C4245768A}" xr6:coauthVersionLast="47" xr6:coauthVersionMax="47" xr10:uidLastSave="{00000000-0000-0000-0000-000000000000}"/>
  <bookViews>
    <workbookView xWindow="0" yWindow="0" windowWidth="11760" windowHeight="11892" tabRatio="834" firstSheet="1" activeTab="3" xr2:uid="{735DB18D-B3C1-4F50-9722-9235DA91A0BB}"/>
  </bookViews>
  <sheets>
    <sheet name="Bảng hệ số thang bộ" sheetId="7" r:id="rId1"/>
    <sheet name="Bảng kết hợp" sheetId="8" r:id="rId2"/>
    <sheet name="Bảng Định mức" sheetId="9" r:id="rId3"/>
    <sheet name="Bảng Phân khu" sheetId="1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9" l="1"/>
  <c r="J9" i="9"/>
  <c r="H9" i="9"/>
  <c r="J8" i="9"/>
  <c r="H8" i="9"/>
  <c r="J7" i="9"/>
  <c r="H7" i="9"/>
  <c r="J6" i="9"/>
  <c r="H6" i="9"/>
  <c r="J5" i="9"/>
  <c r="H5" i="9"/>
  <c r="J4" i="9"/>
  <c r="H4" i="9"/>
  <c r="J3" i="9"/>
  <c r="H3" i="9"/>
  <c r="C20" i="7"/>
  <c r="C18" i="7"/>
  <c r="C16" i="7"/>
  <c r="C12" i="7"/>
  <c r="C10" i="7"/>
  <c r="C8" i="7"/>
  <c r="C4" i="7"/>
  <c r="C3" i="7"/>
</calcChain>
</file>

<file path=xl/sharedStrings.xml><?xml version="1.0" encoding="utf-8"?>
<sst xmlns="http://schemas.openxmlformats.org/spreadsheetml/2006/main" count="206" uniqueCount="120">
  <si>
    <t>PHÂN KHU</t>
  </si>
  <si>
    <t>STT</t>
  </si>
  <si>
    <t>Loại công trình</t>
  </si>
  <si>
    <t>Thời gian chờ thang cho phép (s)</t>
  </si>
  <si>
    <t>Nhà để xe</t>
  </si>
  <si>
    <t>Cộng dồn theo thể loại công trình</t>
  </si>
  <si>
    <t>Tính toán riêng</t>
  </si>
  <si>
    <t>-</t>
  </si>
  <si>
    <r>
      <t>B</t>
    </r>
    <r>
      <rPr>
        <b/>
        <vertAlign val="subscript"/>
        <sz val="11"/>
        <color theme="1"/>
        <rFont val="Times New Roman"/>
        <family val="1"/>
      </rPr>
      <t>TT</t>
    </r>
    <r>
      <rPr>
        <b/>
        <vertAlign val="superscript"/>
        <sz val="11"/>
        <color theme="1"/>
        <rFont val="Times New Roman"/>
        <family val="1"/>
      </rPr>
      <t>(05’ cao điểm)</t>
    </r>
    <r>
      <rPr>
        <b/>
        <sz val="11"/>
        <color theme="1"/>
        <rFont val="Times New Roman"/>
        <family val="1"/>
      </rPr>
      <t xml:space="preserve"> (%)</t>
    </r>
  </si>
  <si>
    <t>Vị trí</t>
  </si>
  <si>
    <r>
      <t>K</t>
    </r>
    <r>
      <rPr>
        <b/>
        <vertAlign val="subscript"/>
        <sz val="11"/>
        <color theme="1"/>
        <rFont val="Times New Roman"/>
        <family val="1"/>
      </rPr>
      <t>TB</t>
    </r>
  </si>
  <si>
    <t>Bảng 5.3.
HỆ SỐ THANG BỘ GIẢM TẢI THANG MÁY</t>
  </si>
  <si>
    <t>VỊ TRÍ</t>
  </si>
  <si>
    <t>CHỨC NĂNG</t>
  </si>
  <si>
    <r>
      <t>B</t>
    </r>
    <r>
      <rPr>
        <b/>
        <vertAlign val="subscript"/>
        <sz val="11"/>
        <color theme="1"/>
        <rFont val="Times New Roman"/>
        <family val="1"/>
      </rPr>
      <t>VL</t>
    </r>
    <r>
      <rPr>
        <b/>
        <sz val="11"/>
        <color theme="1"/>
        <rFont val="Times New Roman"/>
        <family val="1"/>
      </rPr>
      <t xml:space="preserve"> (%)</t>
    </r>
  </si>
  <si>
    <r>
      <t>S</t>
    </r>
    <r>
      <rPr>
        <b/>
        <vertAlign val="subscript"/>
        <sz val="11"/>
        <color theme="1"/>
        <rFont val="Times New Roman"/>
        <family val="1"/>
      </rPr>
      <t>ĐM</t>
    </r>
    <r>
      <rPr>
        <b/>
        <sz val="11"/>
        <color theme="1"/>
        <rFont val="Times New Roman"/>
        <family val="1"/>
      </rPr>
      <t xml:space="preserve"> (m</t>
    </r>
    <r>
      <rPr>
        <b/>
        <vertAlign val="superscript"/>
        <sz val="11"/>
        <color theme="1"/>
        <rFont val="Times New Roman"/>
        <family val="1"/>
      </rPr>
      <t>2</t>
    </r>
    <r>
      <rPr>
        <b/>
        <sz val="11"/>
        <color theme="1"/>
        <rFont val="Times New Roman"/>
        <family val="1"/>
      </rPr>
      <t>/người)</t>
    </r>
  </si>
  <si>
    <t>(1)</t>
  </si>
  <si>
    <t>(2)</t>
  </si>
  <si>
    <t>(3)</t>
  </si>
  <si>
    <t>(4)</t>
  </si>
  <si>
    <t>(5)</t>
  </si>
  <si>
    <t>(6)</t>
  </si>
  <si>
    <t>Bảng 5.1. THAM KHẢO ĐỊNH MỨC SỬ DỤNG DIỆN TÍCH CÔNG TRÌNH (3)
Bảng 5.2. THAM KHẢO HỆ SỐ TỶ LỆ KHÁCH VÃNG LAI (4)
Bảng 5.4. HỆ SỐ TỶ LỆ NGƯỜI TẬP TRUNG TRONG 5 PHÚT CAO ĐIỂM (5)</t>
  </si>
  <si>
    <t>Không tính</t>
  </si>
  <si>
    <t>TBC 3 tầng điểm dừng từ 2-4</t>
  </si>
  <si>
    <t>TBC 3 tầng hầm điểm dừng từ 2-4</t>
  </si>
  <si>
    <t>Tầng điểm đầu hành trình thang</t>
  </si>
  <si>
    <t>Tầng điểm dừng thứ 2 không có thang bộ giảm tải</t>
  </si>
  <si>
    <t>Tầng điểm dừng thứ 2 có thang bộ giảm tải</t>
  </si>
  <si>
    <t>Tầng điểm dừng thứ 3 không có thang bộ giảm tải</t>
  </si>
  <si>
    <t>Tầng điểm dừng thứ 3 có thang bộ giảm tải</t>
  </si>
  <si>
    <t>Tầng điểm dừng thứ 4 không có thang bộ giảm tải</t>
  </si>
  <si>
    <t>Tầng điểm dừng thứ 4 có thang bộ giảm tải</t>
  </si>
  <si>
    <t>Tầng điểm dừng thứ 5</t>
  </si>
  <si>
    <t>Tầng điểm dừng thứ 5 và cao hơn</t>
  </si>
  <si>
    <t>Tầng hầm điểm dừng thứ 1 không có thang bộ giảm tải</t>
  </si>
  <si>
    <t>Tầng hầm điểm dừng thứ 1 có thang bộ giảm tải</t>
  </si>
  <si>
    <t>Tầng hầm điểm dừng thứ 2 không có thang bộ giảm tải</t>
  </si>
  <si>
    <t>Tầng hầm điểm dừng thứ 2 có thang bộ giảm tải</t>
  </si>
  <si>
    <t>Tầng hầm điểm dừng thứ 3 không có thang bộ giảm tải</t>
  </si>
  <si>
    <t>Tầng hầm điểm dừng thứ 3 có thang bộ giảm tải</t>
  </si>
  <si>
    <t>Tầng hầm điểm dừng thứ 4</t>
  </si>
  <si>
    <t>Tầng hầm điểm dừng thứ 4 và thấp hơn</t>
  </si>
  <si>
    <t>Tầng hầm điểm dừng thứ 5</t>
  </si>
  <si>
    <t>Tầng hầm điểm dừng thứ 6</t>
  </si>
  <si>
    <t>Tầng điểm dừng thứ 6</t>
  </si>
  <si>
    <t>Tầng điểm dừng thứ 7</t>
  </si>
  <si>
    <t>Tầng điểm dừng thứ 8</t>
  </si>
  <si>
    <t>Tầng điểm dừng thứ 9</t>
  </si>
  <si>
    <t>Tầng điểm dừng thứ 10</t>
  </si>
  <si>
    <t>Tầng điểm dừng thứ 11</t>
  </si>
  <si>
    <t>Tầng điểm dừng thứ 12</t>
  </si>
  <si>
    <t>Tầng điểm dừng thứ 13</t>
  </si>
  <si>
    <t>Tầng điểm dừng thứ 14</t>
  </si>
  <si>
    <t>Tầng điểm dừng thứ 15</t>
  </si>
  <si>
    <t>Tầng điểm dừng thứ 16</t>
  </si>
  <si>
    <t>Tầng điểm dừng thứ 17</t>
  </si>
  <si>
    <t>Tầng điểm dừng thứ 18</t>
  </si>
  <si>
    <t>Tầng điểm dừng thứ 19</t>
  </si>
  <si>
    <t>Tầng điểm dừng thứ 20</t>
  </si>
  <si>
    <t>Tầng điểm dừng thứ 21</t>
  </si>
  <si>
    <t>Tầng điểm dừng thứ 22</t>
  </si>
  <si>
    <t>Tầng điểm dừng thứ 23</t>
  </si>
  <si>
    <t>Tầng điểm dừng thứ 24</t>
  </si>
  <si>
    <t>Tầng điểm dừng thứ 25</t>
  </si>
  <si>
    <t>Tầng điểm dừng thứ 26</t>
  </si>
  <si>
    <t>Tầng điểm dừng thứ 27</t>
  </si>
  <si>
    <t>Tầng điểm dừng thứ 28</t>
  </si>
  <si>
    <t>Tầng điểm dừng thứ 29</t>
  </si>
  <si>
    <t>Tầng điểm dừng thứ 30</t>
  </si>
  <si>
    <t>Tầng điểm dừng thứ 31</t>
  </si>
  <si>
    <t>Tầng điểm dừng thứ 32</t>
  </si>
  <si>
    <t>Tầng điểm dừng thứ 33</t>
  </si>
  <si>
    <t>Tầng điểm dừng thứ 34</t>
  </si>
  <si>
    <t>Tầng điểm dừng thứ 35</t>
  </si>
  <si>
    <t>Tầng điểm dừng thứ 36</t>
  </si>
  <si>
    <t>Nhà ở xã hội</t>
  </si>
  <si>
    <t>m2</t>
  </si>
  <si>
    <t>tính 1 người</t>
  </si>
  <si>
    <t>tính 2 người</t>
  </si>
  <si>
    <t>1 phòng ở</t>
  </si>
  <si>
    <t>tính 3 người</t>
  </si>
  <si>
    <t>tính 4 người</t>
  </si>
  <si>
    <t>Chung cư</t>
  </si>
  <si>
    <t>&gt;125</t>
  </si>
  <si>
    <t>tính 5 người</t>
  </si>
  <si>
    <t>Định mức</t>
  </si>
  <si>
    <t>Chung cư. 
Mức độ trung bình</t>
  </si>
  <si>
    <t>Chung cư. 
Mức độ khá</t>
  </si>
  <si>
    <t>Chung cư. 
Mức độ cao cấp</t>
  </si>
  <si>
    <t>Khách sạn. 
Mức độ trung bình</t>
  </si>
  <si>
    <t>Khách sạn. 
Mức độ khá</t>
  </si>
  <si>
    <t>Khách sạn. 
Mức độ cao cấp</t>
  </si>
  <si>
    <t>Văn phòng (thuê riêng). 
Mức độ trung bình</t>
  </si>
  <si>
    <t>Văn phòng (thuê riêng). 
Mức độ khá</t>
  </si>
  <si>
    <t>Văn phòng (thuê riêng). 
Mức độ cao cấp</t>
  </si>
  <si>
    <t>Văn phòng (thuê chung). 
Mức độ trung bình</t>
  </si>
  <si>
    <t>Văn phòng (thuê chung). 
Mức độ khá</t>
  </si>
  <si>
    <t>Văn phòng (thuê chung). 
Mức độ cao cấp</t>
  </si>
  <si>
    <t>Nhà ở xã hội. 
Mức độ trung bình</t>
  </si>
  <si>
    <t>Nhà ở xã hội. 
Mức độ khá</t>
  </si>
  <si>
    <t>Trung tâm thương mại</t>
  </si>
  <si>
    <t>Khu vui chơi giải trí</t>
  </si>
  <si>
    <t>Tầng hầm 1 - Nhà xe</t>
  </si>
  <si>
    <t>Tầng thương mại</t>
  </si>
  <si>
    <t>Tầng 1,2,3,4, TT thương mại</t>
  </si>
  <si>
    <r>
      <t>Tầng 5-8, Văn phòng
S</t>
    </r>
    <r>
      <rPr>
        <i/>
        <vertAlign val="subscript"/>
        <sz val="15"/>
        <color theme="1"/>
        <rFont val="Times New Roman"/>
        <family val="1"/>
      </rPr>
      <t>SD</t>
    </r>
    <r>
      <rPr>
        <i/>
        <sz val="15"/>
        <color theme="1"/>
        <rFont val="Times New Roman"/>
        <family val="1"/>
      </rPr>
      <t xml:space="preserve"> = Sxd*K1</t>
    </r>
  </si>
  <si>
    <r>
      <t>Tầng 9-24, Văn phòng
S</t>
    </r>
    <r>
      <rPr>
        <i/>
        <vertAlign val="subscript"/>
        <sz val="15"/>
        <color theme="1"/>
        <rFont val="Times New Roman"/>
        <family val="1"/>
      </rPr>
      <t>SD</t>
    </r>
    <r>
      <rPr>
        <i/>
        <sz val="15"/>
        <color theme="1"/>
        <rFont val="Times New Roman"/>
        <family val="1"/>
      </rPr>
      <t xml:space="preserve"> = Sxd*K1</t>
    </r>
  </si>
  <si>
    <t>Đặc tả</t>
  </si>
  <si>
    <t xml:space="preserve">Suy ra </t>
  </si>
  <si>
    <r>
      <rPr>
        <b/>
        <sz val="16"/>
        <color theme="1"/>
        <rFont val="Times New Roman"/>
        <family val="1"/>
      </rPr>
      <t>B</t>
    </r>
    <r>
      <rPr>
        <b/>
        <sz val="8"/>
        <color theme="1"/>
        <rFont val="Times New Roman"/>
        <family val="1"/>
      </rPr>
      <t>VL</t>
    </r>
    <r>
      <rPr>
        <sz val="8"/>
        <color theme="1"/>
        <rFont val="Times New Roman"/>
        <family val="1"/>
      </rPr>
      <t xml:space="preserve">  (</t>
    </r>
    <r>
      <rPr>
        <sz val="11"/>
        <color theme="1"/>
        <rFont val="Times New Roman"/>
        <family val="1"/>
      </rPr>
      <t>Khách vãng lai tính - tìm ở cột F từ hàng 4 đến 21)</t>
    </r>
  </si>
  <si>
    <r>
      <rPr>
        <b/>
        <sz val="11"/>
        <color theme="1"/>
        <rFont val="Times New Roman"/>
        <family val="1"/>
      </rPr>
      <t>K</t>
    </r>
    <r>
      <rPr>
        <b/>
        <sz val="8"/>
        <color theme="1"/>
        <rFont val="Times New Roman"/>
        <family val="1"/>
      </rPr>
      <t xml:space="preserve">TB </t>
    </r>
    <r>
      <rPr>
        <sz val="11"/>
        <color theme="1"/>
        <rFont val="Times New Roman"/>
        <family val="1"/>
      </rPr>
      <t xml:space="preserve"> (Hệ số thang bộ giảm tải thang máy - tìm ở cột C từ hàng 3 đến hàng 55)</t>
    </r>
  </si>
  <si>
    <r>
      <rPr>
        <b/>
        <sz val="16"/>
        <color theme="1"/>
        <rFont val="Times New Roman"/>
        <family val="1"/>
      </rPr>
      <t>S</t>
    </r>
    <r>
      <rPr>
        <b/>
        <sz val="8"/>
        <color theme="1"/>
        <rFont val="Times New Roman"/>
        <family val="1"/>
      </rPr>
      <t>ĐM</t>
    </r>
    <r>
      <rPr>
        <sz val="8"/>
        <color theme="1"/>
        <rFont val="Times New Roman"/>
        <family val="1"/>
      </rPr>
      <t xml:space="preserve">  (</t>
    </r>
    <r>
      <rPr>
        <sz val="11"/>
        <color theme="1"/>
        <rFont val="Times New Roman"/>
        <family val="1"/>
      </rPr>
      <t>Định mức sử dụng diện tích -  tìm giá trị Min ở cột C và giá trị Max ở cột E từ hàng 4 đến 21)</t>
    </r>
  </si>
  <si>
    <r>
      <rPr>
        <b/>
        <sz val="16"/>
        <color theme="1"/>
        <rFont val="Times New Roman"/>
        <family val="1"/>
      </rPr>
      <t>B</t>
    </r>
    <r>
      <rPr>
        <b/>
        <sz val="8"/>
        <color theme="1"/>
        <rFont val="Times New Roman"/>
        <family val="1"/>
      </rPr>
      <t xml:space="preserve">TT </t>
    </r>
    <r>
      <rPr>
        <sz val="8"/>
        <color theme="1"/>
        <rFont val="Times New Roman"/>
        <family val="1"/>
      </rPr>
      <t xml:space="preserve"> (</t>
    </r>
    <r>
      <rPr>
        <sz val="11"/>
        <color theme="1"/>
        <rFont val="Times New Roman"/>
        <family val="1"/>
      </rPr>
      <t>Hệ số tỷ lệ người tập trung trong 5 phút - Tìm giá trị Min ở cột G và giá trị Max ở cột H từ hàng 4 đến 21)</t>
    </r>
  </si>
  <si>
    <r>
      <rPr>
        <b/>
        <sz val="16"/>
        <color theme="1"/>
        <rFont val="Times New Roman"/>
        <family val="1"/>
      </rPr>
      <t>S</t>
    </r>
    <r>
      <rPr>
        <sz val="8"/>
        <color theme="1"/>
        <rFont val="Times New Roman"/>
        <family val="1"/>
      </rPr>
      <t xml:space="preserve">  (</t>
    </r>
    <r>
      <rPr>
        <sz val="11"/>
        <color theme="1"/>
        <rFont val="Times New Roman"/>
        <family val="1"/>
      </rPr>
      <t>Thời gian chờ thang cho phép - Tìm giá trị Min ở cột J và giá trị Max ở cột L từ hàng 4 đến 21)</t>
    </r>
  </si>
  <si>
    <r>
      <rPr>
        <b/>
        <sz val="16"/>
        <color theme="1"/>
        <rFont val="Times New Roman"/>
        <family val="1"/>
      </rPr>
      <t>S</t>
    </r>
    <r>
      <rPr>
        <b/>
        <sz val="8"/>
        <color theme="1"/>
        <rFont val="Times New Roman"/>
        <family val="1"/>
      </rPr>
      <t>ĐM</t>
    </r>
    <r>
      <rPr>
        <sz val="8"/>
        <color theme="1"/>
        <rFont val="Times New Roman"/>
        <family val="1"/>
      </rPr>
      <t xml:space="preserve"> (</t>
    </r>
    <r>
      <rPr>
        <sz val="11"/>
        <color theme="1"/>
        <rFont val="Times New Roman"/>
        <family val="1"/>
      </rPr>
      <t>Tìm giá trị Min ở cột H và giá trị Max ở cột J từ hàng 2 đến 10)</t>
    </r>
  </si>
  <si>
    <r>
      <rPr>
        <b/>
        <sz val="11"/>
        <color theme="1"/>
        <rFont val="Times New Roman"/>
        <family val="1"/>
      </rPr>
      <t>Định mức</t>
    </r>
    <r>
      <rPr>
        <sz val="11"/>
        <color theme="1"/>
        <rFont val="Times New Roman"/>
        <family val="1"/>
      </rPr>
      <t xml:space="preserve"> (Tìm giá trị Min ở cột B và giá trị Max ở cột D hàng 2 đến hàng 10)</t>
    </r>
  </si>
  <si>
    <r>
      <rPr>
        <b/>
        <sz val="11"/>
        <color theme="1"/>
        <rFont val="Times New Roman"/>
        <family val="1"/>
      </rPr>
      <t>Đầu vào</t>
    </r>
    <r>
      <rPr>
        <sz val="11"/>
        <color theme="1"/>
        <rFont val="Times New Roman"/>
        <family val="1"/>
      </rPr>
      <t xml:space="preserve"> - Loại công trình (Tìm ở cột B từ hàng 4 đến 21)</t>
    </r>
  </si>
  <si>
    <r>
      <rPr>
        <b/>
        <sz val="11"/>
        <color theme="1"/>
        <rFont val="Times New Roman"/>
        <family val="1"/>
      </rPr>
      <t>Đầu vào</t>
    </r>
    <r>
      <rPr>
        <sz val="11"/>
        <color theme="1"/>
        <rFont val="Times New Roman"/>
        <family val="1"/>
      </rPr>
      <t xml:space="preserve"> - Vị trí (tìm ở Cột B từ hàng 3 đến hàng 55)</t>
    </r>
  </si>
  <si>
    <t>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</si>
</sst>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theme="1"/>
      <name val="Times New Roman"/>
      <family val="1"/>
    </font>
    <font>
      <sz val="13"/>
      <color theme="1"/>
      <name val="Times New Roman"/>
      <family val="1"/>
    </font>
    <font>
      <b/>
      <sz val="11"/>
      <color theme="1"/>
      <name val="Times New Roman"/>
      <family val="1"/>
    </font>
    <font>
      <b/>
      <vertAlign val="subscript"/>
      <sz val="11"/>
      <color theme="1"/>
      <name val="Times New Roman"/>
      <family val="1"/>
    </font>
    <font>
      <b/>
      <vertAlign val="superscript"/>
      <sz val="11"/>
      <color theme="1"/>
      <name val="Times New Roman"/>
      <family val="1"/>
    </font>
    <font>
      <sz val="15"/>
      <color theme="1"/>
      <name val="Times New Roman"/>
      <family val="1"/>
    </font>
    <font>
      <b/>
      <sz val="15"/>
      <color theme="1"/>
      <name val="Times New Roman"/>
      <family val="1"/>
    </font>
    <font>
      <i/>
      <sz val="15"/>
      <color theme="1"/>
      <name val="Times New Roman"/>
      <family val="1"/>
    </font>
    <font>
      <i/>
      <vertAlign val="subscript"/>
      <sz val="15"/>
      <color theme="1"/>
      <name val="Times New Roman"/>
      <family val="1"/>
    </font>
    <font>
      <sz val="20"/>
      <color theme="1"/>
      <name val="Times New Roman"/>
      <family val="1"/>
    </font>
    <font>
      <sz val="8"/>
      <color theme="1"/>
      <name val="Times New Roman"/>
      <family val="1"/>
    </font>
    <font>
      <b/>
      <sz val="20"/>
      <color theme="1"/>
      <name val="Times New Roman"/>
      <family val="1"/>
    </font>
    <font>
      <b/>
      <sz val="8"/>
      <color theme="1"/>
      <name val="Times New Roman"/>
      <family val="1"/>
    </font>
    <font>
      <b/>
      <sz val="16"/>
      <color theme="1"/>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35">
    <border>
      <left/>
      <right/>
      <top/>
      <bottom/>
      <diagonal/>
    </border>
    <border>
      <left style="double">
        <color auto="1"/>
      </left>
      <right/>
      <top style="double">
        <color auto="1"/>
      </top>
      <bottom style="thin">
        <color auto="1"/>
      </bottom>
      <diagonal/>
    </border>
    <border>
      <left/>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thin">
        <color auto="1"/>
      </top>
      <bottom style="double">
        <color auto="1"/>
      </bottom>
      <diagonal/>
    </border>
    <border>
      <left style="thin">
        <color auto="1"/>
      </left>
      <right style="thin">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double">
        <color auto="1"/>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style="thin">
        <color auto="1"/>
      </bottom>
      <diagonal/>
    </border>
    <border>
      <left/>
      <right style="double">
        <color auto="1"/>
      </right>
      <top style="thin">
        <color auto="1"/>
      </top>
      <bottom style="double">
        <color auto="1"/>
      </bottom>
      <diagonal/>
    </border>
    <border>
      <left/>
      <right/>
      <top/>
      <bottom style="thin">
        <color auto="1"/>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style="double">
        <color auto="1"/>
      </left>
      <right style="thin">
        <color auto="1"/>
      </right>
      <top style="thin">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double">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indexed="64"/>
      </left>
      <right style="thin">
        <color indexed="64"/>
      </right>
      <top/>
      <bottom/>
      <diagonal/>
    </border>
  </borders>
  <cellStyleXfs count="1">
    <xf numFmtId="0" fontId="0" fillId="0" borderId="0"/>
  </cellStyleXfs>
  <cellXfs count="115">
    <xf numFmtId="0" fontId="0" fillId="0" borderId="0" xfId="0"/>
    <xf numFmtId="0" fontId="1" fillId="0" borderId="0" xfId="0" applyFont="1"/>
    <xf numFmtId="0" fontId="2" fillId="0" borderId="0" xfId="0" applyFont="1"/>
    <xf numFmtId="16" fontId="1" fillId="0" borderId="0" xfId="0" quotePrefix="1" applyNumberFormat="1" applyFont="1" applyAlignment="1">
      <alignment horizontal="center" vertical="center"/>
    </xf>
    <xf numFmtId="0" fontId="1" fillId="0" borderId="0" xfId="0" quotePrefix="1" applyFont="1" applyAlignment="1">
      <alignment horizontal="center" vertical="center"/>
    </xf>
    <xf numFmtId="0" fontId="1" fillId="0" borderId="20"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21" xfId="0" applyFont="1" applyBorder="1" applyAlignment="1">
      <alignment horizontal="center" vertical="center" wrapText="1"/>
    </xf>
    <xf numFmtId="0" fontId="1" fillId="0" borderId="10" xfId="0" applyFont="1" applyBorder="1" applyAlignment="1">
      <alignment horizontal="justify" vertical="center" wrapText="1"/>
    </xf>
    <xf numFmtId="0" fontId="1" fillId="0" borderId="0" xfId="0" applyFont="1" applyAlignment="1">
      <alignment horizontal="center" vertical="center"/>
    </xf>
    <xf numFmtId="0" fontId="1" fillId="0" borderId="22"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vertical="center"/>
    </xf>
    <xf numFmtId="0" fontId="1" fillId="0" borderId="10" xfId="0" applyFont="1" applyBorder="1" applyAlignment="1">
      <alignment vertical="center"/>
    </xf>
    <xf numFmtId="0" fontId="1" fillId="0" borderId="5" xfId="0" quotePrefix="1" applyFont="1" applyBorder="1" applyAlignment="1">
      <alignment horizontal="center" vertical="center" wrapText="1"/>
    </xf>
    <xf numFmtId="0" fontId="1" fillId="0" borderId="17" xfId="0" applyFont="1" applyBorder="1" applyAlignment="1">
      <alignment horizontal="center" vertical="center" wrapText="1"/>
    </xf>
    <xf numFmtId="0" fontId="3" fillId="0" borderId="20"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1" fillId="0" borderId="4" xfId="0" quotePrefix="1" applyFont="1" applyBorder="1" applyAlignment="1">
      <alignment horizontal="left" vertical="center" wrapText="1"/>
    </xf>
    <xf numFmtId="0" fontId="1" fillId="0" borderId="8" xfId="0" quotePrefix="1" applyFont="1" applyBorder="1" applyAlignment="1">
      <alignment horizontal="center" vertical="center"/>
    </xf>
    <xf numFmtId="0" fontId="1" fillId="0" borderId="14" xfId="0" quotePrefix="1"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2" fontId="1" fillId="0" borderId="8" xfId="0" quotePrefix="1" applyNumberFormat="1" applyFont="1" applyBorder="1" applyAlignment="1">
      <alignment horizontal="center" vertical="center"/>
    </xf>
    <xf numFmtId="0" fontId="1" fillId="0" borderId="24" xfId="0" applyFont="1" applyBorder="1" applyAlignment="1">
      <alignment horizontal="justify" vertical="center" wrapText="1"/>
    </xf>
    <xf numFmtId="0" fontId="1" fillId="0" borderId="20" xfId="0" quotePrefix="1"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quotePrefix="1" applyFont="1" applyBorder="1" applyAlignment="1">
      <alignment horizontal="center" vertical="center" wrapText="1"/>
    </xf>
    <xf numFmtId="0" fontId="1" fillId="0" borderId="13"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xf>
    <xf numFmtId="0" fontId="1" fillId="0" borderId="27" xfId="0" applyFont="1" applyBorder="1" applyAlignment="1">
      <alignment horizontal="center" vertical="center"/>
    </xf>
    <xf numFmtId="0" fontId="1" fillId="0" borderId="25" xfId="0" applyFont="1" applyBorder="1" applyAlignment="1">
      <alignment horizontal="justify" vertical="center"/>
    </xf>
    <xf numFmtId="0" fontId="1" fillId="0" borderId="26" xfId="0" applyFont="1" applyBorder="1" applyAlignment="1">
      <alignment horizontal="justify" vertical="center"/>
    </xf>
    <xf numFmtId="0" fontId="1" fillId="0" borderId="28" xfId="0" applyFont="1" applyBorder="1" applyAlignment="1">
      <alignment horizontal="justify"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 fillId="0" borderId="28" xfId="0" applyFont="1" applyBorder="1" applyAlignment="1">
      <alignment horizontal="left" vertical="center"/>
    </xf>
    <xf numFmtId="0" fontId="1" fillId="0" borderId="25" xfId="0" applyFont="1" applyBorder="1" applyAlignment="1">
      <alignment horizontal="center" vertical="center"/>
    </xf>
    <xf numFmtId="0" fontId="1" fillId="0" borderId="26" xfId="0" quotePrefix="1" applyFont="1" applyBorder="1" applyAlignment="1">
      <alignment horizontal="center" vertical="center"/>
    </xf>
    <xf numFmtId="1" fontId="1" fillId="0" borderId="8" xfId="0" quotePrefix="1" applyNumberFormat="1" applyFont="1" applyBorder="1" applyAlignment="1">
      <alignment horizontal="center" vertical="center"/>
    </xf>
    <xf numFmtId="0" fontId="1" fillId="0" borderId="0" xfId="0" quotePrefix="1" applyFont="1"/>
    <xf numFmtId="164" fontId="1" fillId="0" borderId="0" xfId="0" applyNumberFormat="1" applyFont="1"/>
    <xf numFmtId="164" fontId="1" fillId="0" borderId="0" xfId="0" quotePrefix="1" applyNumberFormat="1" applyFont="1"/>
    <xf numFmtId="0" fontId="1" fillId="0" borderId="7" xfId="0" quotePrefix="1" applyFont="1" applyBorder="1" applyAlignment="1">
      <alignment horizontal="center" vertical="center" wrapText="1"/>
    </xf>
    <xf numFmtId="0" fontId="6" fillId="2" borderId="4" xfId="0" applyFont="1" applyFill="1" applyBorder="1" applyAlignment="1">
      <alignment horizontal="left" vertical="center" wrapText="1"/>
    </xf>
    <xf numFmtId="0" fontId="8"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8" fillId="2" borderId="6" xfId="0" applyFont="1" applyFill="1" applyBorder="1" applyAlignment="1">
      <alignment horizontal="left" vertical="center"/>
    </xf>
    <xf numFmtId="0" fontId="1" fillId="0" borderId="24" xfId="0" applyFont="1" applyBorder="1"/>
    <xf numFmtId="0" fontId="1" fillId="0" borderId="34" xfId="0" applyFont="1" applyBorder="1"/>
    <xf numFmtId="0" fontId="1" fillId="0" borderId="31" xfId="0" applyFont="1" applyBorder="1"/>
    <xf numFmtId="0" fontId="1" fillId="0" borderId="25" xfId="0" applyFont="1" applyBorder="1"/>
    <xf numFmtId="0" fontId="1" fillId="0" borderId="26" xfId="0" quotePrefix="1" applyFont="1" applyBorder="1"/>
    <xf numFmtId="0" fontId="1" fillId="0" borderId="26" xfId="0" applyFont="1" applyBorder="1"/>
    <xf numFmtId="164" fontId="1" fillId="0" borderId="26" xfId="0" applyNumberFormat="1" applyFont="1" applyBorder="1"/>
    <xf numFmtId="164" fontId="1" fillId="0" borderId="26" xfId="0" quotePrefix="1" applyNumberFormat="1" applyFont="1" applyBorder="1"/>
    <xf numFmtId="164" fontId="1" fillId="0" borderId="28" xfId="0" applyNumberFormat="1" applyFont="1" applyBorder="1"/>
    <xf numFmtId="0" fontId="1" fillId="0" borderId="32" xfId="0" applyFont="1" applyBorder="1"/>
    <xf numFmtId="164" fontId="1" fillId="0" borderId="33" xfId="0" applyNumberFormat="1" applyFont="1" applyBorder="1"/>
    <xf numFmtId="0" fontId="1" fillId="0" borderId="29" xfId="0" applyFont="1" applyBorder="1"/>
    <xf numFmtId="0" fontId="1" fillId="0" borderId="19" xfId="0" applyFont="1" applyBorder="1"/>
    <xf numFmtId="164" fontId="1" fillId="0" borderId="19" xfId="0" applyNumberFormat="1" applyFont="1" applyBorder="1"/>
    <xf numFmtId="164" fontId="1" fillId="0" borderId="19" xfId="0" quotePrefix="1" applyNumberFormat="1" applyFont="1" applyBorder="1"/>
    <xf numFmtId="164" fontId="1" fillId="0" borderId="30" xfId="0" applyNumberFormat="1" applyFont="1" applyBorder="1"/>
    <xf numFmtId="0" fontId="1" fillId="0" borderId="4" xfId="0" quotePrefix="1" applyFont="1" applyBorder="1" applyAlignment="1">
      <alignment horizontal="center" vertical="center"/>
    </xf>
    <xf numFmtId="0" fontId="1" fillId="0" borderId="4" xfId="0" applyFont="1" applyBorder="1" applyAlignment="1">
      <alignment horizontal="center" vertical="center"/>
    </xf>
    <xf numFmtId="0" fontId="1" fillId="0" borderId="0" xfId="0" quotePrefix="1"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3" fillId="0" borderId="4" xfId="0" applyFont="1" applyBorder="1" applyAlignment="1">
      <alignment horizontal="center" vertical="center"/>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7" fillId="2" borderId="4" xfId="0" applyFont="1" applyFill="1" applyBorder="1" applyAlignment="1">
      <alignment horizontal="center" vertical="center"/>
    </xf>
    <xf numFmtId="0" fontId="3"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16" fontId="14" fillId="0" borderId="25" xfId="0" quotePrefix="1" applyNumberFormat="1" applyFont="1" applyBorder="1" applyAlignment="1">
      <alignment horizontal="center" vertical="center" wrapText="1"/>
    </xf>
    <xf numFmtId="16" fontId="14" fillId="0" borderId="26" xfId="0" quotePrefix="1" applyNumberFormat="1" applyFont="1" applyBorder="1" applyAlignment="1">
      <alignment horizontal="center" vertical="center" wrapText="1"/>
    </xf>
    <xf numFmtId="16" fontId="14" fillId="0" borderId="28" xfId="0" quotePrefix="1" applyNumberFormat="1" applyFont="1" applyBorder="1" applyAlignment="1">
      <alignment horizontal="center" vertical="center" wrapText="1"/>
    </xf>
    <xf numFmtId="0" fontId="1" fillId="0" borderId="4" xfId="0" quotePrefix="1"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vertical="center"/>
    </xf>
    <xf numFmtId="16" fontId="12" fillId="0" borderId="6" xfId="0" quotePrefix="1" applyNumberFormat="1" applyFont="1" applyBorder="1" applyAlignment="1">
      <alignment horizontal="center" vertical="center" wrapText="1"/>
    </xf>
    <xf numFmtId="16" fontId="12" fillId="0" borderId="5" xfId="0" quotePrefix="1" applyNumberFormat="1" applyFont="1" applyBorder="1" applyAlignment="1">
      <alignment horizontal="center" vertical="center" wrapText="1"/>
    </xf>
    <xf numFmtId="16" fontId="12" fillId="0" borderId="7" xfId="0" quotePrefix="1" applyNumberFormat="1" applyFont="1" applyBorder="1" applyAlignment="1">
      <alignment horizontal="center" vertical="center" wrapText="1"/>
    </xf>
    <xf numFmtId="0" fontId="1" fillId="0" borderId="4" xfId="0" quotePrefix="1" applyFont="1" applyBorder="1" applyAlignment="1">
      <alignment horizontal="center"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20" xfId="0" applyFont="1" applyBorder="1" applyAlignment="1">
      <alignment horizontal="center" vertical="center" wrapText="1"/>
    </xf>
    <xf numFmtId="0" fontId="1" fillId="0" borderId="17" xfId="0" applyFont="1"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16" xfId="0" applyFont="1" applyBorder="1" applyAlignment="1">
      <alignment horizontal="center"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quotePrefix="1" applyFont="1" applyBorder="1" applyAlignment="1">
      <alignment horizontal="center" vertical="center" wrapText="1"/>
    </xf>
    <xf numFmtId="0" fontId="3" fillId="0" borderId="8" xfId="0" quotePrefix="1" applyFont="1" applyBorder="1" applyAlignment="1">
      <alignment horizontal="center" vertical="center" wrapText="1"/>
    </xf>
    <xf numFmtId="0" fontId="10" fillId="0" borderId="4" xfId="0" applyFont="1" applyBorder="1" applyAlignment="1">
      <alignment horizontal="center" vertical="center"/>
    </xf>
    <xf numFmtId="0" fontId="1" fillId="0" borderId="0" xfId="0" quotePrefix="1" applyFont="1" applyAlignment="1">
      <alignment horizontal="center" vertical="center" wrapText="1"/>
    </xf>
    <xf numFmtId="0" fontId="3" fillId="0" borderId="0" xfId="0" applyFont="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16" fontId="12" fillId="0" borderId="0" xfId="0" quotePrefix="1" applyNumberFormat="1" applyFont="1" applyAlignment="1">
      <alignment horizontal="center" vertical="center" wrapText="1"/>
    </xf>
    <xf numFmtId="0" fontId="7" fillId="2" borderId="5" xfId="0" applyFont="1" applyFill="1" applyBorder="1" applyAlignment="1">
      <alignment horizontal="center" vertic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FB358-A88D-4088-A6A7-5FFEA918B48D}">
  <dimension ref="A1:L57"/>
  <sheetViews>
    <sheetView zoomScaleNormal="100" workbookViewId="0">
      <selection activeCell="G3" sqref="G3:G4"/>
    </sheetView>
  </sheetViews>
  <sheetFormatPr defaultRowHeight="13.8" x14ac:dyDescent="0.25"/>
  <cols>
    <col min="1" max="1" width="4.5546875" style="1" bestFit="1" customWidth="1"/>
    <col min="2" max="2" width="46" style="1" bestFit="1" customWidth="1"/>
    <col min="3" max="3" width="5.33203125" style="1" customWidth="1"/>
    <col min="4" max="4" width="2.5546875" style="1" customWidth="1"/>
    <col min="5" max="5" width="44.5546875" style="1" bestFit="1" customWidth="1"/>
    <col min="6" max="6" width="8.109375" style="1" customWidth="1"/>
    <col min="7" max="7" width="65.77734375" style="9" bestFit="1" customWidth="1"/>
    <col min="8" max="8" width="14.5546875" style="9" customWidth="1"/>
    <col min="9" max="10" width="5.33203125" style="9" customWidth="1"/>
    <col min="11" max="11" width="1.6640625" style="9" bestFit="1" customWidth="1"/>
    <col min="12" max="12" width="5.33203125" style="9" customWidth="1"/>
    <col min="13" max="13" width="11.33203125" style="1" bestFit="1" customWidth="1"/>
    <col min="14" max="14" width="4" style="1" bestFit="1" customWidth="1"/>
    <col min="15" max="15" width="1.6640625" style="1" bestFit="1" customWidth="1"/>
    <col min="16" max="16" width="4" style="1" bestFit="1" customWidth="1"/>
    <col min="17" max="17" width="3.5546875" style="1" bestFit="1" customWidth="1"/>
    <col min="18" max="19" width="10.77734375" style="1" bestFit="1" customWidth="1"/>
    <col min="20" max="20" width="4.5546875" style="1" bestFit="1" customWidth="1"/>
    <col min="21" max="21" width="1.6640625" style="1" bestFit="1" customWidth="1"/>
    <col min="22" max="22" width="5.109375" style="1" bestFit="1" customWidth="1"/>
    <col min="23" max="16384" width="8.88671875" style="1"/>
  </cols>
  <sheetData>
    <row r="1" spans="1:12" ht="30" customHeight="1" thickTop="1" x14ac:dyDescent="0.25">
      <c r="A1" s="79" t="s">
        <v>11</v>
      </c>
      <c r="B1" s="80"/>
      <c r="C1" s="81"/>
      <c r="G1" s="1"/>
      <c r="H1" s="1"/>
      <c r="I1" s="1"/>
      <c r="J1" s="1"/>
      <c r="K1" s="1"/>
      <c r="L1" s="1"/>
    </row>
    <row r="2" spans="1:12" ht="20.399999999999999" x14ac:dyDescent="0.25">
      <c r="A2" s="11" t="s">
        <v>1</v>
      </c>
      <c r="B2" s="12" t="s">
        <v>9</v>
      </c>
      <c r="C2" s="13" t="s">
        <v>10</v>
      </c>
      <c r="D2" s="9"/>
      <c r="E2" s="82" t="s">
        <v>108</v>
      </c>
      <c r="F2" s="83"/>
      <c r="G2" s="84"/>
    </row>
    <row r="3" spans="1:12" ht="13.8" customHeight="1" x14ac:dyDescent="0.25">
      <c r="A3" s="26">
        <v>1</v>
      </c>
      <c r="B3" s="17" t="s">
        <v>24</v>
      </c>
      <c r="C3" s="24">
        <f>(1/3+1/2+2/3)/3</f>
        <v>0.5</v>
      </c>
      <c r="D3" s="3"/>
      <c r="E3" s="85" t="s">
        <v>118</v>
      </c>
      <c r="F3" s="86" t="s">
        <v>109</v>
      </c>
      <c r="G3" s="87" t="s">
        <v>111</v>
      </c>
      <c r="H3" s="3"/>
      <c r="I3" s="3"/>
    </row>
    <row r="4" spans="1:12" x14ac:dyDescent="0.25">
      <c r="A4" s="26">
        <v>2</v>
      </c>
      <c r="B4" s="17" t="s">
        <v>25</v>
      </c>
      <c r="C4" s="24">
        <f>(1/3+1/2+2/3)/3</f>
        <v>0.5</v>
      </c>
      <c r="D4" s="4"/>
      <c r="E4" s="85"/>
      <c r="F4" s="86"/>
      <c r="G4" s="87"/>
      <c r="H4" s="4"/>
      <c r="I4" s="4"/>
    </row>
    <row r="5" spans="1:12" x14ac:dyDescent="0.25">
      <c r="A5" s="26">
        <v>3</v>
      </c>
      <c r="B5" s="17" t="s">
        <v>26</v>
      </c>
      <c r="C5" s="24">
        <v>0</v>
      </c>
      <c r="D5" s="4"/>
      <c r="E5" s="9"/>
      <c r="F5" s="4"/>
      <c r="H5" s="4"/>
      <c r="I5" s="4"/>
    </row>
    <row r="6" spans="1:12" x14ac:dyDescent="0.25">
      <c r="A6" s="26">
        <v>4</v>
      </c>
      <c r="B6" s="17" t="s">
        <v>104</v>
      </c>
      <c r="C6" s="24"/>
      <c r="D6" s="4"/>
      <c r="E6" s="9"/>
      <c r="F6" s="4"/>
      <c r="H6" s="4"/>
      <c r="I6" s="4"/>
    </row>
    <row r="7" spans="1:12" x14ac:dyDescent="0.25">
      <c r="A7" s="26">
        <v>5</v>
      </c>
      <c r="B7" s="17" t="s">
        <v>27</v>
      </c>
      <c r="C7" s="45">
        <v>1</v>
      </c>
      <c r="D7" s="3"/>
      <c r="E7" s="9"/>
      <c r="F7" s="3"/>
      <c r="H7" s="3"/>
      <c r="I7" s="3"/>
    </row>
    <row r="8" spans="1:12" x14ac:dyDescent="0.25">
      <c r="A8" s="26">
        <v>6</v>
      </c>
      <c r="B8" s="17" t="s">
        <v>28</v>
      </c>
      <c r="C8" s="28">
        <f>1/3</f>
        <v>0.33333333333333331</v>
      </c>
      <c r="D8" s="3"/>
      <c r="E8" s="9"/>
      <c r="F8" s="3"/>
      <c r="H8" s="3"/>
      <c r="I8" s="3"/>
    </row>
    <row r="9" spans="1:12" x14ac:dyDescent="0.25">
      <c r="A9" s="26">
        <v>7</v>
      </c>
      <c r="B9" s="17" t="s">
        <v>29</v>
      </c>
      <c r="C9" s="45">
        <v>1</v>
      </c>
      <c r="D9" s="4"/>
      <c r="E9" s="9"/>
      <c r="F9" s="4"/>
      <c r="H9" s="4"/>
      <c r="I9" s="4"/>
    </row>
    <row r="10" spans="1:12" x14ac:dyDescent="0.25">
      <c r="A10" s="26">
        <v>8</v>
      </c>
      <c r="B10" s="17" t="s">
        <v>30</v>
      </c>
      <c r="C10" s="24">
        <f>1/2</f>
        <v>0.5</v>
      </c>
      <c r="D10" s="4"/>
      <c r="E10" s="9"/>
      <c r="F10" s="4"/>
      <c r="H10" s="4"/>
      <c r="I10" s="4"/>
    </row>
    <row r="11" spans="1:12" x14ac:dyDescent="0.25">
      <c r="A11" s="26">
        <v>9</v>
      </c>
      <c r="B11" s="17" t="s">
        <v>31</v>
      </c>
      <c r="C11" s="45">
        <v>1</v>
      </c>
      <c r="D11" s="4"/>
      <c r="E11" s="9"/>
      <c r="F11" s="4"/>
      <c r="H11" s="4"/>
      <c r="I11" s="4"/>
    </row>
    <row r="12" spans="1:12" x14ac:dyDescent="0.25">
      <c r="A12" s="26">
        <v>10</v>
      </c>
      <c r="B12" s="17" t="s">
        <v>32</v>
      </c>
      <c r="C12" s="28">
        <f>2/3</f>
        <v>0.66666666666666663</v>
      </c>
      <c r="D12" s="4"/>
      <c r="E12" s="9"/>
      <c r="F12" s="4"/>
      <c r="H12" s="4"/>
      <c r="I12" s="4"/>
    </row>
    <row r="13" spans="1:12" x14ac:dyDescent="0.25">
      <c r="A13" s="26">
        <v>11</v>
      </c>
      <c r="B13" s="17" t="s">
        <v>33</v>
      </c>
      <c r="C13" s="24">
        <v>1</v>
      </c>
      <c r="D13" s="4"/>
      <c r="E13" s="9"/>
      <c r="F13" s="4"/>
      <c r="H13" s="4"/>
      <c r="I13" s="4"/>
    </row>
    <row r="14" spans="1:12" x14ac:dyDescent="0.25">
      <c r="A14" s="26">
        <v>12</v>
      </c>
      <c r="B14" s="17" t="s">
        <v>34</v>
      </c>
      <c r="C14" s="24">
        <v>1</v>
      </c>
      <c r="D14" s="4"/>
      <c r="E14" s="9"/>
      <c r="F14" s="4"/>
      <c r="H14" s="4"/>
      <c r="I14" s="4"/>
    </row>
    <row r="15" spans="1:12" x14ac:dyDescent="0.25">
      <c r="A15" s="26">
        <v>13</v>
      </c>
      <c r="B15" s="17" t="s">
        <v>35</v>
      </c>
      <c r="C15" s="24">
        <v>1</v>
      </c>
      <c r="D15" s="3"/>
      <c r="E15" s="9"/>
      <c r="F15" s="3"/>
      <c r="H15" s="3"/>
      <c r="I15" s="3"/>
    </row>
    <row r="16" spans="1:12" s="9" customFormat="1" x14ac:dyDescent="0.3">
      <c r="A16" s="26">
        <v>14</v>
      </c>
      <c r="B16" s="17" t="s">
        <v>36</v>
      </c>
      <c r="C16" s="28">
        <f>1/3</f>
        <v>0.33333333333333331</v>
      </c>
      <c r="D16" s="3"/>
      <c r="F16" s="3"/>
      <c r="H16" s="3"/>
      <c r="I16" s="3"/>
    </row>
    <row r="17" spans="1:9" s="9" customFormat="1" x14ac:dyDescent="0.3">
      <c r="A17" s="26">
        <v>15</v>
      </c>
      <c r="B17" s="17" t="s">
        <v>37</v>
      </c>
      <c r="C17" s="24">
        <v>1</v>
      </c>
      <c r="D17" s="4"/>
      <c r="F17" s="4"/>
      <c r="H17" s="4"/>
      <c r="I17" s="4"/>
    </row>
    <row r="18" spans="1:9" s="9" customFormat="1" x14ac:dyDescent="0.3">
      <c r="A18" s="26">
        <v>16</v>
      </c>
      <c r="B18" s="17" t="s">
        <v>38</v>
      </c>
      <c r="C18" s="24">
        <f>1/2</f>
        <v>0.5</v>
      </c>
      <c r="D18" s="4"/>
      <c r="F18" s="4"/>
      <c r="H18" s="4"/>
      <c r="I18" s="4"/>
    </row>
    <row r="19" spans="1:9" s="9" customFormat="1" x14ac:dyDescent="0.3">
      <c r="A19" s="26">
        <v>17</v>
      </c>
      <c r="B19" s="17" t="s">
        <v>39</v>
      </c>
      <c r="C19" s="24">
        <v>1</v>
      </c>
      <c r="D19" s="4"/>
      <c r="F19" s="4"/>
      <c r="H19" s="4"/>
      <c r="I19" s="4"/>
    </row>
    <row r="20" spans="1:9" s="9" customFormat="1" x14ac:dyDescent="0.3">
      <c r="A20" s="26">
        <v>18</v>
      </c>
      <c r="B20" s="17" t="s">
        <v>40</v>
      </c>
      <c r="C20" s="28">
        <f>2/3</f>
        <v>0.66666666666666663</v>
      </c>
      <c r="D20" s="4"/>
      <c r="F20" s="4"/>
      <c r="H20" s="4"/>
      <c r="I20" s="4"/>
    </row>
    <row r="21" spans="1:9" s="9" customFormat="1" x14ac:dyDescent="0.3">
      <c r="A21" s="26">
        <v>19</v>
      </c>
      <c r="B21" s="17" t="s">
        <v>41</v>
      </c>
      <c r="C21" s="24">
        <v>1</v>
      </c>
      <c r="D21" s="4"/>
      <c r="F21" s="4"/>
      <c r="H21" s="4"/>
      <c r="I21" s="4"/>
    </row>
    <row r="22" spans="1:9" s="9" customFormat="1" x14ac:dyDescent="0.3">
      <c r="A22" s="26">
        <v>20</v>
      </c>
      <c r="B22" s="17" t="s">
        <v>42</v>
      </c>
      <c r="C22" s="24">
        <v>1</v>
      </c>
      <c r="D22" s="4"/>
      <c r="F22" s="4"/>
      <c r="H22" s="4"/>
      <c r="I22" s="4"/>
    </row>
    <row r="23" spans="1:9" s="9" customFormat="1" x14ac:dyDescent="0.3">
      <c r="A23" s="26">
        <v>21</v>
      </c>
      <c r="B23" s="17" t="s">
        <v>43</v>
      </c>
      <c r="C23" s="24">
        <v>1</v>
      </c>
      <c r="D23" s="4"/>
      <c r="F23" s="4"/>
      <c r="H23" s="4"/>
      <c r="I23" s="4"/>
    </row>
    <row r="24" spans="1:9" s="9" customFormat="1" x14ac:dyDescent="0.3">
      <c r="A24" s="26">
        <v>22</v>
      </c>
      <c r="B24" s="17" t="s">
        <v>44</v>
      </c>
      <c r="C24" s="24">
        <v>1</v>
      </c>
      <c r="D24" s="4"/>
      <c r="F24" s="4"/>
      <c r="H24" s="4"/>
      <c r="I24" s="4"/>
    </row>
    <row r="25" spans="1:9" s="9" customFormat="1" x14ac:dyDescent="0.3">
      <c r="A25" s="26">
        <v>23</v>
      </c>
      <c r="B25" s="17" t="s">
        <v>45</v>
      </c>
      <c r="C25" s="24">
        <v>1</v>
      </c>
      <c r="D25" s="4"/>
      <c r="F25" s="4"/>
      <c r="H25" s="4"/>
      <c r="I25" s="4"/>
    </row>
    <row r="26" spans="1:9" s="9" customFormat="1" x14ac:dyDescent="0.3">
      <c r="A26" s="26">
        <v>24</v>
      </c>
      <c r="B26" s="17" t="s">
        <v>46</v>
      </c>
      <c r="C26" s="24">
        <v>1</v>
      </c>
      <c r="D26" s="4"/>
      <c r="F26" s="4"/>
      <c r="H26" s="4"/>
      <c r="I26" s="4"/>
    </row>
    <row r="27" spans="1:9" s="9" customFormat="1" x14ac:dyDescent="0.3">
      <c r="A27" s="26">
        <v>25</v>
      </c>
      <c r="B27" s="17" t="s">
        <v>47</v>
      </c>
      <c r="C27" s="24">
        <v>1</v>
      </c>
      <c r="D27" s="4"/>
      <c r="F27" s="4"/>
      <c r="H27" s="4"/>
      <c r="I27" s="4"/>
    </row>
    <row r="28" spans="1:9" s="9" customFormat="1" x14ac:dyDescent="0.3">
      <c r="A28" s="26">
        <v>26</v>
      </c>
      <c r="B28" s="17" t="s">
        <v>48</v>
      </c>
      <c r="C28" s="24">
        <v>1</v>
      </c>
      <c r="D28" s="4"/>
      <c r="F28" s="4"/>
      <c r="H28" s="4"/>
      <c r="I28" s="4"/>
    </row>
    <row r="29" spans="1:9" s="9" customFormat="1" x14ac:dyDescent="0.3">
      <c r="A29" s="26">
        <v>27</v>
      </c>
      <c r="B29" s="17" t="s">
        <v>49</v>
      </c>
      <c r="C29" s="24">
        <v>1</v>
      </c>
      <c r="D29" s="4"/>
      <c r="F29" s="4"/>
      <c r="H29" s="4"/>
      <c r="I29" s="4"/>
    </row>
    <row r="30" spans="1:9" s="9" customFormat="1" x14ac:dyDescent="0.3">
      <c r="A30" s="26">
        <v>28</v>
      </c>
      <c r="B30" s="17" t="s">
        <v>50</v>
      </c>
      <c r="C30" s="24">
        <v>1</v>
      </c>
      <c r="D30" s="4"/>
      <c r="F30" s="4"/>
      <c r="H30" s="4"/>
      <c r="I30" s="4"/>
    </row>
    <row r="31" spans="1:9" s="9" customFormat="1" x14ac:dyDescent="0.3">
      <c r="A31" s="26">
        <v>29</v>
      </c>
      <c r="B31" s="17" t="s">
        <v>51</v>
      </c>
      <c r="C31" s="24">
        <v>1</v>
      </c>
      <c r="D31" s="4"/>
      <c r="F31" s="4"/>
      <c r="H31" s="4"/>
      <c r="I31" s="4"/>
    </row>
    <row r="32" spans="1:9" s="9" customFormat="1" x14ac:dyDescent="0.3">
      <c r="A32" s="26">
        <v>30</v>
      </c>
      <c r="B32" s="17" t="s">
        <v>52</v>
      </c>
      <c r="C32" s="24">
        <v>1</v>
      </c>
      <c r="D32" s="4"/>
      <c r="F32" s="4"/>
      <c r="H32" s="4"/>
      <c r="I32" s="4"/>
    </row>
    <row r="33" spans="1:9" s="9" customFormat="1" x14ac:dyDescent="0.3">
      <c r="A33" s="26">
        <v>31</v>
      </c>
      <c r="B33" s="17" t="s">
        <v>53</v>
      </c>
      <c r="C33" s="24">
        <v>1</v>
      </c>
      <c r="D33" s="4"/>
      <c r="F33" s="4"/>
      <c r="H33" s="4"/>
      <c r="I33" s="4"/>
    </row>
    <row r="34" spans="1:9" s="9" customFormat="1" x14ac:dyDescent="0.3">
      <c r="A34" s="26">
        <v>32</v>
      </c>
      <c r="B34" s="17" t="s">
        <v>54</v>
      </c>
      <c r="C34" s="24">
        <v>1</v>
      </c>
      <c r="D34" s="4"/>
      <c r="F34" s="4"/>
      <c r="H34" s="4"/>
      <c r="I34" s="4"/>
    </row>
    <row r="35" spans="1:9" s="9" customFormat="1" x14ac:dyDescent="0.3">
      <c r="A35" s="26">
        <v>33</v>
      </c>
      <c r="B35" s="17" t="s">
        <v>55</v>
      </c>
      <c r="C35" s="24">
        <v>1</v>
      </c>
      <c r="D35" s="4"/>
      <c r="F35" s="4"/>
      <c r="H35" s="4"/>
      <c r="I35" s="4"/>
    </row>
    <row r="36" spans="1:9" s="9" customFormat="1" x14ac:dyDescent="0.3">
      <c r="A36" s="26">
        <v>34</v>
      </c>
      <c r="B36" s="17" t="s">
        <v>56</v>
      </c>
      <c r="C36" s="24">
        <v>1</v>
      </c>
      <c r="D36" s="4"/>
      <c r="F36" s="4"/>
      <c r="H36" s="4"/>
      <c r="I36" s="4"/>
    </row>
    <row r="37" spans="1:9" s="9" customFormat="1" x14ac:dyDescent="0.3">
      <c r="A37" s="26">
        <v>35</v>
      </c>
      <c r="B37" s="17" t="s">
        <v>57</v>
      </c>
      <c r="C37" s="24">
        <v>1</v>
      </c>
      <c r="D37" s="4"/>
      <c r="F37" s="4"/>
      <c r="H37" s="4"/>
      <c r="I37" s="4"/>
    </row>
    <row r="38" spans="1:9" s="9" customFormat="1" x14ac:dyDescent="0.3">
      <c r="A38" s="26">
        <v>36</v>
      </c>
      <c r="B38" s="17" t="s">
        <v>58</v>
      </c>
      <c r="C38" s="24">
        <v>1</v>
      </c>
      <c r="D38" s="4"/>
      <c r="F38" s="4"/>
      <c r="H38" s="4"/>
      <c r="I38" s="4"/>
    </row>
    <row r="39" spans="1:9" s="9" customFormat="1" x14ac:dyDescent="0.3">
      <c r="A39" s="26">
        <v>37</v>
      </c>
      <c r="B39" s="17" t="s">
        <v>59</v>
      </c>
      <c r="C39" s="24">
        <v>1</v>
      </c>
      <c r="D39" s="4"/>
      <c r="F39" s="4"/>
      <c r="H39" s="4"/>
      <c r="I39" s="4"/>
    </row>
    <row r="40" spans="1:9" s="9" customFormat="1" x14ac:dyDescent="0.3">
      <c r="A40" s="26">
        <v>38</v>
      </c>
      <c r="B40" s="17" t="s">
        <v>60</v>
      </c>
      <c r="C40" s="24">
        <v>1</v>
      </c>
      <c r="D40" s="4"/>
      <c r="F40" s="4"/>
      <c r="H40" s="4"/>
      <c r="I40" s="4"/>
    </row>
    <row r="41" spans="1:9" s="9" customFormat="1" x14ac:dyDescent="0.3">
      <c r="A41" s="26">
        <v>39</v>
      </c>
      <c r="B41" s="17" t="s">
        <v>61</v>
      </c>
      <c r="C41" s="24">
        <v>1</v>
      </c>
      <c r="D41" s="4"/>
      <c r="F41" s="4"/>
      <c r="H41" s="4"/>
      <c r="I41" s="4"/>
    </row>
    <row r="42" spans="1:9" s="9" customFormat="1" x14ac:dyDescent="0.3">
      <c r="A42" s="26">
        <v>40</v>
      </c>
      <c r="B42" s="17" t="s">
        <v>62</v>
      </c>
      <c r="C42" s="24">
        <v>1</v>
      </c>
      <c r="D42" s="4"/>
      <c r="F42" s="4"/>
      <c r="H42" s="4"/>
      <c r="I42" s="4"/>
    </row>
    <row r="43" spans="1:9" s="9" customFormat="1" x14ac:dyDescent="0.3">
      <c r="A43" s="26">
        <v>41</v>
      </c>
      <c r="B43" s="17" t="s">
        <v>63</v>
      </c>
      <c r="C43" s="24">
        <v>1</v>
      </c>
      <c r="D43" s="4"/>
      <c r="F43" s="4"/>
      <c r="H43" s="4"/>
      <c r="I43" s="4"/>
    </row>
    <row r="44" spans="1:9" s="9" customFormat="1" x14ac:dyDescent="0.3">
      <c r="A44" s="26">
        <v>42</v>
      </c>
      <c r="B44" s="17" t="s">
        <v>64</v>
      </c>
      <c r="C44" s="24">
        <v>1</v>
      </c>
      <c r="D44" s="4"/>
      <c r="F44" s="4"/>
      <c r="H44" s="4"/>
      <c r="I44" s="4"/>
    </row>
    <row r="45" spans="1:9" s="9" customFormat="1" x14ac:dyDescent="0.3">
      <c r="A45" s="26">
        <v>43</v>
      </c>
      <c r="B45" s="17" t="s">
        <v>65</v>
      </c>
      <c r="C45" s="24">
        <v>1</v>
      </c>
      <c r="D45" s="4"/>
      <c r="F45" s="4"/>
      <c r="H45" s="4"/>
      <c r="I45" s="4"/>
    </row>
    <row r="46" spans="1:9" s="9" customFormat="1" x14ac:dyDescent="0.3">
      <c r="A46" s="26">
        <v>44</v>
      </c>
      <c r="B46" s="17" t="s">
        <v>66</v>
      </c>
      <c r="C46" s="24">
        <v>1</v>
      </c>
      <c r="D46" s="4"/>
      <c r="F46" s="4"/>
      <c r="H46" s="4"/>
      <c r="I46" s="4"/>
    </row>
    <row r="47" spans="1:9" s="9" customFormat="1" x14ac:dyDescent="0.3">
      <c r="A47" s="26">
        <v>45</v>
      </c>
      <c r="B47" s="17" t="s">
        <v>67</v>
      </c>
      <c r="C47" s="24">
        <v>1</v>
      </c>
      <c r="D47" s="4"/>
      <c r="F47" s="4"/>
      <c r="H47" s="4"/>
      <c r="I47" s="4"/>
    </row>
    <row r="48" spans="1:9" x14ac:dyDescent="0.25">
      <c r="A48" s="26">
        <v>46</v>
      </c>
      <c r="B48" s="17" t="s">
        <v>68</v>
      </c>
      <c r="C48" s="24">
        <v>1</v>
      </c>
      <c r="D48" s="4"/>
      <c r="E48" s="9"/>
      <c r="F48" s="4"/>
      <c r="H48" s="4"/>
      <c r="I48" s="4"/>
    </row>
    <row r="49" spans="1:9" x14ac:dyDescent="0.25">
      <c r="A49" s="26">
        <v>47</v>
      </c>
      <c r="B49" s="17" t="s">
        <v>69</v>
      </c>
      <c r="C49" s="24">
        <v>1</v>
      </c>
      <c r="D49" s="4"/>
      <c r="E49" s="9"/>
      <c r="F49" s="4"/>
      <c r="H49" s="4"/>
      <c r="I49" s="4"/>
    </row>
    <row r="50" spans="1:9" x14ac:dyDescent="0.25">
      <c r="A50" s="26">
        <v>48</v>
      </c>
      <c r="B50" s="17" t="s">
        <v>70</v>
      </c>
      <c r="C50" s="24">
        <v>1</v>
      </c>
      <c r="D50" s="4"/>
      <c r="E50" s="9"/>
      <c r="F50" s="4"/>
      <c r="H50" s="4"/>
      <c r="I50" s="4"/>
    </row>
    <row r="51" spans="1:9" x14ac:dyDescent="0.25">
      <c r="A51" s="26">
        <v>49</v>
      </c>
      <c r="B51" s="17" t="s">
        <v>71</v>
      </c>
      <c r="C51" s="24">
        <v>1</v>
      </c>
      <c r="D51" s="4"/>
      <c r="E51" s="9"/>
      <c r="F51" s="4"/>
      <c r="H51" s="4"/>
      <c r="I51" s="4"/>
    </row>
    <row r="52" spans="1:9" x14ac:dyDescent="0.25">
      <c r="A52" s="26">
        <v>50</v>
      </c>
      <c r="B52" s="17" t="s">
        <v>72</v>
      </c>
      <c r="C52" s="24">
        <v>1</v>
      </c>
      <c r="D52" s="4"/>
      <c r="E52" s="9"/>
      <c r="F52" s="4"/>
      <c r="H52" s="4"/>
      <c r="I52" s="4"/>
    </row>
    <row r="53" spans="1:9" x14ac:dyDescent="0.25">
      <c r="A53" s="26">
        <v>51</v>
      </c>
      <c r="B53" s="17" t="s">
        <v>73</v>
      </c>
      <c r="C53" s="24">
        <v>1</v>
      </c>
      <c r="D53" s="4"/>
      <c r="E53" s="9"/>
      <c r="F53" s="4"/>
      <c r="H53" s="4"/>
      <c r="I53" s="4"/>
    </row>
    <row r="54" spans="1:9" x14ac:dyDescent="0.25">
      <c r="A54" s="26">
        <v>52</v>
      </c>
      <c r="B54" s="17" t="s">
        <v>74</v>
      </c>
      <c r="C54" s="24">
        <v>1</v>
      </c>
      <c r="D54" s="4"/>
      <c r="E54" s="9"/>
      <c r="F54" s="4"/>
      <c r="H54" s="4"/>
      <c r="I54" s="4"/>
    </row>
    <row r="55" spans="1:9" x14ac:dyDescent="0.25">
      <c r="A55" s="26">
        <v>53</v>
      </c>
      <c r="B55" s="17" t="s">
        <v>75</v>
      </c>
      <c r="C55" s="24">
        <v>1</v>
      </c>
      <c r="D55" s="4"/>
      <c r="E55" s="9"/>
      <c r="F55" s="4"/>
      <c r="H55" s="4"/>
      <c r="I55" s="4"/>
    </row>
    <row r="56" spans="1:9" ht="14.4" thickBot="1" x14ac:dyDescent="0.3">
      <c r="A56" s="27"/>
      <c r="B56" s="18"/>
      <c r="C56" s="25"/>
      <c r="D56" s="4"/>
      <c r="E56" s="9"/>
      <c r="F56" s="4"/>
      <c r="H56" s="4"/>
      <c r="I56" s="4"/>
    </row>
    <row r="57" spans="1:9" ht="14.4" thickTop="1" x14ac:dyDescent="0.25"/>
  </sheetData>
  <mergeCells count="5">
    <mergeCell ref="A1:C1"/>
    <mergeCell ref="E2:G2"/>
    <mergeCell ref="E3:E4"/>
    <mergeCell ref="F3:F4"/>
    <mergeCell ref="G3: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DEE5-E24C-4BF4-AD7F-98D2EC42B832}">
  <dimension ref="A1:P23"/>
  <sheetViews>
    <sheetView workbookViewId="0">
      <selection activeCell="B12" sqref="B12"/>
    </sheetView>
  </sheetViews>
  <sheetFormatPr defaultRowHeight="13.8" x14ac:dyDescent="0.25"/>
  <cols>
    <col min="1" max="1" width="4.5546875" style="1" bestFit="1" customWidth="1"/>
    <col min="2" max="2" width="46" style="1" bestFit="1" customWidth="1"/>
    <col min="3" max="3" width="5.33203125" style="1" customWidth="1"/>
    <col min="4" max="4" width="1.6640625" style="1" bestFit="1" customWidth="1"/>
    <col min="5" max="5" width="5.33203125" style="1" customWidth="1"/>
    <col min="6" max="6" width="10.77734375" style="1" customWidth="1"/>
    <col min="7" max="7" width="5.33203125" style="9" customWidth="1"/>
    <col min="8" max="8" width="1.6640625" style="9" bestFit="1" customWidth="1"/>
    <col min="9" max="10" width="5.33203125" style="9" customWidth="1"/>
    <col min="11" max="11" width="1.6640625" style="9" bestFit="1" customWidth="1"/>
    <col min="12" max="12" width="5.33203125" style="9" customWidth="1"/>
    <col min="13" max="13" width="3.21875" style="1" customWidth="1"/>
    <col min="14" max="14" width="21.77734375" style="1" bestFit="1" customWidth="1"/>
    <col min="15" max="15" width="8.88671875" style="1"/>
    <col min="16" max="16" width="48.109375" style="1" bestFit="1" customWidth="1"/>
    <col min="17" max="16384" width="8.88671875" style="1"/>
  </cols>
  <sheetData>
    <row r="1" spans="1:16" ht="45" customHeight="1" thickTop="1" x14ac:dyDescent="0.25">
      <c r="A1" s="97" t="s">
        <v>22</v>
      </c>
      <c r="B1" s="98"/>
      <c r="C1" s="98"/>
      <c r="D1" s="98"/>
      <c r="E1" s="98"/>
      <c r="F1" s="98"/>
      <c r="G1" s="98"/>
      <c r="H1" s="98"/>
      <c r="I1" s="98"/>
      <c r="J1" s="98"/>
      <c r="K1" s="98"/>
      <c r="L1" s="99"/>
    </row>
    <row r="2" spans="1:16" ht="38.4" customHeight="1" x14ac:dyDescent="0.25">
      <c r="A2" s="11" t="s">
        <v>1</v>
      </c>
      <c r="B2" s="12" t="s">
        <v>2</v>
      </c>
      <c r="C2" s="100" t="s">
        <v>15</v>
      </c>
      <c r="D2" s="101"/>
      <c r="E2" s="102"/>
      <c r="F2" s="12" t="s">
        <v>14</v>
      </c>
      <c r="G2" s="103" t="s">
        <v>8</v>
      </c>
      <c r="H2" s="103"/>
      <c r="I2" s="103"/>
      <c r="J2" s="103" t="s">
        <v>3</v>
      </c>
      <c r="K2" s="103"/>
      <c r="L2" s="104"/>
      <c r="N2" s="88" t="s">
        <v>108</v>
      </c>
      <c r="O2" s="89"/>
      <c r="P2" s="90"/>
    </row>
    <row r="3" spans="1:16" ht="38.4" customHeight="1" x14ac:dyDescent="0.25">
      <c r="A3" s="21" t="s">
        <v>16</v>
      </c>
      <c r="B3" s="22" t="s">
        <v>17</v>
      </c>
      <c r="C3" s="105" t="s">
        <v>18</v>
      </c>
      <c r="D3" s="105"/>
      <c r="E3" s="105"/>
      <c r="F3" s="22" t="s">
        <v>19</v>
      </c>
      <c r="G3" s="105" t="s">
        <v>20</v>
      </c>
      <c r="H3" s="105"/>
      <c r="I3" s="105"/>
      <c r="J3" s="105" t="s">
        <v>21</v>
      </c>
      <c r="K3" s="105"/>
      <c r="L3" s="106"/>
      <c r="N3" s="91" t="s">
        <v>117</v>
      </c>
      <c r="O3" s="86" t="s">
        <v>109</v>
      </c>
      <c r="P3" s="77" t="s">
        <v>112</v>
      </c>
    </row>
    <row r="4" spans="1:16" ht="27.6" customHeight="1" x14ac:dyDescent="0.25">
      <c r="A4" s="30">
        <v>1</v>
      </c>
      <c r="B4" s="23" t="s">
        <v>101</v>
      </c>
      <c r="C4" s="15">
        <v>4</v>
      </c>
      <c r="D4" s="19" t="s">
        <v>7</v>
      </c>
      <c r="E4" s="16">
        <v>5</v>
      </c>
      <c r="F4" s="49">
        <v>0</v>
      </c>
      <c r="G4" s="15">
        <v>75</v>
      </c>
      <c r="H4" s="19" t="s">
        <v>7</v>
      </c>
      <c r="I4" s="16">
        <v>100</v>
      </c>
      <c r="J4" s="15">
        <v>40</v>
      </c>
      <c r="K4" s="19" t="s">
        <v>7</v>
      </c>
      <c r="L4" s="20">
        <v>45</v>
      </c>
      <c r="N4" s="91"/>
      <c r="O4" s="86"/>
      <c r="P4" s="77" t="s">
        <v>110</v>
      </c>
    </row>
    <row r="5" spans="1:16" ht="34.200000000000003" x14ac:dyDescent="0.25">
      <c r="A5" s="95">
        <v>2</v>
      </c>
      <c r="B5" s="6" t="s">
        <v>93</v>
      </c>
      <c r="C5" s="15">
        <v>6</v>
      </c>
      <c r="D5" s="19" t="s">
        <v>7</v>
      </c>
      <c r="E5" s="16">
        <v>8</v>
      </c>
      <c r="F5" s="14">
        <v>5</v>
      </c>
      <c r="G5" s="15">
        <v>15</v>
      </c>
      <c r="H5" s="19" t="s">
        <v>7</v>
      </c>
      <c r="I5" s="16">
        <v>16</v>
      </c>
      <c r="J5" s="15">
        <v>32</v>
      </c>
      <c r="K5" s="19" t="s">
        <v>7</v>
      </c>
      <c r="L5" s="20">
        <v>40</v>
      </c>
      <c r="N5" s="91"/>
      <c r="O5" s="86"/>
      <c r="P5" s="77" t="s">
        <v>113</v>
      </c>
    </row>
    <row r="6" spans="1:16" ht="34.200000000000003" x14ac:dyDescent="0.25">
      <c r="A6" s="95"/>
      <c r="B6" s="6" t="s">
        <v>94</v>
      </c>
      <c r="C6" s="15">
        <v>8</v>
      </c>
      <c r="D6" s="19" t="s">
        <v>7</v>
      </c>
      <c r="E6" s="16">
        <v>10</v>
      </c>
      <c r="F6" s="14">
        <v>6</v>
      </c>
      <c r="G6" s="15">
        <v>17</v>
      </c>
      <c r="H6" s="19" t="s">
        <v>7</v>
      </c>
      <c r="I6" s="16">
        <v>18</v>
      </c>
      <c r="J6" s="15">
        <v>25</v>
      </c>
      <c r="K6" s="19" t="s">
        <v>7</v>
      </c>
      <c r="L6" s="20">
        <v>32</v>
      </c>
      <c r="N6" s="91"/>
      <c r="O6" s="86"/>
      <c r="P6" s="77" t="s">
        <v>114</v>
      </c>
    </row>
    <row r="7" spans="1:16" ht="27.6" x14ac:dyDescent="0.25">
      <c r="A7" s="95"/>
      <c r="B7" s="6" t="s">
        <v>95</v>
      </c>
      <c r="C7" s="15">
        <v>10</v>
      </c>
      <c r="D7" s="19" t="s">
        <v>7</v>
      </c>
      <c r="E7" s="16">
        <v>12</v>
      </c>
      <c r="F7" s="14">
        <v>7</v>
      </c>
      <c r="G7" s="15">
        <v>19</v>
      </c>
      <c r="H7" s="19" t="s">
        <v>7</v>
      </c>
      <c r="I7" s="16">
        <v>20</v>
      </c>
      <c r="J7" s="15">
        <v>20</v>
      </c>
      <c r="K7" s="19" t="s">
        <v>7</v>
      </c>
      <c r="L7" s="20">
        <v>25</v>
      </c>
    </row>
    <row r="8" spans="1:16" ht="27.6" x14ac:dyDescent="0.25">
      <c r="A8" s="95">
        <v>3</v>
      </c>
      <c r="B8" s="6" t="s">
        <v>96</v>
      </c>
      <c r="C8" s="15">
        <v>6</v>
      </c>
      <c r="D8" s="19" t="s">
        <v>7</v>
      </c>
      <c r="E8" s="16">
        <v>8</v>
      </c>
      <c r="F8" s="14">
        <v>6</v>
      </c>
      <c r="G8" s="15">
        <v>11</v>
      </c>
      <c r="H8" s="19" t="s">
        <v>7</v>
      </c>
      <c r="I8" s="16">
        <v>12</v>
      </c>
      <c r="J8" s="15">
        <v>32</v>
      </c>
      <c r="K8" s="19" t="s">
        <v>7</v>
      </c>
      <c r="L8" s="20">
        <v>40</v>
      </c>
    </row>
    <row r="9" spans="1:16" ht="27.6" x14ac:dyDescent="0.25">
      <c r="A9" s="95"/>
      <c r="B9" s="6" t="s">
        <v>97</v>
      </c>
      <c r="C9" s="15">
        <v>8</v>
      </c>
      <c r="D9" s="19" t="s">
        <v>7</v>
      </c>
      <c r="E9" s="16">
        <v>10</v>
      </c>
      <c r="F9" s="14">
        <v>8</v>
      </c>
      <c r="G9" s="15">
        <v>13</v>
      </c>
      <c r="H9" s="19" t="s">
        <v>7</v>
      </c>
      <c r="I9" s="16">
        <v>14</v>
      </c>
      <c r="J9" s="15">
        <v>25</v>
      </c>
      <c r="K9" s="19" t="s">
        <v>7</v>
      </c>
      <c r="L9" s="20">
        <v>32</v>
      </c>
    </row>
    <row r="10" spans="1:16" ht="27.6" x14ac:dyDescent="0.25">
      <c r="A10" s="95"/>
      <c r="B10" s="6" t="s">
        <v>98</v>
      </c>
      <c r="C10" s="15">
        <v>10</v>
      </c>
      <c r="D10" s="19" t="s">
        <v>7</v>
      </c>
      <c r="E10" s="16">
        <v>12</v>
      </c>
      <c r="F10" s="14">
        <v>9</v>
      </c>
      <c r="G10" s="15">
        <v>15</v>
      </c>
      <c r="H10" s="19" t="s">
        <v>7</v>
      </c>
      <c r="I10" s="16">
        <v>16</v>
      </c>
      <c r="J10" s="15">
        <v>20</v>
      </c>
      <c r="K10" s="19" t="s">
        <v>7</v>
      </c>
      <c r="L10" s="20">
        <v>25</v>
      </c>
    </row>
    <row r="11" spans="1:16" ht="27.6" x14ac:dyDescent="0.25">
      <c r="A11" s="95">
        <v>4</v>
      </c>
      <c r="B11" s="6" t="s">
        <v>90</v>
      </c>
      <c r="C11" s="15">
        <v>10</v>
      </c>
      <c r="D11" s="19" t="s">
        <v>7</v>
      </c>
      <c r="E11" s="16">
        <v>15</v>
      </c>
      <c r="F11" s="15">
        <v>0</v>
      </c>
      <c r="G11" s="15">
        <v>10</v>
      </c>
      <c r="H11" s="19" t="s">
        <v>7</v>
      </c>
      <c r="I11" s="16">
        <v>11</v>
      </c>
      <c r="J11" s="15">
        <v>50</v>
      </c>
      <c r="K11" s="19" t="s">
        <v>7</v>
      </c>
      <c r="L11" s="20">
        <v>60</v>
      </c>
    </row>
    <row r="12" spans="1:16" ht="27.6" x14ac:dyDescent="0.25">
      <c r="A12" s="95"/>
      <c r="B12" s="6" t="s">
        <v>91</v>
      </c>
      <c r="C12" s="15">
        <v>15</v>
      </c>
      <c r="D12" s="19" t="s">
        <v>7</v>
      </c>
      <c r="E12" s="16">
        <v>20</v>
      </c>
      <c r="F12" s="15">
        <v>0</v>
      </c>
      <c r="G12" s="15">
        <v>12</v>
      </c>
      <c r="H12" s="19" t="s">
        <v>7</v>
      </c>
      <c r="I12" s="16">
        <v>13</v>
      </c>
      <c r="J12" s="15">
        <v>40</v>
      </c>
      <c r="K12" s="19" t="s">
        <v>7</v>
      </c>
      <c r="L12" s="20">
        <v>50</v>
      </c>
    </row>
    <row r="13" spans="1:16" ht="27.6" x14ac:dyDescent="0.25">
      <c r="A13" s="95"/>
      <c r="B13" s="6" t="s">
        <v>92</v>
      </c>
      <c r="C13" s="15">
        <v>20</v>
      </c>
      <c r="D13" s="19" t="s">
        <v>7</v>
      </c>
      <c r="E13" s="16">
        <v>25</v>
      </c>
      <c r="F13" s="15">
        <v>0</v>
      </c>
      <c r="G13" s="15">
        <v>14</v>
      </c>
      <c r="H13" s="19" t="s">
        <v>7</v>
      </c>
      <c r="I13" s="16">
        <v>15</v>
      </c>
      <c r="J13" s="15">
        <v>30</v>
      </c>
      <c r="K13" s="19" t="s">
        <v>7</v>
      </c>
      <c r="L13" s="20">
        <v>40</v>
      </c>
    </row>
    <row r="14" spans="1:16" ht="27.6" x14ac:dyDescent="0.25">
      <c r="A14" s="95">
        <v>5</v>
      </c>
      <c r="B14" s="6" t="s">
        <v>87</v>
      </c>
      <c r="C14" s="15">
        <v>23</v>
      </c>
      <c r="D14" s="19" t="s">
        <v>7</v>
      </c>
      <c r="E14" s="16">
        <v>28</v>
      </c>
      <c r="F14" s="15">
        <v>5</v>
      </c>
      <c r="G14" s="15">
        <v>5</v>
      </c>
      <c r="H14" s="19" t="s">
        <v>7</v>
      </c>
      <c r="I14" s="16">
        <v>6</v>
      </c>
      <c r="J14" s="15">
        <v>80</v>
      </c>
      <c r="K14" s="19" t="s">
        <v>7</v>
      </c>
      <c r="L14" s="20">
        <v>90</v>
      </c>
    </row>
    <row r="15" spans="1:16" ht="27.6" x14ac:dyDescent="0.25">
      <c r="A15" s="95"/>
      <c r="B15" s="6" t="s">
        <v>88</v>
      </c>
      <c r="C15" s="15">
        <v>28</v>
      </c>
      <c r="D15" s="19" t="s">
        <v>7</v>
      </c>
      <c r="E15" s="16">
        <v>35</v>
      </c>
      <c r="F15" s="15">
        <v>5</v>
      </c>
      <c r="G15" s="15">
        <v>7</v>
      </c>
      <c r="H15" s="19" t="s">
        <v>7</v>
      </c>
      <c r="I15" s="16">
        <v>8</v>
      </c>
      <c r="J15" s="15">
        <v>70</v>
      </c>
      <c r="K15" s="19" t="s">
        <v>7</v>
      </c>
      <c r="L15" s="20">
        <v>80</v>
      </c>
    </row>
    <row r="16" spans="1:16" ht="27.6" x14ac:dyDescent="0.25">
      <c r="A16" s="95"/>
      <c r="B16" s="6" t="s">
        <v>89</v>
      </c>
      <c r="C16" s="15">
        <v>35</v>
      </c>
      <c r="D16" s="19" t="s">
        <v>7</v>
      </c>
      <c r="E16" s="16">
        <v>45</v>
      </c>
      <c r="F16" s="15">
        <v>5</v>
      </c>
      <c r="G16" s="15">
        <v>9</v>
      </c>
      <c r="H16" s="19" t="s">
        <v>7</v>
      </c>
      <c r="I16" s="16">
        <v>10</v>
      </c>
      <c r="J16" s="15">
        <v>60</v>
      </c>
      <c r="K16" s="19" t="s">
        <v>7</v>
      </c>
      <c r="L16" s="20">
        <v>70</v>
      </c>
    </row>
    <row r="17" spans="1:12" ht="27.6" x14ac:dyDescent="0.25">
      <c r="A17" s="95">
        <v>6</v>
      </c>
      <c r="B17" s="6" t="s">
        <v>99</v>
      </c>
      <c r="C17" s="15">
        <v>18</v>
      </c>
      <c r="D17" s="19" t="s">
        <v>7</v>
      </c>
      <c r="E17" s="16">
        <v>24</v>
      </c>
      <c r="F17" s="15">
        <v>5</v>
      </c>
      <c r="G17" s="15">
        <v>5</v>
      </c>
      <c r="H17" s="19" t="s">
        <v>7</v>
      </c>
      <c r="I17" s="16">
        <v>6</v>
      </c>
      <c r="J17" s="15">
        <v>80</v>
      </c>
      <c r="K17" s="19" t="s">
        <v>7</v>
      </c>
      <c r="L17" s="20">
        <v>90</v>
      </c>
    </row>
    <row r="18" spans="1:12" ht="27.6" x14ac:dyDescent="0.25">
      <c r="A18" s="95"/>
      <c r="B18" s="6" t="s">
        <v>100</v>
      </c>
      <c r="C18" s="15">
        <v>24</v>
      </c>
      <c r="D18" s="19" t="s">
        <v>7</v>
      </c>
      <c r="E18" s="16">
        <v>30</v>
      </c>
      <c r="F18" s="15">
        <v>5</v>
      </c>
      <c r="G18" s="15">
        <v>7</v>
      </c>
      <c r="H18" s="19" t="s">
        <v>7</v>
      </c>
      <c r="I18" s="16">
        <v>8</v>
      </c>
      <c r="J18" s="15">
        <v>70</v>
      </c>
      <c r="K18" s="19" t="s">
        <v>7</v>
      </c>
      <c r="L18" s="20">
        <v>80</v>
      </c>
    </row>
    <row r="19" spans="1:12" ht="27.6" customHeight="1" x14ac:dyDescent="0.25">
      <c r="A19" s="5">
        <v>7</v>
      </c>
      <c r="B19" s="6" t="s">
        <v>4</v>
      </c>
      <c r="C19" s="92" t="s">
        <v>5</v>
      </c>
      <c r="D19" s="93"/>
      <c r="E19" s="93"/>
      <c r="F19" s="93"/>
      <c r="G19" s="93"/>
      <c r="H19" s="93"/>
      <c r="I19" s="93"/>
      <c r="J19" s="93"/>
      <c r="K19" s="93"/>
      <c r="L19" s="96"/>
    </row>
    <row r="20" spans="1:12" ht="27.6" customHeight="1" x14ac:dyDescent="0.25">
      <c r="A20" s="5">
        <v>8</v>
      </c>
      <c r="B20" s="6" t="s">
        <v>102</v>
      </c>
      <c r="C20" s="92" t="s">
        <v>6</v>
      </c>
      <c r="D20" s="93"/>
      <c r="E20" s="93"/>
      <c r="F20" s="93"/>
      <c r="G20" s="93"/>
      <c r="H20" s="93"/>
      <c r="I20" s="94"/>
      <c r="J20" s="15">
        <v>40</v>
      </c>
      <c r="K20" s="19" t="s">
        <v>7</v>
      </c>
      <c r="L20" s="35">
        <v>50</v>
      </c>
    </row>
    <row r="21" spans="1:12" ht="27.6" customHeight="1" x14ac:dyDescent="0.25">
      <c r="A21" s="10">
        <v>9</v>
      </c>
      <c r="B21" s="29" t="s">
        <v>23</v>
      </c>
      <c r="C21" s="40"/>
      <c r="D21" s="38"/>
      <c r="E21" s="39"/>
      <c r="F21" s="37"/>
      <c r="G21" s="40"/>
      <c r="H21" s="41"/>
      <c r="I21" s="42"/>
      <c r="J21" s="43"/>
      <c r="K21" s="44"/>
      <c r="L21" s="36"/>
    </row>
    <row r="22" spans="1:12" ht="27.6" customHeight="1" thickBot="1" x14ac:dyDescent="0.3">
      <c r="A22" s="7"/>
      <c r="B22" s="8"/>
      <c r="C22" s="31"/>
      <c r="D22" s="32"/>
      <c r="E22" s="33"/>
      <c r="F22" s="31"/>
      <c r="G22" s="31"/>
      <c r="H22" s="32"/>
      <c r="I22" s="33"/>
      <c r="J22" s="31"/>
      <c r="K22" s="32"/>
      <c r="L22" s="34"/>
    </row>
    <row r="23" spans="1:12" ht="14.4" thickTop="1" x14ac:dyDescent="0.25"/>
  </sheetData>
  <mergeCells count="17">
    <mergeCell ref="A1:L1"/>
    <mergeCell ref="C2:E2"/>
    <mergeCell ref="G2:I2"/>
    <mergeCell ref="J2:L2"/>
    <mergeCell ref="C3:E3"/>
    <mergeCell ref="G3:I3"/>
    <mergeCell ref="J3:L3"/>
    <mergeCell ref="N2:P2"/>
    <mergeCell ref="N3:N6"/>
    <mergeCell ref="O3:O6"/>
    <mergeCell ref="C20:I20"/>
    <mergeCell ref="A5:A7"/>
    <mergeCell ref="A8:A10"/>
    <mergeCell ref="A11:A13"/>
    <mergeCell ref="A14:A16"/>
    <mergeCell ref="A17:A18"/>
    <mergeCell ref="C19:L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A7D8-0AAC-49CF-B840-4BC6F0108370}">
  <dimension ref="A1:N13"/>
  <sheetViews>
    <sheetView workbookViewId="0">
      <selection activeCell="L4" sqref="L4"/>
    </sheetView>
  </sheetViews>
  <sheetFormatPr defaultRowHeight="13.8" x14ac:dyDescent="0.25"/>
  <cols>
    <col min="1" max="1" width="11.33203125" style="1" bestFit="1" customWidth="1"/>
    <col min="2" max="2" width="4" style="1" bestFit="1" customWidth="1"/>
    <col min="3" max="3" width="1.6640625" style="1" bestFit="1" customWidth="1"/>
    <col min="4" max="4" width="4" style="1" bestFit="1" customWidth="1"/>
    <col min="5" max="5" width="3.5546875" style="1" bestFit="1" customWidth="1"/>
    <col min="6" max="7" width="10.77734375" style="1" bestFit="1" customWidth="1"/>
    <col min="8" max="8" width="4.5546875" style="1" bestFit="1" customWidth="1"/>
    <col min="9" max="9" width="1.6640625" style="1" bestFit="1" customWidth="1"/>
    <col min="10" max="10" width="5.109375" style="1" bestFit="1" customWidth="1"/>
    <col min="11" max="11" width="8.88671875" style="1"/>
    <col min="12" max="12" width="65.5546875" style="1" bestFit="1" customWidth="1"/>
    <col min="13" max="13" width="8.88671875" style="1"/>
    <col min="14" max="14" width="58.109375" style="1" bestFit="1" customWidth="1"/>
    <col min="15" max="16384" width="8.88671875" style="1"/>
  </cols>
  <sheetData>
    <row r="1" spans="1:14" ht="25.2" x14ac:dyDescent="0.25">
      <c r="A1" s="107" t="s">
        <v>86</v>
      </c>
      <c r="B1" s="107"/>
      <c r="C1" s="107"/>
      <c r="D1" s="107"/>
      <c r="E1" s="107"/>
      <c r="F1" s="107"/>
      <c r="G1" s="107"/>
      <c r="H1" s="107"/>
      <c r="I1" s="107"/>
      <c r="J1" s="107"/>
    </row>
    <row r="2" spans="1:14" ht="24.6" x14ac:dyDescent="0.25">
      <c r="A2" s="54" t="s">
        <v>76</v>
      </c>
      <c r="B2" s="57">
        <v>25</v>
      </c>
      <c r="C2" s="58" t="s">
        <v>7</v>
      </c>
      <c r="D2" s="59">
        <v>40</v>
      </c>
      <c r="E2" s="59" t="s">
        <v>77</v>
      </c>
      <c r="F2" s="59" t="s">
        <v>78</v>
      </c>
      <c r="G2" s="59" t="s">
        <v>80</v>
      </c>
      <c r="H2" s="60">
        <v>25</v>
      </c>
      <c r="I2" s="61" t="s">
        <v>7</v>
      </c>
      <c r="J2" s="62">
        <v>40</v>
      </c>
      <c r="L2" s="88" t="s">
        <v>108</v>
      </c>
      <c r="M2" s="89"/>
      <c r="N2" s="90"/>
    </row>
    <row r="3" spans="1:14" ht="20.399999999999999" x14ac:dyDescent="0.25">
      <c r="A3" s="55"/>
      <c r="B3" s="63">
        <v>40</v>
      </c>
      <c r="C3" s="46" t="s">
        <v>7</v>
      </c>
      <c r="D3" s="1">
        <v>55</v>
      </c>
      <c r="E3" s="1" t="s">
        <v>77</v>
      </c>
      <c r="F3" s="1" t="s">
        <v>79</v>
      </c>
      <c r="H3" s="47">
        <f>B3/2</f>
        <v>20</v>
      </c>
      <c r="I3" s="48" t="s">
        <v>7</v>
      </c>
      <c r="J3" s="64">
        <f>D3/2</f>
        <v>27.5</v>
      </c>
      <c r="L3" s="70" t="s">
        <v>116</v>
      </c>
      <c r="M3" s="75" t="s">
        <v>109</v>
      </c>
      <c r="N3" s="71" t="s">
        <v>115</v>
      </c>
    </row>
    <row r="4" spans="1:14" x14ac:dyDescent="0.25">
      <c r="A4" s="55"/>
      <c r="B4" s="63">
        <v>55</v>
      </c>
      <c r="C4" s="46" t="s">
        <v>7</v>
      </c>
      <c r="D4" s="1">
        <v>70</v>
      </c>
      <c r="E4" s="1" t="s">
        <v>77</v>
      </c>
      <c r="F4" s="1" t="s">
        <v>81</v>
      </c>
      <c r="H4" s="47">
        <f>B4/3</f>
        <v>18.333333333333332</v>
      </c>
      <c r="I4" s="48" t="s">
        <v>7</v>
      </c>
      <c r="J4" s="64">
        <f>D4/3</f>
        <v>23.333333333333332</v>
      </c>
      <c r="L4" s="72"/>
      <c r="M4" s="73"/>
      <c r="N4" s="74"/>
    </row>
    <row r="5" spans="1:14" x14ac:dyDescent="0.25">
      <c r="A5" s="55"/>
      <c r="B5" s="63">
        <v>70</v>
      </c>
      <c r="C5" s="46" t="s">
        <v>7</v>
      </c>
      <c r="D5" s="1">
        <v>77</v>
      </c>
      <c r="E5" s="1" t="s">
        <v>77</v>
      </c>
      <c r="F5" s="1" t="s">
        <v>82</v>
      </c>
      <c r="H5" s="47">
        <f>B5/3</f>
        <v>23.333333333333332</v>
      </c>
      <c r="I5" s="48" t="s">
        <v>7</v>
      </c>
      <c r="J5" s="64">
        <f>D5/3</f>
        <v>25.666666666666668</v>
      </c>
      <c r="L5" s="72"/>
      <c r="M5" s="73"/>
      <c r="N5" s="74"/>
    </row>
    <row r="6" spans="1:14" x14ac:dyDescent="0.25">
      <c r="A6" s="54" t="s">
        <v>83</v>
      </c>
      <c r="B6" s="57">
        <v>25</v>
      </c>
      <c r="C6" s="58" t="s">
        <v>7</v>
      </c>
      <c r="D6" s="59">
        <v>45</v>
      </c>
      <c r="E6" s="59" t="s">
        <v>77</v>
      </c>
      <c r="F6" s="59" t="s">
        <v>78</v>
      </c>
      <c r="G6" s="59"/>
      <c r="H6" s="60">
        <f>B6/1</f>
        <v>25</v>
      </c>
      <c r="I6" s="61" t="s">
        <v>7</v>
      </c>
      <c r="J6" s="62">
        <f>D6/1</f>
        <v>45</v>
      </c>
    </row>
    <row r="7" spans="1:14" ht="27.6" customHeight="1" x14ac:dyDescent="0.25">
      <c r="A7" s="55"/>
      <c r="B7" s="63">
        <v>45</v>
      </c>
      <c r="C7" s="46" t="s">
        <v>7</v>
      </c>
      <c r="D7" s="1">
        <v>70</v>
      </c>
      <c r="E7" s="1" t="s">
        <v>77</v>
      </c>
      <c r="F7" s="1" t="s">
        <v>79</v>
      </c>
      <c r="H7" s="47">
        <f>B7/2</f>
        <v>22.5</v>
      </c>
      <c r="I7" s="48" t="s">
        <v>7</v>
      </c>
      <c r="J7" s="64">
        <f>D7/2</f>
        <v>35</v>
      </c>
    </row>
    <row r="8" spans="1:14" ht="27.6" customHeight="1" x14ac:dyDescent="0.25">
      <c r="A8" s="55"/>
      <c r="B8" s="63">
        <v>70</v>
      </c>
      <c r="C8" s="46" t="s">
        <v>7</v>
      </c>
      <c r="D8" s="1">
        <v>100</v>
      </c>
      <c r="E8" s="1" t="s">
        <v>77</v>
      </c>
      <c r="F8" s="1" t="s">
        <v>81</v>
      </c>
      <c r="H8" s="47">
        <f>B8/3</f>
        <v>23.333333333333332</v>
      </c>
      <c r="I8" s="48" t="s">
        <v>7</v>
      </c>
      <c r="J8" s="64">
        <f>D8/3</f>
        <v>33.333333333333336</v>
      </c>
    </row>
    <row r="9" spans="1:14" ht="27.6" customHeight="1" x14ac:dyDescent="0.25">
      <c r="A9" s="55"/>
      <c r="B9" s="63">
        <v>100</v>
      </c>
      <c r="C9" s="46" t="s">
        <v>7</v>
      </c>
      <c r="D9" s="1">
        <v>125</v>
      </c>
      <c r="E9" s="1" t="s">
        <v>77</v>
      </c>
      <c r="F9" s="1" t="s">
        <v>82</v>
      </c>
      <c r="H9" s="47">
        <f>B9/4</f>
        <v>25</v>
      </c>
      <c r="I9" s="48" t="s">
        <v>7</v>
      </c>
      <c r="J9" s="64">
        <f>D9/4</f>
        <v>31.25</v>
      </c>
    </row>
    <row r="10" spans="1:14" ht="27.6" customHeight="1" x14ac:dyDescent="0.25">
      <c r="A10" s="56"/>
      <c r="B10" s="65" t="s">
        <v>84</v>
      </c>
      <c r="C10" s="66"/>
      <c r="D10" s="66"/>
      <c r="E10" s="66"/>
      <c r="F10" s="66" t="s">
        <v>85</v>
      </c>
      <c r="G10" s="66"/>
      <c r="H10" s="67">
        <f>125/5</f>
        <v>25</v>
      </c>
      <c r="I10" s="68" t="s">
        <v>7</v>
      </c>
      <c r="J10" s="69"/>
    </row>
    <row r="11" spans="1:14" x14ac:dyDescent="0.25">
      <c r="C11" s="46"/>
      <c r="H11" s="47"/>
      <c r="I11" s="48"/>
      <c r="J11" s="47"/>
    </row>
    <row r="12" spans="1:14" x14ac:dyDescent="0.25">
      <c r="C12" s="46"/>
      <c r="H12" s="47"/>
      <c r="I12" s="48"/>
      <c r="J12" s="47"/>
    </row>
    <row r="13" spans="1:14" x14ac:dyDescent="0.25">
      <c r="H13" s="47"/>
      <c r="I13" s="48"/>
      <c r="J13" s="47"/>
    </row>
  </sheetData>
  <mergeCells count="2">
    <mergeCell ref="A1:J1"/>
    <mergeCell ref="L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29BF9-F4E9-4670-9737-5FB448CFF679}">
  <dimension ref="A1:Z16"/>
  <sheetViews>
    <sheetView tabSelected="1" workbookViewId="0">
      <selection activeCell="C16" sqref="C16"/>
    </sheetView>
  </sheetViews>
  <sheetFormatPr defaultRowHeight="16.8" x14ac:dyDescent="0.3"/>
  <cols>
    <col min="1" max="1" width="24.109375" style="2" bestFit="1" customWidth="1"/>
    <col min="2" max="2" width="29.44140625" style="2" bestFit="1" customWidth="1"/>
    <col min="3" max="3" width="29.5546875" style="2" bestFit="1" customWidth="1"/>
    <col min="4" max="4" width="8.88671875" style="2"/>
    <col min="27" max="16384" width="8.88671875" style="2"/>
  </cols>
  <sheetData>
    <row r="1" spans="1:4" ht="19.8" customHeight="1" x14ac:dyDescent="0.3">
      <c r="A1" s="110" t="s">
        <v>0</v>
      </c>
      <c r="B1" s="113"/>
      <c r="C1" s="111"/>
    </row>
    <row r="2" spans="1:4" ht="18.600000000000001" x14ac:dyDescent="0.3">
      <c r="A2" s="110" t="s">
        <v>12</v>
      </c>
      <c r="B2" s="111"/>
      <c r="C2" s="78" t="s">
        <v>13</v>
      </c>
      <c r="D2" s="114" t="s">
        <v>119</v>
      </c>
    </row>
    <row r="3" spans="1:4" ht="38.4" x14ac:dyDescent="0.3">
      <c r="A3" s="50" t="s">
        <v>26</v>
      </c>
      <c r="B3" s="51" t="s">
        <v>103</v>
      </c>
      <c r="C3" s="50" t="s">
        <v>23</v>
      </c>
      <c r="D3" s="114"/>
    </row>
    <row r="4" spans="1:4" ht="38.4" x14ac:dyDescent="0.3">
      <c r="A4" s="50" t="s">
        <v>104</v>
      </c>
      <c r="B4" s="51" t="s">
        <v>105</v>
      </c>
      <c r="C4" s="50" t="s">
        <v>23</v>
      </c>
      <c r="D4" s="114"/>
    </row>
    <row r="5" spans="1:4" ht="42" x14ac:dyDescent="0.3">
      <c r="A5" s="50" t="s">
        <v>34</v>
      </c>
      <c r="B5" s="51" t="s">
        <v>106</v>
      </c>
      <c r="C5" s="50" t="s">
        <v>93</v>
      </c>
      <c r="D5" s="114">
        <v>4</v>
      </c>
    </row>
    <row r="6" spans="1:4" ht="42" x14ac:dyDescent="0.3">
      <c r="A6" s="50" t="s">
        <v>34</v>
      </c>
      <c r="B6" s="51" t="s">
        <v>107</v>
      </c>
      <c r="C6" s="50" t="s">
        <v>87</v>
      </c>
      <c r="D6" s="114">
        <v>16</v>
      </c>
    </row>
    <row r="7" spans="1:4" ht="19.2" hidden="1" x14ac:dyDescent="0.3">
      <c r="A7" s="50"/>
      <c r="B7" s="53"/>
      <c r="C7" s="52"/>
    </row>
    <row r="8" spans="1:4" ht="19.2" hidden="1" x14ac:dyDescent="0.3">
      <c r="A8" s="50"/>
      <c r="B8" s="53"/>
      <c r="C8" s="52"/>
    </row>
    <row r="9" spans="1:4" ht="19.2" hidden="1" x14ac:dyDescent="0.3">
      <c r="A9" s="50"/>
      <c r="B9" s="53"/>
      <c r="C9" s="52"/>
    </row>
    <row r="10" spans="1:4" ht="19.2" hidden="1" x14ac:dyDescent="0.3">
      <c r="A10" s="50"/>
      <c r="B10" s="53"/>
      <c r="C10" s="52"/>
    </row>
    <row r="11" spans="1:4" ht="19.2" hidden="1" x14ac:dyDescent="0.3">
      <c r="A11" s="50"/>
      <c r="B11" s="53"/>
      <c r="C11" s="52"/>
    </row>
    <row r="12" spans="1:4" ht="19.2" hidden="1" x14ac:dyDescent="0.3">
      <c r="A12" s="50"/>
      <c r="B12" s="53"/>
      <c r="C12" s="52"/>
    </row>
    <row r="13" spans="1:4" ht="18.600000000000001" customHeight="1" x14ac:dyDescent="0.3">
      <c r="A13" s="112"/>
      <c r="B13" s="112"/>
      <c r="C13" s="112"/>
    </row>
    <row r="14" spans="1:4" x14ac:dyDescent="0.3">
      <c r="A14" s="108"/>
      <c r="B14" s="109"/>
      <c r="C14" s="76"/>
    </row>
    <row r="15" spans="1:4" x14ac:dyDescent="0.3">
      <c r="A15" s="108"/>
      <c r="B15" s="109"/>
      <c r="C15" s="76"/>
    </row>
    <row r="16" spans="1:4" x14ac:dyDescent="0.3">
      <c r="A16" s="108"/>
      <c r="B16" s="109"/>
      <c r="C16" s="76"/>
    </row>
  </sheetData>
  <mergeCells count="5">
    <mergeCell ref="A14:A16"/>
    <mergeCell ref="B14:B16"/>
    <mergeCell ref="A2:B2"/>
    <mergeCell ref="A13:C13"/>
    <mergeCell ref="A1:C1"/>
  </mergeCells>
  <phoneticPr fontId="15" type="noConversion"/>
  <dataValidations count="1">
    <dataValidation type="list" allowBlank="1" showInputMessage="1" showErrorMessage="1" sqref="A3:A12 C3:C12" xr:uid="{BF52C9E0-9FCF-49EC-912A-1DF8C919AD40}">
      <formula1>#REF!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Bảng hệ số thang bộ</vt:lpstr>
      <vt:lpstr>Bảng kết hợp</vt:lpstr>
      <vt:lpstr>Bảng Định mức</vt:lpstr>
      <vt:lpstr>Bảng Phân khu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TranThanhQuy</dc:creator>
  <cp:lastModifiedBy>THANG LE</cp:lastModifiedBy>
  <dcterms:created xsi:type="dcterms:W3CDTF">2023-03-02T07:45:23Z</dcterms:created>
  <dcterms:modified xsi:type="dcterms:W3CDTF">2025-05-14T09:43:41Z</dcterms:modified>
</cp:coreProperties>
</file>