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FF53B553-7C19-41B6-962B-603C33AD2EFE}" xr6:coauthVersionLast="47" xr6:coauthVersionMax="47" xr10:uidLastSave="{00000000-0000-0000-0000-000000000000}"/>
  <bookViews>
    <workbookView xWindow="72" yWindow="120" windowWidth="22992" windowHeight="11892" tabRatio="834" xr2:uid="{735DB18D-B3C1-4F50-9722-9235DA91A0BB}"/>
  </bookViews>
  <sheets>
    <sheet name="ThangDung_B" sheetId="10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E7" i="10" s="1"/>
  <c r="D6" i="10"/>
  <c r="E6" i="10" s="1"/>
  <c r="C7" i="10"/>
  <c r="M7" i="10" l="1"/>
  <c r="M6" i="10"/>
  <c r="K7" i="10"/>
  <c r="K6" i="10"/>
  <c r="J7" i="10"/>
  <c r="J6" i="10"/>
  <c r="I7" i="10"/>
  <c r="I6" i="10"/>
  <c r="H6" i="10"/>
  <c r="C13" i="10"/>
  <c r="C14" i="10" s="1"/>
  <c r="C15" i="10" s="1"/>
  <c r="C16" i="10" s="1"/>
  <c r="C17" i="10" s="1"/>
  <c r="C18" i="10" s="1"/>
  <c r="C19" i="10" s="1"/>
  <c r="C12" i="10"/>
  <c r="H7" i="10"/>
  <c r="F7" i="10"/>
  <c r="F6" i="10"/>
  <c r="O8" i="10"/>
  <c r="M8" i="10"/>
  <c r="L8" i="10"/>
  <c r="K8" i="10"/>
  <c r="J8" i="10"/>
  <c r="I8" i="10"/>
  <c r="H8" i="10"/>
  <c r="G8" i="10"/>
  <c r="F8" i="10"/>
  <c r="O7" i="10"/>
  <c r="L7" i="10"/>
  <c r="G7" i="10"/>
  <c r="O6" i="10"/>
  <c r="L6" i="10"/>
  <c r="G6" i="10"/>
  <c r="C6" i="10"/>
  <c r="O5" i="10"/>
  <c r="M5" i="10"/>
  <c r="L5" i="10"/>
  <c r="K5" i="10"/>
  <c r="J5" i="10"/>
  <c r="I5" i="10"/>
  <c r="H5" i="10"/>
  <c r="G5" i="10"/>
  <c r="F5" i="10"/>
  <c r="O4" i="10"/>
  <c r="M4" i="10"/>
  <c r="L4" i="10"/>
  <c r="K4" i="10"/>
  <c r="J4" i="10"/>
  <c r="I4" i="10"/>
  <c r="H4" i="10"/>
  <c r="G4" i="10"/>
  <c r="F4" i="10"/>
  <c r="P5" i="10" l="1"/>
  <c r="N5" i="10"/>
  <c r="P4" i="10"/>
  <c r="P8" i="10"/>
  <c r="N4" i="10"/>
  <c r="N8" i="10"/>
  <c r="N7" i="10"/>
  <c r="N6" i="10"/>
  <c r="P6" i="10"/>
  <c r="P7" i="10"/>
  <c r="N9" i="10" l="1"/>
  <c r="P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TranThanhQuy</author>
  </authors>
  <commentList>
    <comment ref="E2" authorId="0" shapeId="0" xr:uid="{DC5C630C-AC40-41CB-8DCE-70344FBADB8A}">
      <text>
        <r>
          <rPr>
            <b/>
            <sz val="9"/>
            <color indexed="81"/>
            <rFont val="Tahoma"/>
            <family val="2"/>
          </rPr>
          <t>Số người có nhu cầu sử dụng thang trong công trình</t>
        </r>
      </text>
    </comment>
    <comment ref="E3" authorId="0" shapeId="0" xr:uid="{68141789-2CB7-4EF8-877D-14FE7D145DA3}">
      <text>
        <r>
          <rPr>
            <b/>
            <sz val="9"/>
            <color indexed="81"/>
            <rFont val="Tahoma"/>
            <family val="2"/>
          </rPr>
          <t>Ssd = Sxd*K1</t>
        </r>
      </text>
    </comment>
  </commentList>
</comments>
</file>

<file path=xl/sharedStrings.xml><?xml version="1.0" encoding="utf-8"?>
<sst xmlns="http://schemas.openxmlformats.org/spreadsheetml/2006/main" count="27" uniqueCount="27">
  <si>
    <t>÷</t>
  </si>
  <si>
    <t>KẾT QUẢ</t>
  </si>
  <si>
    <t>TỔNG CỘNG</t>
  </si>
  <si>
    <r>
      <t>S</t>
    </r>
    <r>
      <rPr>
        <b/>
        <vertAlign val="subscript"/>
        <sz val="15"/>
        <color theme="1"/>
        <rFont val="Times New Roman"/>
        <family val="1"/>
      </rPr>
      <t>XD</t>
    </r>
  </si>
  <si>
    <r>
      <t>K</t>
    </r>
    <r>
      <rPr>
        <b/>
        <vertAlign val="subscript"/>
        <sz val="15"/>
        <color theme="1"/>
        <rFont val="Times New Roman"/>
        <family val="1"/>
      </rPr>
      <t>1</t>
    </r>
  </si>
  <si>
    <r>
      <t>B</t>
    </r>
    <r>
      <rPr>
        <b/>
        <vertAlign val="subscript"/>
        <sz val="15"/>
        <color theme="1"/>
        <rFont val="Times New Roman"/>
        <family val="1"/>
      </rPr>
      <t>SD</t>
    </r>
    <r>
      <rPr>
        <b/>
        <sz val="15"/>
        <color theme="1"/>
        <rFont val="Times New Roman"/>
        <family val="1"/>
      </rPr>
      <t>=S</t>
    </r>
    <r>
      <rPr>
        <b/>
        <vertAlign val="subscript"/>
        <sz val="15"/>
        <color theme="1"/>
        <rFont val="Times New Roman"/>
        <family val="1"/>
      </rPr>
      <t>SD</t>
    </r>
    <r>
      <rPr>
        <b/>
        <sz val="15"/>
        <color theme="1"/>
        <rFont val="Times New Roman"/>
        <family val="1"/>
      </rPr>
      <t>/S</t>
    </r>
    <r>
      <rPr>
        <b/>
        <vertAlign val="subscript"/>
        <sz val="15"/>
        <color theme="1"/>
        <rFont val="Times New Roman"/>
        <family val="1"/>
      </rPr>
      <t>ĐM</t>
    </r>
  </si>
  <si>
    <r>
      <t>K</t>
    </r>
    <r>
      <rPr>
        <b/>
        <vertAlign val="subscript"/>
        <sz val="15"/>
        <color theme="1"/>
        <rFont val="Times New Roman"/>
        <family val="1"/>
      </rPr>
      <t>TB</t>
    </r>
  </si>
  <si>
    <r>
      <t>B</t>
    </r>
    <r>
      <rPr>
        <b/>
        <vertAlign val="subscript"/>
        <sz val="15"/>
        <color theme="1"/>
        <rFont val="Times New Roman"/>
        <family val="1"/>
      </rPr>
      <t xml:space="preserve">VL
</t>
    </r>
    <r>
      <rPr>
        <b/>
        <sz val="15"/>
        <color theme="1"/>
        <rFont val="Times New Roman"/>
        <family val="1"/>
      </rPr>
      <t>(%)</t>
    </r>
  </si>
  <si>
    <r>
      <t>B</t>
    </r>
    <r>
      <rPr>
        <b/>
        <vertAlign val="subscript"/>
        <sz val="15"/>
        <color theme="1"/>
        <rFont val="Times New Roman"/>
        <family val="1"/>
      </rPr>
      <t>TT</t>
    </r>
    <r>
      <rPr>
        <b/>
        <vertAlign val="superscript"/>
        <sz val="15"/>
        <color theme="1"/>
        <rFont val="Times New Roman"/>
        <family val="1"/>
      </rPr>
      <t>05'</t>
    </r>
    <r>
      <rPr>
        <b/>
        <sz val="15"/>
        <color theme="1"/>
        <rFont val="Times New Roman"/>
        <family val="1"/>
      </rPr>
      <t xml:space="preserve">
(%)</t>
    </r>
  </si>
  <si>
    <r>
      <t>S</t>
    </r>
    <r>
      <rPr>
        <b/>
        <vertAlign val="subscript"/>
        <sz val="15"/>
        <color theme="1"/>
        <rFont val="Times New Roman"/>
        <family val="1"/>
      </rPr>
      <t>SD</t>
    </r>
  </si>
  <si>
    <r>
      <t>S</t>
    </r>
    <r>
      <rPr>
        <b/>
        <vertAlign val="subscript"/>
        <sz val="15"/>
        <color theme="1"/>
        <rFont val="Times New Roman"/>
        <family val="1"/>
      </rPr>
      <t>ĐM</t>
    </r>
  </si>
  <si>
    <t>Nhập K1 (tìm ở cột E từ hàng 6 đến 7)</t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</si>
  <si>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 xml:space="preserve"> tính bằng công thức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</si>
  <si>
    <r>
      <t xml:space="preserve">Nhập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XD</t>
    </r>
  </si>
  <si>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 xml:space="preserve"> = 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XD</t>
    </r>
    <r>
      <rPr>
        <sz val="13"/>
        <color theme="1"/>
        <rFont val="Times New Roman"/>
        <family val="1"/>
      </rPr>
      <t>*K1</t>
    </r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</si>
  <si>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13"/>
        <color theme="1"/>
        <rFont val="Times New Roman"/>
        <family val="1"/>
      </rPr>
      <t xml:space="preserve"> tìm ở bảng Kết hợp cột 6 với chức năng phù hợp</t>
    </r>
  </si>
  <si>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 xml:space="preserve"> tìm ở bảng Kết hợp vói giá trị Min ở cột 3 và giá trị Max ở cột 5 với chức năng phù hợp</t>
    </r>
  </si>
  <si>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</t>
    </r>
    <r>
      <rPr>
        <sz val="13"/>
        <color theme="1"/>
        <rFont val="Times New Roman"/>
        <family val="1"/>
      </rPr>
      <t xml:space="preserve"> tìm ở bảng Hệ số thang bộ ở cột 3 với tầng phù hợp</t>
    </r>
  </si>
  <si>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</t>
    </r>
    <r>
      <rPr>
        <sz val="13"/>
        <color theme="1"/>
        <rFont val="Times New Roman"/>
        <family val="1"/>
      </rPr>
      <t xml:space="preserve"> tìm ở bảng Kết hợp giá trị Min ở cột 7 và giá trị Max ở cột 9</t>
    </r>
  </si>
  <si>
    <r>
      <t>Kết quả tính Min = ((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>)*</t>
    </r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TB)*(</t>
    </r>
    <r>
      <rPr>
        <sz val="13"/>
        <color theme="1"/>
        <rFont val="Times New Roman"/>
        <family val="1"/>
      </rPr>
      <t>1</t>
    </r>
    <r>
      <rPr>
        <b/>
        <sz val="8"/>
        <color theme="1"/>
        <rFont val="Times New Roman"/>
        <family val="1"/>
      </rPr>
      <t>+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8"/>
        <color theme="1"/>
        <rFont val="Times New Roman"/>
        <family val="1"/>
      </rPr>
      <t>%</t>
    </r>
    <r>
      <rPr>
        <b/>
        <sz val="8"/>
        <color theme="1"/>
        <rFont val="Times New Roman"/>
        <family val="1"/>
      </rPr>
      <t>)*(Min(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TT)</t>
    </r>
    <r>
      <rPr>
        <b/>
        <sz val="13"/>
        <color theme="1"/>
        <rFont val="Times New Roman"/>
        <family val="1"/>
      </rPr>
      <t>%/5</t>
    </r>
    <r>
      <rPr>
        <b/>
        <sz val="8"/>
        <color theme="1"/>
        <rFont val="Times New Roman"/>
        <family val="1"/>
      </rPr>
      <t>)</t>
    </r>
  </si>
  <si>
    <r>
      <t>Kết quả tính Max = ((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SD</t>
    </r>
    <r>
      <rPr>
        <sz val="13"/>
        <color theme="1"/>
        <rFont val="Times New Roman"/>
        <family val="1"/>
      </rPr>
      <t>/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ĐM</t>
    </r>
    <r>
      <rPr>
        <sz val="13"/>
        <color theme="1"/>
        <rFont val="Times New Roman"/>
        <family val="1"/>
      </rPr>
      <t>)*</t>
    </r>
    <r>
      <rPr>
        <b/>
        <sz val="16"/>
        <color theme="1"/>
        <rFont val="Times New Roman"/>
        <family val="1"/>
      </rPr>
      <t>K</t>
    </r>
    <r>
      <rPr>
        <b/>
        <sz val="8"/>
        <color theme="1"/>
        <rFont val="Times New Roman"/>
        <family val="1"/>
      </rPr>
      <t>TB)*(</t>
    </r>
    <r>
      <rPr>
        <sz val="13"/>
        <color theme="1"/>
        <rFont val="Times New Roman"/>
        <family val="1"/>
      </rPr>
      <t>1</t>
    </r>
    <r>
      <rPr>
        <b/>
        <sz val="8"/>
        <color theme="1"/>
        <rFont val="Times New Roman"/>
        <family val="1"/>
      </rPr>
      <t>+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VL</t>
    </r>
    <r>
      <rPr>
        <sz val="8"/>
        <color theme="1"/>
        <rFont val="Times New Roman"/>
        <family val="1"/>
      </rPr>
      <t>%</t>
    </r>
    <r>
      <rPr>
        <b/>
        <sz val="8"/>
        <color theme="1"/>
        <rFont val="Times New Roman"/>
        <family val="1"/>
      </rPr>
      <t>)*(Max(</t>
    </r>
    <r>
      <rPr>
        <b/>
        <sz val="16"/>
        <color theme="1"/>
        <rFont val="Times New Roman"/>
        <family val="1"/>
      </rPr>
      <t>B</t>
    </r>
    <r>
      <rPr>
        <b/>
        <sz val="8"/>
        <color theme="1"/>
        <rFont val="Times New Roman"/>
        <family val="1"/>
      </rPr>
      <t>TT)</t>
    </r>
    <r>
      <rPr>
        <b/>
        <sz val="13"/>
        <color theme="1"/>
        <rFont val="Times New Roman"/>
        <family val="1"/>
      </rPr>
      <t>%/5</t>
    </r>
    <r>
      <rPr>
        <b/>
        <sz val="8"/>
        <color theme="1"/>
        <rFont val="Times New Roman"/>
        <family val="1"/>
      </rPr>
      <t>)</t>
    </r>
  </si>
  <si>
    <t>Chức năng :</t>
  </si>
  <si>
    <t>Quy trình tính toán</t>
  </si>
  <si>
    <t>TÍNH THANG ĐỨNG</t>
  </si>
  <si>
    <t>NHẬP DỮ LIỆU ĐẦU VÀO</t>
  </si>
  <si>
    <r>
      <t>Diện tích Xây dựng (</t>
    </r>
    <r>
      <rPr>
        <b/>
        <sz val="16"/>
        <color theme="1"/>
        <rFont val="Times New Roman"/>
        <family val="1"/>
      </rPr>
      <t>S</t>
    </r>
    <r>
      <rPr>
        <b/>
        <sz val="8"/>
        <color theme="1"/>
        <rFont val="Times New Roman"/>
        <family val="1"/>
      </rPr>
      <t>XD</t>
    </r>
    <r>
      <rPr>
        <b/>
        <sz val="13"/>
        <color theme="1"/>
        <rFont val="Times New Roman"/>
        <family val="1"/>
      </rPr>
      <t xml:space="preserve">) = </t>
    </r>
  </si>
  <si>
    <t>Vị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</si>
</sst>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vertAlign val="subscript"/>
      <sz val="15"/>
      <color theme="1"/>
      <name val="Times New Roman"/>
      <family val="1"/>
    </font>
    <font>
      <b/>
      <vertAlign val="superscript"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8"/>
      <color theme="1"/>
      <name val="Times New Roman"/>
      <family val="1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7" fillId="2" borderId="3" xfId="1" quotePrefix="1" applyNumberFormat="1" applyFont="1" applyFill="1" applyBorder="1" applyAlignment="1">
      <alignment horizontal="right" vertical="center"/>
    </xf>
    <xf numFmtId="0" fontId="7" fillId="2" borderId="2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right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164" fontId="7" fillId="2" borderId="3" xfId="1" quotePrefix="1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left" vertical="center"/>
    </xf>
    <xf numFmtId="165" fontId="8" fillId="2" borderId="3" xfId="1" quotePrefix="1" applyNumberFormat="1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43" fontId="7" fillId="2" borderId="3" xfId="1" applyFont="1" applyFill="1" applyBorder="1" applyAlignment="1">
      <alignment horizontal="center" vertical="center"/>
    </xf>
    <xf numFmtId="2" fontId="7" fillId="2" borderId="3" xfId="0" quotePrefix="1" applyNumberFormat="1" applyFont="1" applyFill="1" applyBorder="1" applyAlignment="1">
      <alignment horizontal="center" vertical="center"/>
    </xf>
    <xf numFmtId="0" fontId="7" fillId="2" borderId="3" xfId="0" applyFont="1" applyFill="1" applyBorder="1"/>
    <xf numFmtId="165" fontId="13" fillId="2" borderId="4" xfId="1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" fontId="15" fillId="0" borderId="0" xfId="0" quotePrefix="1" applyNumberFormat="1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164" fontId="7" fillId="2" borderId="2" xfId="1" applyNumberFormat="1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 wrapText="1"/>
    </xf>
    <xf numFmtId="164" fontId="7" fillId="2" borderId="1" xfId="1" applyNumberFormat="1" applyFont="1" applyFill="1" applyBorder="1" applyAlignment="1">
      <alignment horizontal="center" vertical="center"/>
    </xf>
    <xf numFmtId="41" fontId="7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" fontId="4" fillId="0" borderId="0" xfId="0" quotePrefix="1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6" fmlaRange="'[1]Bảng Phân khu'!$A$3:$B$6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5714</xdr:colOff>
          <xdr:row>4</xdr:row>
          <xdr:rowOff>11430</xdr:rowOff>
        </xdr:from>
        <xdr:to>
          <xdr:col>1</xdr:col>
          <xdr:colOff>2524125</xdr:colOff>
          <xdr:row>4</xdr:row>
          <xdr:rowOff>323850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ython\FileTinh%20-%20th&#7847;y%20Qu&#253;%20-%20Testing%20-%20Data.xlsx" TargetMode="External"/><Relationship Id="rId1" Type="http://schemas.openxmlformats.org/officeDocument/2006/relationships/externalLinkPath" Target="FileTinh%20-%20th&#7847;y%20Qu&#253;%20-%20Testing%20-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ảng hệ số thang bộ"/>
      <sheetName val="Bảng kết hợp"/>
      <sheetName val="Bảng Định mức"/>
      <sheetName val="Bảng Phân khu"/>
    </sheetNames>
    <sheetDataSet>
      <sheetData sheetId="0"/>
      <sheetData sheetId="1"/>
      <sheetData sheetId="2"/>
      <sheetData sheetId="3">
        <row r="5">
          <cell r="D5">
            <v>4</v>
          </cell>
        </row>
        <row r="6">
          <cell r="D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EDBF-A03D-479B-BE1F-D52B4BA9BAB6}">
  <dimension ref="A1:AM20"/>
  <sheetViews>
    <sheetView tabSelected="1" zoomScale="80" zoomScaleNormal="80" workbookViewId="0">
      <selection activeCell="B15" sqref="B15"/>
    </sheetView>
  </sheetViews>
  <sheetFormatPr defaultRowHeight="16.8" x14ac:dyDescent="0.3"/>
  <cols>
    <col min="1" max="1" width="29.109375" style="1" customWidth="1"/>
    <col min="2" max="2" width="36.88671875" style="1" customWidth="1"/>
    <col min="3" max="3" width="7.33203125" style="1" bestFit="1" customWidth="1"/>
    <col min="4" max="4" width="6" style="1" bestFit="1" customWidth="1"/>
    <col min="5" max="5" width="10.109375" style="1" bestFit="1" customWidth="1"/>
    <col min="6" max="6" width="6" style="1" bestFit="1" customWidth="1"/>
    <col min="7" max="7" width="2.33203125" style="1" bestFit="1" customWidth="1"/>
    <col min="8" max="8" width="6" style="1" bestFit="1" customWidth="1"/>
    <col min="9" max="9" width="5.77734375" style="1" customWidth="1"/>
    <col min="10" max="10" width="6.33203125" style="1" bestFit="1" customWidth="1"/>
    <col min="11" max="11" width="6" style="1" bestFit="1" customWidth="1"/>
    <col min="12" max="12" width="2.33203125" style="1" bestFit="1" customWidth="1"/>
    <col min="13" max="13" width="6" style="1" bestFit="1" customWidth="1"/>
    <col min="14" max="14" width="8.109375" style="1" customWidth="1"/>
    <col min="15" max="15" width="2.33203125" style="1" customWidth="1"/>
    <col min="16" max="16" width="9.44140625" style="1" bestFit="1" customWidth="1"/>
    <col min="17" max="17" width="14.5546875" style="1" customWidth="1"/>
    <col min="40" max="16384" width="8.88671875" style="1"/>
  </cols>
  <sheetData>
    <row r="1" spans="1:17" ht="26.4" customHeight="1" x14ac:dyDescent="0.3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7" ht="19.8" customHeight="1" x14ac:dyDescent="0.3">
      <c r="A2" s="45" t="s">
        <v>24</v>
      </c>
      <c r="B2" s="45"/>
      <c r="C2" s="43" t="s">
        <v>3</v>
      </c>
      <c r="D2" s="31" t="s">
        <v>4</v>
      </c>
      <c r="E2" s="28" t="s">
        <v>5</v>
      </c>
      <c r="F2" s="30"/>
      <c r="G2" s="30"/>
      <c r="H2" s="29"/>
      <c r="I2" s="31" t="s">
        <v>6</v>
      </c>
      <c r="J2" s="33" t="s">
        <v>7</v>
      </c>
      <c r="K2" s="21" t="s">
        <v>8</v>
      </c>
      <c r="L2" s="22"/>
      <c r="M2" s="23"/>
      <c r="N2" s="27" t="s">
        <v>1</v>
      </c>
      <c r="O2" s="22"/>
      <c r="P2" s="23"/>
    </row>
    <row r="3" spans="1:17" ht="23.4" x14ac:dyDescent="0.3">
      <c r="A3" s="45"/>
      <c r="B3" s="45"/>
      <c r="C3" s="43"/>
      <c r="D3" s="32"/>
      <c r="E3" s="3" t="s">
        <v>9</v>
      </c>
      <c r="F3" s="28" t="s">
        <v>10</v>
      </c>
      <c r="G3" s="30"/>
      <c r="H3" s="29"/>
      <c r="I3" s="32"/>
      <c r="J3" s="32"/>
      <c r="K3" s="24"/>
      <c r="L3" s="25"/>
      <c r="M3" s="26"/>
      <c r="N3" s="24"/>
      <c r="O3" s="25"/>
      <c r="P3" s="26"/>
    </row>
    <row r="4" spans="1:17" ht="37.200000000000003" x14ac:dyDescent="0.3">
      <c r="A4" s="46" t="s">
        <v>25</v>
      </c>
      <c r="B4" s="47">
        <v>570</v>
      </c>
      <c r="C4" s="34"/>
      <c r="D4" s="4"/>
      <c r="E4" s="5"/>
      <c r="F4" s="6" t="str">
        <f>IFERROR(IF(#REF!="Không tính","",VLOOKUP(#REF!,#REF!,2,0)),"")</f>
        <v/>
      </c>
      <c r="G4" s="7" t="e">
        <f>IF(#REF!="Không tính","",IF(#REF!="","","÷"))</f>
        <v>#REF!</v>
      </c>
      <c r="H4" s="8" t="str">
        <f>IFERROR(IF(#REF!="Không tính","",VLOOKUP(#REF!,#REF!,4,0)),"")</f>
        <v/>
      </c>
      <c r="I4" s="9" t="str">
        <f>IFERROR(IF(#REF!="Không tính","",VLOOKUP(#REF!,#REF!,2,0)),"")</f>
        <v/>
      </c>
      <c r="J4" s="10" t="str">
        <f>IFERROR(IF(#REF!="Không tính","",VLOOKUP(#REF!,#REF!,5,0)),"")</f>
        <v/>
      </c>
      <c r="K4" s="10" t="str">
        <f>IFERROR(IF(#REF!="Không tính","",VLOOKUP(#REF!,#REF!,6,0)),"")</f>
        <v/>
      </c>
      <c r="L4" s="7" t="e">
        <f>IF(#REF!="Không tính","",IF(#REF!="","","÷"))</f>
        <v>#REF!</v>
      </c>
      <c r="M4" s="11" t="str">
        <f>IFERROR(IF(#REF!="Không tính","",VLOOKUP(#REF!,#REF!,8,0)),"")</f>
        <v/>
      </c>
      <c r="N4" s="12" t="str">
        <f t="shared" ref="N4:N8" si="0">IFERROR(ROUND(((E4/H4)*I4)*(1+J4%)*(K4%/5),1),"")</f>
        <v/>
      </c>
      <c r="O4" s="7" t="e">
        <f>IF(#REF!="Không tính","",IF(#REF!="","","÷"))</f>
        <v>#REF!</v>
      </c>
      <c r="P4" s="13" t="str">
        <f t="shared" ref="P4:P8" si="1">IFERROR(ROUND(((E4/F4)*I4)*(1+J4%)*(M4%/5),1),"")</f>
        <v/>
      </c>
    </row>
    <row r="5" spans="1:17" ht="27" customHeight="1" x14ac:dyDescent="0.3">
      <c r="A5" s="48" t="s">
        <v>26</v>
      </c>
      <c r="B5" s="54"/>
      <c r="C5" s="35"/>
      <c r="D5" s="14"/>
      <c r="E5" s="5"/>
      <c r="F5" s="6" t="str">
        <f>IFERROR(IF(B5="Không tính","",VLOOKUP(B5,#REF!,2,0)),"")</f>
        <v/>
      </c>
      <c r="G5" s="7" t="str">
        <f t="shared" ref="G4:G8" si="2">IF(B5="Không tính","",IF(B5="","","÷"))</f>
        <v/>
      </c>
      <c r="H5" s="8" t="str">
        <f>IFERROR(IF(B5="Không tính","",VLOOKUP(B5,#REF!,4,0)),"")</f>
        <v/>
      </c>
      <c r="I5" s="15" t="str">
        <f>IFERROR(IF(B5="Không tính","",VLOOKUP(#REF!,#REF!,2,0)),"")</f>
        <v/>
      </c>
      <c r="J5" s="10" t="str">
        <f>IFERROR(IF(B5="Không tính","",VLOOKUP(B5,#REF!,5,0)),"")</f>
        <v/>
      </c>
      <c r="K5" s="10" t="str">
        <f>IFERROR(IF(B5="Không tính","",VLOOKUP(B5,#REF!,6,0)),"")</f>
        <v/>
      </c>
      <c r="L5" s="7" t="str">
        <f t="shared" ref="L4:L8" si="3">IF(B5="Không tính","",IF(B5="","","÷"))</f>
        <v/>
      </c>
      <c r="M5" s="11" t="str">
        <f>IFERROR(IF(B5="Không tính","",VLOOKUP(B5,#REF!,8,0)),"")</f>
        <v/>
      </c>
      <c r="N5" s="12" t="str">
        <f t="shared" si="0"/>
        <v/>
      </c>
      <c r="O5" s="7" t="str">
        <f t="shared" ref="O4:O8" si="4">IF(B5="Không tính","",IF(B5="","","÷"))</f>
        <v/>
      </c>
      <c r="P5" s="13" t="str">
        <f t="shared" si="1"/>
        <v/>
      </c>
    </row>
    <row r="6" spans="1:17" ht="25.2" customHeight="1" x14ac:dyDescent="0.3">
      <c r="A6" s="48" t="s">
        <v>21</v>
      </c>
      <c r="B6" s="54"/>
      <c r="C6" s="38">
        <f>B4</f>
        <v>570</v>
      </c>
      <c r="D6" s="39">
        <f>'[1]Bảng Phân khu'!$D$5</f>
        <v>4</v>
      </c>
      <c r="E6" s="40">
        <f>B4*D6</f>
        <v>2280</v>
      </c>
      <c r="F6" s="6" t="str">
        <f>IFERROR(IF(B6="Không tính","",VLOOKUP(B6,#REF!,2,0)),"")</f>
        <v/>
      </c>
      <c r="G6" s="7" t="str">
        <f t="shared" si="2"/>
        <v/>
      </c>
      <c r="H6" s="8" t="str">
        <f>IFERROR(IF(B6="Không tính","",VLOOKUP(B6,#REF!,4,0)),"")</f>
        <v/>
      </c>
      <c r="I6" s="15" t="str">
        <f>IFERROR(IF(B6="Không tính","",VLOOKUP(#REF!,#REF!,2,0)),"")</f>
        <v/>
      </c>
      <c r="J6" s="10" t="str">
        <f>IFERROR(IF(B6="Không tính","",VLOOKUP(B6,#REF!,5,0)),"")</f>
        <v/>
      </c>
      <c r="K6" s="10" t="str">
        <f>IFERROR(IF(B6="Không tính","",VLOOKUP(B6,#REF!,6,0)),"")</f>
        <v/>
      </c>
      <c r="L6" s="7" t="str">
        <f t="shared" si="3"/>
        <v/>
      </c>
      <c r="M6" s="11" t="str">
        <f>IFERROR(IF(B6="Không tính","",VLOOKUP(B6,#REF!,8,0)),"")</f>
        <v/>
      </c>
      <c r="N6" s="12" t="str">
        <f>IFERROR(ROUND(((E6/H6)*I6)*(1+J6%)*(K6%/5),1),"")</f>
        <v/>
      </c>
      <c r="O6" s="7" t="str">
        <f t="shared" si="4"/>
        <v/>
      </c>
      <c r="P6" s="13" t="str">
        <f t="shared" si="1"/>
        <v/>
      </c>
    </row>
    <row r="7" spans="1:17" ht="19.2" x14ac:dyDescent="0.3">
      <c r="A7" s="53"/>
      <c r="B7" s="55"/>
      <c r="C7" s="41">
        <f>B4</f>
        <v>570</v>
      </c>
      <c r="D7" s="39">
        <f>'[1]Bảng Phân khu'!$D$6</f>
        <v>16</v>
      </c>
      <c r="E7" s="40">
        <f>B4*D7</f>
        <v>9120</v>
      </c>
      <c r="F7" s="6" t="str">
        <f>IFERROR(IF(B7="Không tính","",VLOOKUP(B7,#REF!,2,0)),"")</f>
        <v/>
      </c>
      <c r="G7" s="7" t="str">
        <f t="shared" si="2"/>
        <v/>
      </c>
      <c r="H7" s="8" t="str">
        <f>IFERROR(IF(B7="Không tính","",VLOOKUP(B7,#REF!,4,0)),"")</f>
        <v/>
      </c>
      <c r="I7" s="15" t="str">
        <f>IFERROR(IF(B7="Không tính","",VLOOKUP(#REF!,#REF!,2,0)),"")</f>
        <v/>
      </c>
      <c r="J7" s="10" t="str">
        <f>IFERROR(IF(B7="Không tính","",VLOOKUP(B7,#REF!,5,0)),"")</f>
        <v/>
      </c>
      <c r="K7" s="10" t="str">
        <f>IFERROR(IF(B7="Không tính","",VLOOKUP(B7,#REF!,6,0)),"")</f>
        <v/>
      </c>
      <c r="L7" s="7" t="str">
        <f t="shared" si="3"/>
        <v/>
      </c>
      <c r="M7" s="11" t="str">
        <f>IFERROR(IF(B7="Không tính","",VLOOKUP(B7,#REF!,8,0)),"")</f>
        <v/>
      </c>
      <c r="N7" s="12" t="str">
        <f t="shared" si="0"/>
        <v/>
      </c>
      <c r="O7" s="7" t="str">
        <f t="shared" si="4"/>
        <v/>
      </c>
      <c r="P7" s="13" t="str">
        <f t="shared" si="1"/>
        <v/>
      </c>
    </row>
    <row r="8" spans="1:17" ht="19.2" hidden="1" x14ac:dyDescent="0.35">
      <c r="A8" s="36"/>
      <c r="B8" s="37"/>
      <c r="C8" s="16"/>
      <c r="D8" s="16"/>
      <c r="E8" s="5"/>
      <c r="F8" s="6" t="str">
        <f>IFERROR(IF(B8="Không tính","",VLOOKUP(B8,#REF!,2,0)),"")</f>
        <v/>
      </c>
      <c r="G8" s="7" t="str">
        <f t="shared" si="2"/>
        <v/>
      </c>
      <c r="H8" s="8" t="str">
        <f>IFERROR(IF(B8="Không tính","",VLOOKUP(B8,#REF!,4,0)),"")</f>
        <v/>
      </c>
      <c r="I8" s="15" t="str">
        <f>IFERROR(IF(B8="Không tính","",VLOOKUP(#REF!,#REF!,2,0)),"")</f>
        <v/>
      </c>
      <c r="J8" s="10" t="str">
        <f>IFERROR(IF(B8="Không tính","",VLOOKUP(B8,#REF!,5,0)),"")</f>
        <v/>
      </c>
      <c r="K8" s="10" t="str">
        <f>IFERROR(IF(B8="Không tính","",VLOOKUP(B8,#REF!,6,0)),"")</f>
        <v/>
      </c>
      <c r="L8" s="7" t="str">
        <f t="shared" si="3"/>
        <v/>
      </c>
      <c r="M8" s="11" t="str">
        <f>IFERROR(IF(B8="Không tính","",VLOOKUP(B8,#REF!,8,0)),"")</f>
        <v/>
      </c>
      <c r="N8" s="12" t="str">
        <f t="shared" si="0"/>
        <v/>
      </c>
      <c r="O8" s="7" t="str">
        <f t="shared" si="4"/>
        <v/>
      </c>
      <c r="P8" s="13" t="str">
        <f t="shared" si="1"/>
        <v/>
      </c>
    </row>
    <row r="9" spans="1:17" s="2" customFormat="1" ht="24" customHeight="1" x14ac:dyDescent="0.3">
      <c r="A9" s="30" t="s">
        <v>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29"/>
      <c r="N9" s="12">
        <f>ROUND(SUM(N4:N8),1)</f>
        <v>0</v>
      </c>
      <c r="O9" s="7" t="s">
        <v>0</v>
      </c>
      <c r="P9" s="17">
        <f>ROUND(SUM(P4:P8),1)</f>
        <v>0</v>
      </c>
    </row>
    <row r="10" spans="1:17" ht="20.399999999999999" x14ac:dyDescent="0.35">
      <c r="A10" s="42" t="s">
        <v>22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7" ht="20.399999999999999" x14ac:dyDescent="0.3">
      <c r="C11" s="47">
        <v>1</v>
      </c>
      <c r="D11" s="49" t="s">
        <v>13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</row>
    <row r="12" spans="1:17" ht="18.600000000000001" customHeight="1" x14ac:dyDescent="0.3">
      <c r="B12" s="19"/>
      <c r="C12" s="47">
        <f>C11+1</f>
        <v>2</v>
      </c>
      <c r="D12" s="49" t="s">
        <v>11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1:17" ht="20.399999999999999" x14ac:dyDescent="0.3">
      <c r="A13" s="20"/>
      <c r="B13" s="18"/>
      <c r="C13" s="47">
        <f t="shared" ref="C13:C19" si="5">C12+1</f>
        <v>3</v>
      </c>
      <c r="D13" s="49" t="s">
        <v>14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1"/>
    </row>
    <row r="14" spans="1:17" ht="20.399999999999999" x14ac:dyDescent="0.3">
      <c r="A14" s="20"/>
      <c r="B14" s="18"/>
      <c r="C14" s="47">
        <f t="shared" si="5"/>
        <v>4</v>
      </c>
      <c r="D14" s="49" t="s">
        <v>16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1"/>
    </row>
    <row r="15" spans="1:17" ht="20.399999999999999" x14ac:dyDescent="0.3">
      <c r="A15" s="20"/>
      <c r="B15" s="18"/>
      <c r="C15" s="47">
        <f t="shared" si="5"/>
        <v>5</v>
      </c>
      <c r="D15" s="49" t="s">
        <v>12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</row>
    <row r="16" spans="1:17" ht="20.399999999999999" x14ac:dyDescent="0.3">
      <c r="C16" s="47">
        <f t="shared" si="5"/>
        <v>6</v>
      </c>
      <c r="D16" s="49" t="s">
        <v>17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1"/>
    </row>
    <row r="17" spans="3:17" ht="20.399999999999999" x14ac:dyDescent="0.3">
      <c r="C17" s="47">
        <f t="shared" si="5"/>
        <v>7</v>
      </c>
      <c r="D17" s="49" t="s">
        <v>15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</row>
    <row r="18" spans="3:17" ht="20.399999999999999" x14ac:dyDescent="0.3">
      <c r="C18" s="47">
        <f t="shared" si="5"/>
        <v>8</v>
      </c>
      <c r="D18" s="49" t="s">
        <v>18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1"/>
    </row>
    <row r="19" spans="3:17" ht="20.399999999999999" customHeight="1" x14ac:dyDescent="0.3">
      <c r="C19" s="52">
        <f t="shared" si="5"/>
        <v>9</v>
      </c>
      <c r="D19" s="49" t="s">
        <v>19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1"/>
    </row>
    <row r="20" spans="3:17" ht="20.399999999999999" customHeight="1" x14ac:dyDescent="0.3">
      <c r="C20" s="52"/>
      <c r="D20" s="49" t="s">
        <v>20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</row>
  </sheetData>
  <mergeCells count="24">
    <mergeCell ref="A1:P1"/>
    <mergeCell ref="A2:B3"/>
    <mergeCell ref="C19:C20"/>
    <mergeCell ref="D11:Q11"/>
    <mergeCell ref="D12:Q12"/>
    <mergeCell ref="D14:Q14"/>
    <mergeCell ref="D15:Q15"/>
    <mergeCell ref="D16:Q16"/>
    <mergeCell ref="D17:Q17"/>
    <mergeCell ref="D18:Q18"/>
    <mergeCell ref="D19:Q19"/>
    <mergeCell ref="D20:Q20"/>
    <mergeCell ref="A13:A15"/>
    <mergeCell ref="K2:M3"/>
    <mergeCell ref="N2:P3"/>
    <mergeCell ref="F3:H3"/>
    <mergeCell ref="A9:M9"/>
    <mergeCell ref="C2:C3"/>
    <mergeCell ref="D2:D3"/>
    <mergeCell ref="E2:H2"/>
    <mergeCell ref="I2:I3"/>
    <mergeCell ref="J2:J3"/>
    <mergeCell ref="A10:P10"/>
    <mergeCell ref="D13:Q13"/>
  </mergeCells>
  <conditionalFormatting sqref="C4:P8">
    <cfRule type="containsBlanks" dxfId="1" priority="2">
      <formula>LEN(TRIM(C4))=0</formula>
    </cfRule>
  </conditionalFormatting>
  <conditionalFormatting sqref="O9">
    <cfRule type="containsBlanks" dxfId="0" priority="1">
      <formula>LEN(TRIM(O9))=0</formula>
    </cfRule>
  </conditionalFormatting>
  <dataValidations disablePrompts="1" count="1">
    <dataValidation type="list" allowBlank="1" showInputMessage="1" showErrorMessage="1" sqref="B4:B5 B8" xr:uid="{79CA46DA-517E-4B09-966A-6F9A2D31C643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Drop Down 11">
              <controlPr locked="0" defaultSize="0" autoLine="0" autoPict="0">
                <anchor>
                  <from>
                    <xdr:col>1</xdr:col>
                    <xdr:colOff>7620</xdr:colOff>
                    <xdr:row>4</xdr:row>
                    <xdr:rowOff>15240</xdr:rowOff>
                  </from>
                  <to>
                    <xdr:col>1</xdr:col>
                    <xdr:colOff>2522220</xdr:colOff>
                    <xdr:row>4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ThangDung_B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TranThanhQuy</dc:creator>
  <cp:lastModifiedBy>THANG LE</cp:lastModifiedBy>
  <dcterms:created xsi:type="dcterms:W3CDTF">2023-03-02T07:45:23Z</dcterms:created>
  <dcterms:modified xsi:type="dcterms:W3CDTF">2025-05-14T10:39:29Z</dcterms:modified>
</cp:coreProperties>
</file>