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G:\My Drive\KHO BẠC TỈNH\PRO_QUẢN LÝ CÔNG NỢ ĐỀN BÙ\"/>
    </mc:Choice>
  </mc:AlternateContent>
  <xr:revisionPtr revIDLastSave="0" documentId="13_ncr:1_{BE14A53B-7EF3-4E75-A2A1-0158D9690350}" xr6:coauthVersionLast="47" xr6:coauthVersionMax="47" xr10:uidLastSave="{00000000-0000-0000-0000-000000000000}"/>
  <bookViews>
    <workbookView xWindow="0" yWindow="0" windowWidth="21600" windowHeight="12780" tabRatio="879" activeTab="13" xr2:uid="{00000000-000D-0000-FFFF-FFFF00000000}"/>
  </bookViews>
  <sheets>
    <sheet name="Sổ Tổng hợp" sheetId="7" r:id="rId1"/>
    <sheet name="Sổ chi tiết theo từng TK 3" sheetId="4" r:id="rId2"/>
    <sheet name="1" sheetId="3" r:id="rId3"/>
    <sheet name="2" sheetId="5" r:id="rId4"/>
    <sheet name="4" sheetId="16" r:id="rId5"/>
    <sheet name="5" sheetId="17" r:id="rId6"/>
    <sheet name="6" sheetId="8" r:id="rId7"/>
    <sheet name="7" sheetId="9" r:id="rId8"/>
    <sheet name="8" sheetId="10" r:id="rId9"/>
    <sheet name="9" sheetId="11" r:id="rId10"/>
    <sheet name="10" sheetId="12" r:id="rId11"/>
    <sheet name="11" sheetId="13" r:id="rId12"/>
    <sheet name="12" sheetId="14" r:id="rId13"/>
    <sheet name="13" sheetId="15" r:id="rId14"/>
  </sheets>
  <definedNames>
    <definedName name="_xlnm._FilterDatabase" localSheetId="0" hidden="1">'Sổ Tổng hợp'!$A$6:$L$20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7" l="1"/>
  <c r="E17" i="7"/>
  <c r="E10" i="7"/>
  <c r="E8" i="7"/>
  <c r="G3" i="15"/>
  <c r="E20" i="7" s="1"/>
  <c r="G21" i="14"/>
  <c r="G3" i="14"/>
  <c r="E19" i="7" s="1"/>
  <c r="G22" i="13"/>
  <c r="G22" i="12"/>
  <c r="G3" i="11"/>
  <c r="E16" i="7" s="1"/>
  <c r="G3" i="10"/>
  <c r="E15" i="7" s="1"/>
  <c r="G21" i="3"/>
  <c r="F25" i="4"/>
  <c r="M3" i="17"/>
  <c r="M3" i="16"/>
  <c r="G22" i="15" l="1"/>
  <c r="G21" i="11"/>
  <c r="G21" i="10"/>
  <c r="N21" i="3" l="1"/>
  <c r="N21" i="5"/>
  <c r="N21" i="16"/>
  <c r="N21" i="17"/>
  <c r="N21" i="8"/>
  <c r="N21" i="9"/>
  <c r="N21" i="10"/>
  <c r="N21" i="11"/>
  <c r="N21" i="12"/>
  <c r="N21" i="13"/>
  <c r="N21" i="14"/>
  <c r="N21" i="15"/>
  <c r="K21" i="5" l="1"/>
  <c r="J21" i="5"/>
  <c r="H9" i="7" s="1"/>
  <c r="I21" i="5"/>
  <c r="G9" i="7" s="1"/>
  <c r="F21" i="5"/>
  <c r="D9" i="7" s="1"/>
  <c r="K21" i="8"/>
  <c r="I13" i="7" s="1"/>
  <c r="J21" i="8"/>
  <c r="H13" i="7" s="1"/>
  <c r="I21" i="8"/>
  <c r="F21" i="8"/>
  <c r="D13" i="7" s="1"/>
  <c r="K21" i="9"/>
  <c r="I14" i="7" s="1"/>
  <c r="J21" i="9"/>
  <c r="M21" i="9" s="1"/>
  <c r="K14" i="7" s="1"/>
  <c r="I21" i="9"/>
  <c r="F21" i="9"/>
  <c r="D14" i="7" s="1"/>
  <c r="K21" i="10"/>
  <c r="I15" i="7" s="1"/>
  <c r="J21" i="10"/>
  <c r="H15" i="7" s="1"/>
  <c r="I21" i="10"/>
  <c r="G15" i="7" s="1"/>
  <c r="F21" i="10"/>
  <c r="D15" i="7" s="1"/>
  <c r="K21" i="11"/>
  <c r="I16" i="7" s="1"/>
  <c r="J21" i="11"/>
  <c r="M21" i="11" s="1"/>
  <c r="K16" i="7" s="1"/>
  <c r="I21" i="11"/>
  <c r="G16" i="7" s="1"/>
  <c r="F21" i="11"/>
  <c r="D16" i="7" s="1"/>
  <c r="K22" i="12"/>
  <c r="J22" i="12"/>
  <c r="H17" i="7" s="1"/>
  <c r="I22" i="12"/>
  <c r="F22" i="12"/>
  <c r="D17" i="7" s="1"/>
  <c r="K22" i="13"/>
  <c r="J22" i="13"/>
  <c r="H18" i="7" s="1"/>
  <c r="I22" i="13"/>
  <c r="G18" i="7" s="1"/>
  <c r="F22" i="13"/>
  <c r="D18" i="7" s="1"/>
  <c r="K21" i="14"/>
  <c r="I19" i="7" s="1"/>
  <c r="J21" i="14"/>
  <c r="M21" i="14" s="1"/>
  <c r="K19" i="7" s="1"/>
  <c r="I21" i="14"/>
  <c r="F21" i="14"/>
  <c r="D19" i="7" s="1"/>
  <c r="K22" i="15"/>
  <c r="J22" i="15"/>
  <c r="H20" i="7" s="1"/>
  <c r="I22" i="15"/>
  <c r="F22" i="15"/>
  <c r="D20" i="7" s="1"/>
  <c r="K21" i="16"/>
  <c r="J21" i="16"/>
  <c r="H11" i="7" s="1"/>
  <c r="I21" i="16"/>
  <c r="F21" i="16"/>
  <c r="D11" i="7" s="1"/>
  <c r="K21" i="17"/>
  <c r="J21" i="17"/>
  <c r="H12" i="7" s="1"/>
  <c r="I21" i="17"/>
  <c r="H21" i="17" s="1"/>
  <c r="G3" i="17" s="1"/>
  <c r="F21" i="17"/>
  <c r="D12" i="7" s="1"/>
  <c r="J25" i="4"/>
  <c r="I10" i="7" s="1"/>
  <c r="I25" i="4"/>
  <c r="H10" i="7" s="1"/>
  <c r="H25" i="4"/>
  <c r="G10" i="7" s="1"/>
  <c r="E25" i="4"/>
  <c r="D10" i="7" s="1"/>
  <c r="E12" i="7" l="1"/>
  <c r="G21" i="17"/>
  <c r="F23" i="17" s="1"/>
  <c r="L21" i="9"/>
  <c r="J14" i="7" s="1"/>
  <c r="F22" i="17"/>
  <c r="M21" i="17"/>
  <c r="M21" i="16"/>
  <c r="I20" i="7"/>
  <c r="I17" i="7"/>
  <c r="M21" i="5"/>
  <c r="K9" i="7" s="1"/>
  <c r="G14" i="7"/>
  <c r="H16" i="7"/>
  <c r="L21" i="16"/>
  <c r="J11" i="7" s="1"/>
  <c r="I12" i="7"/>
  <c r="I11" i="7"/>
  <c r="M21" i="8"/>
  <c r="K13" i="7" s="1"/>
  <c r="H21" i="8"/>
  <c r="G13" i="7"/>
  <c r="H19" i="7"/>
  <c r="H21" i="14"/>
  <c r="F23" i="14" s="1"/>
  <c r="H14" i="7"/>
  <c r="H21" i="9"/>
  <c r="M22" i="13"/>
  <c r="K18" i="7" s="1"/>
  <c r="I18" i="7"/>
  <c r="M22" i="15"/>
  <c r="K20" i="7" s="1"/>
  <c r="L22" i="15"/>
  <c r="J20" i="7" s="1"/>
  <c r="L22" i="12"/>
  <c r="J17" i="7" s="1"/>
  <c r="M22" i="12"/>
  <c r="K17" i="7" s="1"/>
  <c r="G19" i="7"/>
  <c r="H22" i="13"/>
  <c r="F12" i="7"/>
  <c r="G12" i="7"/>
  <c r="G11" i="7"/>
  <c r="G20" i="7"/>
  <c r="H22" i="15"/>
  <c r="F24" i="15" s="1"/>
  <c r="G17" i="7"/>
  <c r="L21" i="11"/>
  <c r="J16" i="7" s="1"/>
  <c r="L21" i="10"/>
  <c r="J15" i="7" s="1"/>
  <c r="H21" i="10"/>
  <c r="L21" i="5"/>
  <c r="J9" i="7" s="1"/>
  <c r="I9" i="7"/>
  <c r="L21" i="17"/>
  <c r="J12" i="7" s="1"/>
  <c r="H21" i="16"/>
  <c r="G3" i="16" s="1"/>
  <c r="L21" i="14"/>
  <c r="J19" i="7" s="1"/>
  <c r="L22" i="13"/>
  <c r="J18" i="7" s="1"/>
  <c r="H22" i="12"/>
  <c r="H21" i="11"/>
  <c r="M21" i="10"/>
  <c r="K15" i="7" s="1"/>
  <c r="L21" i="8"/>
  <c r="J13" i="7" s="1"/>
  <c r="H21" i="5"/>
  <c r="L25" i="4"/>
  <c r="K10" i="7" s="1"/>
  <c r="G25" i="4"/>
  <c r="K25" i="4"/>
  <c r="J10" i="7" s="1"/>
  <c r="K21" i="3"/>
  <c r="I8" i="7" s="1"/>
  <c r="J21" i="3"/>
  <c r="H8" i="7" s="1"/>
  <c r="I21" i="3"/>
  <c r="G8" i="7" s="1"/>
  <c r="F21" i="3"/>
  <c r="D8" i="7" s="1"/>
  <c r="D22" i="7" s="1"/>
  <c r="N22" i="12" l="1"/>
  <c r="M22" i="11"/>
  <c r="F23" i="11"/>
  <c r="F18" i="7"/>
  <c r="M24" i="13"/>
  <c r="F24" i="13"/>
  <c r="F19" i="7"/>
  <c r="L19" i="7" s="1"/>
  <c r="F13" i="7"/>
  <c r="L13" i="7" s="1"/>
  <c r="G3" i="8"/>
  <c r="M22" i="8"/>
  <c r="F15" i="7"/>
  <c r="M15" i="7" s="1"/>
  <c r="M22" i="10"/>
  <c r="F23" i="10"/>
  <c r="M23" i="12"/>
  <c r="F24" i="12"/>
  <c r="F9" i="7"/>
  <c r="L9" i="7" s="1"/>
  <c r="G3" i="5"/>
  <c r="M23" i="5"/>
  <c r="F14" i="7"/>
  <c r="L14" i="7" s="1"/>
  <c r="M23" i="9"/>
  <c r="G3" i="9"/>
  <c r="E11" i="7"/>
  <c r="G21" i="16"/>
  <c r="F23" i="16" s="1"/>
  <c r="L26" i="4"/>
  <c r="E27" i="4"/>
  <c r="M19" i="7"/>
  <c r="L12" i="7"/>
  <c r="M12" i="7"/>
  <c r="L18" i="7"/>
  <c r="M18" i="7"/>
  <c r="M23" i="15"/>
  <c r="M22" i="14"/>
  <c r="F22" i="14"/>
  <c r="K12" i="7"/>
  <c r="M22" i="17"/>
  <c r="K11" i="7"/>
  <c r="M24" i="16"/>
  <c r="N22" i="13"/>
  <c r="H22" i="7"/>
  <c r="N22" i="15"/>
  <c r="F22" i="5"/>
  <c r="G22" i="7"/>
  <c r="I22" i="7"/>
  <c r="F22" i="8"/>
  <c r="F22" i="9"/>
  <c r="F23" i="13"/>
  <c r="F20" i="7"/>
  <c r="F22" i="16"/>
  <c r="F11" i="7"/>
  <c r="F23" i="15"/>
  <c r="F23" i="12"/>
  <c r="F17" i="7"/>
  <c r="F22" i="11"/>
  <c r="F16" i="7"/>
  <c r="F22" i="10"/>
  <c r="E26" i="4"/>
  <c r="F10" i="7"/>
  <c r="M10" i="7" s="1"/>
  <c r="M21" i="3"/>
  <c r="K8" i="7" s="1"/>
  <c r="H21" i="3"/>
  <c r="L21" i="3"/>
  <c r="J8" i="7" s="1"/>
  <c r="J22" i="7" s="1"/>
  <c r="E13" i="7" l="1"/>
  <c r="M13" i="7" s="1"/>
  <c r="G21" i="8"/>
  <c r="F23" i="8" s="1"/>
  <c r="G21" i="9"/>
  <c r="F23" i="9" s="1"/>
  <c r="E14" i="7"/>
  <c r="M14" i="7" s="1"/>
  <c r="F8" i="7"/>
  <c r="L8" i="7" s="1"/>
  <c r="M22" i="3"/>
  <c r="F23" i="3"/>
  <c r="E9" i="7"/>
  <c r="G21" i="5"/>
  <c r="F23" i="5" s="1"/>
  <c r="L15" i="7"/>
  <c r="L20" i="7"/>
  <c r="M20" i="7"/>
  <c r="L16" i="7"/>
  <c r="M16" i="7"/>
  <c r="L11" i="7"/>
  <c r="M11" i="7"/>
  <c r="K22" i="7"/>
  <c r="E25" i="7" s="1"/>
  <c r="L17" i="7"/>
  <c r="M17" i="7"/>
  <c r="L10" i="7"/>
  <c r="F22" i="3"/>
  <c r="F22" i="7" l="1"/>
  <c r="E22" i="7"/>
  <c r="M9" i="7"/>
  <c r="M8" i="7"/>
  <c r="L22" i="7"/>
  <c r="K23" i="7"/>
  <c r="M22" i="7"/>
  <c r="J23" i="7"/>
  <c r="E24" i="7" l="1"/>
  <c r="E2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 Binh</author>
  </authors>
  <commentList>
    <comment ref="E6" authorId="0" shapeId="0" xr:uid="{A241DD3A-B405-4B1B-A3E4-6F48E78AF247}">
      <text>
        <r>
          <rPr>
            <b/>
            <sz val="9"/>
            <color indexed="81"/>
            <rFont val="Tahoma"/>
            <charset val="1"/>
          </rPr>
          <t>Mr Binh:</t>
        </r>
        <r>
          <rPr>
            <sz val="9"/>
            <color indexed="81"/>
            <rFont val="Tahoma"/>
            <charset val="1"/>
          </rPr>
          <t xml:space="preserve">
Mẫu giấy báo có
Mẫu giấy rút vốn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Huong Nguyen Thi Lan</author>
  </authors>
  <commentList>
    <comment ref="J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Huong Nguyen Thi Lan:</t>
        </r>
        <r>
          <rPr>
            <sz val="9"/>
            <color indexed="81"/>
            <rFont val="Tahoma"/>
            <family val="2"/>
          </rPr>
          <t xml:space="preserve">
trích 3741 tra cdt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Huong Nguyen Thi Lan</author>
  </authors>
  <commentList>
    <comment ref="J1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Huong Nguyen Thi Lan:</t>
        </r>
        <r>
          <rPr>
            <sz val="9"/>
            <color indexed="81"/>
            <rFont val="Tahoma"/>
            <family val="2"/>
          </rPr>
          <t xml:space="preserve">
trích 3741 tra cdt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Huong Nguyen Thi Lan</author>
  </authors>
  <commentList>
    <comment ref="J10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Huong Nguyen Thi Lan:</t>
        </r>
        <r>
          <rPr>
            <sz val="9"/>
            <color indexed="81"/>
            <rFont val="Tahoma"/>
            <family val="2"/>
          </rPr>
          <t xml:space="preserve">
trích 3741 tra cdt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Huong Nguyen Thi Lan</author>
  </authors>
  <commentList>
    <comment ref="J10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Huong Nguyen Thi Lan:</t>
        </r>
        <r>
          <rPr>
            <sz val="9"/>
            <color indexed="81"/>
            <rFont val="Tahoma"/>
            <family val="2"/>
          </rPr>
          <t xml:space="preserve">
trích 3741 tra cdt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Huong Nguyen Thi Lan</author>
  </authors>
  <commentList>
    <comment ref="J12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Huong Nguyen Thi Lan:</t>
        </r>
        <r>
          <rPr>
            <sz val="9"/>
            <color indexed="81"/>
            <rFont val="Tahoma"/>
            <family val="2"/>
          </rPr>
          <t xml:space="preserve">
trích 3741 tra cdt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Huong Nguyen Thi Lan</author>
  </authors>
  <commentList>
    <comment ref="J10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Huong Nguyen Thi Lan:</t>
        </r>
        <r>
          <rPr>
            <sz val="9"/>
            <color indexed="81"/>
            <rFont val="Tahoma"/>
            <family val="2"/>
          </rPr>
          <t xml:space="preserve">
trích 3741 tra cdt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Huong Nguyen Thi Lan</author>
  </authors>
  <commentList>
    <comment ref="J9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Huong Nguyen Thi Lan:</t>
        </r>
        <r>
          <rPr>
            <sz val="9"/>
            <color indexed="81"/>
            <rFont val="Tahoma"/>
            <family val="2"/>
          </rPr>
          <t xml:space="preserve">
trích 3741 tra cdt</t>
        </r>
      </text>
    </comment>
  </commentList>
</comments>
</file>

<file path=xl/sharedStrings.xml><?xml version="1.0" encoding="utf-8"?>
<sst xmlns="http://schemas.openxmlformats.org/spreadsheetml/2006/main" count="280" uniqueCount="54">
  <si>
    <t>Tên dự án</t>
  </si>
  <si>
    <t>STT</t>
  </si>
  <si>
    <t>Số tiền đã chi</t>
  </si>
  <si>
    <t>Tạm ứng</t>
  </si>
  <si>
    <t>Thực chi</t>
  </si>
  <si>
    <t>Thanh toán tạm ứng</t>
  </si>
  <si>
    <t>Lũy kế tạm ứng</t>
  </si>
  <si>
    <t>Lũy kế TT KL HT</t>
  </si>
  <si>
    <t>Tổng cộng</t>
  </si>
  <si>
    <t>Số QĐ</t>
  </si>
  <si>
    <t>Ngày QĐ</t>
  </si>
  <si>
    <t>Ngày PS</t>
  </si>
  <si>
    <t>Số tiền QĐ</t>
  </si>
  <si>
    <t>TT tạm ứng</t>
  </si>
  <si>
    <t>Hanh</t>
  </si>
  <si>
    <t>Trả CĐT</t>
  </si>
  <si>
    <t>Từ Tài khoản tiền gửi : 3741.0.9019628.92001</t>
  </si>
  <si>
    <t>Số QĐ:</t>
  </si>
  <si>
    <t>Ngày tháng năm:</t>
  </si>
  <si>
    <t xml:space="preserve">Số QĐ đ/c: </t>
  </si>
  <si>
    <t xml:space="preserve">Tổng tiền được phê duyệt trong QĐ: </t>
  </si>
  <si>
    <t>đồng</t>
  </si>
  <si>
    <t>Tổng tiền được phê duyệt trong QĐ đ/c:</t>
  </si>
  <si>
    <t>Nguồn (số tiền nhận tạm ứng từ TKDT</t>
  </si>
  <si>
    <t>Số tiền còn lại chưa chi theo QĐ</t>
  </si>
  <si>
    <t>Số tiền còn lại chưa chi trên TK 3741</t>
  </si>
  <si>
    <t>Nguồn (số tiền nhận tạm ứng từ TKDT)</t>
  </si>
  <si>
    <t>ĐVT: đồng</t>
  </si>
  <si>
    <t>Lũy kế Thanh toán KL HT</t>
  </si>
  <si>
    <t>-Khoản tạm ứng của DA trên TK 3741</t>
  </si>
  <si>
    <t>-Khoản TT KLHT của DA trên TK 3741</t>
  </si>
  <si>
    <t>-Số dư tạm ứng của DA trên TK 3741</t>
  </si>
  <si>
    <t>(01)</t>
  </si>
  <si>
    <t>(02)</t>
  </si>
  <si>
    <t>(03)</t>
  </si>
  <si>
    <t>(04)</t>
  </si>
  <si>
    <t>(05)</t>
  </si>
  <si>
    <t>(06)</t>
  </si>
  <si>
    <t>(07)</t>
  </si>
  <si>
    <t>(08)</t>
  </si>
  <si>
    <t>(09)</t>
  </si>
  <si>
    <t>(10)</t>
  </si>
  <si>
    <t>(11)</t>
  </si>
  <si>
    <t>(12)</t>
  </si>
  <si>
    <t>(13=05-06)</t>
  </si>
  <si>
    <t>Số tiền chưa chi theo QĐ</t>
  </si>
  <si>
    <t>-Số tiền còn lại chưa chi theo QĐ</t>
  </si>
  <si>
    <t>-Số tiền còn lại chưa chi trên TK 3741</t>
  </si>
  <si>
    <t>Lũy kế 
tạm ứng</t>
  </si>
  <si>
    <t>SỔ THEO DÕI TÌNH HÌNH CHI THANH TOÁN</t>
  </si>
  <si>
    <t>Dự án: MUA SẮM THIẾT BỊ CNTT GIAI ĐOẠN 2024-2025</t>
  </si>
  <si>
    <t>MUA SẮM THIẾT BỊ CNTT GIAI ĐOẠN 2024-2025</t>
  </si>
  <si>
    <t xml:space="preserve">SỔ THEO DÕI CHI TIẾT TÌNH HÌNH CHI TRẢ </t>
  </si>
  <si>
    <t>THEO TỪNG QUYẾT ĐỊNH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</si>
</sst>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\ _₫_-;\-* #,##0\ _₫_-;_-* &quot;-&quot;??\ _₫_-;_-@_-"/>
    <numFmt numFmtId="167" formatCode="dd/mm/yyyy;@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i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i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165" fontId="2" fillId="0" borderId="0" xfId="1" applyNumberFormat="1" applyFont="1"/>
    <xf numFmtId="14" fontId="0" fillId="0" borderId="4" xfId="0" applyNumberFormat="1" applyBorder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left"/>
    </xf>
    <xf numFmtId="0" fontId="1" fillId="0" borderId="4" xfId="0" applyFont="1" applyBorder="1" applyAlignment="1">
      <alignment horizontal="left"/>
    </xf>
    <xf numFmtId="165" fontId="6" fillId="0" borderId="0" xfId="1" applyNumberFormat="1" applyFont="1"/>
    <xf numFmtId="165" fontId="2" fillId="0" borderId="0" xfId="0" applyNumberFormat="1" applyFont="1"/>
    <xf numFmtId="165" fontId="0" fillId="0" borderId="1" xfId="1" applyNumberFormat="1" applyFont="1" applyBorder="1"/>
    <xf numFmtId="165" fontId="0" fillId="0" borderId="3" xfId="1" applyNumberFormat="1" applyFont="1" applyBorder="1"/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3" fontId="0" fillId="0" borderId="3" xfId="0" applyNumberFormat="1" applyBorder="1"/>
    <xf numFmtId="0" fontId="7" fillId="0" borderId="8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3" fontId="7" fillId="0" borderId="6" xfId="0" applyNumberFormat="1" applyFont="1" applyBorder="1" applyAlignment="1">
      <alignment horizontal="center"/>
    </xf>
    <xf numFmtId="3" fontId="7" fillId="3" borderId="6" xfId="0" applyNumberFormat="1" applyFont="1" applyFill="1" applyBorder="1" applyAlignment="1">
      <alignment horizontal="center"/>
    </xf>
    <xf numFmtId="3" fontId="7" fillId="2" borderId="6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10" xfId="1" applyNumberFormat="1" applyFont="1" applyBorder="1"/>
    <xf numFmtId="165" fontId="0" fillId="0" borderId="11" xfId="1" applyNumberFormat="1" applyFont="1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165" fontId="0" fillId="0" borderId="15" xfId="1" applyNumberFormat="1" applyFont="1" applyBorder="1"/>
    <xf numFmtId="165" fontId="0" fillId="0" borderId="16" xfId="1" applyNumberFormat="1" applyFont="1" applyBorder="1"/>
    <xf numFmtId="3" fontId="0" fillId="0" borderId="10" xfId="0" applyNumberFormat="1" applyBorder="1"/>
    <xf numFmtId="165" fontId="0" fillId="0" borderId="0" xfId="0" applyNumberFormat="1"/>
    <xf numFmtId="3" fontId="7" fillId="4" borderId="7" xfId="0" applyNumberFormat="1" applyFont="1" applyFill="1" applyBorder="1" applyAlignment="1">
      <alignment horizontal="center"/>
    </xf>
    <xf numFmtId="0" fontId="8" fillId="0" borderId="0" xfId="0" applyFont="1"/>
    <xf numFmtId="0" fontId="10" fillId="0" borderId="0" xfId="0" applyFont="1"/>
    <xf numFmtId="3" fontId="7" fillId="5" borderId="6" xfId="0" applyNumberFormat="1" applyFont="1" applyFill="1" applyBorder="1" applyAlignment="1">
      <alignment horizontal="center" wrapText="1"/>
    </xf>
    <xf numFmtId="0" fontId="11" fillId="0" borderId="0" xfId="0" applyFont="1"/>
    <xf numFmtId="3" fontId="11" fillId="0" borderId="0" xfId="0" applyNumberFormat="1" applyFont="1"/>
    <xf numFmtId="0" fontId="10" fillId="0" borderId="0" xfId="0" applyFont="1" applyAlignment="1">
      <alignment horizontal="center"/>
    </xf>
    <xf numFmtId="3" fontId="10" fillId="0" borderId="0" xfId="0" applyNumberFormat="1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3" fontId="13" fillId="0" borderId="0" xfId="0" applyNumberFormat="1" applyFont="1"/>
    <xf numFmtId="165" fontId="11" fillId="0" borderId="0" xfId="1" applyNumberFormat="1" applyFont="1"/>
    <xf numFmtId="165" fontId="11" fillId="0" borderId="0" xfId="0" applyNumberFormat="1" applyFont="1"/>
    <xf numFmtId="167" fontId="7" fillId="0" borderId="6" xfId="0" applyNumberFormat="1" applyFont="1" applyBorder="1" applyAlignment="1">
      <alignment horizontal="center"/>
    </xf>
    <xf numFmtId="167" fontId="0" fillId="0" borderId="5" xfId="0" applyNumberFormat="1" applyBorder="1"/>
    <xf numFmtId="167" fontId="0" fillId="0" borderId="2" xfId="0" applyNumberFormat="1" applyBorder="1"/>
    <xf numFmtId="167" fontId="0" fillId="0" borderId="14" xfId="0" applyNumberFormat="1" applyBorder="1"/>
    <xf numFmtId="167" fontId="0" fillId="0" borderId="0" xfId="0" applyNumberFormat="1"/>
    <xf numFmtId="167" fontId="11" fillId="0" borderId="0" xfId="0" applyNumberFormat="1" applyFont="1" applyAlignment="1">
      <alignment horizontal="right"/>
    </xf>
    <xf numFmtId="167" fontId="2" fillId="0" borderId="0" xfId="0" applyNumberFormat="1" applyFont="1"/>
    <xf numFmtId="0" fontId="14" fillId="0" borderId="1" xfId="0" applyFont="1" applyBorder="1" applyAlignment="1">
      <alignment horizontal="center" vertical="center"/>
    </xf>
    <xf numFmtId="167" fontId="14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167" fontId="16" fillId="0" borderId="1" xfId="0" applyNumberFormat="1" applyFont="1" applyBorder="1" applyAlignment="1">
      <alignment horizontal="center" vertical="center" wrapText="1"/>
    </xf>
    <xf numFmtId="3" fontId="16" fillId="0" borderId="1" xfId="0" applyNumberFormat="1" applyFont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/>
    <xf numFmtId="165" fontId="19" fillId="0" borderId="0" xfId="0" applyNumberFormat="1" applyFont="1"/>
    <xf numFmtId="0" fontId="14" fillId="5" borderId="1" xfId="0" applyFont="1" applyFill="1" applyBorder="1" applyAlignment="1">
      <alignment horizontal="center" vertical="center"/>
    </xf>
    <xf numFmtId="167" fontId="14" fillId="5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/>
    </xf>
    <xf numFmtId="167" fontId="8" fillId="0" borderId="0" xfId="0" applyNumberFormat="1" applyFont="1"/>
    <xf numFmtId="0" fontId="8" fillId="6" borderId="0" xfId="0" applyFont="1" applyFill="1"/>
    <xf numFmtId="0" fontId="20" fillId="6" borderId="0" xfId="0" applyFont="1" applyFill="1" applyAlignment="1">
      <alignment horizontal="left"/>
    </xf>
    <xf numFmtId="0" fontId="21" fillId="0" borderId="0" xfId="0" applyFont="1"/>
    <xf numFmtId="0" fontId="20" fillId="0" borderId="0" xfId="0" applyFont="1"/>
    <xf numFmtId="14" fontId="20" fillId="0" borderId="0" xfId="0" applyNumberFormat="1" applyFont="1" applyAlignment="1">
      <alignment horizontal="left"/>
    </xf>
    <xf numFmtId="166" fontId="17" fillId="0" borderId="0" xfId="2" applyNumberFormat="1" applyFont="1" applyAlignment="1">
      <alignment horizontal="left"/>
    </xf>
    <xf numFmtId="166" fontId="20" fillId="0" borderId="0" xfId="2" applyNumberFormat="1" applyFont="1" applyAlignment="1">
      <alignment horizontal="left"/>
    </xf>
    <xf numFmtId="3" fontId="12" fillId="6" borderId="1" xfId="0" applyNumberFormat="1" applyFont="1" applyFill="1" applyBorder="1" applyAlignment="1">
      <alignment horizontal="center" vertical="center" wrapText="1"/>
    </xf>
    <xf numFmtId="16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5" fontId="13" fillId="0" borderId="0" xfId="1" applyNumberFormat="1" applyFont="1"/>
    <xf numFmtId="165" fontId="13" fillId="0" borderId="0" xfId="0" applyNumberFormat="1" applyFont="1"/>
    <xf numFmtId="0" fontId="16" fillId="0" borderId="1" xfId="0" quotePrefix="1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/>
    </xf>
    <xf numFmtId="3" fontId="14" fillId="0" borderId="1" xfId="1" applyNumberFormat="1" applyFont="1" applyBorder="1" applyAlignment="1">
      <alignment horizontal="right" vertical="center"/>
    </xf>
    <xf numFmtId="3" fontId="14" fillId="0" borderId="1" xfId="0" applyNumberFormat="1" applyFont="1" applyBorder="1" applyAlignment="1">
      <alignment horizontal="right" vertical="center"/>
    </xf>
    <xf numFmtId="3" fontId="14" fillId="5" borderId="1" xfId="1" applyNumberFormat="1" applyFont="1" applyFill="1" applyBorder="1" applyAlignment="1">
      <alignment horizontal="right" vertical="center"/>
    </xf>
    <xf numFmtId="3" fontId="14" fillId="5" borderId="1" xfId="0" applyNumberFormat="1" applyFont="1" applyFill="1" applyBorder="1" applyAlignment="1">
      <alignment horizontal="right" vertical="center"/>
    </xf>
    <xf numFmtId="3" fontId="16" fillId="0" borderId="1" xfId="1" applyNumberFormat="1" applyFont="1" applyBorder="1" applyAlignment="1">
      <alignment horizontal="right" vertical="center"/>
    </xf>
    <xf numFmtId="3" fontId="16" fillId="5" borderId="1" xfId="1" applyNumberFormat="1" applyFont="1" applyFill="1" applyBorder="1" applyAlignment="1">
      <alignment horizontal="right" vertical="center"/>
    </xf>
    <xf numFmtId="3" fontId="10" fillId="0" borderId="0" xfId="0" applyNumberFormat="1" applyFont="1" applyAlignment="1">
      <alignment horizontal="center" vertical="center"/>
    </xf>
    <xf numFmtId="3" fontId="10" fillId="6" borderId="0" xfId="0" applyNumberFormat="1" applyFont="1" applyFill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3" fontId="8" fillId="6" borderId="0" xfId="0" applyNumberFormat="1" applyFont="1" applyFill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167" fontId="12" fillId="6" borderId="1" xfId="0" applyNumberFormat="1" applyFont="1" applyFill="1" applyBorder="1" applyAlignment="1">
      <alignment horizontal="center" vertical="center" wrapText="1"/>
    </xf>
    <xf numFmtId="3" fontId="8" fillId="0" borderId="1" xfId="1" applyNumberFormat="1" applyFont="1" applyBorder="1" applyAlignment="1">
      <alignment horizontal="right" vertical="center"/>
    </xf>
    <xf numFmtId="3" fontId="8" fillId="6" borderId="1" xfId="1" applyNumberFormat="1" applyFont="1" applyFill="1" applyBorder="1" applyAlignment="1">
      <alignment horizontal="right" vertical="center"/>
    </xf>
    <xf numFmtId="3" fontId="10" fillId="0" borderId="1" xfId="1" applyNumberFormat="1" applyFont="1" applyBorder="1" applyAlignment="1">
      <alignment horizontal="right" vertical="center"/>
    </xf>
    <xf numFmtId="3" fontId="10" fillId="6" borderId="1" xfId="1" applyNumberFormat="1" applyFont="1" applyFill="1" applyBorder="1" applyAlignment="1">
      <alignment horizontal="right" vertical="center"/>
    </xf>
    <xf numFmtId="3" fontId="8" fillId="5" borderId="1" xfId="1" applyNumberFormat="1" applyFont="1" applyFill="1" applyBorder="1" applyAlignment="1">
      <alignment horizontal="right" vertical="center"/>
    </xf>
    <xf numFmtId="3" fontId="10" fillId="0" borderId="0" xfId="0" applyNumberFormat="1" applyFont="1" applyAlignment="1">
      <alignment horizontal="right" vertical="center"/>
    </xf>
    <xf numFmtId="0" fontId="13" fillId="0" borderId="0" xfId="0" quotePrefix="1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/>
    <xf numFmtId="0" fontId="16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17" xfId="0" quotePrefix="1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0" xfId="0" quotePrefix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left"/>
    </xf>
    <xf numFmtId="0" fontId="10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DAD4F6"/>
      <color rgb="FFCC92C0"/>
      <color rgb="FFCE1832"/>
      <color rgb="FFC52150"/>
      <color rgb="FFA64047"/>
      <color rgb="FFE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E1832"/>
  </sheetPr>
  <dimension ref="A1:M119"/>
  <sheetViews>
    <sheetView topLeftCell="A6" zoomScale="85" zoomScaleNormal="85" workbookViewId="0">
      <selection activeCell="D15" sqref="D15"/>
    </sheetView>
  </sheetViews>
  <sheetFormatPr defaultColWidth="9.1328125" defaultRowHeight="15.4" x14ac:dyDescent="0.45"/>
  <cols>
    <col min="1" max="1" width="6.1328125" style="40" customWidth="1"/>
    <col min="2" max="2" width="12" style="40" bestFit="1" customWidth="1"/>
    <col min="3" max="3" width="13" style="51" customWidth="1"/>
    <col min="4" max="4" width="18.59765625" style="37" customWidth="1"/>
    <col min="5" max="5" width="20" style="37" customWidth="1"/>
    <col min="6" max="6" width="18.1328125" style="37" customWidth="1"/>
    <col min="7" max="7" width="18.59765625" style="37" customWidth="1"/>
    <col min="8" max="8" width="12.86328125" style="37" customWidth="1"/>
    <col min="9" max="9" width="19.3984375" style="37" customWidth="1"/>
    <col min="10" max="10" width="16.265625" style="37" customWidth="1"/>
    <col min="11" max="11" width="17.59765625" style="37" customWidth="1"/>
    <col min="12" max="12" width="20.1328125" style="60" customWidth="1"/>
    <col min="13" max="13" width="20.265625" style="36" customWidth="1"/>
    <col min="14" max="16384" width="9.1328125" style="36"/>
  </cols>
  <sheetData>
    <row r="1" spans="1:13" ht="28.5" customHeight="1" x14ac:dyDescent="0.45">
      <c r="A1" s="103" t="s">
        <v>49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ht="19.899999999999999" x14ac:dyDescent="0.5">
      <c r="A2" s="104" t="s">
        <v>16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</row>
    <row r="3" spans="1:13" ht="19.899999999999999" x14ac:dyDescent="0.5">
      <c r="A3" s="104" t="s">
        <v>50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</row>
    <row r="4" spans="1:13" ht="16.5" x14ac:dyDescent="0.4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3" s="42" customFormat="1" x14ac:dyDescent="0.45">
      <c r="A5" s="41"/>
      <c r="B5" s="41"/>
      <c r="C5" s="101"/>
      <c r="D5" s="101"/>
      <c r="E5" s="101"/>
      <c r="F5" s="101"/>
      <c r="G5" s="101"/>
      <c r="I5" s="43"/>
      <c r="J5" s="43"/>
      <c r="K5" s="43"/>
      <c r="L5" s="59"/>
      <c r="M5" s="64" t="s">
        <v>27</v>
      </c>
    </row>
    <row r="6" spans="1:13" s="40" customFormat="1" ht="30" x14ac:dyDescent="0.45">
      <c r="A6" s="56" t="s">
        <v>1</v>
      </c>
      <c r="B6" s="56" t="s">
        <v>9</v>
      </c>
      <c r="C6" s="57" t="s">
        <v>10</v>
      </c>
      <c r="D6" s="58" t="s">
        <v>12</v>
      </c>
      <c r="E6" s="58" t="s">
        <v>26</v>
      </c>
      <c r="F6" s="58" t="s">
        <v>2</v>
      </c>
      <c r="G6" s="58" t="s">
        <v>3</v>
      </c>
      <c r="H6" s="58" t="s">
        <v>4</v>
      </c>
      <c r="I6" s="58" t="s">
        <v>5</v>
      </c>
      <c r="J6" s="58" t="s">
        <v>6</v>
      </c>
      <c r="K6" s="58" t="s">
        <v>28</v>
      </c>
      <c r="L6" s="58" t="s">
        <v>45</v>
      </c>
      <c r="M6" s="56" t="s">
        <v>25</v>
      </c>
    </row>
    <row r="7" spans="1:13" s="40" customFormat="1" x14ac:dyDescent="0.45">
      <c r="A7" s="79" t="s">
        <v>32</v>
      </c>
      <c r="B7" s="79" t="s">
        <v>33</v>
      </c>
      <c r="C7" s="79" t="s">
        <v>34</v>
      </c>
      <c r="D7" s="79" t="s">
        <v>35</v>
      </c>
      <c r="E7" s="79" t="s">
        <v>36</v>
      </c>
      <c r="F7" s="79" t="s">
        <v>37</v>
      </c>
      <c r="G7" s="79" t="s">
        <v>38</v>
      </c>
      <c r="H7" s="79" t="s">
        <v>39</v>
      </c>
      <c r="I7" s="79" t="s">
        <v>40</v>
      </c>
      <c r="J7" s="79" t="s">
        <v>41</v>
      </c>
      <c r="K7" s="79" t="s">
        <v>42</v>
      </c>
      <c r="L7" s="79" t="s">
        <v>43</v>
      </c>
      <c r="M7" s="79" t="s">
        <v>44</v>
      </c>
    </row>
    <row r="8" spans="1:13" ht="23.25" customHeight="1" x14ac:dyDescent="0.45">
      <c r="A8" s="53">
        <v>1</v>
      </c>
      <c r="B8" s="53">
        <v>2292</v>
      </c>
      <c r="C8" s="54">
        <v>44187</v>
      </c>
      <c r="D8" s="81">
        <f>'1'!F21</f>
        <v>112223826000</v>
      </c>
      <c r="E8" s="81">
        <f>'1'!G3</f>
        <v>78876987000</v>
      </c>
      <c r="F8" s="81">
        <f>'1'!H21</f>
        <v>77449038000</v>
      </c>
      <c r="G8" s="81">
        <f>'1'!I21</f>
        <v>9770877000</v>
      </c>
      <c r="H8" s="81">
        <f>'1'!J21</f>
        <v>0</v>
      </c>
      <c r="I8" s="81">
        <f>'1'!K21</f>
        <v>9325546000</v>
      </c>
      <c r="J8" s="81">
        <f>'1'!L21</f>
        <v>457331000</v>
      </c>
      <c r="K8" s="81">
        <f>'1'!M21</f>
        <v>76991707000</v>
      </c>
      <c r="L8" s="82">
        <f t="shared" ref="L8:L20" si="0">D8-F8</f>
        <v>34774788000</v>
      </c>
      <c r="M8" s="82">
        <f>E8-F8</f>
        <v>1427949000</v>
      </c>
    </row>
    <row r="9" spans="1:13" ht="23.25" customHeight="1" x14ac:dyDescent="0.45">
      <c r="A9" s="53">
        <v>2</v>
      </c>
      <c r="B9" s="53">
        <v>3594</v>
      </c>
      <c r="C9" s="54">
        <v>44523</v>
      </c>
      <c r="D9" s="81">
        <f>'2'!F21</f>
        <v>92426766000</v>
      </c>
      <c r="E9" s="81">
        <f>'2'!G3</f>
        <v>48105424000</v>
      </c>
      <c r="F9" s="81">
        <f>'2'!H21</f>
        <v>48105424000</v>
      </c>
      <c r="G9" s="81">
        <f>'2'!I21</f>
        <v>12000000</v>
      </c>
      <c r="H9" s="81">
        <f>'2'!J21</f>
        <v>0</v>
      </c>
      <c r="I9" s="81">
        <f>'2'!K21</f>
        <v>24000000</v>
      </c>
      <c r="J9" s="81">
        <f>'2'!L21</f>
        <v>0</v>
      </c>
      <c r="K9" s="81">
        <f>'2'!M21</f>
        <v>48105424000</v>
      </c>
      <c r="L9" s="82">
        <f>D9-F9</f>
        <v>44321342000</v>
      </c>
      <c r="M9" s="82">
        <f t="shared" ref="M9:M20" si="1">E9-F9</f>
        <v>0</v>
      </c>
    </row>
    <row r="10" spans="1:13" ht="23.25" customHeight="1" x14ac:dyDescent="0.45">
      <c r="A10" s="62">
        <v>3</v>
      </c>
      <c r="B10" s="62">
        <v>4309</v>
      </c>
      <c r="C10" s="63">
        <v>44558</v>
      </c>
      <c r="D10" s="83">
        <f>'Sổ chi tiết theo từng TK 3'!E25</f>
        <v>62959251000</v>
      </c>
      <c r="E10" s="83">
        <f>'Sổ chi tiết theo từng TK 3'!F11</f>
        <v>45325456000</v>
      </c>
      <c r="F10" s="83">
        <f>'Sổ chi tiết theo từng TK 3'!G25</f>
        <v>42373002000</v>
      </c>
      <c r="G10" s="83">
        <f>'Sổ chi tiết theo từng TK 3'!H25</f>
        <v>11556320000</v>
      </c>
      <c r="H10" s="83">
        <f>'Sổ chi tiết theo từng TK 3'!I25</f>
        <v>0</v>
      </c>
      <c r="I10" s="83">
        <f>'Sổ chi tiết theo từng TK 3'!J25</f>
        <v>5053468000</v>
      </c>
      <c r="J10" s="83">
        <f>'Sổ chi tiết theo từng TK 3'!K25</f>
        <v>6502852000</v>
      </c>
      <c r="K10" s="83">
        <f>'Sổ chi tiết theo từng TK 3'!L25</f>
        <v>35870150000</v>
      </c>
      <c r="L10" s="84">
        <f t="shared" si="0"/>
        <v>20586249000</v>
      </c>
      <c r="M10" s="84">
        <f t="shared" si="1"/>
        <v>2952454000</v>
      </c>
    </row>
    <row r="11" spans="1:13" ht="23.25" customHeight="1" x14ac:dyDescent="0.45">
      <c r="A11" s="53">
        <v>4</v>
      </c>
      <c r="B11" s="53">
        <v>1831</v>
      </c>
      <c r="C11" s="54">
        <v>44894</v>
      </c>
      <c r="D11" s="81">
        <f>'4'!F21</f>
        <v>26817368000</v>
      </c>
      <c r="E11" s="81">
        <f>'4'!G3</f>
        <v>26761362000</v>
      </c>
      <c r="F11" s="81">
        <f>'4'!H21</f>
        <v>26761362000</v>
      </c>
      <c r="G11" s="81">
        <f>'4'!I21</f>
        <v>11372994000</v>
      </c>
      <c r="H11" s="81">
        <f>'4'!J21</f>
        <v>0</v>
      </c>
      <c r="I11" s="81">
        <f>'4'!K21</f>
        <v>11372994000</v>
      </c>
      <c r="J11" s="81">
        <f>'4'!L21</f>
        <v>0</v>
      </c>
      <c r="K11" s="81">
        <f>'4'!M21</f>
        <v>26761362000</v>
      </c>
      <c r="L11" s="82">
        <f>D11-F11</f>
        <v>56006000</v>
      </c>
      <c r="M11" s="82">
        <f t="shared" si="1"/>
        <v>0</v>
      </c>
    </row>
    <row r="12" spans="1:13" ht="23.25" customHeight="1" x14ac:dyDescent="0.45">
      <c r="A12" s="53">
        <v>5</v>
      </c>
      <c r="B12" s="53">
        <v>200</v>
      </c>
      <c r="C12" s="54">
        <v>45007</v>
      </c>
      <c r="D12" s="81">
        <f>'5'!F21</f>
        <v>3406131000</v>
      </c>
      <c r="E12" s="81">
        <f>'5'!G3</f>
        <v>3386131000</v>
      </c>
      <c r="F12" s="81">
        <f>'5'!H21</f>
        <v>3386131000</v>
      </c>
      <c r="G12" s="81">
        <f>'5'!I21</f>
        <v>3319344000</v>
      </c>
      <c r="H12" s="81">
        <f>'5'!J21</f>
        <v>0</v>
      </c>
      <c r="I12" s="81">
        <f>'5'!K21</f>
        <v>3319344000</v>
      </c>
      <c r="J12" s="81">
        <f>'5'!L21</f>
        <v>0</v>
      </c>
      <c r="K12" s="81">
        <f>'5'!M21</f>
        <v>3386131000</v>
      </c>
      <c r="L12" s="82">
        <f>D12-F12</f>
        <v>20000000</v>
      </c>
      <c r="M12" s="82">
        <f t="shared" si="1"/>
        <v>0</v>
      </c>
    </row>
    <row r="13" spans="1:13" ht="23.25" customHeight="1" x14ac:dyDescent="0.45">
      <c r="A13" s="53">
        <v>6</v>
      </c>
      <c r="B13" s="53">
        <v>205</v>
      </c>
      <c r="C13" s="54">
        <v>45007</v>
      </c>
      <c r="D13" s="81">
        <f>'6'!F21</f>
        <v>14112546000</v>
      </c>
      <c r="E13" s="81">
        <f>'6'!G3</f>
        <v>14112546000</v>
      </c>
      <c r="F13" s="81">
        <f>'6'!H21</f>
        <v>14112546000</v>
      </c>
      <c r="G13" s="81">
        <f>'6'!I21</f>
        <v>4536325400</v>
      </c>
      <c r="H13" s="81">
        <f>'6'!J21</f>
        <v>0</v>
      </c>
      <c r="I13" s="81">
        <f>'6'!K21</f>
        <v>4385229000</v>
      </c>
      <c r="J13" s="81">
        <f>'6'!L21</f>
        <v>151096400</v>
      </c>
      <c r="K13" s="81">
        <f>'6'!M21</f>
        <v>13961449600</v>
      </c>
      <c r="L13" s="82">
        <f t="shared" si="0"/>
        <v>0</v>
      </c>
      <c r="M13" s="82">
        <f t="shared" si="1"/>
        <v>0</v>
      </c>
    </row>
    <row r="14" spans="1:13" ht="23.25" customHeight="1" x14ac:dyDescent="0.45">
      <c r="A14" s="53">
        <v>7</v>
      </c>
      <c r="B14" s="53">
        <v>1050</v>
      </c>
      <c r="C14" s="54">
        <v>45184</v>
      </c>
      <c r="D14" s="81">
        <f>'7'!F21</f>
        <v>40800000</v>
      </c>
      <c r="E14" s="81">
        <f>'7'!G3</f>
        <v>40800000</v>
      </c>
      <c r="F14" s="81">
        <f>'7'!H21</f>
        <v>40800000</v>
      </c>
      <c r="G14" s="81">
        <f>'7'!I21</f>
        <v>40640000</v>
      </c>
      <c r="H14" s="81">
        <f>'7'!J21</f>
        <v>160000</v>
      </c>
      <c r="I14" s="81">
        <f>'7'!K21</f>
        <v>40000000</v>
      </c>
      <c r="J14" s="81">
        <f>'7'!L21</f>
        <v>640000</v>
      </c>
      <c r="K14" s="81">
        <f>'7'!M21</f>
        <v>40160000</v>
      </c>
      <c r="L14" s="82">
        <f t="shared" si="0"/>
        <v>0</v>
      </c>
      <c r="M14" s="82">
        <f t="shared" si="1"/>
        <v>0</v>
      </c>
    </row>
    <row r="15" spans="1:13" ht="23.25" customHeight="1" x14ac:dyDescent="0.45">
      <c r="A15" s="53">
        <v>8</v>
      </c>
      <c r="B15" s="53">
        <v>980</v>
      </c>
      <c r="C15" s="54">
        <v>45181</v>
      </c>
      <c r="D15" s="81">
        <f>'8'!F21</f>
        <v>102000000</v>
      </c>
      <c r="E15" s="81">
        <f>'8'!G3</f>
        <v>102000000</v>
      </c>
      <c r="F15" s="81">
        <f>'8'!H21</f>
        <v>42000000</v>
      </c>
      <c r="G15" s="81">
        <f>'8'!I21</f>
        <v>41600000</v>
      </c>
      <c r="H15" s="81">
        <f>'8'!J21</f>
        <v>400000</v>
      </c>
      <c r="I15" s="81">
        <f>'8'!K21</f>
        <v>40000000</v>
      </c>
      <c r="J15" s="81">
        <f>'8'!L21</f>
        <v>1600000</v>
      </c>
      <c r="K15" s="81">
        <f>'8'!M21</f>
        <v>40400000</v>
      </c>
      <c r="L15" s="82">
        <f t="shared" si="0"/>
        <v>60000000</v>
      </c>
      <c r="M15" s="82">
        <f t="shared" si="1"/>
        <v>60000000</v>
      </c>
    </row>
    <row r="16" spans="1:13" ht="23.25" customHeight="1" x14ac:dyDescent="0.45">
      <c r="A16" s="53">
        <v>9</v>
      </c>
      <c r="B16" s="53">
        <v>1282</v>
      </c>
      <c r="C16" s="54">
        <v>45245</v>
      </c>
      <c r="D16" s="81">
        <f>'9'!F21</f>
        <v>18443741000</v>
      </c>
      <c r="E16" s="81">
        <f>'9'!G3</f>
        <v>18443741000</v>
      </c>
      <c r="F16" s="81">
        <f>'9'!H21</f>
        <v>17009114000</v>
      </c>
      <c r="G16" s="81">
        <f>'9'!I21</f>
        <v>16991032000</v>
      </c>
      <c r="H16" s="81">
        <f>'9'!J21</f>
        <v>18082000</v>
      </c>
      <c r="I16" s="81">
        <f>'9'!K21</f>
        <v>16701718000</v>
      </c>
      <c r="J16" s="81">
        <f>'9'!L21</f>
        <v>289314000</v>
      </c>
      <c r="K16" s="81">
        <f>'9'!M21</f>
        <v>16719800000</v>
      </c>
      <c r="L16" s="82">
        <f t="shared" si="0"/>
        <v>1434627000</v>
      </c>
      <c r="M16" s="82">
        <f t="shared" si="1"/>
        <v>1434627000</v>
      </c>
    </row>
    <row r="17" spans="1:13" ht="23.25" customHeight="1" x14ac:dyDescent="0.45">
      <c r="A17" s="53">
        <v>10</v>
      </c>
      <c r="B17" s="53">
        <v>1624</v>
      </c>
      <c r="C17" s="54">
        <v>45281</v>
      </c>
      <c r="D17" s="81">
        <f>'10'!F22</f>
        <v>41612268000</v>
      </c>
      <c r="E17" s="81">
        <f>'10'!G3</f>
        <v>37658769000</v>
      </c>
      <c r="F17" s="81">
        <f>'10'!H22</f>
        <v>35175702000</v>
      </c>
      <c r="G17" s="81">
        <f>'10'!I22</f>
        <v>35134906000</v>
      </c>
      <c r="H17" s="81">
        <f>'10'!J22</f>
        <v>40796000</v>
      </c>
      <c r="I17" s="81">
        <f>'10'!K22</f>
        <v>34482164000</v>
      </c>
      <c r="J17" s="81">
        <f>'10'!L22</f>
        <v>652742000</v>
      </c>
      <c r="K17" s="81">
        <f>'10'!M22</f>
        <v>34522960000</v>
      </c>
      <c r="L17" s="82">
        <f t="shared" si="0"/>
        <v>6436566000</v>
      </c>
      <c r="M17" s="82">
        <f t="shared" si="1"/>
        <v>2483067000</v>
      </c>
    </row>
    <row r="18" spans="1:13" ht="23.25" customHeight="1" x14ac:dyDescent="0.45">
      <c r="A18" s="53">
        <v>11</v>
      </c>
      <c r="B18" s="53">
        <v>1453</v>
      </c>
      <c r="C18" s="54">
        <v>45259</v>
      </c>
      <c r="D18" s="81">
        <f>'11'!F22</f>
        <v>46895343000</v>
      </c>
      <c r="E18" s="81">
        <f>'11'!G3</f>
        <v>28765493000</v>
      </c>
      <c r="F18" s="81">
        <f>'11'!H22</f>
        <v>26891629000</v>
      </c>
      <c r="G18" s="81">
        <f>'11'!I22</f>
        <v>26845653000</v>
      </c>
      <c r="H18" s="81">
        <f>'11'!J22</f>
        <v>45976000</v>
      </c>
      <c r="I18" s="81">
        <f>'11'!K22</f>
        <v>26110039000</v>
      </c>
      <c r="J18" s="81">
        <f>'11'!L22</f>
        <v>735614000</v>
      </c>
      <c r="K18" s="81">
        <f>'11'!M22</f>
        <v>26156015000</v>
      </c>
      <c r="L18" s="82">
        <f t="shared" si="0"/>
        <v>20003714000</v>
      </c>
      <c r="M18" s="82">
        <f t="shared" si="1"/>
        <v>1873864000</v>
      </c>
    </row>
    <row r="19" spans="1:13" ht="23.25" customHeight="1" x14ac:dyDescent="0.45">
      <c r="A19" s="53">
        <v>12</v>
      </c>
      <c r="B19" s="53">
        <v>1876</v>
      </c>
      <c r="C19" s="54">
        <v>45289</v>
      </c>
      <c r="D19" s="81">
        <f>'12'!F21</f>
        <v>22458024000</v>
      </c>
      <c r="E19" s="81">
        <f>'12'!G3</f>
        <v>22458024000</v>
      </c>
      <c r="F19" s="81">
        <f>'12'!H21</f>
        <v>22410024000</v>
      </c>
      <c r="G19" s="81">
        <f>'12'!I21</f>
        <v>22388006000</v>
      </c>
      <c r="H19" s="81">
        <f>'12'!J21</f>
        <v>22018000</v>
      </c>
      <c r="I19" s="81">
        <f>'12'!K21</f>
        <v>22035724000</v>
      </c>
      <c r="J19" s="81">
        <f>'12'!L21</f>
        <v>352282000</v>
      </c>
      <c r="K19" s="81">
        <f>'12'!M21</f>
        <v>22057742000</v>
      </c>
      <c r="L19" s="82">
        <f t="shared" si="0"/>
        <v>48000000</v>
      </c>
      <c r="M19" s="82">
        <f t="shared" si="1"/>
        <v>48000000</v>
      </c>
    </row>
    <row r="20" spans="1:13" ht="23.25" customHeight="1" x14ac:dyDescent="0.45">
      <c r="A20" s="53">
        <v>13</v>
      </c>
      <c r="B20" s="53">
        <v>3368</v>
      </c>
      <c r="C20" s="54">
        <v>45285</v>
      </c>
      <c r="D20" s="81">
        <f>'13'!F22</f>
        <v>102000000</v>
      </c>
      <c r="E20" s="81">
        <f>'13'!G3</f>
        <v>102000000</v>
      </c>
      <c r="F20" s="81">
        <f>'13'!H22</f>
        <v>82900000</v>
      </c>
      <c r="G20" s="81">
        <f>'13'!I22</f>
        <v>81900000</v>
      </c>
      <c r="H20" s="81">
        <f>'13'!J22</f>
        <v>1000000</v>
      </c>
      <c r="I20" s="81">
        <f>'13'!K22</f>
        <v>80300000</v>
      </c>
      <c r="J20" s="81">
        <f>'13'!L22</f>
        <v>1600000</v>
      </c>
      <c r="K20" s="81">
        <f>'13'!M22</f>
        <v>81300000</v>
      </c>
      <c r="L20" s="82">
        <f t="shared" si="0"/>
        <v>19100000</v>
      </c>
      <c r="M20" s="82">
        <f t="shared" si="1"/>
        <v>19100000</v>
      </c>
    </row>
    <row r="21" spans="1:13" ht="23.25" customHeight="1" x14ac:dyDescent="0.45">
      <c r="A21" s="53"/>
      <c r="B21" s="53"/>
      <c r="C21" s="54"/>
      <c r="D21" s="81"/>
      <c r="E21" s="81"/>
      <c r="F21" s="81"/>
      <c r="G21" s="81"/>
      <c r="H21" s="81"/>
      <c r="I21" s="81"/>
      <c r="J21" s="81"/>
      <c r="K21" s="81"/>
      <c r="L21" s="82"/>
      <c r="M21" s="82"/>
    </row>
    <row r="22" spans="1:13" s="42" customFormat="1" ht="23.25" customHeight="1" x14ac:dyDescent="0.4">
      <c r="A22" s="102" t="s">
        <v>8</v>
      </c>
      <c r="B22" s="102"/>
      <c r="C22" s="102"/>
      <c r="D22" s="85">
        <f t="shared" ref="D22:M22" si="2">SUBTOTAL(9,D8:D21)</f>
        <v>441600064000</v>
      </c>
      <c r="E22" s="85">
        <f t="shared" si="2"/>
        <v>324138733000</v>
      </c>
      <c r="F22" s="85">
        <f t="shared" si="2"/>
        <v>313839672000</v>
      </c>
      <c r="G22" s="85">
        <f t="shared" si="2"/>
        <v>142091597400</v>
      </c>
      <c r="H22" s="85">
        <f t="shared" si="2"/>
        <v>128432000</v>
      </c>
      <c r="I22" s="85">
        <f t="shared" si="2"/>
        <v>132970526000</v>
      </c>
      <c r="J22" s="85">
        <f t="shared" si="2"/>
        <v>9145071400</v>
      </c>
      <c r="K22" s="85">
        <f t="shared" si="2"/>
        <v>304694600600</v>
      </c>
      <c r="L22" s="85">
        <f t="shared" si="2"/>
        <v>127760392000</v>
      </c>
      <c r="M22" s="86">
        <f t="shared" si="2"/>
        <v>10299061000</v>
      </c>
    </row>
    <row r="23" spans="1:13" x14ac:dyDescent="0.45">
      <c r="D23" s="44"/>
      <c r="E23" s="44"/>
      <c r="F23" s="44"/>
      <c r="G23" s="44"/>
      <c r="H23" s="44"/>
      <c r="I23" s="44"/>
      <c r="J23" s="44">
        <f>F22-J22-K22</f>
        <v>0</v>
      </c>
      <c r="K23" s="44">
        <f>F22-J22-K22</f>
        <v>0</v>
      </c>
      <c r="M23" s="45"/>
    </row>
    <row r="24" spans="1:13" ht="20.25" customHeight="1" x14ac:dyDescent="0.45">
      <c r="A24" s="99" t="s">
        <v>29</v>
      </c>
      <c r="B24" s="100"/>
      <c r="C24" s="100"/>
      <c r="D24" s="100"/>
      <c r="E24" s="77">
        <f>M22+J22</f>
        <v>19444132400</v>
      </c>
      <c r="F24" s="44"/>
      <c r="G24" s="44"/>
      <c r="H24" s="44"/>
      <c r="I24" s="44"/>
      <c r="J24" s="44"/>
      <c r="K24" s="44"/>
    </row>
    <row r="25" spans="1:13" ht="20.25" customHeight="1" x14ac:dyDescent="0.45">
      <c r="A25" s="99" t="s">
        <v>30</v>
      </c>
      <c r="B25" s="100"/>
      <c r="C25" s="100"/>
      <c r="D25" s="100"/>
      <c r="E25" s="78">
        <f>K22</f>
        <v>304694600600</v>
      </c>
      <c r="F25" s="44"/>
      <c r="G25" s="44"/>
      <c r="H25" s="44"/>
      <c r="I25" s="44"/>
      <c r="J25" s="44"/>
      <c r="K25" s="44"/>
      <c r="L25" s="61"/>
    </row>
    <row r="26" spans="1:13" ht="20.25" customHeight="1" x14ac:dyDescent="0.45">
      <c r="A26" s="99" t="s">
        <v>31</v>
      </c>
      <c r="B26" s="100"/>
      <c r="C26" s="100"/>
      <c r="D26" s="100"/>
      <c r="E26" s="77">
        <f>M22</f>
        <v>10299061000</v>
      </c>
      <c r="F26" s="44"/>
      <c r="G26" s="44"/>
      <c r="H26" s="44"/>
      <c r="I26" s="44"/>
      <c r="J26" s="44"/>
      <c r="K26" s="44"/>
    </row>
    <row r="27" spans="1:13" x14ac:dyDescent="0.45">
      <c r="D27" s="44"/>
      <c r="E27" s="44"/>
      <c r="F27" s="44"/>
      <c r="G27" s="44"/>
      <c r="H27" s="44"/>
      <c r="I27" s="44"/>
      <c r="J27" s="44"/>
      <c r="K27" s="44"/>
    </row>
    <row r="28" spans="1:13" x14ac:dyDescent="0.45">
      <c r="D28" s="44"/>
      <c r="E28" s="44"/>
      <c r="F28" s="44"/>
      <c r="G28" s="44"/>
      <c r="H28" s="44"/>
      <c r="I28" s="44"/>
      <c r="J28" s="44"/>
      <c r="K28" s="44"/>
    </row>
    <row r="29" spans="1:13" x14ac:dyDescent="0.45">
      <c r="D29" s="44"/>
      <c r="E29" s="44"/>
      <c r="F29" s="44"/>
      <c r="G29" s="44"/>
      <c r="H29" s="44"/>
      <c r="I29" s="44"/>
      <c r="J29" s="44"/>
      <c r="K29" s="44"/>
    </row>
    <row r="30" spans="1:13" x14ac:dyDescent="0.45">
      <c r="D30" s="44"/>
      <c r="E30" s="44"/>
      <c r="F30" s="44"/>
      <c r="G30" s="44"/>
      <c r="H30" s="44"/>
      <c r="I30" s="44"/>
      <c r="J30" s="44"/>
      <c r="K30" s="44"/>
    </row>
    <row r="31" spans="1:13" x14ac:dyDescent="0.45">
      <c r="D31" s="44"/>
      <c r="E31" s="44"/>
      <c r="F31" s="44"/>
      <c r="G31" s="44"/>
      <c r="H31" s="44"/>
      <c r="I31" s="44"/>
      <c r="J31" s="44"/>
      <c r="K31" s="44"/>
    </row>
    <row r="32" spans="1:13" x14ac:dyDescent="0.45">
      <c r="D32" s="44"/>
      <c r="E32" s="44"/>
      <c r="F32" s="44"/>
      <c r="G32" s="44"/>
      <c r="H32" s="44"/>
      <c r="I32" s="44"/>
      <c r="J32" s="44"/>
      <c r="K32" s="44"/>
    </row>
    <row r="33" spans="4:11" x14ac:dyDescent="0.45">
      <c r="D33" s="44"/>
      <c r="E33" s="44"/>
      <c r="F33" s="44"/>
      <c r="G33" s="44"/>
      <c r="H33" s="44"/>
      <c r="I33" s="44"/>
      <c r="J33" s="44"/>
      <c r="K33" s="44"/>
    </row>
    <row r="34" spans="4:11" x14ac:dyDescent="0.45">
      <c r="D34" s="44"/>
      <c r="E34" s="44"/>
      <c r="F34" s="44"/>
      <c r="G34" s="44"/>
      <c r="H34" s="44"/>
      <c r="I34" s="44"/>
      <c r="J34" s="44"/>
      <c r="K34" s="44"/>
    </row>
    <row r="35" spans="4:11" x14ac:dyDescent="0.45">
      <c r="D35" s="44"/>
      <c r="E35" s="44"/>
      <c r="F35" s="44"/>
      <c r="G35" s="44"/>
      <c r="H35" s="44"/>
      <c r="I35" s="44"/>
      <c r="J35" s="44"/>
      <c r="K35" s="44"/>
    </row>
    <row r="36" spans="4:11" x14ac:dyDescent="0.45">
      <c r="D36" s="44"/>
      <c r="E36" s="44"/>
      <c r="F36" s="44"/>
      <c r="G36" s="44"/>
      <c r="H36" s="44"/>
      <c r="I36" s="44"/>
      <c r="J36" s="44"/>
      <c r="K36" s="44"/>
    </row>
    <row r="37" spans="4:11" x14ac:dyDescent="0.45">
      <c r="D37" s="44"/>
      <c r="E37" s="44"/>
      <c r="F37" s="44"/>
      <c r="G37" s="44"/>
      <c r="H37" s="44"/>
      <c r="I37" s="44"/>
      <c r="J37" s="44"/>
      <c r="K37" s="44"/>
    </row>
    <row r="38" spans="4:11" x14ac:dyDescent="0.45">
      <c r="D38" s="44"/>
      <c r="E38" s="44"/>
      <c r="F38" s="44"/>
      <c r="G38" s="44"/>
      <c r="H38" s="44"/>
      <c r="I38" s="44"/>
      <c r="J38" s="44"/>
      <c r="K38" s="44"/>
    </row>
    <row r="39" spans="4:11" x14ac:dyDescent="0.45">
      <c r="D39" s="44"/>
      <c r="E39" s="44"/>
      <c r="F39" s="44"/>
      <c r="G39" s="44"/>
      <c r="H39" s="44"/>
      <c r="I39" s="44"/>
      <c r="J39" s="44"/>
      <c r="K39" s="44"/>
    </row>
    <row r="40" spans="4:11" x14ac:dyDescent="0.45">
      <c r="D40" s="44"/>
      <c r="E40" s="44"/>
      <c r="F40" s="44"/>
      <c r="G40" s="44"/>
      <c r="H40" s="44"/>
      <c r="I40" s="44"/>
      <c r="J40" s="44"/>
      <c r="K40" s="44"/>
    </row>
    <row r="41" spans="4:11" x14ac:dyDescent="0.45">
      <c r="D41" s="44"/>
      <c r="E41" s="44"/>
      <c r="F41" s="44"/>
      <c r="G41" s="44"/>
      <c r="H41" s="44"/>
      <c r="I41" s="44"/>
      <c r="J41" s="44"/>
      <c r="K41" s="44"/>
    </row>
    <row r="42" spans="4:11" x14ac:dyDescent="0.45">
      <c r="D42" s="44"/>
      <c r="E42" s="44"/>
      <c r="F42" s="44"/>
      <c r="G42" s="44"/>
      <c r="H42" s="44"/>
      <c r="I42" s="44"/>
      <c r="J42" s="44"/>
      <c r="K42" s="44"/>
    </row>
    <row r="43" spans="4:11" x14ac:dyDescent="0.45">
      <c r="D43" s="44"/>
      <c r="E43" s="44"/>
      <c r="F43" s="44"/>
      <c r="G43" s="44"/>
      <c r="H43" s="44"/>
      <c r="I43" s="44"/>
      <c r="J43" s="44"/>
      <c r="K43" s="44"/>
    </row>
    <row r="44" spans="4:11" x14ac:dyDescent="0.45">
      <c r="D44" s="44"/>
      <c r="E44" s="44"/>
      <c r="F44" s="44"/>
      <c r="G44" s="44"/>
      <c r="H44" s="44"/>
      <c r="I44" s="44"/>
      <c r="J44" s="44"/>
      <c r="K44" s="44"/>
    </row>
    <row r="45" spans="4:11" x14ac:dyDescent="0.45">
      <c r="D45" s="44"/>
      <c r="E45" s="44"/>
      <c r="F45" s="44"/>
      <c r="G45" s="44"/>
      <c r="H45" s="44"/>
      <c r="I45" s="44"/>
      <c r="J45" s="44"/>
      <c r="K45" s="44"/>
    </row>
    <row r="46" spans="4:11" x14ac:dyDescent="0.45">
      <c r="D46" s="44"/>
      <c r="E46" s="44"/>
      <c r="F46" s="44"/>
      <c r="G46" s="44"/>
      <c r="H46" s="44"/>
      <c r="I46" s="44"/>
      <c r="J46" s="44"/>
      <c r="K46" s="44"/>
    </row>
    <row r="47" spans="4:11" x14ac:dyDescent="0.45">
      <c r="D47" s="44"/>
      <c r="E47" s="44"/>
      <c r="F47" s="44"/>
      <c r="G47" s="44"/>
      <c r="H47" s="44"/>
      <c r="I47" s="44"/>
      <c r="J47" s="44"/>
      <c r="K47" s="44"/>
    </row>
    <row r="48" spans="4:11" x14ac:dyDescent="0.45">
      <c r="D48" s="44"/>
      <c r="E48" s="44"/>
      <c r="F48" s="44"/>
      <c r="G48" s="44"/>
      <c r="H48" s="44"/>
      <c r="I48" s="44"/>
      <c r="J48" s="44"/>
      <c r="K48" s="44"/>
    </row>
    <row r="49" spans="4:11" x14ac:dyDescent="0.45">
      <c r="D49" s="44"/>
      <c r="E49" s="44"/>
      <c r="F49" s="44"/>
      <c r="G49" s="44"/>
      <c r="H49" s="44"/>
      <c r="I49" s="44"/>
      <c r="J49" s="44"/>
      <c r="K49" s="44"/>
    </row>
    <row r="50" spans="4:11" x14ac:dyDescent="0.45">
      <c r="D50" s="44"/>
      <c r="E50" s="44"/>
      <c r="F50" s="44"/>
      <c r="G50" s="44"/>
      <c r="H50" s="44"/>
      <c r="I50" s="44"/>
      <c r="J50" s="44"/>
      <c r="K50" s="44"/>
    </row>
    <row r="51" spans="4:11" x14ac:dyDescent="0.45">
      <c r="D51" s="44"/>
      <c r="E51" s="44"/>
      <c r="F51" s="44"/>
      <c r="G51" s="44"/>
      <c r="H51" s="44"/>
      <c r="I51" s="44"/>
      <c r="J51" s="44"/>
      <c r="K51" s="44"/>
    </row>
    <row r="52" spans="4:11" x14ac:dyDescent="0.45">
      <c r="D52" s="44"/>
      <c r="E52" s="44"/>
      <c r="F52" s="44"/>
      <c r="G52" s="44"/>
      <c r="H52" s="44"/>
      <c r="I52" s="44"/>
      <c r="J52" s="44"/>
      <c r="K52" s="44"/>
    </row>
    <row r="53" spans="4:11" x14ac:dyDescent="0.45">
      <c r="D53" s="44"/>
      <c r="E53" s="44"/>
      <c r="F53" s="44"/>
      <c r="G53" s="44"/>
      <c r="H53" s="44"/>
      <c r="I53" s="44"/>
      <c r="J53" s="44"/>
      <c r="K53" s="44"/>
    </row>
    <row r="54" spans="4:11" x14ac:dyDescent="0.45">
      <c r="D54" s="44"/>
      <c r="E54" s="44"/>
      <c r="F54" s="44"/>
      <c r="G54" s="44"/>
      <c r="H54" s="44"/>
      <c r="I54" s="44"/>
      <c r="J54" s="44"/>
      <c r="K54" s="44"/>
    </row>
    <row r="55" spans="4:11" x14ac:dyDescent="0.45">
      <c r="D55" s="44"/>
      <c r="E55" s="44"/>
      <c r="F55" s="44"/>
      <c r="G55" s="44"/>
      <c r="H55" s="44"/>
      <c r="I55" s="44"/>
      <c r="J55" s="44"/>
      <c r="K55" s="44"/>
    </row>
    <row r="56" spans="4:11" x14ac:dyDescent="0.45">
      <c r="D56" s="44"/>
      <c r="E56" s="44"/>
      <c r="F56" s="44"/>
      <c r="G56" s="44"/>
      <c r="H56" s="44"/>
      <c r="I56" s="44"/>
      <c r="J56" s="44"/>
      <c r="K56" s="44"/>
    </row>
    <row r="57" spans="4:11" x14ac:dyDescent="0.45">
      <c r="D57" s="44"/>
      <c r="E57" s="44"/>
      <c r="F57" s="44"/>
      <c r="G57" s="44"/>
      <c r="H57" s="44"/>
      <c r="I57" s="44"/>
      <c r="J57" s="44"/>
      <c r="K57" s="44"/>
    </row>
    <row r="58" spans="4:11" x14ac:dyDescent="0.45">
      <c r="D58" s="44"/>
      <c r="E58" s="44"/>
      <c r="F58" s="44"/>
      <c r="G58" s="44"/>
      <c r="H58" s="44"/>
      <c r="I58" s="44"/>
      <c r="J58" s="44"/>
      <c r="K58" s="44"/>
    </row>
    <row r="59" spans="4:11" x14ac:dyDescent="0.45">
      <c r="D59" s="44"/>
      <c r="E59" s="44"/>
      <c r="F59" s="44"/>
      <c r="G59" s="44"/>
      <c r="H59" s="44"/>
      <c r="I59" s="44"/>
      <c r="J59" s="44"/>
      <c r="K59" s="44"/>
    </row>
    <row r="60" spans="4:11" x14ac:dyDescent="0.45">
      <c r="D60" s="44"/>
      <c r="E60" s="44"/>
      <c r="F60" s="44"/>
      <c r="G60" s="44"/>
      <c r="H60" s="44"/>
      <c r="I60" s="44"/>
      <c r="J60" s="44"/>
      <c r="K60" s="44"/>
    </row>
    <row r="61" spans="4:11" x14ac:dyDescent="0.45">
      <c r="D61" s="44"/>
      <c r="E61" s="44"/>
      <c r="F61" s="44"/>
      <c r="G61" s="44"/>
      <c r="H61" s="44"/>
      <c r="I61" s="44"/>
      <c r="J61" s="44"/>
      <c r="K61" s="44"/>
    </row>
    <row r="62" spans="4:11" x14ac:dyDescent="0.45">
      <c r="D62" s="44"/>
      <c r="E62" s="44"/>
      <c r="F62" s="44"/>
      <c r="G62" s="44"/>
      <c r="H62" s="44"/>
      <c r="I62" s="44"/>
      <c r="J62" s="44"/>
      <c r="K62" s="44"/>
    </row>
    <row r="63" spans="4:11" x14ac:dyDescent="0.45">
      <c r="D63" s="44"/>
      <c r="E63" s="44"/>
      <c r="F63" s="44"/>
      <c r="G63" s="44"/>
      <c r="H63" s="44"/>
      <c r="I63" s="44"/>
      <c r="J63" s="44"/>
      <c r="K63" s="44"/>
    </row>
    <row r="64" spans="4:11" x14ac:dyDescent="0.45">
      <c r="D64" s="44"/>
      <c r="E64" s="44"/>
      <c r="F64" s="44"/>
      <c r="G64" s="44"/>
      <c r="H64" s="44"/>
      <c r="I64" s="44"/>
      <c r="J64" s="44"/>
      <c r="K64" s="44"/>
    </row>
    <row r="65" spans="4:11" x14ac:dyDescent="0.45">
      <c r="D65" s="44"/>
      <c r="E65" s="44"/>
      <c r="F65" s="44"/>
      <c r="G65" s="44"/>
      <c r="H65" s="44"/>
      <c r="I65" s="44"/>
      <c r="J65" s="44"/>
      <c r="K65" s="44"/>
    </row>
    <row r="66" spans="4:11" x14ac:dyDescent="0.45">
      <c r="D66" s="44"/>
      <c r="E66" s="44"/>
      <c r="F66" s="44"/>
      <c r="G66" s="44"/>
      <c r="H66" s="44"/>
      <c r="I66" s="44"/>
      <c r="J66" s="44"/>
      <c r="K66" s="44"/>
    </row>
    <row r="67" spans="4:11" x14ac:dyDescent="0.45">
      <c r="D67" s="44"/>
      <c r="E67" s="44"/>
      <c r="F67" s="44"/>
      <c r="G67" s="44"/>
      <c r="H67" s="44"/>
      <c r="I67" s="44"/>
      <c r="J67" s="44"/>
      <c r="K67" s="44"/>
    </row>
    <row r="68" spans="4:11" x14ac:dyDescent="0.45">
      <c r="D68" s="44"/>
      <c r="E68" s="44"/>
      <c r="F68" s="44"/>
      <c r="G68" s="44"/>
      <c r="H68" s="44"/>
      <c r="I68" s="44"/>
      <c r="J68" s="44"/>
      <c r="K68" s="44"/>
    </row>
    <row r="69" spans="4:11" x14ac:dyDescent="0.45">
      <c r="D69" s="44"/>
      <c r="E69" s="44"/>
      <c r="F69" s="44"/>
      <c r="G69" s="44"/>
      <c r="H69" s="44"/>
      <c r="I69" s="44"/>
      <c r="J69" s="44"/>
      <c r="K69" s="44"/>
    </row>
    <row r="70" spans="4:11" x14ac:dyDescent="0.45">
      <c r="D70" s="44"/>
      <c r="E70" s="44"/>
      <c r="F70" s="44"/>
      <c r="G70" s="44"/>
      <c r="H70" s="44"/>
      <c r="I70" s="44"/>
      <c r="J70" s="44"/>
      <c r="K70" s="44"/>
    </row>
    <row r="71" spans="4:11" x14ac:dyDescent="0.45">
      <c r="D71" s="44"/>
      <c r="E71" s="44"/>
      <c r="F71" s="44"/>
      <c r="G71" s="44"/>
      <c r="H71" s="44"/>
      <c r="I71" s="44"/>
      <c r="J71" s="44"/>
      <c r="K71" s="44"/>
    </row>
    <row r="72" spans="4:11" x14ac:dyDescent="0.45">
      <c r="D72" s="44"/>
      <c r="E72" s="44"/>
      <c r="F72" s="44"/>
      <c r="G72" s="44"/>
      <c r="H72" s="44"/>
      <c r="I72" s="44"/>
      <c r="J72" s="44"/>
      <c r="K72" s="44"/>
    </row>
    <row r="73" spans="4:11" x14ac:dyDescent="0.45">
      <c r="D73" s="44"/>
      <c r="E73" s="44"/>
      <c r="F73" s="44"/>
      <c r="G73" s="44"/>
      <c r="H73" s="44"/>
      <c r="I73" s="44"/>
      <c r="J73" s="44"/>
      <c r="K73" s="44"/>
    </row>
    <row r="74" spans="4:11" x14ac:dyDescent="0.45">
      <c r="D74" s="44"/>
      <c r="E74" s="44"/>
      <c r="F74" s="44"/>
      <c r="G74" s="44"/>
      <c r="H74" s="44"/>
      <c r="I74" s="44"/>
      <c r="J74" s="44"/>
      <c r="K74" s="44"/>
    </row>
    <row r="75" spans="4:11" x14ac:dyDescent="0.45">
      <c r="D75" s="44"/>
      <c r="E75" s="44"/>
      <c r="F75" s="44"/>
      <c r="G75" s="44"/>
      <c r="H75" s="44"/>
      <c r="I75" s="44"/>
      <c r="J75" s="44"/>
      <c r="K75" s="44"/>
    </row>
    <row r="76" spans="4:11" x14ac:dyDescent="0.45">
      <c r="D76" s="44"/>
      <c r="E76" s="44"/>
      <c r="F76" s="44"/>
      <c r="G76" s="44"/>
      <c r="H76" s="44"/>
      <c r="I76" s="44"/>
      <c r="J76" s="44"/>
      <c r="K76" s="44"/>
    </row>
    <row r="77" spans="4:11" x14ac:dyDescent="0.45">
      <c r="D77" s="44"/>
      <c r="E77" s="44"/>
      <c r="F77" s="44"/>
      <c r="G77" s="44"/>
      <c r="H77" s="44"/>
      <c r="I77" s="44"/>
      <c r="J77" s="44"/>
      <c r="K77" s="44"/>
    </row>
    <row r="78" spans="4:11" x14ac:dyDescent="0.45">
      <c r="D78" s="44"/>
      <c r="E78" s="44"/>
      <c r="F78" s="44"/>
      <c r="G78" s="44"/>
      <c r="H78" s="44"/>
      <c r="I78" s="44"/>
      <c r="J78" s="44"/>
      <c r="K78" s="44"/>
    </row>
    <row r="79" spans="4:11" x14ac:dyDescent="0.45">
      <c r="D79" s="44"/>
      <c r="E79" s="44"/>
      <c r="F79" s="44"/>
      <c r="G79" s="44"/>
      <c r="H79" s="44"/>
      <c r="I79" s="44"/>
      <c r="J79" s="44"/>
      <c r="K79" s="44"/>
    </row>
    <row r="80" spans="4:11" x14ac:dyDescent="0.45">
      <c r="D80" s="44"/>
      <c r="E80" s="44"/>
      <c r="F80" s="44"/>
      <c r="G80" s="44"/>
      <c r="H80" s="44"/>
      <c r="I80" s="44"/>
      <c r="J80" s="44"/>
      <c r="K80" s="44"/>
    </row>
    <row r="81" spans="4:11" x14ac:dyDescent="0.45">
      <c r="D81" s="44"/>
      <c r="E81" s="44"/>
      <c r="F81" s="44"/>
      <c r="G81" s="44"/>
      <c r="H81" s="44"/>
      <c r="I81" s="44"/>
      <c r="J81" s="44"/>
      <c r="K81" s="44"/>
    </row>
    <row r="82" spans="4:11" x14ac:dyDescent="0.45">
      <c r="D82" s="44"/>
      <c r="E82" s="44"/>
      <c r="F82" s="44"/>
      <c r="G82" s="44"/>
      <c r="H82" s="44"/>
      <c r="I82" s="44"/>
      <c r="J82" s="44"/>
      <c r="K82" s="44"/>
    </row>
    <row r="83" spans="4:11" x14ac:dyDescent="0.45">
      <c r="D83" s="44"/>
      <c r="E83" s="44"/>
      <c r="F83" s="44"/>
      <c r="G83" s="44"/>
      <c r="H83" s="44"/>
      <c r="I83" s="44"/>
      <c r="J83" s="44"/>
      <c r="K83" s="44"/>
    </row>
    <row r="84" spans="4:11" x14ac:dyDescent="0.45">
      <c r="D84" s="44"/>
      <c r="E84" s="44"/>
      <c r="F84" s="44"/>
      <c r="G84" s="44"/>
      <c r="H84" s="44"/>
      <c r="I84" s="44"/>
      <c r="J84" s="44"/>
      <c r="K84" s="44"/>
    </row>
    <row r="85" spans="4:11" x14ac:dyDescent="0.45">
      <c r="D85" s="44"/>
      <c r="E85" s="44"/>
      <c r="F85" s="44"/>
      <c r="G85" s="44"/>
      <c r="H85" s="44"/>
      <c r="I85" s="44"/>
      <c r="J85" s="44"/>
      <c r="K85" s="44"/>
    </row>
    <row r="86" spans="4:11" x14ac:dyDescent="0.45">
      <c r="D86" s="44"/>
      <c r="E86" s="44"/>
      <c r="F86" s="44"/>
      <c r="G86" s="44"/>
      <c r="H86" s="44"/>
      <c r="I86" s="44"/>
      <c r="J86" s="44"/>
      <c r="K86" s="44"/>
    </row>
    <row r="87" spans="4:11" x14ac:dyDescent="0.45">
      <c r="D87" s="44"/>
      <c r="E87" s="44"/>
      <c r="F87" s="44"/>
      <c r="G87" s="44"/>
      <c r="H87" s="44"/>
      <c r="I87" s="44"/>
      <c r="J87" s="44"/>
      <c r="K87" s="44"/>
    </row>
    <row r="88" spans="4:11" x14ac:dyDescent="0.45">
      <c r="D88" s="44"/>
      <c r="E88" s="44"/>
      <c r="F88" s="44"/>
      <c r="G88" s="44"/>
      <c r="H88" s="44"/>
      <c r="I88" s="44"/>
      <c r="J88" s="44"/>
      <c r="K88" s="44"/>
    </row>
    <row r="89" spans="4:11" x14ac:dyDescent="0.45">
      <c r="D89" s="44"/>
      <c r="E89" s="44"/>
      <c r="F89" s="44"/>
      <c r="G89" s="44"/>
      <c r="H89" s="44"/>
      <c r="I89" s="44"/>
      <c r="J89" s="44"/>
      <c r="K89" s="44"/>
    </row>
    <row r="90" spans="4:11" x14ac:dyDescent="0.45">
      <c r="D90" s="44"/>
      <c r="E90" s="44"/>
      <c r="F90" s="44"/>
      <c r="G90" s="44"/>
      <c r="H90" s="44"/>
      <c r="I90" s="44"/>
      <c r="J90" s="44"/>
      <c r="K90" s="44"/>
    </row>
    <row r="91" spans="4:11" x14ac:dyDescent="0.45">
      <c r="D91" s="44"/>
      <c r="E91" s="44"/>
      <c r="F91" s="44"/>
      <c r="G91" s="44"/>
      <c r="H91" s="44"/>
      <c r="I91" s="44"/>
      <c r="J91" s="44"/>
      <c r="K91" s="44"/>
    </row>
    <row r="92" spans="4:11" x14ac:dyDescent="0.45">
      <c r="D92" s="44"/>
      <c r="E92" s="44"/>
      <c r="F92" s="44"/>
      <c r="G92" s="44"/>
      <c r="H92" s="44"/>
      <c r="I92" s="44"/>
      <c r="J92" s="44"/>
      <c r="K92" s="44"/>
    </row>
    <row r="93" spans="4:11" x14ac:dyDescent="0.45">
      <c r="D93" s="44"/>
      <c r="E93" s="44"/>
      <c r="F93" s="44"/>
      <c r="G93" s="44"/>
      <c r="H93" s="44"/>
      <c r="I93" s="44"/>
      <c r="J93" s="44"/>
      <c r="K93" s="44"/>
    </row>
    <row r="94" spans="4:11" x14ac:dyDescent="0.45">
      <c r="D94" s="44"/>
      <c r="E94" s="44"/>
      <c r="F94" s="44"/>
      <c r="G94" s="44"/>
      <c r="H94" s="44"/>
      <c r="I94" s="44"/>
      <c r="J94" s="44"/>
      <c r="K94" s="44"/>
    </row>
    <row r="95" spans="4:11" x14ac:dyDescent="0.45">
      <c r="D95" s="44"/>
      <c r="E95" s="44"/>
      <c r="F95" s="44"/>
      <c r="G95" s="44"/>
      <c r="H95" s="44"/>
      <c r="I95" s="44"/>
      <c r="J95" s="44"/>
      <c r="K95" s="44"/>
    </row>
    <row r="96" spans="4:11" x14ac:dyDescent="0.45">
      <c r="D96" s="44"/>
      <c r="E96" s="44"/>
      <c r="F96" s="44"/>
      <c r="G96" s="44"/>
      <c r="H96" s="44"/>
      <c r="I96" s="44"/>
      <c r="J96" s="44"/>
      <c r="K96" s="44"/>
    </row>
    <row r="97" spans="4:11" x14ac:dyDescent="0.45">
      <c r="D97" s="44"/>
      <c r="E97" s="44"/>
      <c r="F97" s="44"/>
      <c r="G97" s="44"/>
      <c r="H97" s="44"/>
      <c r="I97" s="44"/>
      <c r="J97" s="44"/>
      <c r="K97" s="44"/>
    </row>
    <row r="98" spans="4:11" x14ac:dyDescent="0.45">
      <c r="D98" s="44"/>
      <c r="E98" s="44"/>
      <c r="F98" s="44"/>
      <c r="G98" s="44"/>
      <c r="H98" s="44"/>
      <c r="I98" s="44"/>
      <c r="J98" s="44"/>
      <c r="K98" s="44"/>
    </row>
    <row r="99" spans="4:11" x14ac:dyDescent="0.45">
      <c r="D99" s="44"/>
      <c r="E99" s="44"/>
      <c r="F99" s="44"/>
      <c r="G99" s="44"/>
      <c r="H99" s="44"/>
      <c r="I99" s="44"/>
      <c r="J99" s="44"/>
      <c r="K99" s="44"/>
    </row>
    <row r="100" spans="4:11" x14ac:dyDescent="0.45">
      <c r="D100" s="44"/>
      <c r="E100" s="44"/>
      <c r="F100" s="44"/>
      <c r="G100" s="44"/>
      <c r="H100" s="44"/>
      <c r="I100" s="44"/>
      <c r="J100" s="44"/>
      <c r="K100" s="44"/>
    </row>
    <row r="101" spans="4:11" x14ac:dyDescent="0.45">
      <c r="D101" s="44"/>
      <c r="E101" s="44"/>
      <c r="F101" s="44"/>
      <c r="G101" s="44"/>
      <c r="H101" s="44"/>
      <c r="I101" s="44"/>
      <c r="J101" s="44"/>
      <c r="K101" s="44"/>
    </row>
    <row r="102" spans="4:11" x14ac:dyDescent="0.45">
      <c r="D102" s="44"/>
      <c r="E102" s="44"/>
      <c r="F102" s="44"/>
      <c r="G102" s="44"/>
      <c r="H102" s="44"/>
      <c r="I102" s="44"/>
      <c r="J102" s="44"/>
      <c r="K102" s="44"/>
    </row>
    <row r="103" spans="4:11" x14ac:dyDescent="0.45">
      <c r="D103" s="44"/>
      <c r="E103" s="44"/>
      <c r="F103" s="44"/>
      <c r="G103" s="44"/>
      <c r="H103" s="44"/>
      <c r="I103" s="44"/>
      <c r="J103" s="44"/>
      <c r="K103" s="44"/>
    </row>
    <row r="104" spans="4:11" x14ac:dyDescent="0.45">
      <c r="D104" s="44"/>
      <c r="E104" s="44"/>
      <c r="F104" s="44"/>
      <c r="G104" s="44"/>
      <c r="H104" s="44"/>
      <c r="I104" s="44"/>
      <c r="J104" s="44"/>
      <c r="K104" s="44"/>
    </row>
    <row r="105" spans="4:11" x14ac:dyDescent="0.45">
      <c r="D105" s="44"/>
      <c r="E105" s="44"/>
      <c r="F105" s="44"/>
      <c r="G105" s="44"/>
      <c r="H105" s="44"/>
      <c r="I105" s="44"/>
      <c r="J105" s="44"/>
      <c r="K105" s="44"/>
    </row>
    <row r="106" spans="4:11" x14ac:dyDescent="0.45">
      <c r="D106" s="44"/>
      <c r="E106" s="44"/>
      <c r="F106" s="44"/>
      <c r="G106" s="44"/>
      <c r="H106" s="44"/>
      <c r="I106" s="44"/>
      <c r="J106" s="44"/>
      <c r="K106" s="44"/>
    </row>
    <row r="107" spans="4:11" x14ac:dyDescent="0.45">
      <c r="D107" s="44"/>
      <c r="E107" s="44"/>
      <c r="F107" s="44"/>
      <c r="G107" s="44"/>
      <c r="H107" s="44"/>
      <c r="I107" s="44"/>
      <c r="J107" s="44"/>
      <c r="K107" s="44"/>
    </row>
    <row r="108" spans="4:11" x14ac:dyDescent="0.45">
      <c r="D108" s="44"/>
      <c r="E108" s="44"/>
      <c r="F108" s="44"/>
      <c r="G108" s="44"/>
      <c r="H108" s="44"/>
      <c r="I108" s="44"/>
      <c r="J108" s="44"/>
      <c r="K108" s="44"/>
    </row>
    <row r="109" spans="4:11" x14ac:dyDescent="0.45">
      <c r="D109" s="44"/>
      <c r="E109" s="44"/>
      <c r="F109" s="44"/>
      <c r="G109" s="44"/>
      <c r="H109" s="44"/>
      <c r="I109" s="44"/>
      <c r="J109" s="44"/>
      <c r="K109" s="44"/>
    </row>
    <row r="110" spans="4:11" x14ac:dyDescent="0.45">
      <c r="D110" s="44"/>
      <c r="E110" s="44"/>
      <c r="F110" s="44"/>
      <c r="G110" s="44"/>
      <c r="H110" s="44"/>
      <c r="I110" s="44"/>
      <c r="J110" s="44"/>
      <c r="K110" s="44"/>
    </row>
    <row r="111" spans="4:11" x14ac:dyDescent="0.45">
      <c r="D111" s="44"/>
      <c r="E111" s="44"/>
      <c r="F111" s="44"/>
      <c r="G111" s="44"/>
      <c r="H111" s="44"/>
      <c r="I111" s="44"/>
      <c r="J111" s="44"/>
      <c r="K111" s="44"/>
    </row>
    <row r="112" spans="4:11" x14ac:dyDescent="0.45">
      <c r="D112" s="44"/>
      <c r="E112" s="44"/>
      <c r="F112" s="44"/>
      <c r="G112" s="44"/>
      <c r="H112" s="44"/>
      <c r="I112" s="44"/>
      <c r="J112" s="44"/>
      <c r="K112" s="44"/>
    </row>
    <row r="113" spans="4:11" x14ac:dyDescent="0.45">
      <c r="D113" s="44"/>
      <c r="E113" s="44"/>
      <c r="F113" s="44"/>
      <c r="G113" s="44"/>
      <c r="H113" s="44"/>
      <c r="I113" s="44"/>
      <c r="J113" s="44"/>
      <c r="K113" s="44"/>
    </row>
    <row r="114" spans="4:11" x14ac:dyDescent="0.45">
      <c r="D114" s="44"/>
      <c r="E114" s="44"/>
      <c r="F114" s="44"/>
      <c r="G114" s="44"/>
      <c r="H114" s="44"/>
      <c r="I114" s="44"/>
      <c r="J114" s="44"/>
      <c r="K114" s="44"/>
    </row>
    <row r="115" spans="4:11" x14ac:dyDescent="0.45">
      <c r="D115" s="44"/>
      <c r="E115" s="44"/>
      <c r="F115" s="44"/>
      <c r="G115" s="44"/>
      <c r="H115" s="44"/>
      <c r="I115" s="44"/>
      <c r="J115" s="44"/>
      <c r="K115" s="44"/>
    </row>
    <row r="116" spans="4:11" x14ac:dyDescent="0.45">
      <c r="D116" s="44"/>
      <c r="E116" s="44"/>
      <c r="F116" s="44"/>
      <c r="G116" s="44"/>
      <c r="H116" s="44"/>
      <c r="I116" s="44"/>
      <c r="J116" s="44"/>
      <c r="K116" s="44"/>
    </row>
    <row r="117" spans="4:11" x14ac:dyDescent="0.45">
      <c r="D117" s="44"/>
      <c r="E117" s="44"/>
      <c r="F117" s="44"/>
      <c r="G117" s="44"/>
      <c r="H117" s="44"/>
      <c r="I117" s="44"/>
      <c r="J117" s="44"/>
      <c r="K117" s="44"/>
    </row>
    <row r="118" spans="4:11" x14ac:dyDescent="0.45">
      <c r="D118" s="44"/>
      <c r="E118" s="44"/>
      <c r="F118" s="44"/>
      <c r="G118" s="44"/>
      <c r="H118" s="44"/>
      <c r="I118" s="44"/>
      <c r="J118" s="44"/>
      <c r="K118" s="44"/>
    </row>
    <row r="119" spans="4:11" x14ac:dyDescent="0.45">
      <c r="D119" s="44"/>
      <c r="E119" s="44"/>
      <c r="F119" s="44"/>
      <c r="G119" s="44"/>
      <c r="H119" s="44"/>
      <c r="I119" s="44"/>
      <c r="J119" s="44"/>
      <c r="K119" s="44"/>
    </row>
  </sheetData>
  <autoFilter ref="A6:L20" xr:uid="{00000000-0009-0000-0000-000000000000}"/>
  <mergeCells count="8">
    <mergeCell ref="A26:D26"/>
    <mergeCell ref="C5:G5"/>
    <mergeCell ref="A22:C22"/>
    <mergeCell ref="A1:M1"/>
    <mergeCell ref="A2:M2"/>
    <mergeCell ref="A3:M3"/>
    <mergeCell ref="A24:D24"/>
    <mergeCell ref="A25:D25"/>
  </mergeCells>
  <pageMargins left="0" right="0" top="0.5" bottom="0.5" header="0.3" footer="0.3"/>
  <pageSetup paperSize="9" scale="65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3"/>
  <sheetViews>
    <sheetView workbookViewId="0">
      <selection activeCell="E4" sqref="E4"/>
    </sheetView>
  </sheetViews>
  <sheetFormatPr defaultColWidth="9.1328125" defaultRowHeight="14.25" x14ac:dyDescent="0.45"/>
  <cols>
    <col min="1" max="1" width="4.86328125" customWidth="1"/>
    <col min="2" max="2" width="6.265625" customWidth="1"/>
    <col min="3" max="3" width="7.59765625" customWidth="1"/>
    <col min="4" max="4" width="12.1328125" customWidth="1"/>
    <col min="5" max="5" width="13.59765625" style="50" bestFit="1" customWidth="1"/>
    <col min="6" max="6" width="16.265625" bestFit="1" customWidth="1"/>
    <col min="7" max="7" width="16.265625" customWidth="1"/>
    <col min="8" max="8" width="15.86328125" bestFit="1" customWidth="1"/>
    <col min="9" max="9" width="15.265625" bestFit="1" customWidth="1"/>
    <col min="10" max="10" width="13.73046875" customWidth="1"/>
    <col min="11" max="11" width="15.86328125" customWidth="1"/>
    <col min="12" max="12" width="14.59765625" bestFit="1" customWidth="1"/>
    <col min="13" max="13" width="21.1328125" customWidth="1"/>
    <col min="14" max="14" width="15.86328125" bestFit="1" customWidth="1"/>
  </cols>
  <sheetData>
    <row r="1" spans="1:14" s="1" customFormat="1" ht="14.65" thickBot="1" x14ac:dyDescent="0.5">
      <c r="A1" s="113" t="s">
        <v>0</v>
      </c>
      <c r="B1" s="113"/>
      <c r="C1" s="2">
        <v>1</v>
      </c>
      <c r="D1" s="114" t="s">
        <v>51</v>
      </c>
      <c r="E1" s="114"/>
      <c r="F1" s="114"/>
      <c r="G1" s="114"/>
      <c r="H1" s="114"/>
      <c r="I1" s="114"/>
      <c r="K1" s="3"/>
      <c r="L1" s="3"/>
      <c r="M1" s="3"/>
      <c r="N1" s="3"/>
    </row>
    <row r="2" spans="1:14" s="13" customFormat="1" ht="43.15" thickBot="1" x14ac:dyDescent="0.5">
      <c r="A2" s="17"/>
      <c r="B2" s="18" t="s">
        <v>1</v>
      </c>
      <c r="C2" s="18" t="s">
        <v>9</v>
      </c>
      <c r="D2" s="18" t="s">
        <v>10</v>
      </c>
      <c r="E2" s="46" t="s">
        <v>11</v>
      </c>
      <c r="F2" s="19" t="s">
        <v>12</v>
      </c>
      <c r="G2" s="35" t="s">
        <v>23</v>
      </c>
      <c r="H2" s="19" t="s">
        <v>2</v>
      </c>
      <c r="I2" s="20" t="s">
        <v>3</v>
      </c>
      <c r="J2" s="20" t="s">
        <v>4</v>
      </c>
      <c r="K2" s="20" t="s">
        <v>13</v>
      </c>
      <c r="L2" s="21" t="s">
        <v>6</v>
      </c>
      <c r="M2" s="21" t="s">
        <v>7</v>
      </c>
      <c r="N2" s="32" t="s">
        <v>15</v>
      </c>
    </row>
    <row r="3" spans="1:14" x14ac:dyDescent="0.45">
      <c r="A3" s="22">
        <v>9</v>
      </c>
      <c r="B3" s="14">
        <v>817</v>
      </c>
      <c r="C3" s="14">
        <v>1282</v>
      </c>
      <c r="D3" s="15">
        <v>45245</v>
      </c>
      <c r="E3" s="47"/>
      <c r="F3" s="12">
        <v>18443741000</v>
      </c>
      <c r="G3" s="12">
        <f>F3</f>
        <v>18443741000</v>
      </c>
      <c r="H3" s="12">
        <v>0</v>
      </c>
      <c r="I3" s="12"/>
      <c r="J3" s="12"/>
      <c r="K3" s="12"/>
      <c r="L3" s="12">
        <v>0</v>
      </c>
      <c r="M3" s="12">
        <v>0</v>
      </c>
      <c r="N3" s="23">
        <v>0</v>
      </c>
    </row>
    <row r="4" spans="1:14" x14ac:dyDescent="0.45">
      <c r="A4" s="22"/>
      <c r="B4" s="8"/>
      <c r="C4" s="7"/>
      <c r="D4" s="5"/>
      <c r="E4" s="48">
        <v>45253</v>
      </c>
      <c r="F4" s="11"/>
      <c r="G4" s="11"/>
      <c r="H4" s="11"/>
      <c r="I4" s="11">
        <v>18082099000</v>
      </c>
      <c r="J4" s="11"/>
      <c r="K4" s="11"/>
      <c r="L4" s="11"/>
      <c r="M4" s="11"/>
      <c r="N4" s="24"/>
    </row>
    <row r="5" spans="1:14" x14ac:dyDescent="0.45">
      <c r="A5" s="22"/>
      <c r="B5" s="8"/>
      <c r="C5" s="7"/>
      <c r="D5" s="5"/>
      <c r="E5" s="48">
        <v>45253</v>
      </c>
      <c r="F5" s="11"/>
      <c r="G5" s="11"/>
      <c r="H5" s="11"/>
      <c r="I5" s="11">
        <v>54246000</v>
      </c>
      <c r="J5" s="11"/>
      <c r="K5" s="11"/>
      <c r="L5" s="11"/>
      <c r="M5" s="11"/>
      <c r="N5" s="24"/>
    </row>
    <row r="6" spans="1:14" x14ac:dyDescent="0.45">
      <c r="A6" s="22"/>
      <c r="B6" s="8"/>
      <c r="C6" s="7"/>
      <c r="D6" s="5"/>
      <c r="E6" s="48">
        <v>45286</v>
      </c>
      <c r="F6" s="11"/>
      <c r="G6" s="11"/>
      <c r="H6" s="11"/>
      <c r="I6" s="11">
        <v>150000000</v>
      </c>
      <c r="J6" s="11"/>
      <c r="K6" s="11"/>
      <c r="L6" s="11"/>
      <c r="M6" s="11"/>
      <c r="N6" s="24"/>
    </row>
    <row r="7" spans="1:14" x14ac:dyDescent="0.45">
      <c r="A7" s="22"/>
      <c r="B7" s="8"/>
      <c r="C7" s="7"/>
      <c r="D7" s="5"/>
      <c r="E7" s="48">
        <v>45288</v>
      </c>
      <c r="F7" s="11"/>
      <c r="G7" s="11"/>
      <c r="H7" s="11"/>
      <c r="I7" s="11">
        <v>139314000</v>
      </c>
      <c r="J7" s="11"/>
      <c r="K7" s="11"/>
      <c r="L7" s="11"/>
      <c r="M7" s="11"/>
      <c r="N7" s="24"/>
    </row>
    <row r="8" spans="1:14" x14ac:dyDescent="0.45">
      <c r="A8" s="22"/>
      <c r="B8" s="8"/>
      <c r="C8" s="7"/>
      <c r="D8" s="5"/>
      <c r="E8" s="48">
        <v>45299</v>
      </c>
      <c r="F8" s="11"/>
      <c r="G8" s="11"/>
      <c r="H8" s="11"/>
      <c r="I8" s="11"/>
      <c r="J8" s="11"/>
      <c r="K8" s="11">
        <v>16701718000</v>
      </c>
      <c r="L8" s="11"/>
      <c r="M8" s="11"/>
      <c r="N8" s="24"/>
    </row>
    <row r="9" spans="1:14" x14ac:dyDescent="0.45">
      <c r="A9" s="22"/>
      <c r="B9" s="8"/>
      <c r="C9" s="7"/>
      <c r="D9" s="5"/>
      <c r="E9" s="48">
        <v>45343</v>
      </c>
      <c r="F9" s="11"/>
      <c r="G9" s="11"/>
      <c r="H9" s="11"/>
      <c r="I9" s="11">
        <v>-1434627000</v>
      </c>
      <c r="J9" s="11"/>
      <c r="K9" s="11"/>
      <c r="L9" s="11"/>
      <c r="M9" s="11"/>
      <c r="N9" s="24"/>
    </row>
    <row r="10" spans="1:14" x14ac:dyDescent="0.45">
      <c r="A10" s="22"/>
      <c r="B10" s="8"/>
      <c r="C10" s="7"/>
      <c r="D10" s="5"/>
      <c r="E10" s="48">
        <v>45405</v>
      </c>
      <c r="F10" s="11"/>
      <c r="G10" s="11"/>
      <c r="H10" s="11"/>
      <c r="I10" s="11"/>
      <c r="J10" s="11">
        <v>18082000</v>
      </c>
      <c r="K10" s="11"/>
      <c r="L10" s="11"/>
      <c r="M10" s="11"/>
      <c r="N10" s="24"/>
    </row>
    <row r="11" spans="1:14" x14ac:dyDescent="0.45">
      <c r="A11" s="22"/>
      <c r="B11" s="8"/>
      <c r="C11" s="7"/>
      <c r="D11" s="5"/>
      <c r="E11" s="48"/>
      <c r="F11" s="11"/>
      <c r="G11" s="11"/>
      <c r="H11" s="11"/>
      <c r="I11" s="11"/>
      <c r="J11" s="11"/>
      <c r="K11" s="11"/>
      <c r="L11" s="11"/>
      <c r="M11" s="11"/>
      <c r="N11" s="24"/>
    </row>
    <row r="12" spans="1:14" x14ac:dyDescent="0.45">
      <c r="A12" s="22"/>
      <c r="B12" s="8"/>
      <c r="C12" s="7"/>
      <c r="D12" s="5"/>
      <c r="E12" s="48"/>
      <c r="F12" s="11"/>
      <c r="G12" s="11"/>
      <c r="H12" s="11"/>
      <c r="I12" s="11"/>
      <c r="J12" s="11"/>
      <c r="K12" s="11"/>
      <c r="L12" s="11"/>
      <c r="M12" s="11"/>
      <c r="N12" s="24"/>
    </row>
    <row r="13" spans="1:14" x14ac:dyDescent="0.45">
      <c r="A13" s="22"/>
      <c r="B13" s="8"/>
      <c r="C13" s="7"/>
      <c r="D13" s="5"/>
      <c r="E13" s="48"/>
      <c r="F13" s="11"/>
      <c r="G13" s="11"/>
      <c r="H13" s="11"/>
      <c r="I13" s="11"/>
      <c r="J13" s="11"/>
      <c r="K13" s="11"/>
      <c r="L13" s="11"/>
      <c r="M13" s="11"/>
      <c r="N13" s="24"/>
    </row>
    <row r="14" spans="1:14" x14ac:dyDescent="0.45">
      <c r="A14" s="22"/>
      <c r="B14" s="8"/>
      <c r="C14" s="7"/>
      <c r="D14" s="5"/>
      <c r="E14" s="48"/>
      <c r="F14" s="11"/>
      <c r="G14" s="11"/>
      <c r="H14" s="11"/>
      <c r="I14" s="11"/>
      <c r="J14" s="11"/>
      <c r="K14" s="11"/>
      <c r="L14" s="11"/>
      <c r="M14" s="11"/>
      <c r="N14" s="24"/>
    </row>
    <row r="15" spans="1:14" x14ac:dyDescent="0.45">
      <c r="A15" s="22"/>
      <c r="B15" s="8"/>
      <c r="C15" s="7"/>
      <c r="D15" s="5"/>
      <c r="E15" s="48"/>
      <c r="F15" s="11"/>
      <c r="G15" s="11"/>
      <c r="H15" s="11"/>
      <c r="I15" s="11"/>
      <c r="J15" s="11"/>
      <c r="K15" s="11"/>
      <c r="L15" s="11"/>
      <c r="M15" s="11"/>
      <c r="N15" s="24"/>
    </row>
    <row r="16" spans="1:14" x14ac:dyDescent="0.45">
      <c r="A16" s="25"/>
      <c r="B16" s="6"/>
      <c r="C16" s="6"/>
      <c r="D16" s="6"/>
      <c r="E16" s="48"/>
      <c r="F16" s="11"/>
      <c r="G16" s="11"/>
      <c r="H16" s="11"/>
      <c r="I16" s="11"/>
      <c r="J16" s="11"/>
      <c r="K16" s="11"/>
      <c r="L16" s="11"/>
      <c r="M16" s="11"/>
      <c r="N16" s="24"/>
    </row>
    <row r="17" spans="1:14" x14ac:dyDescent="0.45">
      <c r="A17" s="25"/>
      <c r="B17" s="6"/>
      <c r="C17" s="6"/>
      <c r="D17" s="6"/>
      <c r="E17" s="48"/>
      <c r="F17" s="11"/>
      <c r="G17" s="11"/>
      <c r="H17" s="11"/>
      <c r="I17" s="11"/>
      <c r="J17" s="11"/>
      <c r="K17" s="11"/>
      <c r="L17" s="11"/>
      <c r="M17" s="11"/>
      <c r="N17" s="24"/>
    </row>
    <row r="18" spans="1:14" x14ac:dyDescent="0.45">
      <c r="A18" s="25"/>
      <c r="B18" s="6"/>
      <c r="C18" s="6"/>
      <c r="D18" s="6"/>
      <c r="E18" s="48"/>
      <c r="F18" s="11"/>
      <c r="G18" s="11"/>
      <c r="H18" s="11"/>
      <c r="I18" s="11"/>
      <c r="J18" s="11"/>
      <c r="K18" s="11"/>
      <c r="L18" s="11"/>
      <c r="M18" s="11"/>
      <c r="N18" s="24"/>
    </row>
    <row r="19" spans="1:14" x14ac:dyDescent="0.45">
      <c r="A19" s="25"/>
      <c r="B19" s="6"/>
      <c r="C19" s="6"/>
      <c r="D19" s="6"/>
      <c r="E19" s="48"/>
      <c r="F19" s="11"/>
      <c r="G19" s="11"/>
      <c r="H19" s="11"/>
      <c r="I19" s="11"/>
      <c r="J19" s="11"/>
      <c r="K19" s="11"/>
      <c r="L19" s="11"/>
      <c r="M19" s="11"/>
      <c r="N19" s="24"/>
    </row>
    <row r="20" spans="1:14" ht="14.65" thickBot="1" x14ac:dyDescent="0.5">
      <c r="A20" s="26"/>
      <c r="B20" s="27"/>
      <c r="C20" s="27"/>
      <c r="D20" s="27"/>
      <c r="E20" s="49"/>
      <c r="F20" s="28"/>
      <c r="G20" s="28"/>
      <c r="H20" s="28"/>
      <c r="I20" s="28"/>
      <c r="J20" s="28"/>
      <c r="K20" s="28"/>
      <c r="L20" s="28"/>
      <c r="M20" s="28"/>
      <c r="N20" s="29"/>
    </row>
    <row r="21" spans="1:14" x14ac:dyDescent="0.45">
      <c r="D21" s="1" t="s">
        <v>8</v>
      </c>
      <c r="F21" s="4">
        <f>SUM(F3:F20)</f>
        <v>18443741000</v>
      </c>
      <c r="G21" s="4">
        <f>SUM(G3:G20)</f>
        <v>18443741000</v>
      </c>
      <c r="H21" s="9">
        <f>H3+I21+J21</f>
        <v>17009114000</v>
      </c>
      <c r="I21" s="4">
        <f t="shared" ref="I21:K21" si="0">SUM(I3:I20)</f>
        <v>16991032000</v>
      </c>
      <c r="J21" s="4">
        <f t="shared" si="0"/>
        <v>18082000</v>
      </c>
      <c r="K21" s="4">
        <f t="shared" si="0"/>
        <v>16701718000</v>
      </c>
      <c r="L21" s="9">
        <f>L3+I21-K21</f>
        <v>289314000</v>
      </c>
      <c r="M21" s="9">
        <f>M3+J21+K21</f>
        <v>16719800000</v>
      </c>
      <c r="N21" s="9">
        <f>SUM(N3:N20)</f>
        <v>0</v>
      </c>
    </row>
    <row r="22" spans="1:14" x14ac:dyDescent="0.45">
      <c r="D22" s="1" t="s">
        <v>24</v>
      </c>
      <c r="F22" s="10">
        <f>F21-H21</f>
        <v>1434627000</v>
      </c>
      <c r="G22" s="10"/>
      <c r="H22" s="1"/>
      <c r="I22" s="1"/>
      <c r="J22" s="1"/>
      <c r="K22" s="1"/>
      <c r="M22" s="31">
        <f>H21-L21-M21</f>
        <v>0</v>
      </c>
    </row>
    <row r="23" spans="1:14" x14ac:dyDescent="0.45">
      <c r="D23" t="s">
        <v>25</v>
      </c>
      <c r="F23" s="31">
        <f>G21-H21</f>
        <v>1434627000</v>
      </c>
    </row>
  </sheetData>
  <mergeCells count="2">
    <mergeCell ref="A1:B1"/>
    <mergeCell ref="D1:I1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N24"/>
  <sheetViews>
    <sheetView workbookViewId="0">
      <selection activeCell="F10" sqref="F10"/>
    </sheetView>
  </sheetViews>
  <sheetFormatPr defaultColWidth="9.1328125" defaultRowHeight="14.25" x14ac:dyDescent="0.45"/>
  <cols>
    <col min="1" max="1" width="4.86328125" customWidth="1"/>
    <col min="2" max="2" width="6.265625" customWidth="1"/>
    <col min="3" max="3" width="7.59765625" customWidth="1"/>
    <col min="4" max="4" width="12.1328125" customWidth="1"/>
    <col min="5" max="5" width="11.265625" style="50" customWidth="1"/>
    <col min="6" max="6" width="16.265625" bestFit="1" customWidth="1"/>
    <col min="7" max="7" width="16.73046875" customWidth="1"/>
    <col min="8" max="8" width="15.86328125" bestFit="1" customWidth="1"/>
    <col min="9" max="9" width="15.265625" bestFit="1" customWidth="1"/>
    <col min="10" max="10" width="13.73046875" customWidth="1"/>
    <col min="11" max="11" width="15.86328125" customWidth="1"/>
    <col min="12" max="14" width="15.86328125" bestFit="1" customWidth="1"/>
  </cols>
  <sheetData>
    <row r="1" spans="1:14" s="1" customFormat="1" ht="14.65" thickBot="1" x14ac:dyDescent="0.5">
      <c r="A1" s="113" t="s">
        <v>0</v>
      </c>
      <c r="B1" s="113"/>
      <c r="C1" s="2">
        <v>1</v>
      </c>
      <c r="D1" s="114" t="s">
        <v>51</v>
      </c>
      <c r="E1" s="114"/>
      <c r="F1" s="114"/>
      <c r="G1" s="114"/>
      <c r="H1" s="114"/>
      <c r="I1" s="114"/>
      <c r="K1" s="3"/>
      <c r="L1" s="3"/>
      <c r="M1" s="3"/>
      <c r="N1" s="3"/>
    </row>
    <row r="2" spans="1:14" s="13" customFormat="1" ht="43.15" thickBot="1" x14ac:dyDescent="0.5">
      <c r="A2" s="17"/>
      <c r="B2" s="18" t="s">
        <v>1</v>
      </c>
      <c r="C2" s="18" t="s">
        <v>9</v>
      </c>
      <c r="D2" s="18" t="s">
        <v>10</v>
      </c>
      <c r="E2" s="46" t="s">
        <v>11</v>
      </c>
      <c r="F2" s="19" t="s">
        <v>12</v>
      </c>
      <c r="G2" s="35" t="s">
        <v>23</v>
      </c>
      <c r="H2" s="19" t="s">
        <v>2</v>
      </c>
      <c r="I2" s="20" t="s">
        <v>3</v>
      </c>
      <c r="J2" s="20" t="s">
        <v>4</v>
      </c>
      <c r="K2" s="20" t="s">
        <v>13</v>
      </c>
      <c r="L2" s="21" t="s">
        <v>6</v>
      </c>
      <c r="M2" s="21" t="s">
        <v>7</v>
      </c>
      <c r="N2" s="32" t="s">
        <v>15</v>
      </c>
    </row>
    <row r="3" spans="1:14" x14ac:dyDescent="0.45">
      <c r="A3" s="22">
        <v>10</v>
      </c>
      <c r="B3" s="14">
        <v>839</v>
      </c>
      <c r="C3" s="14">
        <v>1624</v>
      </c>
      <c r="D3" s="15">
        <v>45281</v>
      </c>
      <c r="E3" s="47"/>
      <c r="F3" s="12">
        <v>41612268000</v>
      </c>
      <c r="G3" s="12">
        <v>37658769000</v>
      </c>
      <c r="H3" s="12"/>
      <c r="I3" s="12"/>
      <c r="J3" s="12"/>
      <c r="K3" s="12"/>
      <c r="L3" s="12">
        <v>0</v>
      </c>
      <c r="M3" s="12">
        <v>0</v>
      </c>
      <c r="N3" s="23">
        <v>0</v>
      </c>
    </row>
    <row r="4" spans="1:14" x14ac:dyDescent="0.45">
      <c r="A4" s="22"/>
      <c r="B4" s="8"/>
      <c r="C4" s="7"/>
      <c r="D4" s="5"/>
      <c r="E4" s="48">
        <v>45288</v>
      </c>
      <c r="F4" s="11"/>
      <c r="G4" s="11"/>
      <c r="H4" s="11"/>
      <c r="I4" s="11">
        <v>40796341000</v>
      </c>
      <c r="J4" s="11"/>
      <c r="K4" s="11"/>
      <c r="L4" s="11"/>
      <c r="M4" s="11"/>
      <c r="N4" s="24"/>
    </row>
    <row r="5" spans="1:14" x14ac:dyDescent="0.45">
      <c r="A5" s="22"/>
      <c r="B5" s="8"/>
      <c r="C5" s="7"/>
      <c r="D5" s="5"/>
      <c r="E5" s="48">
        <v>45288</v>
      </c>
      <c r="F5" s="11"/>
      <c r="G5" s="11"/>
      <c r="H5" s="11"/>
      <c r="I5" s="11">
        <v>122389000</v>
      </c>
      <c r="J5" s="11"/>
      <c r="K5" s="11"/>
      <c r="L5" s="11"/>
      <c r="M5" s="11"/>
      <c r="N5" s="24"/>
    </row>
    <row r="6" spans="1:14" x14ac:dyDescent="0.45">
      <c r="A6" s="22"/>
      <c r="B6" s="8"/>
      <c r="C6" s="7"/>
      <c r="D6" s="5"/>
      <c r="E6" s="48">
        <v>45288</v>
      </c>
      <c r="F6" s="11"/>
      <c r="G6" s="11"/>
      <c r="H6" s="11"/>
      <c r="I6" s="11">
        <v>652742000</v>
      </c>
      <c r="J6" s="11"/>
      <c r="K6" s="11"/>
      <c r="L6" s="11"/>
      <c r="M6" s="11"/>
      <c r="N6" s="24"/>
    </row>
    <row r="7" spans="1:14" x14ac:dyDescent="0.45">
      <c r="A7" s="22"/>
      <c r="B7" s="8"/>
      <c r="C7" s="7"/>
      <c r="D7" s="5"/>
      <c r="E7" s="48">
        <v>45309</v>
      </c>
      <c r="F7" s="11"/>
      <c r="G7" s="11"/>
      <c r="H7" s="11"/>
      <c r="I7" s="11"/>
      <c r="J7" s="11"/>
      <c r="K7" s="11">
        <v>122389000</v>
      </c>
      <c r="L7" s="11"/>
      <c r="M7" s="11"/>
      <c r="N7" s="24"/>
    </row>
    <row r="8" spans="1:14" x14ac:dyDescent="0.45">
      <c r="A8" s="22"/>
      <c r="B8" s="8"/>
      <c r="C8" s="7"/>
      <c r="D8" s="5"/>
      <c r="E8" s="48">
        <v>45356</v>
      </c>
      <c r="F8" s="11"/>
      <c r="G8" s="11"/>
      <c r="H8" s="11"/>
      <c r="I8" s="11"/>
      <c r="J8" s="11"/>
      <c r="K8" s="11">
        <v>34359775000</v>
      </c>
      <c r="L8" s="11"/>
      <c r="M8" s="11"/>
      <c r="N8" s="24"/>
    </row>
    <row r="9" spans="1:14" x14ac:dyDescent="0.45">
      <c r="A9" s="22"/>
      <c r="B9" s="8"/>
      <c r="C9" s="7"/>
      <c r="D9" s="5"/>
      <c r="E9" s="48">
        <v>45378</v>
      </c>
      <c r="F9" s="11"/>
      <c r="G9" s="11"/>
      <c r="H9" s="11"/>
      <c r="I9" s="11">
        <v>-6436566000</v>
      </c>
      <c r="J9" s="11"/>
      <c r="K9" s="11"/>
      <c r="L9" s="11"/>
      <c r="M9" s="11"/>
      <c r="N9" s="24"/>
    </row>
    <row r="10" spans="1:14" x14ac:dyDescent="0.45">
      <c r="A10" s="22"/>
      <c r="B10" s="8"/>
      <c r="C10" s="7"/>
      <c r="D10" s="5"/>
      <c r="E10" s="48">
        <v>45405</v>
      </c>
      <c r="F10" s="11"/>
      <c r="G10" s="11"/>
      <c r="H10" s="11"/>
      <c r="I10" s="11"/>
      <c r="J10" s="11">
        <v>40796000</v>
      </c>
      <c r="K10" s="11"/>
      <c r="L10" s="11"/>
      <c r="M10" s="11"/>
      <c r="N10" s="24"/>
    </row>
    <row r="11" spans="1:14" x14ac:dyDescent="0.45">
      <c r="A11" s="22"/>
      <c r="B11" s="8"/>
      <c r="C11" s="7"/>
      <c r="D11" s="5"/>
      <c r="E11" s="48"/>
      <c r="F11" s="11"/>
      <c r="G11" s="11"/>
      <c r="H11" s="11"/>
      <c r="I11" s="11"/>
      <c r="J11" s="11"/>
      <c r="K11" s="11"/>
      <c r="L11" s="11"/>
      <c r="M11" s="11"/>
      <c r="N11" s="24"/>
    </row>
    <row r="12" spans="1:14" x14ac:dyDescent="0.45">
      <c r="A12" s="22"/>
      <c r="B12" s="8"/>
      <c r="C12" s="7"/>
      <c r="D12" s="5"/>
      <c r="E12" s="48"/>
      <c r="F12" s="11"/>
      <c r="G12" s="11"/>
      <c r="H12" s="11"/>
      <c r="I12" s="11"/>
      <c r="J12" s="11"/>
      <c r="K12" s="11"/>
      <c r="L12" s="11"/>
      <c r="M12" s="11"/>
      <c r="N12" s="24"/>
    </row>
    <row r="13" spans="1:14" x14ac:dyDescent="0.45">
      <c r="A13" s="22"/>
      <c r="B13" s="8"/>
      <c r="C13" s="7"/>
      <c r="D13" s="5"/>
      <c r="E13" s="48"/>
      <c r="F13" s="11"/>
      <c r="G13" s="11"/>
      <c r="H13" s="11"/>
      <c r="I13" s="11"/>
      <c r="J13" s="11"/>
      <c r="K13" s="11"/>
      <c r="L13" s="11"/>
      <c r="M13" s="11"/>
      <c r="N13" s="24"/>
    </row>
    <row r="14" spans="1:14" x14ac:dyDescent="0.45">
      <c r="A14" s="22"/>
      <c r="B14" s="8"/>
      <c r="C14" s="7"/>
      <c r="D14" s="5"/>
      <c r="E14" s="48"/>
      <c r="F14" s="11"/>
      <c r="G14" s="11"/>
      <c r="H14" s="11"/>
      <c r="I14" s="11"/>
      <c r="J14" s="11"/>
      <c r="K14" s="11"/>
      <c r="L14" s="11"/>
      <c r="M14" s="11"/>
      <c r="N14" s="24"/>
    </row>
    <row r="15" spans="1:14" x14ac:dyDescent="0.45">
      <c r="A15" s="22"/>
      <c r="B15" s="8"/>
      <c r="C15" s="7"/>
      <c r="D15" s="5"/>
      <c r="E15" s="48"/>
      <c r="F15" s="11"/>
      <c r="G15" s="11"/>
      <c r="H15" s="11"/>
      <c r="I15" s="11"/>
      <c r="J15" s="11"/>
      <c r="K15" s="11"/>
      <c r="L15" s="11"/>
      <c r="M15" s="11"/>
      <c r="N15" s="24"/>
    </row>
    <row r="16" spans="1:14" x14ac:dyDescent="0.45">
      <c r="A16" s="22"/>
      <c r="B16" s="8"/>
      <c r="C16" s="7"/>
      <c r="D16" s="5"/>
      <c r="E16" s="48"/>
      <c r="F16" s="11"/>
      <c r="G16" s="11"/>
      <c r="H16" s="11"/>
      <c r="I16" s="11"/>
      <c r="J16" s="11"/>
      <c r="K16" s="11"/>
      <c r="L16" s="11"/>
      <c r="M16" s="11"/>
      <c r="N16" s="24"/>
    </row>
    <row r="17" spans="1:14" x14ac:dyDescent="0.45">
      <c r="A17" s="25"/>
      <c r="B17" s="6"/>
      <c r="C17" s="6"/>
      <c r="D17" s="6"/>
      <c r="E17" s="48"/>
      <c r="F17" s="11"/>
      <c r="G17" s="11"/>
      <c r="H17" s="11"/>
      <c r="I17" s="11"/>
      <c r="J17" s="11"/>
      <c r="K17" s="11"/>
      <c r="L17" s="11"/>
      <c r="M17" s="11"/>
      <c r="N17" s="24"/>
    </row>
    <row r="18" spans="1:14" x14ac:dyDescent="0.45">
      <c r="A18" s="25"/>
      <c r="B18" s="6"/>
      <c r="C18" s="6"/>
      <c r="D18" s="6"/>
      <c r="E18" s="48"/>
      <c r="F18" s="11"/>
      <c r="G18" s="11"/>
      <c r="H18" s="11"/>
      <c r="I18" s="11"/>
      <c r="J18" s="11"/>
      <c r="K18" s="11"/>
      <c r="L18" s="11"/>
      <c r="M18" s="11"/>
      <c r="N18" s="24"/>
    </row>
    <row r="19" spans="1:14" x14ac:dyDescent="0.45">
      <c r="A19" s="25"/>
      <c r="B19" s="6"/>
      <c r="C19" s="6"/>
      <c r="D19" s="6"/>
      <c r="E19" s="48"/>
      <c r="F19" s="11"/>
      <c r="G19" s="11"/>
      <c r="H19" s="11"/>
      <c r="I19" s="11"/>
      <c r="J19" s="11"/>
      <c r="K19" s="11"/>
      <c r="L19" s="11"/>
      <c r="M19" s="11"/>
      <c r="N19" s="24"/>
    </row>
    <row r="20" spans="1:14" x14ac:dyDescent="0.45">
      <c r="A20" s="25"/>
      <c r="B20" s="6"/>
      <c r="C20" s="6"/>
      <c r="D20" s="6"/>
      <c r="E20" s="48"/>
      <c r="F20" s="11"/>
      <c r="G20" s="11"/>
      <c r="H20" s="11"/>
      <c r="I20" s="11"/>
      <c r="J20" s="11"/>
      <c r="K20" s="11"/>
      <c r="L20" s="11"/>
      <c r="M20" s="11"/>
      <c r="N20" s="24"/>
    </row>
    <row r="21" spans="1:14" ht="14.65" thickBot="1" x14ac:dyDescent="0.5">
      <c r="A21" s="26"/>
      <c r="B21" s="27"/>
      <c r="C21" s="27"/>
      <c r="D21" s="27"/>
      <c r="E21" s="49"/>
      <c r="F21" s="28"/>
      <c r="G21" s="28"/>
      <c r="H21" s="28"/>
      <c r="I21" s="28"/>
      <c r="J21" s="28"/>
      <c r="K21" s="28"/>
      <c r="L21" s="28"/>
      <c r="M21" s="28"/>
      <c r="N21" s="29">
        <f>SUM(N3:N20)</f>
        <v>0</v>
      </c>
    </row>
    <row r="22" spans="1:14" x14ac:dyDescent="0.45">
      <c r="D22" s="114" t="s">
        <v>8</v>
      </c>
      <c r="E22" s="114"/>
      <c r="F22" s="4">
        <f>SUM(F3:F21)</f>
        <v>41612268000</v>
      </c>
      <c r="G22" s="4">
        <f>SUM(G3:G21)</f>
        <v>37658769000</v>
      </c>
      <c r="H22" s="9">
        <f>H3+I22+J22</f>
        <v>35175702000</v>
      </c>
      <c r="I22" s="4">
        <f t="shared" ref="I22:K22" si="0">SUM(I3:I21)</f>
        <v>35134906000</v>
      </c>
      <c r="J22" s="4">
        <f t="shared" si="0"/>
        <v>40796000</v>
      </c>
      <c r="K22" s="4">
        <f t="shared" si="0"/>
        <v>34482164000</v>
      </c>
      <c r="L22" s="9">
        <f>L3+I22-K22</f>
        <v>652742000</v>
      </c>
      <c r="M22" s="9">
        <f>M3+J22+K22</f>
        <v>34522960000</v>
      </c>
      <c r="N22" s="9">
        <f>N3+K22+L22</f>
        <v>35134906000</v>
      </c>
    </row>
    <row r="23" spans="1:14" x14ac:dyDescent="0.45">
      <c r="D23" s="1" t="s">
        <v>24</v>
      </c>
      <c r="E23" s="52" t="s">
        <v>24</v>
      </c>
      <c r="F23" s="10">
        <f>F22-H22</f>
        <v>6436566000</v>
      </c>
      <c r="G23" s="10"/>
      <c r="H23" s="1"/>
      <c r="I23" s="1"/>
      <c r="J23" s="1"/>
      <c r="K23" s="1"/>
      <c r="M23" s="31">
        <f>H22-L22-M22</f>
        <v>0</v>
      </c>
    </row>
    <row r="24" spans="1:14" x14ac:dyDescent="0.45">
      <c r="D24" t="s">
        <v>25</v>
      </c>
      <c r="E24" s="50" t="s">
        <v>25</v>
      </c>
      <c r="F24" s="31">
        <f>G22-H22</f>
        <v>2483067000</v>
      </c>
    </row>
  </sheetData>
  <mergeCells count="3">
    <mergeCell ref="D22:E22"/>
    <mergeCell ref="A1:B1"/>
    <mergeCell ref="D1:I1"/>
  </mergeCells>
  <pageMargins left="0.7" right="0.7" top="0.75" bottom="0.75" header="0.3" footer="0.3"/>
  <pageSetup paperSize="9" scale="87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4"/>
  <sheetViews>
    <sheetView workbookViewId="0">
      <selection activeCell="F13" sqref="F13"/>
    </sheetView>
  </sheetViews>
  <sheetFormatPr defaultColWidth="9.1328125" defaultRowHeight="14.25" x14ac:dyDescent="0.45"/>
  <cols>
    <col min="1" max="1" width="4.86328125" customWidth="1"/>
    <col min="2" max="2" width="6.265625" customWidth="1"/>
    <col min="3" max="3" width="7.59765625" customWidth="1"/>
    <col min="4" max="4" width="12.1328125" customWidth="1"/>
    <col min="5" max="5" width="13.59765625" style="50" bestFit="1" customWidth="1"/>
    <col min="6" max="6" width="16.265625" bestFit="1" customWidth="1"/>
    <col min="7" max="7" width="16.265625" customWidth="1"/>
    <col min="8" max="8" width="15.265625" customWidth="1"/>
    <col min="9" max="9" width="16" bestFit="1" customWidth="1"/>
    <col min="10" max="10" width="12.59765625" customWidth="1"/>
    <col min="11" max="11" width="15.265625" customWidth="1"/>
    <col min="12" max="13" width="15.265625" bestFit="1" customWidth="1"/>
    <col min="14" max="14" width="15.86328125" customWidth="1"/>
  </cols>
  <sheetData>
    <row r="1" spans="1:14" s="1" customFormat="1" ht="14.65" thickBot="1" x14ac:dyDescent="0.5">
      <c r="A1" s="113" t="s">
        <v>0</v>
      </c>
      <c r="B1" s="113"/>
      <c r="C1" s="2">
        <v>1</v>
      </c>
      <c r="D1" s="114" t="s">
        <v>51</v>
      </c>
      <c r="E1" s="114"/>
      <c r="F1" s="114"/>
      <c r="G1" s="114"/>
      <c r="H1" s="114"/>
      <c r="I1" s="114"/>
      <c r="K1" s="3"/>
      <c r="L1" s="3"/>
      <c r="M1" s="3"/>
      <c r="N1" s="3"/>
    </row>
    <row r="2" spans="1:14" s="13" customFormat="1" ht="43.15" thickBot="1" x14ac:dyDescent="0.5">
      <c r="A2" s="17"/>
      <c r="B2" s="18" t="s">
        <v>1</v>
      </c>
      <c r="C2" s="18" t="s">
        <v>9</v>
      </c>
      <c r="D2" s="18" t="s">
        <v>10</v>
      </c>
      <c r="E2" s="46" t="s">
        <v>11</v>
      </c>
      <c r="F2" s="19" t="s">
        <v>12</v>
      </c>
      <c r="G2" s="35" t="s">
        <v>23</v>
      </c>
      <c r="H2" s="19" t="s">
        <v>2</v>
      </c>
      <c r="I2" s="20" t="s">
        <v>3</v>
      </c>
      <c r="J2" s="20" t="s">
        <v>4</v>
      </c>
      <c r="K2" s="20" t="s">
        <v>13</v>
      </c>
      <c r="L2" s="21" t="s">
        <v>6</v>
      </c>
      <c r="M2" s="21" t="s">
        <v>7</v>
      </c>
      <c r="N2" s="32" t="s">
        <v>15</v>
      </c>
    </row>
    <row r="3" spans="1:14" x14ac:dyDescent="0.45">
      <c r="A3" s="22">
        <v>11</v>
      </c>
      <c r="B3" s="14"/>
      <c r="C3" s="14">
        <v>1453</v>
      </c>
      <c r="D3" s="15">
        <v>45259</v>
      </c>
      <c r="E3" s="47"/>
      <c r="F3" s="12">
        <v>46895343000</v>
      </c>
      <c r="G3" s="12">
        <v>28765493000</v>
      </c>
      <c r="H3" s="12"/>
      <c r="I3" s="12"/>
      <c r="J3" s="12"/>
      <c r="K3" s="12"/>
      <c r="L3" s="12">
        <v>0</v>
      </c>
      <c r="M3" s="12"/>
      <c r="N3" s="23"/>
    </row>
    <row r="4" spans="1:14" x14ac:dyDescent="0.45">
      <c r="A4" s="22"/>
      <c r="B4" s="8"/>
      <c r="C4" s="7"/>
      <c r="D4" s="5"/>
      <c r="E4" s="48">
        <v>45268</v>
      </c>
      <c r="F4" s="11"/>
      <c r="G4" s="11"/>
      <c r="H4" s="11"/>
      <c r="I4" s="11">
        <v>45975826000</v>
      </c>
      <c r="J4" s="11"/>
      <c r="K4" s="11"/>
      <c r="L4" s="11"/>
      <c r="M4" s="11"/>
      <c r="N4" s="24"/>
    </row>
    <row r="5" spans="1:14" x14ac:dyDescent="0.45">
      <c r="A5" s="22"/>
      <c r="B5" s="8"/>
      <c r="C5" s="7"/>
      <c r="D5" s="5"/>
      <c r="E5" s="48">
        <v>45268</v>
      </c>
      <c r="F5" s="11"/>
      <c r="G5" s="11"/>
      <c r="H5" s="11"/>
      <c r="I5" s="11">
        <v>137927000</v>
      </c>
      <c r="J5" s="11"/>
      <c r="K5" s="11"/>
      <c r="L5" s="11"/>
      <c r="M5" s="11"/>
      <c r="N5" s="24"/>
    </row>
    <row r="6" spans="1:14" x14ac:dyDescent="0.45">
      <c r="A6" s="22"/>
      <c r="B6" s="8"/>
      <c r="C6" s="7"/>
      <c r="D6" s="5"/>
      <c r="E6" s="48">
        <v>45288</v>
      </c>
      <c r="F6" s="11"/>
      <c r="G6" s="11"/>
      <c r="H6" s="11"/>
      <c r="I6" s="11">
        <v>735614000</v>
      </c>
      <c r="J6" s="11"/>
      <c r="K6" s="11"/>
      <c r="L6" s="11"/>
      <c r="M6" s="11"/>
      <c r="N6" s="24"/>
    </row>
    <row r="7" spans="1:14" x14ac:dyDescent="0.45">
      <c r="A7" s="22"/>
      <c r="B7" s="8"/>
      <c r="C7" s="7"/>
      <c r="D7" s="5"/>
      <c r="E7" s="48">
        <v>45299</v>
      </c>
      <c r="F7" s="11"/>
      <c r="G7" s="11"/>
      <c r="H7" s="11"/>
      <c r="I7" s="11"/>
      <c r="J7" s="11"/>
      <c r="K7" s="11">
        <v>2001217000</v>
      </c>
      <c r="L7" s="11"/>
      <c r="M7" s="11"/>
      <c r="N7" s="24"/>
    </row>
    <row r="8" spans="1:14" x14ac:dyDescent="0.45">
      <c r="A8" s="22"/>
      <c r="B8" s="8"/>
      <c r="C8" s="7"/>
      <c r="D8" s="5"/>
      <c r="E8" s="48">
        <v>45309</v>
      </c>
      <c r="F8" s="11"/>
      <c r="G8" s="11"/>
      <c r="H8" s="11"/>
      <c r="I8" s="11"/>
      <c r="J8" s="11"/>
      <c r="K8" s="11">
        <v>18581126000</v>
      </c>
      <c r="L8" s="11"/>
      <c r="M8" s="11"/>
      <c r="N8" s="24"/>
    </row>
    <row r="9" spans="1:14" x14ac:dyDescent="0.45">
      <c r="A9" s="22"/>
      <c r="B9" s="8"/>
      <c r="C9" s="7"/>
      <c r="D9" s="5"/>
      <c r="E9" s="48">
        <v>45356</v>
      </c>
      <c r="F9" s="11"/>
      <c r="G9" s="11"/>
      <c r="H9" s="11"/>
      <c r="I9" s="11"/>
      <c r="J9" s="11"/>
      <c r="K9" s="11">
        <v>5527696000</v>
      </c>
      <c r="L9" s="11"/>
      <c r="M9" s="11"/>
      <c r="N9" s="24"/>
    </row>
    <row r="10" spans="1:14" x14ac:dyDescent="0.45">
      <c r="A10" s="22"/>
      <c r="B10" s="8"/>
      <c r="C10" s="7"/>
      <c r="D10" s="5"/>
      <c r="E10" s="48">
        <v>45357</v>
      </c>
      <c r="F10" s="11"/>
      <c r="G10" s="11"/>
      <c r="H10" s="11"/>
      <c r="I10" s="11">
        <v>-20003714000</v>
      </c>
      <c r="J10" s="11"/>
      <c r="K10" s="11"/>
      <c r="L10" s="11"/>
      <c r="M10" s="11"/>
      <c r="N10" s="24"/>
    </row>
    <row r="11" spans="1:14" x14ac:dyDescent="0.45">
      <c r="A11" s="22"/>
      <c r="B11" s="8"/>
      <c r="C11" s="7"/>
      <c r="D11" s="5"/>
      <c r="E11" s="48">
        <v>45385</v>
      </c>
      <c r="F11" s="11"/>
      <c r="G11" s="11"/>
      <c r="H11" s="11"/>
      <c r="I11" s="11">
        <v>909825000</v>
      </c>
      <c r="J11" s="11"/>
      <c r="K11" s="11"/>
      <c r="L11" s="11"/>
      <c r="M11" s="11"/>
      <c r="N11" s="24"/>
    </row>
    <row r="12" spans="1:14" x14ac:dyDescent="0.45">
      <c r="A12" s="22"/>
      <c r="B12" s="8"/>
      <c r="C12" s="7"/>
      <c r="D12" s="5"/>
      <c r="E12" s="48">
        <v>45405</v>
      </c>
      <c r="F12" s="11"/>
      <c r="G12" s="11"/>
      <c r="H12" s="11"/>
      <c r="I12" s="11"/>
      <c r="J12" s="11">
        <v>45976000</v>
      </c>
      <c r="K12" s="11"/>
      <c r="L12" s="11"/>
      <c r="M12" s="11"/>
      <c r="N12" s="24"/>
    </row>
    <row r="13" spans="1:14" x14ac:dyDescent="0.45">
      <c r="A13" s="22"/>
      <c r="B13" s="8"/>
      <c r="C13" s="7"/>
      <c r="D13" s="5"/>
      <c r="E13" s="48">
        <v>45401</v>
      </c>
      <c r="F13" s="11"/>
      <c r="G13" s="11"/>
      <c r="H13" s="11"/>
      <c r="I13" s="11">
        <v>-909825000</v>
      </c>
      <c r="J13" s="11"/>
      <c r="K13" s="11"/>
      <c r="L13" s="11"/>
      <c r="M13" s="11"/>
      <c r="N13" s="24"/>
    </row>
    <row r="14" spans="1:14" x14ac:dyDescent="0.45">
      <c r="A14" s="22"/>
      <c r="B14" s="8"/>
      <c r="C14" s="7"/>
      <c r="D14" s="5"/>
      <c r="E14" s="48"/>
      <c r="F14" s="11"/>
      <c r="G14" s="11"/>
      <c r="H14" s="11"/>
      <c r="I14" s="11"/>
      <c r="J14" s="11"/>
      <c r="K14" s="11"/>
      <c r="L14" s="11"/>
      <c r="M14" s="11"/>
      <c r="N14" s="24"/>
    </row>
    <row r="15" spans="1:14" x14ac:dyDescent="0.45">
      <c r="A15" s="22"/>
      <c r="B15" s="8"/>
      <c r="C15" s="7"/>
      <c r="D15" s="5"/>
      <c r="E15" s="48"/>
      <c r="F15" s="11"/>
      <c r="G15" s="11"/>
      <c r="H15" s="11"/>
      <c r="I15" s="11"/>
      <c r="J15" s="11"/>
      <c r="K15" s="11"/>
      <c r="L15" s="11"/>
      <c r="M15" s="11"/>
      <c r="N15" s="24"/>
    </row>
    <row r="16" spans="1:14" x14ac:dyDescent="0.45">
      <c r="A16" s="22"/>
      <c r="B16" s="8"/>
      <c r="C16" s="7"/>
      <c r="D16" s="5"/>
      <c r="E16" s="48"/>
      <c r="F16" s="11"/>
      <c r="G16" s="11"/>
      <c r="H16" s="11"/>
      <c r="I16" s="11"/>
      <c r="J16" s="11"/>
      <c r="K16" s="11"/>
      <c r="L16" s="11"/>
      <c r="M16" s="11"/>
      <c r="N16" s="24"/>
    </row>
    <row r="17" spans="1:14" x14ac:dyDescent="0.45">
      <c r="A17" s="25"/>
      <c r="B17" s="6"/>
      <c r="C17" s="6"/>
      <c r="D17" s="6"/>
      <c r="E17" s="48"/>
      <c r="F17" s="11"/>
      <c r="G17" s="11"/>
      <c r="H17" s="11"/>
      <c r="I17" s="11"/>
      <c r="J17" s="11"/>
      <c r="K17" s="11"/>
      <c r="L17" s="11"/>
      <c r="M17" s="11"/>
      <c r="N17" s="24"/>
    </row>
    <row r="18" spans="1:14" x14ac:dyDescent="0.45">
      <c r="A18" s="25"/>
      <c r="B18" s="6"/>
      <c r="C18" s="6"/>
      <c r="D18" s="6"/>
      <c r="E18" s="48"/>
      <c r="F18" s="11"/>
      <c r="G18" s="11"/>
      <c r="H18" s="11"/>
      <c r="I18" s="11"/>
      <c r="J18" s="11"/>
      <c r="K18" s="11"/>
      <c r="L18" s="11"/>
      <c r="M18" s="11"/>
      <c r="N18" s="24"/>
    </row>
    <row r="19" spans="1:14" x14ac:dyDescent="0.45">
      <c r="A19" s="25"/>
      <c r="B19" s="6"/>
      <c r="C19" s="6"/>
      <c r="D19" s="6"/>
      <c r="E19" s="48"/>
      <c r="F19" s="11"/>
      <c r="G19" s="11"/>
      <c r="H19" s="11"/>
      <c r="I19" s="11"/>
      <c r="J19" s="11"/>
      <c r="K19" s="11"/>
      <c r="L19" s="11"/>
      <c r="M19" s="11"/>
      <c r="N19" s="24"/>
    </row>
    <row r="20" spans="1:14" x14ac:dyDescent="0.45">
      <c r="A20" s="25"/>
      <c r="B20" s="6"/>
      <c r="C20" s="6"/>
      <c r="D20" s="6"/>
      <c r="E20" s="48"/>
      <c r="F20" s="11"/>
      <c r="G20" s="11"/>
      <c r="H20" s="11"/>
      <c r="I20" s="11"/>
      <c r="J20" s="11"/>
      <c r="K20" s="11"/>
      <c r="L20" s="11"/>
      <c r="M20" s="11"/>
      <c r="N20" s="24"/>
    </row>
    <row r="21" spans="1:14" ht="14.65" thickBot="1" x14ac:dyDescent="0.5">
      <c r="A21" s="26"/>
      <c r="B21" s="27"/>
      <c r="C21" s="27"/>
      <c r="D21" s="27"/>
      <c r="E21" s="49"/>
      <c r="F21" s="28"/>
      <c r="G21" s="28"/>
      <c r="H21" s="28"/>
      <c r="I21" s="28"/>
      <c r="J21" s="28"/>
      <c r="K21" s="28"/>
      <c r="L21" s="28"/>
      <c r="M21" s="28"/>
      <c r="N21" s="29">
        <f>SUM(N3:N20)</f>
        <v>0</v>
      </c>
    </row>
    <row r="22" spans="1:14" x14ac:dyDescent="0.45">
      <c r="D22" s="1" t="s">
        <v>8</v>
      </c>
      <c r="F22" s="4">
        <f>SUM(F3:F21)</f>
        <v>46895343000</v>
      </c>
      <c r="G22" s="4">
        <f>SUM(G3:G21)</f>
        <v>28765493000</v>
      </c>
      <c r="H22" s="9">
        <f>H3+I22+J22</f>
        <v>26891629000</v>
      </c>
      <c r="I22" s="4">
        <f t="shared" ref="I22:K22" si="0">SUM(I3:I21)</f>
        <v>26845653000</v>
      </c>
      <c r="J22" s="4">
        <f t="shared" si="0"/>
        <v>45976000</v>
      </c>
      <c r="K22" s="4">
        <f t="shared" si="0"/>
        <v>26110039000</v>
      </c>
      <c r="L22" s="9">
        <f>L3+I22-K22</f>
        <v>735614000</v>
      </c>
      <c r="M22" s="9">
        <f>M3+J22+K22</f>
        <v>26156015000</v>
      </c>
      <c r="N22" s="9">
        <f>N3+K22+L22</f>
        <v>26845653000</v>
      </c>
    </row>
    <row r="23" spans="1:14" x14ac:dyDescent="0.45">
      <c r="D23" s="1" t="s">
        <v>24</v>
      </c>
      <c r="F23" s="10">
        <f>F22-H22</f>
        <v>20003714000</v>
      </c>
      <c r="G23" s="10"/>
      <c r="H23" s="1"/>
      <c r="I23" s="1"/>
      <c r="J23" s="1"/>
      <c r="K23" s="1"/>
    </row>
    <row r="24" spans="1:14" x14ac:dyDescent="0.45">
      <c r="D24" t="s">
        <v>25</v>
      </c>
      <c r="F24" s="31">
        <f>G22-H22</f>
        <v>1873864000</v>
      </c>
      <c r="M24" s="31">
        <f>H22-L22-M22</f>
        <v>0</v>
      </c>
    </row>
  </sheetData>
  <mergeCells count="2">
    <mergeCell ref="A1:B1"/>
    <mergeCell ref="D1:I1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4"/>
  <sheetViews>
    <sheetView workbookViewId="0">
      <selection activeCell="D1" sqref="D1:I1"/>
    </sheetView>
  </sheetViews>
  <sheetFormatPr defaultColWidth="9.1328125" defaultRowHeight="14.25" x14ac:dyDescent="0.45"/>
  <cols>
    <col min="1" max="1" width="4.86328125" customWidth="1"/>
    <col min="2" max="2" width="6.265625" customWidth="1"/>
    <col min="3" max="3" width="7.59765625" customWidth="1"/>
    <col min="4" max="4" width="12.1328125" customWidth="1"/>
    <col min="5" max="5" width="13.59765625" style="50" bestFit="1" customWidth="1"/>
    <col min="6" max="6" width="16.265625" bestFit="1" customWidth="1"/>
    <col min="7" max="7" width="16.265625" customWidth="1"/>
    <col min="8" max="8" width="15.86328125" bestFit="1" customWidth="1"/>
    <col min="9" max="9" width="15.265625" bestFit="1" customWidth="1"/>
    <col min="10" max="10" width="13.73046875" customWidth="1"/>
    <col min="11" max="11" width="15.86328125" customWidth="1"/>
    <col min="12" max="12" width="14.59765625" bestFit="1" customWidth="1"/>
    <col min="13" max="13" width="19.3984375" customWidth="1"/>
    <col min="14" max="14" width="15.86328125" bestFit="1" customWidth="1"/>
  </cols>
  <sheetData>
    <row r="1" spans="1:14" s="1" customFormat="1" ht="14.65" thickBot="1" x14ac:dyDescent="0.5">
      <c r="A1" s="113" t="s">
        <v>0</v>
      </c>
      <c r="B1" s="113"/>
      <c r="C1" s="2">
        <v>1</v>
      </c>
      <c r="D1" s="114" t="s">
        <v>51</v>
      </c>
      <c r="E1" s="114"/>
      <c r="F1" s="114"/>
      <c r="G1" s="114"/>
      <c r="H1" s="114"/>
      <c r="I1" s="114"/>
      <c r="K1" s="3"/>
      <c r="L1" s="3"/>
      <c r="M1" s="3"/>
      <c r="N1" s="3"/>
    </row>
    <row r="2" spans="1:14" s="13" customFormat="1" ht="43.15" thickBot="1" x14ac:dyDescent="0.5">
      <c r="A2" s="17"/>
      <c r="B2" s="18" t="s">
        <v>1</v>
      </c>
      <c r="C2" s="18" t="s">
        <v>9</v>
      </c>
      <c r="D2" s="18" t="s">
        <v>10</v>
      </c>
      <c r="E2" s="46" t="s">
        <v>11</v>
      </c>
      <c r="F2" s="19" t="s">
        <v>12</v>
      </c>
      <c r="G2" s="35" t="s">
        <v>23</v>
      </c>
      <c r="H2" s="19" t="s">
        <v>2</v>
      </c>
      <c r="I2" s="20" t="s">
        <v>3</v>
      </c>
      <c r="J2" s="20" t="s">
        <v>4</v>
      </c>
      <c r="K2" s="20" t="s">
        <v>13</v>
      </c>
      <c r="L2" s="21" t="s">
        <v>6</v>
      </c>
      <c r="M2" s="21" t="s">
        <v>7</v>
      </c>
      <c r="N2" s="32" t="s">
        <v>15</v>
      </c>
    </row>
    <row r="3" spans="1:14" x14ac:dyDescent="0.45">
      <c r="A3" s="22">
        <v>12</v>
      </c>
      <c r="B3" s="14">
        <v>843</v>
      </c>
      <c r="C3" s="14">
        <v>1876</v>
      </c>
      <c r="D3" s="15">
        <v>45289</v>
      </c>
      <c r="E3" s="47"/>
      <c r="F3" s="12">
        <v>22458024000</v>
      </c>
      <c r="G3" s="12">
        <f>F3</f>
        <v>22458024000</v>
      </c>
      <c r="H3" s="12">
        <v>0</v>
      </c>
      <c r="I3" s="12"/>
      <c r="J3" s="12"/>
      <c r="K3" s="12"/>
      <c r="L3" s="12">
        <v>0</v>
      </c>
      <c r="M3" s="12">
        <v>0</v>
      </c>
      <c r="N3" s="23">
        <v>0</v>
      </c>
    </row>
    <row r="4" spans="1:14" x14ac:dyDescent="0.45">
      <c r="A4" s="22"/>
      <c r="B4" s="8"/>
      <c r="C4" s="7"/>
      <c r="D4" s="5"/>
      <c r="E4" s="48">
        <v>45301</v>
      </c>
      <c r="F4" s="11"/>
      <c r="G4" s="11"/>
      <c r="H4" s="11"/>
      <c r="I4" s="11">
        <v>22017671000</v>
      </c>
      <c r="J4" s="11"/>
      <c r="K4" s="11"/>
      <c r="L4" s="11"/>
      <c r="M4" s="11"/>
      <c r="N4" s="24"/>
    </row>
    <row r="5" spans="1:14" x14ac:dyDescent="0.45">
      <c r="A5" s="22"/>
      <c r="B5" s="8"/>
      <c r="C5" s="7"/>
      <c r="D5" s="5"/>
      <c r="E5" s="48">
        <v>45301</v>
      </c>
      <c r="F5" s="11"/>
      <c r="G5" s="11"/>
      <c r="H5" s="11"/>
      <c r="I5" s="11">
        <v>66053000</v>
      </c>
      <c r="J5" s="11"/>
      <c r="K5" s="11"/>
      <c r="L5" s="11"/>
      <c r="M5" s="11"/>
      <c r="N5" s="24"/>
    </row>
    <row r="6" spans="1:14" x14ac:dyDescent="0.45">
      <c r="A6" s="22"/>
      <c r="B6" s="8"/>
      <c r="C6" s="7"/>
      <c r="D6" s="5"/>
      <c r="E6" s="48">
        <v>45320</v>
      </c>
      <c r="F6" s="11"/>
      <c r="G6" s="11"/>
      <c r="H6" s="11"/>
      <c r="I6" s="11">
        <v>352282000</v>
      </c>
      <c r="J6" s="11"/>
      <c r="K6" s="11"/>
      <c r="L6" s="11"/>
      <c r="M6" s="11"/>
      <c r="N6" s="24"/>
    </row>
    <row r="7" spans="1:14" x14ac:dyDescent="0.45">
      <c r="A7" s="22"/>
      <c r="B7" s="8"/>
      <c r="C7" s="7"/>
      <c r="D7" s="5"/>
      <c r="E7" s="48">
        <v>45357</v>
      </c>
      <c r="F7" s="11"/>
      <c r="G7" s="11"/>
      <c r="H7" s="11"/>
      <c r="I7" s="11"/>
      <c r="J7" s="11"/>
      <c r="K7" s="11">
        <v>20136395000</v>
      </c>
      <c r="L7" s="11"/>
      <c r="M7" s="11"/>
      <c r="N7" s="24"/>
    </row>
    <row r="8" spans="1:14" x14ac:dyDescent="0.45">
      <c r="A8" s="22"/>
      <c r="B8" s="8"/>
      <c r="C8" s="7"/>
      <c r="D8" s="5"/>
      <c r="E8" s="48">
        <v>45359</v>
      </c>
      <c r="F8" s="11"/>
      <c r="G8" s="11"/>
      <c r="H8" s="11"/>
      <c r="I8" s="11"/>
      <c r="J8" s="11"/>
      <c r="K8" s="11">
        <v>1899329000</v>
      </c>
      <c r="L8" s="11"/>
      <c r="M8" s="11"/>
      <c r="N8" s="24"/>
    </row>
    <row r="9" spans="1:14" x14ac:dyDescent="0.45">
      <c r="A9" s="22"/>
      <c r="B9" s="8"/>
      <c r="C9" s="7"/>
      <c r="D9" s="5"/>
      <c r="E9" s="48">
        <v>45391</v>
      </c>
      <c r="F9" s="11"/>
      <c r="G9" s="11"/>
      <c r="H9" s="11"/>
      <c r="I9" s="11">
        <v>-48000000</v>
      </c>
      <c r="J9" s="11"/>
      <c r="K9" s="11"/>
      <c r="L9" s="11"/>
      <c r="M9" s="11"/>
      <c r="N9" s="24"/>
    </row>
    <row r="10" spans="1:14" x14ac:dyDescent="0.45">
      <c r="A10" s="22"/>
      <c r="B10" s="8"/>
      <c r="C10" s="7"/>
      <c r="D10" s="5"/>
      <c r="E10" s="48">
        <v>45405</v>
      </c>
      <c r="F10" s="11"/>
      <c r="G10" s="11"/>
      <c r="H10" s="11"/>
      <c r="I10" s="11"/>
      <c r="J10" s="11">
        <v>22018000</v>
      </c>
      <c r="K10" s="11"/>
      <c r="L10" s="11"/>
      <c r="M10" s="11"/>
      <c r="N10" s="24"/>
    </row>
    <row r="11" spans="1:14" x14ac:dyDescent="0.45">
      <c r="A11" s="22"/>
      <c r="B11" s="8"/>
      <c r="C11" s="7"/>
      <c r="D11" s="5"/>
      <c r="E11" s="48"/>
      <c r="F11" s="11"/>
      <c r="G11" s="11"/>
      <c r="H11" s="11"/>
      <c r="I11" s="11"/>
      <c r="J11" s="11"/>
      <c r="K11" s="11"/>
      <c r="L11" s="11"/>
      <c r="M11" s="11"/>
      <c r="N11" s="24"/>
    </row>
    <row r="12" spans="1:14" x14ac:dyDescent="0.45">
      <c r="A12" s="22"/>
      <c r="B12" s="8"/>
      <c r="C12" s="7"/>
      <c r="D12" s="5"/>
      <c r="E12" s="48"/>
      <c r="F12" s="11"/>
      <c r="G12" s="11"/>
      <c r="H12" s="11"/>
      <c r="I12" s="11"/>
      <c r="J12" s="11"/>
      <c r="K12" s="11"/>
      <c r="L12" s="11"/>
      <c r="M12" s="11"/>
      <c r="N12" s="24"/>
    </row>
    <row r="13" spans="1:14" x14ac:dyDescent="0.45">
      <c r="A13" s="22"/>
      <c r="B13" s="8"/>
      <c r="C13" s="7"/>
      <c r="D13" s="5"/>
      <c r="E13" s="48"/>
      <c r="F13" s="11"/>
      <c r="G13" s="11"/>
      <c r="H13" s="11"/>
      <c r="I13" s="11"/>
      <c r="J13" s="11"/>
      <c r="K13" s="11"/>
      <c r="L13" s="11"/>
      <c r="M13" s="11"/>
      <c r="N13" s="24"/>
    </row>
    <row r="14" spans="1:14" x14ac:dyDescent="0.45">
      <c r="A14" s="22"/>
      <c r="B14" s="8"/>
      <c r="C14" s="7"/>
      <c r="D14" s="5"/>
      <c r="E14" s="48"/>
      <c r="F14" s="11"/>
      <c r="G14" s="11"/>
      <c r="H14" s="11"/>
      <c r="I14" s="11"/>
      <c r="J14" s="11"/>
      <c r="K14" s="11"/>
      <c r="L14" s="11"/>
      <c r="M14" s="11"/>
      <c r="N14" s="24"/>
    </row>
    <row r="15" spans="1:14" x14ac:dyDescent="0.45">
      <c r="A15" s="22"/>
      <c r="B15" s="8"/>
      <c r="C15" s="7"/>
      <c r="D15" s="5"/>
      <c r="E15" s="48"/>
      <c r="F15" s="11"/>
      <c r="G15" s="11"/>
      <c r="H15" s="11"/>
      <c r="I15" s="11"/>
      <c r="J15" s="11"/>
      <c r="K15" s="11"/>
      <c r="L15" s="11"/>
      <c r="M15" s="11"/>
      <c r="N15" s="24"/>
    </row>
    <row r="16" spans="1:14" x14ac:dyDescent="0.45">
      <c r="A16" s="25"/>
      <c r="B16" s="6"/>
      <c r="C16" s="6"/>
      <c r="D16" s="6"/>
      <c r="E16" s="48"/>
      <c r="F16" s="11"/>
      <c r="G16" s="11"/>
      <c r="H16" s="11"/>
      <c r="I16" s="11"/>
      <c r="J16" s="11"/>
      <c r="K16" s="11"/>
      <c r="L16" s="11"/>
      <c r="M16" s="11"/>
      <c r="N16" s="24"/>
    </row>
    <row r="17" spans="1:14" x14ac:dyDescent="0.45">
      <c r="A17" s="25"/>
      <c r="B17" s="6"/>
      <c r="C17" s="6"/>
      <c r="D17" s="6"/>
      <c r="E17" s="48"/>
      <c r="F17" s="11"/>
      <c r="G17" s="11"/>
      <c r="H17" s="11"/>
      <c r="I17" s="11"/>
      <c r="J17" s="11"/>
      <c r="K17" s="11"/>
      <c r="L17" s="11"/>
      <c r="M17" s="11"/>
      <c r="N17" s="24"/>
    </row>
    <row r="18" spans="1:14" x14ac:dyDescent="0.45">
      <c r="A18" s="25"/>
      <c r="B18" s="6"/>
      <c r="C18" s="6"/>
      <c r="D18" s="6"/>
      <c r="E18" s="48"/>
      <c r="F18" s="11"/>
      <c r="G18" s="11"/>
      <c r="H18" s="11"/>
      <c r="I18" s="11"/>
      <c r="J18" s="11"/>
      <c r="K18" s="11"/>
      <c r="L18" s="11"/>
      <c r="M18" s="11"/>
      <c r="N18" s="24"/>
    </row>
    <row r="19" spans="1:14" x14ac:dyDescent="0.45">
      <c r="A19" s="25"/>
      <c r="B19" s="6"/>
      <c r="C19" s="6"/>
      <c r="D19" s="6"/>
      <c r="E19" s="48"/>
      <c r="F19" s="11"/>
      <c r="G19" s="11"/>
      <c r="H19" s="11"/>
      <c r="I19" s="11"/>
      <c r="J19" s="11"/>
      <c r="K19" s="11"/>
      <c r="L19" s="11"/>
      <c r="M19" s="11"/>
      <c r="N19" s="24"/>
    </row>
    <row r="20" spans="1:14" ht="14.65" thickBot="1" x14ac:dyDescent="0.5">
      <c r="A20" s="26"/>
      <c r="B20" s="27"/>
      <c r="C20" s="27"/>
      <c r="D20" s="27"/>
      <c r="E20" s="49"/>
      <c r="F20" s="28"/>
      <c r="G20" s="28"/>
      <c r="H20" s="28"/>
      <c r="I20" s="28"/>
      <c r="J20" s="28"/>
      <c r="K20" s="28"/>
      <c r="L20" s="28"/>
      <c r="M20" s="28"/>
      <c r="N20" s="29"/>
    </row>
    <row r="21" spans="1:14" x14ac:dyDescent="0.45">
      <c r="D21" s="1" t="s">
        <v>8</v>
      </c>
      <c r="F21" s="4">
        <f>SUM(F3:F20)</f>
        <v>22458024000</v>
      </c>
      <c r="G21" s="4">
        <f>SUM(G3:G20)</f>
        <v>22458024000</v>
      </c>
      <c r="H21" s="9">
        <f>H3+I21+J21</f>
        <v>22410024000</v>
      </c>
      <c r="I21" s="4">
        <f t="shared" ref="I21:K21" si="0">SUM(I3:I20)</f>
        <v>22388006000</v>
      </c>
      <c r="J21" s="4">
        <f t="shared" si="0"/>
        <v>22018000</v>
      </c>
      <c r="K21" s="4">
        <f t="shared" si="0"/>
        <v>22035724000</v>
      </c>
      <c r="L21" s="9">
        <f>L3+I21-K21</f>
        <v>352282000</v>
      </c>
      <c r="M21" s="9">
        <f>M3+J21+K21</f>
        <v>22057742000</v>
      </c>
      <c r="N21" s="9">
        <f>SUM(N3:N20)</f>
        <v>0</v>
      </c>
    </row>
    <row r="22" spans="1:14" x14ac:dyDescent="0.45">
      <c r="D22" s="1" t="s">
        <v>24</v>
      </c>
      <c r="F22" s="10">
        <f>F21-H21</f>
        <v>48000000</v>
      </c>
      <c r="G22" s="10"/>
      <c r="H22" s="1"/>
      <c r="I22" s="1"/>
      <c r="J22" s="1"/>
      <c r="K22" s="1"/>
      <c r="M22" s="31">
        <f>H21-L21-M21</f>
        <v>0</v>
      </c>
    </row>
    <row r="23" spans="1:14" x14ac:dyDescent="0.45">
      <c r="D23" t="s">
        <v>25</v>
      </c>
      <c r="F23" s="31">
        <f>G21-H21</f>
        <v>48000000</v>
      </c>
    </row>
    <row r="24" spans="1:14" x14ac:dyDescent="0.45">
      <c r="H24" s="31"/>
    </row>
  </sheetData>
  <mergeCells count="2">
    <mergeCell ref="A1:B1"/>
    <mergeCell ref="D1:I1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5"/>
  <sheetViews>
    <sheetView tabSelected="1" workbookViewId="0">
      <selection activeCell="F8" sqref="F8"/>
    </sheetView>
  </sheetViews>
  <sheetFormatPr defaultColWidth="9.1328125" defaultRowHeight="14.25" x14ac:dyDescent="0.45"/>
  <cols>
    <col min="1" max="1" width="4.86328125" customWidth="1"/>
    <col min="2" max="2" width="6.265625" customWidth="1"/>
    <col min="3" max="3" width="7.59765625" customWidth="1"/>
    <col min="4" max="4" width="12.1328125" customWidth="1"/>
    <col min="5" max="5" width="13.59765625" style="50" bestFit="1" customWidth="1"/>
    <col min="6" max="6" width="16.265625" bestFit="1" customWidth="1"/>
    <col min="7" max="7" width="16.265625" customWidth="1"/>
    <col min="8" max="8" width="15.86328125" bestFit="1" customWidth="1"/>
    <col min="9" max="9" width="14.265625" bestFit="1" customWidth="1"/>
    <col min="10" max="10" width="13.73046875" customWidth="1"/>
    <col min="11" max="11" width="15.86328125" customWidth="1"/>
    <col min="12" max="13" width="14.59765625" bestFit="1" customWidth="1"/>
    <col min="14" max="14" width="15.86328125" bestFit="1" customWidth="1"/>
  </cols>
  <sheetData>
    <row r="1" spans="1:15" s="1" customFormat="1" ht="14.65" thickBot="1" x14ac:dyDescent="0.5">
      <c r="A1" s="113" t="s">
        <v>0</v>
      </c>
      <c r="B1" s="113"/>
      <c r="C1" s="2">
        <v>1</v>
      </c>
      <c r="D1" s="114" t="s">
        <v>51</v>
      </c>
      <c r="E1" s="114"/>
      <c r="F1" s="114"/>
      <c r="G1" s="114"/>
      <c r="H1" s="114"/>
      <c r="I1" s="114"/>
      <c r="K1" s="3"/>
      <c r="L1" s="3"/>
      <c r="M1" s="3"/>
      <c r="N1" s="3"/>
    </row>
    <row r="2" spans="1:15" s="13" customFormat="1" ht="43.15" thickBot="1" x14ac:dyDescent="0.5">
      <c r="A2" s="17"/>
      <c r="B2" s="18" t="s">
        <v>1</v>
      </c>
      <c r="C2" s="18" t="s">
        <v>9</v>
      </c>
      <c r="D2" s="18" t="s">
        <v>10</v>
      </c>
      <c r="E2" s="46" t="s">
        <v>11</v>
      </c>
      <c r="F2" s="19" t="s">
        <v>12</v>
      </c>
      <c r="G2" s="35" t="s">
        <v>23</v>
      </c>
      <c r="H2" s="19" t="s">
        <v>2</v>
      </c>
      <c r="I2" s="20" t="s">
        <v>3</v>
      </c>
      <c r="J2" s="20" t="s">
        <v>4</v>
      </c>
      <c r="K2" s="20" t="s">
        <v>13</v>
      </c>
      <c r="L2" s="21" t="s">
        <v>6</v>
      </c>
      <c r="M2" s="21" t="s">
        <v>7</v>
      </c>
      <c r="N2" s="32" t="s">
        <v>15</v>
      </c>
    </row>
    <row r="3" spans="1:15" x14ac:dyDescent="0.45">
      <c r="A3" s="22">
        <v>13</v>
      </c>
      <c r="B3" s="14">
        <v>844</v>
      </c>
      <c r="C3" s="14">
        <v>3368</v>
      </c>
      <c r="D3" s="15">
        <v>45285</v>
      </c>
      <c r="E3" s="47"/>
      <c r="F3" s="12">
        <v>102000000</v>
      </c>
      <c r="G3" s="12">
        <f>F3</f>
        <v>102000000</v>
      </c>
      <c r="H3" s="12"/>
      <c r="I3" s="12"/>
      <c r="J3" s="12"/>
      <c r="K3" s="12"/>
      <c r="L3" s="12">
        <v>0</v>
      </c>
      <c r="M3" s="12">
        <v>0</v>
      </c>
      <c r="N3" s="23">
        <v>0</v>
      </c>
    </row>
    <row r="4" spans="1:15" x14ac:dyDescent="0.45">
      <c r="A4" s="22"/>
      <c r="B4" s="8"/>
      <c r="C4" s="7"/>
      <c r="D4" s="5"/>
      <c r="E4" s="48">
        <v>45301</v>
      </c>
      <c r="F4" s="11"/>
      <c r="G4" s="11"/>
      <c r="H4" s="11"/>
      <c r="I4" s="11">
        <v>100000000</v>
      </c>
      <c r="J4" s="11"/>
      <c r="K4" s="11"/>
      <c r="L4" s="11"/>
      <c r="M4" s="11"/>
      <c r="N4" s="24"/>
    </row>
    <row r="5" spans="1:15" x14ac:dyDescent="0.45">
      <c r="A5" s="22"/>
      <c r="B5" s="8"/>
      <c r="C5" s="7"/>
      <c r="D5" s="5"/>
      <c r="E5" s="48">
        <v>45301</v>
      </c>
      <c r="F5" s="11"/>
      <c r="G5" s="11"/>
      <c r="H5" s="11"/>
      <c r="I5" s="11">
        <v>300000</v>
      </c>
      <c r="J5" s="11"/>
      <c r="K5" s="11"/>
      <c r="L5" s="11"/>
      <c r="M5" s="11"/>
      <c r="N5" s="24"/>
    </row>
    <row r="6" spans="1:15" x14ac:dyDescent="0.45">
      <c r="A6" s="22"/>
      <c r="B6" s="8"/>
      <c r="C6" s="7"/>
      <c r="D6" s="5"/>
      <c r="E6" s="48">
        <v>45320</v>
      </c>
      <c r="F6" s="11"/>
      <c r="G6" s="11"/>
      <c r="H6" s="11"/>
      <c r="I6" s="11">
        <v>1600000</v>
      </c>
      <c r="J6" s="11"/>
      <c r="K6" s="11"/>
      <c r="L6" s="11"/>
      <c r="M6" s="11"/>
      <c r="N6" s="24"/>
    </row>
    <row r="7" spans="1:15" x14ac:dyDescent="0.45">
      <c r="A7" s="22"/>
      <c r="B7" s="8"/>
      <c r="C7" s="7"/>
      <c r="D7" s="5"/>
      <c r="E7" s="48">
        <v>45356</v>
      </c>
      <c r="F7" s="11"/>
      <c r="G7" s="11"/>
      <c r="H7" s="11"/>
      <c r="I7" s="11"/>
      <c r="J7" s="11"/>
      <c r="K7" s="11">
        <v>80300000</v>
      </c>
      <c r="L7" s="11"/>
      <c r="M7" s="11"/>
      <c r="N7" s="24"/>
    </row>
    <row r="8" spans="1:15" x14ac:dyDescent="0.45">
      <c r="A8" s="22"/>
      <c r="B8" s="8"/>
      <c r="C8" s="7"/>
      <c r="D8" s="5"/>
      <c r="E8" s="48">
        <v>45391</v>
      </c>
      <c r="F8" s="11"/>
      <c r="G8" s="11"/>
      <c r="H8" s="11"/>
      <c r="I8" s="11">
        <v>-20000000</v>
      </c>
      <c r="J8" s="11"/>
      <c r="K8" s="11"/>
      <c r="L8" s="11"/>
      <c r="M8" s="11"/>
      <c r="N8" s="24"/>
      <c r="O8" t="s">
        <v>14</v>
      </c>
    </row>
    <row r="9" spans="1:15" x14ac:dyDescent="0.45">
      <c r="A9" s="22"/>
      <c r="B9" s="8"/>
      <c r="C9" s="7"/>
      <c r="D9" s="5"/>
      <c r="E9" s="48">
        <v>45405</v>
      </c>
      <c r="F9" s="11"/>
      <c r="G9" s="11"/>
      <c r="H9" s="11"/>
      <c r="I9" s="11"/>
      <c r="J9" s="11">
        <v>1000000</v>
      </c>
      <c r="K9" s="11"/>
      <c r="L9" s="11"/>
      <c r="M9" s="11"/>
      <c r="N9" s="24"/>
    </row>
    <row r="10" spans="1:15" x14ac:dyDescent="0.45">
      <c r="A10" s="22"/>
      <c r="B10" s="8"/>
      <c r="C10" s="7"/>
      <c r="D10" s="5"/>
      <c r="E10" s="48"/>
      <c r="F10" s="11"/>
      <c r="G10" s="11"/>
      <c r="H10" s="11"/>
      <c r="I10" s="11"/>
      <c r="J10" s="11"/>
      <c r="K10" s="11"/>
      <c r="L10" s="11"/>
      <c r="M10" s="11"/>
      <c r="N10" s="24"/>
    </row>
    <row r="11" spans="1:15" x14ac:dyDescent="0.45">
      <c r="A11" s="22"/>
      <c r="B11" s="8"/>
      <c r="C11" s="7"/>
      <c r="D11" s="5"/>
      <c r="E11" s="48"/>
      <c r="F11" s="11"/>
      <c r="G11" s="11"/>
      <c r="H11" s="11"/>
      <c r="I11" s="11"/>
      <c r="J11" s="11"/>
      <c r="K11" s="11"/>
      <c r="L11" s="11"/>
      <c r="M11" s="11"/>
      <c r="N11" s="24"/>
    </row>
    <row r="12" spans="1:15" x14ac:dyDescent="0.45">
      <c r="A12" s="22"/>
      <c r="B12" s="8"/>
      <c r="C12" s="7"/>
      <c r="D12" s="5"/>
      <c r="E12" s="48"/>
      <c r="F12" s="11"/>
      <c r="G12" s="11"/>
      <c r="H12" s="11"/>
      <c r="I12" s="11"/>
      <c r="J12" s="11"/>
      <c r="K12" s="11"/>
      <c r="L12" s="11"/>
      <c r="M12" s="11"/>
      <c r="N12" s="24"/>
    </row>
    <row r="13" spans="1:15" x14ac:dyDescent="0.45">
      <c r="A13" s="22"/>
      <c r="B13" s="8"/>
      <c r="C13" s="7"/>
      <c r="D13" s="5"/>
      <c r="E13" s="48"/>
      <c r="F13" s="11"/>
      <c r="G13" s="11"/>
      <c r="H13" s="11"/>
      <c r="I13" s="11"/>
      <c r="J13" s="11"/>
      <c r="K13" s="11"/>
      <c r="L13" s="11"/>
      <c r="M13" s="11"/>
      <c r="N13" s="24"/>
    </row>
    <row r="14" spans="1:15" x14ac:dyDescent="0.45">
      <c r="A14" s="22"/>
      <c r="B14" s="8"/>
      <c r="C14" s="7"/>
      <c r="D14" s="5"/>
      <c r="E14" s="48"/>
      <c r="F14" s="11"/>
      <c r="G14" s="11"/>
      <c r="H14" s="11"/>
      <c r="I14" s="11"/>
      <c r="J14" s="11"/>
      <c r="K14" s="11"/>
      <c r="L14" s="11"/>
      <c r="M14" s="11"/>
      <c r="N14" s="24"/>
    </row>
    <row r="15" spans="1:15" x14ac:dyDescent="0.45">
      <c r="A15" s="22"/>
      <c r="B15" s="8"/>
      <c r="C15" s="7"/>
      <c r="D15" s="5"/>
      <c r="E15" s="48"/>
      <c r="F15" s="11"/>
      <c r="G15" s="11"/>
      <c r="H15" s="11"/>
      <c r="I15" s="11"/>
      <c r="J15" s="11"/>
      <c r="K15" s="11"/>
      <c r="L15" s="11"/>
      <c r="M15" s="11"/>
      <c r="N15" s="24"/>
    </row>
    <row r="16" spans="1:15" x14ac:dyDescent="0.45">
      <c r="A16" s="22"/>
      <c r="B16" s="8"/>
      <c r="C16" s="7"/>
      <c r="D16" s="5"/>
      <c r="E16" s="48"/>
      <c r="F16" s="11"/>
      <c r="G16" s="11"/>
      <c r="H16" s="11"/>
      <c r="I16" s="11"/>
      <c r="J16" s="11"/>
      <c r="K16" s="11"/>
      <c r="L16" s="11"/>
      <c r="M16" s="11"/>
      <c r="N16" s="24"/>
    </row>
    <row r="17" spans="1:14" x14ac:dyDescent="0.45">
      <c r="A17" s="25"/>
      <c r="B17" s="6"/>
      <c r="C17" s="6"/>
      <c r="D17" s="6"/>
      <c r="E17" s="48"/>
      <c r="F17" s="11"/>
      <c r="G17" s="11"/>
      <c r="H17" s="11"/>
      <c r="I17" s="11"/>
      <c r="J17" s="11"/>
      <c r="K17" s="11"/>
      <c r="L17" s="11"/>
      <c r="M17" s="11"/>
      <c r="N17" s="24"/>
    </row>
    <row r="18" spans="1:14" x14ac:dyDescent="0.45">
      <c r="A18" s="25"/>
      <c r="B18" s="6"/>
      <c r="C18" s="6"/>
      <c r="D18" s="6"/>
      <c r="E18" s="48"/>
      <c r="F18" s="11"/>
      <c r="G18" s="11"/>
      <c r="H18" s="11"/>
      <c r="I18" s="11"/>
      <c r="J18" s="11"/>
      <c r="K18" s="11"/>
      <c r="L18" s="11"/>
      <c r="M18" s="11"/>
      <c r="N18" s="24"/>
    </row>
    <row r="19" spans="1:14" x14ac:dyDescent="0.45">
      <c r="A19" s="25"/>
      <c r="B19" s="6"/>
      <c r="C19" s="6"/>
      <c r="D19" s="6"/>
      <c r="E19" s="48"/>
      <c r="F19" s="11"/>
      <c r="G19" s="11"/>
      <c r="H19" s="11"/>
      <c r="I19" s="11"/>
      <c r="J19" s="11"/>
      <c r="K19" s="11"/>
      <c r="L19" s="11"/>
      <c r="M19" s="11"/>
      <c r="N19" s="24"/>
    </row>
    <row r="20" spans="1:14" x14ac:dyDescent="0.45">
      <c r="A20" s="25"/>
      <c r="B20" s="6"/>
      <c r="C20" s="6"/>
      <c r="D20" s="6"/>
      <c r="E20" s="48"/>
      <c r="F20" s="11"/>
      <c r="G20" s="11"/>
      <c r="H20" s="11"/>
      <c r="I20" s="11"/>
      <c r="J20" s="11"/>
      <c r="K20" s="11"/>
      <c r="L20" s="11"/>
      <c r="M20" s="11"/>
      <c r="N20" s="24"/>
    </row>
    <row r="21" spans="1:14" ht="14.65" thickBot="1" x14ac:dyDescent="0.5">
      <c r="A21" s="26"/>
      <c r="B21" s="27"/>
      <c r="C21" s="27"/>
      <c r="D21" s="27"/>
      <c r="E21" s="49"/>
      <c r="F21" s="28"/>
      <c r="G21" s="28"/>
      <c r="H21" s="28"/>
      <c r="I21" s="28"/>
      <c r="J21" s="28"/>
      <c r="K21" s="28"/>
      <c r="L21" s="28"/>
      <c r="M21" s="28"/>
      <c r="N21" s="29">
        <f>SUM(N3:N20)</f>
        <v>0</v>
      </c>
    </row>
    <row r="22" spans="1:14" x14ac:dyDescent="0.45">
      <c r="D22" s="1" t="s">
        <v>8</v>
      </c>
      <c r="F22" s="4">
        <f>SUM(F3:F21)</f>
        <v>102000000</v>
      </c>
      <c r="G22" s="4">
        <f>SUM(G3:G21)</f>
        <v>102000000</v>
      </c>
      <c r="H22" s="9">
        <f>H3+I22+J22</f>
        <v>82900000</v>
      </c>
      <c r="I22" s="4">
        <f t="shared" ref="I22:K22" si="0">SUM(I3:I21)</f>
        <v>81900000</v>
      </c>
      <c r="J22" s="4">
        <f t="shared" si="0"/>
        <v>1000000</v>
      </c>
      <c r="K22" s="4">
        <f t="shared" si="0"/>
        <v>80300000</v>
      </c>
      <c r="L22" s="9">
        <f>L3+I22-K22</f>
        <v>1600000</v>
      </c>
      <c r="M22" s="9">
        <f>M3+J22+K22</f>
        <v>81300000</v>
      </c>
      <c r="N22" s="9">
        <f>N3+K22+L22</f>
        <v>81900000</v>
      </c>
    </row>
    <row r="23" spans="1:14" x14ac:dyDescent="0.45">
      <c r="D23" s="1" t="s">
        <v>24</v>
      </c>
      <c r="F23" s="10">
        <f>F22-H22</f>
        <v>19100000</v>
      </c>
      <c r="G23" s="10"/>
      <c r="H23" s="1"/>
      <c r="I23" s="1"/>
      <c r="J23" s="1"/>
      <c r="K23" s="1"/>
      <c r="L23" s="31"/>
      <c r="M23" s="31">
        <f>H22-L22-M22</f>
        <v>0</v>
      </c>
    </row>
    <row r="24" spans="1:14" x14ac:dyDescent="0.45">
      <c r="D24" t="s">
        <v>25</v>
      </c>
      <c r="F24" s="31">
        <f>G22-H22</f>
        <v>19100000</v>
      </c>
    </row>
    <row r="25" spans="1:14" x14ac:dyDescent="0.45">
      <c r="H25" s="31"/>
    </row>
  </sheetData>
  <mergeCells count="2">
    <mergeCell ref="A1:B1"/>
    <mergeCell ref="D1:I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topLeftCell="A11" zoomScaleNormal="100" workbookViewId="0">
      <selection activeCell="E30" sqref="E30"/>
    </sheetView>
  </sheetViews>
  <sheetFormatPr defaultColWidth="9.1328125" defaultRowHeight="13.9" x14ac:dyDescent="0.4"/>
  <cols>
    <col min="1" max="1" width="4.86328125" style="33" customWidth="1"/>
    <col min="2" max="2" width="7.59765625" style="33" customWidth="1"/>
    <col min="3" max="3" width="12.1328125" style="33" customWidth="1"/>
    <col min="4" max="4" width="17.73046875" style="65" customWidth="1"/>
    <col min="5" max="5" width="20.59765625" style="33" customWidth="1"/>
    <col min="6" max="6" width="15.265625" style="66" customWidth="1"/>
    <col min="7" max="7" width="19" style="33" customWidth="1"/>
    <col min="8" max="8" width="17.3984375" style="33" customWidth="1"/>
    <col min="9" max="9" width="16" style="33" customWidth="1"/>
    <col min="10" max="10" width="15.86328125" style="33" customWidth="1"/>
    <col min="11" max="11" width="16.265625" style="33" bestFit="1" customWidth="1"/>
    <col min="12" max="12" width="17.59765625" style="33" bestFit="1" customWidth="1"/>
    <col min="13" max="16384" width="9.1328125" style="33"/>
  </cols>
  <sheetData>
    <row r="1" spans="1:12" ht="21" customHeight="1" x14ac:dyDescent="0.5">
      <c r="A1" s="104" t="s">
        <v>52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ht="21" customHeight="1" x14ac:dyDescent="0.5">
      <c r="A2" s="104" t="s">
        <v>53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2" ht="19.899999999999999" x14ac:dyDescent="0.5">
      <c r="A3" s="104" t="s">
        <v>16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</row>
    <row r="4" spans="1:12" s="34" customFormat="1" ht="19.899999999999999" x14ac:dyDescent="0.5">
      <c r="A4" s="104" t="s">
        <v>50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1:12" ht="16.5" x14ac:dyDescent="0.45">
      <c r="D5" s="111" t="s">
        <v>17</v>
      </c>
      <c r="E5" s="111"/>
      <c r="F5" s="33">
        <v>4309</v>
      </c>
      <c r="G5" s="68"/>
      <c r="H5" s="69" t="s">
        <v>18</v>
      </c>
      <c r="I5" s="70">
        <v>44558</v>
      </c>
    </row>
    <row r="6" spans="1:12" ht="16.5" x14ac:dyDescent="0.45">
      <c r="D6" s="111" t="s">
        <v>19</v>
      </c>
      <c r="E6" s="111"/>
      <c r="F6" s="67"/>
      <c r="G6" s="69"/>
      <c r="H6" s="69" t="s">
        <v>18</v>
      </c>
      <c r="I6" s="70"/>
    </row>
    <row r="7" spans="1:12" ht="16.5" x14ac:dyDescent="0.45">
      <c r="D7" s="111" t="s">
        <v>20</v>
      </c>
      <c r="E7" s="111"/>
      <c r="F7" s="111"/>
      <c r="G7" s="71">
        <v>62959251000</v>
      </c>
      <c r="H7" s="69" t="s">
        <v>21</v>
      </c>
      <c r="I7" s="69"/>
    </row>
    <row r="8" spans="1:12" ht="16.5" x14ac:dyDescent="0.45">
      <c r="D8" s="111" t="s">
        <v>22</v>
      </c>
      <c r="E8" s="111"/>
      <c r="F8" s="111"/>
      <c r="G8" s="72"/>
      <c r="H8" s="69" t="s">
        <v>21</v>
      </c>
      <c r="I8" s="68"/>
    </row>
    <row r="9" spans="1:12" s="34" customFormat="1" ht="13.5" x14ac:dyDescent="0.35">
      <c r="A9" s="38"/>
      <c r="B9" s="38"/>
      <c r="C9" s="112"/>
      <c r="D9" s="112"/>
      <c r="E9" s="112"/>
      <c r="F9" s="112"/>
      <c r="G9" s="112"/>
      <c r="H9" s="112"/>
      <c r="J9" s="39"/>
      <c r="K9" s="39"/>
      <c r="L9" s="39"/>
    </row>
    <row r="10" spans="1:12" s="80" customFormat="1" ht="48" customHeight="1" x14ac:dyDescent="0.35">
      <c r="A10" s="91" t="s">
        <v>1</v>
      </c>
      <c r="B10" s="91" t="s">
        <v>9</v>
      </c>
      <c r="C10" s="91" t="s">
        <v>10</v>
      </c>
      <c r="D10" s="92" t="s">
        <v>11</v>
      </c>
      <c r="E10" s="73" t="s">
        <v>12</v>
      </c>
      <c r="F10" s="73" t="s">
        <v>26</v>
      </c>
      <c r="G10" s="73" t="s">
        <v>2</v>
      </c>
      <c r="H10" s="73" t="s">
        <v>3</v>
      </c>
      <c r="I10" s="73" t="s">
        <v>4</v>
      </c>
      <c r="J10" s="58" t="s">
        <v>5</v>
      </c>
      <c r="K10" s="73" t="s">
        <v>48</v>
      </c>
      <c r="L10" s="73" t="s">
        <v>7</v>
      </c>
    </row>
    <row r="11" spans="1:12" ht="19.5" customHeight="1" x14ac:dyDescent="0.4">
      <c r="A11" s="110">
        <v>3</v>
      </c>
      <c r="B11" s="110">
        <v>4309</v>
      </c>
      <c r="C11" s="109">
        <v>44558</v>
      </c>
      <c r="D11" s="74"/>
      <c r="E11" s="93">
        <v>62959251000</v>
      </c>
      <c r="F11" s="94">
        <v>45325456000</v>
      </c>
      <c r="G11" s="93">
        <v>30816682000</v>
      </c>
      <c r="H11" s="93"/>
      <c r="I11" s="93"/>
      <c r="J11" s="93"/>
      <c r="K11" s="93">
        <v>0</v>
      </c>
      <c r="L11" s="93">
        <v>30816682000</v>
      </c>
    </row>
    <row r="12" spans="1:12" ht="19.5" customHeight="1" x14ac:dyDescent="0.4">
      <c r="A12" s="110"/>
      <c r="B12" s="110"/>
      <c r="C12" s="109"/>
      <c r="D12" s="74">
        <v>45184</v>
      </c>
      <c r="E12" s="93"/>
      <c r="F12" s="94"/>
      <c r="G12" s="93"/>
      <c r="H12" s="93">
        <v>109663000</v>
      </c>
      <c r="I12" s="93"/>
      <c r="J12" s="93"/>
      <c r="K12" s="93"/>
      <c r="L12" s="93"/>
    </row>
    <row r="13" spans="1:12" ht="19.5" customHeight="1" x14ac:dyDescent="0.4">
      <c r="A13" s="110"/>
      <c r="B13" s="110"/>
      <c r="C13" s="109"/>
      <c r="D13" s="74">
        <v>45229</v>
      </c>
      <c r="E13" s="93"/>
      <c r="F13" s="94"/>
      <c r="G13" s="93"/>
      <c r="H13" s="93">
        <v>1507848000</v>
      </c>
      <c r="I13" s="93"/>
      <c r="J13" s="93"/>
      <c r="K13" s="93"/>
      <c r="L13" s="93"/>
    </row>
    <row r="14" spans="1:12" ht="19.5" customHeight="1" x14ac:dyDescent="0.4">
      <c r="A14" s="110"/>
      <c r="B14" s="110"/>
      <c r="C14" s="109"/>
      <c r="D14" s="74">
        <v>45230</v>
      </c>
      <c r="E14" s="93"/>
      <c r="F14" s="94"/>
      <c r="G14" s="93"/>
      <c r="H14" s="93"/>
      <c r="I14" s="93"/>
      <c r="J14" s="93">
        <v>101663000</v>
      </c>
      <c r="K14" s="93"/>
      <c r="L14" s="93"/>
    </row>
    <row r="15" spans="1:12" ht="19.5" customHeight="1" x14ac:dyDescent="0.4">
      <c r="A15" s="110"/>
      <c r="B15" s="110"/>
      <c r="C15" s="109"/>
      <c r="D15" s="74">
        <v>45247</v>
      </c>
      <c r="E15" s="93"/>
      <c r="F15" s="94"/>
      <c r="G15" s="93"/>
      <c r="H15" s="93"/>
      <c r="I15" s="93"/>
      <c r="J15" s="93">
        <v>8000000</v>
      </c>
      <c r="K15" s="93"/>
      <c r="L15" s="93"/>
    </row>
    <row r="16" spans="1:12" ht="19.5" customHeight="1" x14ac:dyDescent="0.4">
      <c r="A16" s="110"/>
      <c r="B16" s="110"/>
      <c r="C16" s="109"/>
      <c r="D16" s="74">
        <v>45253</v>
      </c>
      <c r="E16" s="93"/>
      <c r="F16" s="94"/>
      <c r="G16" s="93"/>
      <c r="H16" s="93">
        <v>4943805000</v>
      </c>
      <c r="I16" s="93"/>
      <c r="J16" s="93"/>
      <c r="K16" s="93"/>
      <c r="L16" s="93"/>
    </row>
    <row r="17" spans="1:12" ht="19.5" customHeight="1" x14ac:dyDescent="0.4">
      <c r="A17" s="110"/>
      <c r="B17" s="110"/>
      <c r="C17" s="109"/>
      <c r="D17" s="74">
        <v>45299</v>
      </c>
      <c r="E17" s="93"/>
      <c r="F17" s="94"/>
      <c r="G17" s="93"/>
      <c r="H17" s="93"/>
      <c r="I17" s="93"/>
      <c r="J17" s="93">
        <v>12000000</v>
      </c>
      <c r="K17" s="93"/>
      <c r="L17" s="93"/>
    </row>
    <row r="18" spans="1:12" ht="19.5" customHeight="1" x14ac:dyDescent="0.4">
      <c r="A18" s="110"/>
      <c r="B18" s="110"/>
      <c r="C18" s="109"/>
      <c r="D18" s="74">
        <v>45300</v>
      </c>
      <c r="E18" s="93"/>
      <c r="F18" s="94"/>
      <c r="G18" s="93"/>
      <c r="H18" s="93">
        <v>12000000</v>
      </c>
      <c r="I18" s="93"/>
      <c r="J18" s="93"/>
      <c r="K18" s="93"/>
      <c r="L18" s="93"/>
    </row>
    <row r="19" spans="1:12" ht="19.5" customHeight="1" x14ac:dyDescent="0.4">
      <c r="A19" s="110"/>
      <c r="B19" s="110"/>
      <c r="C19" s="109"/>
      <c r="D19" s="74">
        <v>45316</v>
      </c>
      <c r="E19" s="93"/>
      <c r="F19" s="94"/>
      <c r="G19" s="93"/>
      <c r="H19" s="97">
        <v>-1507848000</v>
      </c>
      <c r="I19" s="93"/>
      <c r="J19" s="93"/>
      <c r="K19" s="93"/>
      <c r="L19" s="93"/>
    </row>
    <row r="20" spans="1:12" ht="19.5" customHeight="1" x14ac:dyDescent="0.4">
      <c r="A20" s="110"/>
      <c r="B20" s="110"/>
      <c r="C20" s="109"/>
      <c r="D20" s="74">
        <v>45356</v>
      </c>
      <c r="E20" s="93"/>
      <c r="F20" s="94"/>
      <c r="G20" s="93"/>
      <c r="H20" s="93"/>
      <c r="I20" s="93"/>
      <c r="J20" s="93">
        <v>12000000</v>
      </c>
      <c r="K20" s="93"/>
      <c r="L20" s="93"/>
    </row>
    <row r="21" spans="1:12" ht="19.5" customHeight="1" x14ac:dyDescent="0.4">
      <c r="A21" s="110"/>
      <c r="B21" s="110"/>
      <c r="C21" s="109"/>
      <c r="D21" s="74">
        <v>45392</v>
      </c>
      <c r="E21" s="93"/>
      <c r="F21" s="94"/>
      <c r="G21" s="93"/>
      <c r="H21" s="93"/>
      <c r="I21" s="93"/>
      <c r="J21" s="93">
        <v>4919805000</v>
      </c>
      <c r="K21" s="93"/>
      <c r="L21" s="93"/>
    </row>
    <row r="22" spans="1:12" ht="19.5" customHeight="1" x14ac:dyDescent="0.4">
      <c r="A22" s="110"/>
      <c r="B22" s="110"/>
      <c r="C22" s="109"/>
      <c r="D22" s="74">
        <v>45401</v>
      </c>
      <c r="E22" s="93"/>
      <c r="F22" s="94"/>
      <c r="G22" s="93"/>
      <c r="H22" s="97">
        <v>-12000000</v>
      </c>
      <c r="I22" s="93"/>
      <c r="J22" s="93"/>
      <c r="K22" s="93"/>
      <c r="L22" s="93"/>
    </row>
    <row r="23" spans="1:12" ht="19.5" customHeight="1" x14ac:dyDescent="0.4">
      <c r="A23" s="110"/>
      <c r="B23" s="110"/>
      <c r="C23" s="109"/>
      <c r="D23" s="74">
        <v>45421</v>
      </c>
      <c r="E23" s="93"/>
      <c r="F23" s="94"/>
      <c r="G23" s="93"/>
      <c r="H23" s="93">
        <v>4647939000</v>
      </c>
      <c r="I23" s="93"/>
      <c r="J23" s="93"/>
      <c r="K23" s="93"/>
      <c r="L23" s="93"/>
    </row>
    <row r="24" spans="1:12" ht="19.5" customHeight="1" x14ac:dyDescent="0.4">
      <c r="A24" s="110"/>
      <c r="B24" s="110"/>
      <c r="C24" s="109"/>
      <c r="D24" s="74">
        <v>45439</v>
      </c>
      <c r="E24" s="93"/>
      <c r="F24" s="94"/>
      <c r="G24" s="93"/>
      <c r="H24" s="93">
        <v>1854913000</v>
      </c>
      <c r="I24" s="93"/>
      <c r="J24" s="93"/>
      <c r="K24" s="93"/>
      <c r="L24" s="93"/>
    </row>
    <row r="25" spans="1:12" ht="19.5" customHeight="1" x14ac:dyDescent="0.4">
      <c r="A25" s="75"/>
      <c r="B25" s="75"/>
      <c r="C25" s="76" t="s">
        <v>8</v>
      </c>
      <c r="D25" s="74"/>
      <c r="E25" s="95">
        <f>SUM(E11:E24)</f>
        <v>62959251000</v>
      </c>
      <c r="F25" s="96">
        <f>SUM(F11:F24)</f>
        <v>45325456000</v>
      </c>
      <c r="G25" s="95">
        <f>G11+H25+I25</f>
        <v>42373002000</v>
      </c>
      <c r="H25" s="95">
        <f>SUM(H11:H24)</f>
        <v>11556320000</v>
      </c>
      <c r="I25" s="95">
        <f>SUM(I11:I24)</f>
        <v>0</v>
      </c>
      <c r="J25" s="95">
        <f>SUM(J11:J24)</f>
        <v>5053468000</v>
      </c>
      <c r="K25" s="95">
        <f>K11+H25-J25</f>
        <v>6502852000</v>
      </c>
      <c r="L25" s="95">
        <f>L11+I25+J25</f>
        <v>35870150000</v>
      </c>
    </row>
    <row r="26" spans="1:12" ht="19.5" customHeight="1" x14ac:dyDescent="0.4">
      <c r="A26" s="105" t="s">
        <v>46</v>
      </c>
      <c r="B26" s="106"/>
      <c r="C26" s="106"/>
      <c r="D26" s="106"/>
      <c r="E26" s="98">
        <f>E25-G25</f>
        <v>20586249000</v>
      </c>
      <c r="F26" s="88"/>
      <c r="G26" s="87"/>
      <c r="H26" s="87"/>
      <c r="I26" s="87"/>
      <c r="J26" s="87"/>
      <c r="K26" s="89"/>
      <c r="L26" s="89">
        <f>G25-K25-L25</f>
        <v>0</v>
      </c>
    </row>
    <row r="27" spans="1:12" ht="19.5" customHeight="1" x14ac:dyDescent="0.4">
      <c r="A27" s="107" t="s">
        <v>47</v>
      </c>
      <c r="B27" s="108"/>
      <c r="C27" s="108"/>
      <c r="D27" s="108"/>
      <c r="E27" s="98">
        <f>F25-G25</f>
        <v>2952454000</v>
      </c>
      <c r="F27" s="90"/>
      <c r="G27" s="89"/>
      <c r="H27" s="89"/>
      <c r="I27" s="89"/>
      <c r="J27" s="89"/>
      <c r="K27" s="89"/>
      <c r="L27" s="89"/>
    </row>
  </sheetData>
  <mergeCells count="14">
    <mergeCell ref="A1:L1"/>
    <mergeCell ref="A3:L3"/>
    <mergeCell ref="A4:L4"/>
    <mergeCell ref="D5:E5"/>
    <mergeCell ref="D6:E6"/>
    <mergeCell ref="A26:D26"/>
    <mergeCell ref="A27:D27"/>
    <mergeCell ref="A2:L2"/>
    <mergeCell ref="C11:C24"/>
    <mergeCell ref="B11:B24"/>
    <mergeCell ref="D8:F8"/>
    <mergeCell ref="D7:F7"/>
    <mergeCell ref="A11:A24"/>
    <mergeCell ref="C9:H9"/>
  </mergeCells>
  <printOptions horizontalCentered="1"/>
  <pageMargins left="0" right="0" top="0.75" bottom="0.75" header="0.3" footer="0.3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zoomScale="85" zoomScaleNormal="85" workbookViewId="0">
      <selection activeCell="G6" sqref="G6"/>
    </sheetView>
  </sheetViews>
  <sheetFormatPr defaultRowHeight="14.25" x14ac:dyDescent="0.45"/>
  <cols>
    <col min="1" max="1" width="4.3984375" customWidth="1"/>
    <col min="2" max="2" width="6.265625" customWidth="1"/>
    <col min="3" max="3" width="7.59765625" customWidth="1"/>
    <col min="4" max="4" width="12.1328125" customWidth="1"/>
    <col min="5" max="5" width="13.59765625" style="50" bestFit="1" customWidth="1"/>
    <col min="6" max="6" width="19" bestFit="1" customWidth="1"/>
    <col min="7" max="7" width="19" customWidth="1"/>
    <col min="8" max="8" width="18" bestFit="1" customWidth="1"/>
    <col min="9" max="9" width="16.86328125" bestFit="1" customWidth="1"/>
    <col min="10" max="10" width="16.1328125" customWidth="1"/>
    <col min="11" max="11" width="15.86328125" customWidth="1"/>
    <col min="12" max="13" width="18" bestFit="1" customWidth="1"/>
    <col min="14" max="14" width="19" bestFit="1" customWidth="1"/>
  </cols>
  <sheetData>
    <row r="1" spans="1:14" s="1" customFormat="1" ht="14.65" thickBot="1" x14ac:dyDescent="0.5">
      <c r="A1" s="113" t="s">
        <v>0</v>
      </c>
      <c r="B1" s="113"/>
      <c r="C1" s="2">
        <v>1</v>
      </c>
      <c r="D1" s="114" t="s">
        <v>51</v>
      </c>
      <c r="E1" s="114"/>
      <c r="F1" s="114"/>
      <c r="G1" s="114"/>
      <c r="H1" s="114"/>
      <c r="I1" s="114"/>
      <c r="K1" s="3"/>
      <c r="L1" s="3"/>
      <c r="M1" s="3"/>
      <c r="N1" s="3"/>
    </row>
    <row r="2" spans="1:14" s="13" customFormat="1" ht="28.9" thickBot="1" x14ac:dyDescent="0.5">
      <c r="A2" s="17"/>
      <c r="B2" s="18" t="s">
        <v>1</v>
      </c>
      <c r="C2" s="18" t="s">
        <v>9</v>
      </c>
      <c r="D2" s="18" t="s">
        <v>10</v>
      </c>
      <c r="E2" s="46" t="s">
        <v>11</v>
      </c>
      <c r="F2" s="19" t="s">
        <v>12</v>
      </c>
      <c r="G2" s="35" t="s">
        <v>23</v>
      </c>
      <c r="H2" s="19" t="s">
        <v>2</v>
      </c>
      <c r="I2" s="20" t="s">
        <v>3</v>
      </c>
      <c r="J2" s="20" t="s">
        <v>4</v>
      </c>
      <c r="K2" s="20" t="s">
        <v>13</v>
      </c>
      <c r="L2" s="21" t="s">
        <v>6</v>
      </c>
      <c r="M2" s="21" t="s">
        <v>7</v>
      </c>
      <c r="N2" s="32" t="s">
        <v>15</v>
      </c>
    </row>
    <row r="3" spans="1:14" x14ac:dyDescent="0.45">
      <c r="A3" s="22">
        <v>1</v>
      </c>
      <c r="B3" s="14">
        <v>480</v>
      </c>
      <c r="C3" s="14">
        <v>2292</v>
      </c>
      <c r="D3" s="15">
        <v>44187</v>
      </c>
      <c r="E3" s="47"/>
      <c r="F3" s="12">
        <v>112223826000</v>
      </c>
      <c r="G3" s="12">
        <v>78876987000</v>
      </c>
      <c r="H3" s="12">
        <v>67678161000</v>
      </c>
      <c r="I3" s="12"/>
      <c r="J3" s="12"/>
      <c r="K3" s="12"/>
      <c r="L3" s="12">
        <v>12000000</v>
      </c>
      <c r="M3" s="12">
        <v>67666161000</v>
      </c>
      <c r="N3" s="23">
        <v>67666161000</v>
      </c>
    </row>
    <row r="4" spans="1:14" x14ac:dyDescent="0.45">
      <c r="A4" s="22"/>
      <c r="B4" s="8"/>
      <c r="C4" s="7"/>
      <c r="D4" s="5"/>
      <c r="E4" s="48">
        <v>45146</v>
      </c>
      <c r="F4" s="11"/>
      <c r="G4" s="11"/>
      <c r="H4" s="11"/>
      <c r="I4" s="11">
        <v>3662098000</v>
      </c>
      <c r="J4" s="11"/>
      <c r="K4" s="11"/>
      <c r="L4" s="11"/>
      <c r="M4" s="11"/>
      <c r="N4" s="24"/>
    </row>
    <row r="5" spans="1:14" x14ac:dyDescent="0.45">
      <c r="A5" s="22"/>
      <c r="B5" s="8"/>
      <c r="C5" s="7"/>
      <c r="D5" s="5"/>
      <c r="E5" s="48">
        <v>45161</v>
      </c>
      <c r="F5" s="11"/>
      <c r="G5" s="11"/>
      <c r="H5" s="11"/>
      <c r="I5" s="11">
        <v>1092041000</v>
      </c>
      <c r="J5" s="11"/>
      <c r="K5" s="11"/>
      <c r="L5" s="11"/>
      <c r="M5" s="11"/>
      <c r="N5" s="24"/>
    </row>
    <row r="6" spans="1:14" x14ac:dyDescent="0.45">
      <c r="A6" s="22"/>
      <c r="B6" s="8"/>
      <c r="C6" s="7"/>
      <c r="D6" s="5"/>
      <c r="E6" s="48">
        <v>45184</v>
      </c>
      <c r="F6" s="11"/>
      <c r="G6" s="11"/>
      <c r="H6" s="11"/>
      <c r="I6" s="11">
        <v>8137000</v>
      </c>
      <c r="J6" s="11"/>
      <c r="K6" s="11"/>
      <c r="L6" s="11"/>
      <c r="M6" s="11"/>
      <c r="N6" s="24"/>
    </row>
    <row r="7" spans="1:14" x14ac:dyDescent="0.45">
      <c r="A7" s="22"/>
      <c r="B7" s="8"/>
      <c r="C7" s="7"/>
      <c r="D7" s="5"/>
      <c r="E7" s="48">
        <v>45188</v>
      </c>
      <c r="F7" s="11"/>
      <c r="G7" s="11"/>
      <c r="H7" s="11"/>
      <c r="I7" s="11"/>
      <c r="J7" s="11"/>
      <c r="K7" s="11">
        <v>3154487000</v>
      </c>
      <c r="L7" s="11"/>
      <c r="M7" s="11"/>
      <c r="N7" s="24"/>
    </row>
    <row r="8" spans="1:14" x14ac:dyDescent="0.45">
      <c r="A8" s="22"/>
      <c r="B8" s="8"/>
      <c r="C8" s="7"/>
      <c r="D8" s="5"/>
      <c r="E8" s="48">
        <v>45210</v>
      </c>
      <c r="F8" s="11"/>
      <c r="G8" s="11"/>
      <c r="H8" s="11"/>
      <c r="I8" s="11">
        <v>12000000</v>
      </c>
      <c r="J8" s="11"/>
      <c r="K8" s="11"/>
      <c r="L8" s="11"/>
      <c r="M8" s="11"/>
      <c r="N8" s="24"/>
    </row>
    <row r="9" spans="1:14" x14ac:dyDescent="0.45">
      <c r="A9" s="22"/>
      <c r="B9" s="8"/>
      <c r="C9" s="7"/>
      <c r="D9" s="5"/>
      <c r="E9" s="48">
        <v>45210</v>
      </c>
      <c r="F9" s="11"/>
      <c r="G9" s="11"/>
      <c r="H9" s="11"/>
      <c r="I9" s="11"/>
      <c r="J9" s="11"/>
      <c r="K9" s="11">
        <v>20298000</v>
      </c>
      <c r="L9" s="11"/>
      <c r="M9" s="11"/>
      <c r="N9" s="24"/>
    </row>
    <row r="10" spans="1:14" x14ac:dyDescent="0.45">
      <c r="A10" s="22"/>
      <c r="B10" s="8"/>
      <c r="C10" s="7"/>
      <c r="D10" s="5"/>
      <c r="E10" s="48">
        <v>45230</v>
      </c>
      <c r="F10" s="11"/>
      <c r="G10" s="11"/>
      <c r="H10" s="11"/>
      <c r="I10" s="11"/>
      <c r="J10" s="11"/>
      <c r="K10" s="11">
        <v>1141160000</v>
      </c>
      <c r="L10" s="11"/>
      <c r="M10" s="11"/>
      <c r="N10" s="24"/>
    </row>
    <row r="11" spans="1:14" x14ac:dyDescent="0.45">
      <c r="A11" s="22"/>
      <c r="B11" s="8"/>
      <c r="C11" s="7"/>
      <c r="D11" s="5"/>
      <c r="E11" s="48">
        <v>45247</v>
      </c>
      <c r="F11" s="11"/>
      <c r="G11" s="11"/>
      <c r="H11" s="11"/>
      <c r="I11" s="11"/>
      <c r="J11" s="11"/>
      <c r="K11" s="11">
        <v>25000000</v>
      </c>
      <c r="L11" s="11"/>
      <c r="M11" s="11"/>
      <c r="N11" s="24"/>
    </row>
    <row r="12" spans="1:14" x14ac:dyDescent="0.45">
      <c r="A12" s="22"/>
      <c r="B12" s="8"/>
      <c r="C12" s="7"/>
      <c r="D12" s="5"/>
      <c r="E12" s="48">
        <v>45250</v>
      </c>
      <c r="F12" s="11"/>
      <c r="G12" s="11"/>
      <c r="H12" s="11"/>
      <c r="I12" s="11">
        <v>624606000</v>
      </c>
      <c r="J12" s="11"/>
      <c r="K12" s="11"/>
      <c r="L12" s="11"/>
      <c r="M12" s="11"/>
      <c r="N12" s="24"/>
    </row>
    <row r="13" spans="1:14" x14ac:dyDescent="0.45">
      <c r="A13" s="22"/>
      <c r="B13" s="8"/>
      <c r="C13" s="7"/>
      <c r="D13" s="5"/>
      <c r="E13" s="48">
        <v>45259</v>
      </c>
      <c r="F13" s="11"/>
      <c r="G13" s="11"/>
      <c r="H13" s="11"/>
      <c r="I13" s="11">
        <v>4371995000</v>
      </c>
      <c r="J13" s="11"/>
      <c r="K13" s="11"/>
      <c r="L13" s="11"/>
      <c r="M13" s="11"/>
      <c r="N13" s="24"/>
    </row>
    <row r="14" spans="1:14" x14ac:dyDescent="0.45">
      <c r="A14" s="22"/>
      <c r="B14" s="8"/>
      <c r="C14" s="7"/>
      <c r="D14" s="5"/>
      <c r="E14" s="48">
        <v>45299</v>
      </c>
      <c r="F14" s="11"/>
      <c r="G14" s="11"/>
      <c r="H14" s="11"/>
      <c r="I14" s="11"/>
      <c r="J14" s="11"/>
      <c r="K14" s="11">
        <v>624606000</v>
      </c>
      <c r="L14" s="11"/>
      <c r="M14" s="11"/>
      <c r="N14" s="24"/>
    </row>
    <row r="15" spans="1:14" x14ac:dyDescent="0.45">
      <c r="A15" s="22"/>
      <c r="B15" s="8"/>
      <c r="C15" s="7"/>
      <c r="D15" s="5"/>
      <c r="E15" s="48">
        <v>45309</v>
      </c>
      <c r="F15" s="11"/>
      <c r="G15" s="11"/>
      <c r="H15" s="11"/>
      <c r="I15" s="11"/>
      <c r="J15" s="11"/>
      <c r="K15" s="11">
        <v>4359995000</v>
      </c>
      <c r="L15" s="11"/>
      <c r="M15" s="11"/>
      <c r="N15" s="24"/>
    </row>
    <row r="16" spans="1:14" x14ac:dyDescent="0.45">
      <c r="A16" s="25"/>
      <c r="B16" s="6"/>
      <c r="C16" s="6"/>
      <c r="D16" s="6"/>
      <c r="E16" s="48"/>
      <c r="F16" s="11"/>
      <c r="G16" s="11"/>
      <c r="H16" s="11"/>
      <c r="I16" s="11"/>
      <c r="J16" s="11"/>
      <c r="K16" s="11"/>
      <c r="L16" s="11"/>
      <c r="M16" s="11"/>
      <c r="N16" s="24"/>
    </row>
    <row r="17" spans="1:14" x14ac:dyDescent="0.45">
      <c r="A17" s="25"/>
      <c r="B17" s="6"/>
      <c r="C17" s="6"/>
      <c r="D17" s="6"/>
      <c r="E17" s="48"/>
      <c r="F17" s="11"/>
      <c r="G17" s="11"/>
      <c r="H17" s="11"/>
      <c r="I17" s="11"/>
      <c r="J17" s="11"/>
      <c r="K17" s="11"/>
      <c r="L17" s="11"/>
      <c r="M17" s="11"/>
      <c r="N17" s="24"/>
    </row>
    <row r="18" spans="1:14" x14ac:dyDescent="0.45">
      <c r="A18" s="25"/>
      <c r="B18" s="6"/>
      <c r="C18" s="6"/>
      <c r="D18" s="6"/>
      <c r="E18" s="48"/>
      <c r="F18" s="11"/>
      <c r="G18" s="11"/>
      <c r="H18" s="11"/>
      <c r="I18" s="11"/>
      <c r="J18" s="11"/>
      <c r="K18" s="11"/>
      <c r="L18" s="11"/>
      <c r="M18" s="11"/>
      <c r="N18" s="24"/>
    </row>
    <row r="19" spans="1:14" x14ac:dyDescent="0.45">
      <c r="A19" s="25"/>
      <c r="B19" s="6"/>
      <c r="C19" s="6"/>
      <c r="D19" s="6"/>
      <c r="E19" s="48"/>
      <c r="F19" s="11"/>
      <c r="G19" s="11"/>
      <c r="H19" s="11"/>
      <c r="I19" s="11"/>
      <c r="J19" s="11"/>
      <c r="K19" s="11"/>
      <c r="L19" s="11"/>
      <c r="M19" s="11"/>
      <c r="N19" s="24"/>
    </row>
    <row r="20" spans="1:14" ht="14.65" thickBot="1" x14ac:dyDescent="0.5">
      <c r="A20" s="26"/>
      <c r="B20" s="27"/>
      <c r="C20" s="27"/>
      <c r="D20" s="27"/>
      <c r="E20" s="49"/>
      <c r="F20" s="28"/>
      <c r="G20" s="28"/>
      <c r="H20" s="28"/>
      <c r="I20" s="28"/>
      <c r="J20" s="28"/>
      <c r="K20" s="28"/>
      <c r="L20" s="28"/>
      <c r="M20" s="28"/>
      <c r="N20" s="29"/>
    </row>
    <row r="21" spans="1:14" x14ac:dyDescent="0.45">
      <c r="D21" s="1" t="s">
        <v>8</v>
      </c>
      <c r="F21" s="4">
        <f>SUM(F3:F20)</f>
        <v>112223826000</v>
      </c>
      <c r="G21" s="4">
        <f>SUM(G3:G20)</f>
        <v>78876987000</v>
      </c>
      <c r="H21" s="9">
        <f>H3+I21+J21</f>
        <v>77449038000</v>
      </c>
      <c r="I21" s="4">
        <f t="shared" ref="I21:K21" si="0">SUM(I3:I20)</f>
        <v>9770877000</v>
      </c>
      <c r="J21" s="4">
        <f t="shared" si="0"/>
        <v>0</v>
      </c>
      <c r="K21" s="4">
        <f t="shared" si="0"/>
        <v>9325546000</v>
      </c>
      <c r="L21" s="9">
        <f>L3+I21-K21</f>
        <v>457331000</v>
      </c>
      <c r="M21" s="9">
        <f>M3+J21+K21</f>
        <v>76991707000</v>
      </c>
      <c r="N21" s="9">
        <f>SUM(N3:N20)</f>
        <v>67666161000</v>
      </c>
    </row>
    <row r="22" spans="1:14" x14ac:dyDescent="0.45">
      <c r="D22" s="1" t="s">
        <v>24</v>
      </c>
      <c r="F22" s="10">
        <f>F21-H21</f>
        <v>34774788000</v>
      </c>
      <c r="G22" s="10"/>
      <c r="H22" s="1"/>
      <c r="I22" s="1"/>
      <c r="J22" s="1"/>
      <c r="K22" s="1"/>
      <c r="M22" s="31">
        <f>H21-L21-M21</f>
        <v>0</v>
      </c>
    </row>
    <row r="23" spans="1:14" x14ac:dyDescent="0.45">
      <c r="D23" t="s">
        <v>25</v>
      </c>
      <c r="F23" s="31">
        <f>G21-H21</f>
        <v>1427949000</v>
      </c>
    </row>
  </sheetData>
  <mergeCells count="2">
    <mergeCell ref="A1:B1"/>
    <mergeCell ref="D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workbookViewId="0">
      <selection activeCell="E7" sqref="E7"/>
    </sheetView>
  </sheetViews>
  <sheetFormatPr defaultColWidth="9.1328125" defaultRowHeight="14.25" x14ac:dyDescent="0.45"/>
  <cols>
    <col min="1" max="1" width="4.86328125" customWidth="1"/>
    <col min="2" max="2" width="6.265625" customWidth="1"/>
    <col min="3" max="3" width="7.59765625" customWidth="1"/>
    <col min="4" max="4" width="12.1328125" customWidth="1"/>
    <col min="5" max="5" width="20.1328125" style="50" customWidth="1"/>
    <col min="6" max="6" width="16.265625" bestFit="1" customWidth="1"/>
    <col min="7" max="7" width="16.265625" customWidth="1"/>
    <col min="8" max="8" width="15.86328125" bestFit="1" customWidth="1"/>
    <col min="9" max="9" width="15" bestFit="1" customWidth="1"/>
    <col min="10" max="10" width="13.73046875" customWidth="1"/>
    <col min="11" max="11" width="15.86328125" customWidth="1"/>
    <col min="12" max="12" width="14.59765625" bestFit="1" customWidth="1"/>
    <col min="13" max="13" width="17.59765625" customWidth="1"/>
    <col min="14" max="14" width="15.86328125" bestFit="1" customWidth="1"/>
  </cols>
  <sheetData>
    <row r="1" spans="1:14" s="1" customFormat="1" ht="14.65" thickBot="1" x14ac:dyDescent="0.5">
      <c r="A1" s="113" t="s">
        <v>0</v>
      </c>
      <c r="B1" s="113"/>
      <c r="C1" s="2">
        <v>1</v>
      </c>
      <c r="D1" s="114" t="s">
        <v>51</v>
      </c>
      <c r="E1" s="114"/>
      <c r="F1" s="114"/>
      <c r="G1" s="114"/>
      <c r="H1" s="114"/>
      <c r="I1" s="114"/>
      <c r="K1" s="3"/>
      <c r="L1" s="3"/>
      <c r="M1" s="3"/>
      <c r="N1" s="3"/>
    </row>
    <row r="2" spans="1:14" s="13" customFormat="1" ht="43.15" thickBot="1" x14ac:dyDescent="0.5">
      <c r="A2" s="17"/>
      <c r="B2" s="18" t="s">
        <v>1</v>
      </c>
      <c r="C2" s="18" t="s">
        <v>9</v>
      </c>
      <c r="D2" s="18" t="s">
        <v>10</v>
      </c>
      <c r="E2" s="46" t="s">
        <v>11</v>
      </c>
      <c r="F2" s="19" t="s">
        <v>12</v>
      </c>
      <c r="G2" s="35" t="s">
        <v>23</v>
      </c>
      <c r="H2" s="19" t="s">
        <v>2</v>
      </c>
      <c r="I2" s="20" t="s">
        <v>3</v>
      </c>
      <c r="J2" s="20" t="s">
        <v>4</v>
      </c>
      <c r="K2" s="20" t="s">
        <v>13</v>
      </c>
      <c r="L2" s="21" t="s">
        <v>6</v>
      </c>
      <c r="M2" s="21" t="s">
        <v>7</v>
      </c>
      <c r="N2" s="32" t="s">
        <v>15</v>
      </c>
    </row>
    <row r="3" spans="1:14" x14ac:dyDescent="0.45">
      <c r="A3" s="22">
        <v>2</v>
      </c>
      <c r="B3" s="14">
        <v>599</v>
      </c>
      <c r="C3" s="14">
        <v>3594</v>
      </c>
      <c r="D3" s="15">
        <v>44523</v>
      </c>
      <c r="E3" s="47"/>
      <c r="F3" s="16">
        <v>92426766000</v>
      </c>
      <c r="G3" s="16">
        <f>H21</f>
        <v>48105424000</v>
      </c>
      <c r="H3" s="16">
        <v>48093424000</v>
      </c>
      <c r="I3" s="16"/>
      <c r="J3" s="16"/>
      <c r="K3" s="16"/>
      <c r="L3" s="16">
        <v>12000000</v>
      </c>
      <c r="M3" s="16">
        <v>48081424000</v>
      </c>
      <c r="N3" s="30">
        <v>48081424000</v>
      </c>
    </row>
    <row r="4" spans="1:14" x14ac:dyDescent="0.45">
      <c r="A4" s="22"/>
      <c r="B4" s="8"/>
      <c r="C4" s="7"/>
      <c r="D4" s="5"/>
      <c r="E4" s="48">
        <v>45210</v>
      </c>
      <c r="F4" s="11"/>
      <c r="G4" s="11"/>
      <c r="H4" s="11"/>
      <c r="I4" s="11">
        <v>12000000</v>
      </c>
      <c r="J4" s="11"/>
      <c r="K4" s="11"/>
      <c r="L4" s="11"/>
      <c r="M4" s="11"/>
      <c r="N4" s="24"/>
    </row>
    <row r="5" spans="1:14" x14ac:dyDescent="0.45">
      <c r="A5" s="22"/>
      <c r="B5" s="8"/>
      <c r="C5" s="7"/>
      <c r="D5" s="5"/>
      <c r="E5" s="48">
        <v>45247</v>
      </c>
      <c r="F5" s="11"/>
      <c r="G5" s="11"/>
      <c r="H5" s="11"/>
      <c r="I5" s="11"/>
      <c r="J5" s="11"/>
      <c r="K5" s="11">
        <v>12000000</v>
      </c>
      <c r="L5" s="11"/>
      <c r="M5" s="11"/>
      <c r="N5" s="24"/>
    </row>
    <row r="6" spans="1:14" x14ac:dyDescent="0.45">
      <c r="A6" s="22"/>
      <c r="B6" s="8"/>
      <c r="C6" s="7"/>
      <c r="D6" s="5"/>
      <c r="E6" s="48">
        <v>45316</v>
      </c>
      <c r="F6" s="11"/>
      <c r="G6" s="11"/>
      <c r="H6" s="11"/>
      <c r="I6" s="11">
        <v>-12000000</v>
      </c>
      <c r="J6" s="11"/>
      <c r="K6" s="11"/>
      <c r="L6" s="11"/>
      <c r="M6" s="11"/>
      <c r="N6" s="24"/>
    </row>
    <row r="7" spans="1:14" x14ac:dyDescent="0.45">
      <c r="A7" s="22"/>
      <c r="B7" s="8"/>
      <c r="C7" s="7"/>
      <c r="D7" s="5"/>
      <c r="E7" s="48">
        <v>45352</v>
      </c>
      <c r="F7" s="11"/>
      <c r="G7" s="11"/>
      <c r="H7" s="11"/>
      <c r="I7" s="11">
        <v>12000000</v>
      </c>
      <c r="J7" s="11"/>
      <c r="K7" s="11"/>
      <c r="L7" s="11"/>
      <c r="M7" s="11"/>
      <c r="N7" s="24"/>
    </row>
    <row r="8" spans="1:14" x14ac:dyDescent="0.45">
      <c r="A8" s="22"/>
      <c r="B8" s="8"/>
      <c r="C8" s="7"/>
      <c r="D8" s="5"/>
      <c r="E8" s="48">
        <v>45392</v>
      </c>
      <c r="F8" s="11"/>
      <c r="G8" s="11"/>
      <c r="H8" s="11"/>
      <c r="I8" s="11"/>
      <c r="J8" s="11"/>
      <c r="K8" s="11">
        <v>12000000</v>
      </c>
      <c r="L8" s="11"/>
      <c r="M8" s="11"/>
      <c r="N8" s="24"/>
    </row>
    <row r="9" spans="1:14" x14ac:dyDescent="0.45">
      <c r="A9" s="22"/>
      <c r="B9" s="8"/>
      <c r="C9" s="7"/>
      <c r="D9" s="5"/>
      <c r="E9" s="48"/>
      <c r="F9" s="11"/>
      <c r="G9" s="11"/>
      <c r="H9" s="11"/>
      <c r="I9" s="11"/>
      <c r="J9" s="11"/>
      <c r="K9" s="11"/>
      <c r="L9" s="11"/>
      <c r="M9" s="11"/>
      <c r="N9" s="24"/>
    </row>
    <row r="10" spans="1:14" x14ac:dyDescent="0.45">
      <c r="A10" s="22"/>
      <c r="B10" s="8"/>
      <c r="C10" s="7"/>
      <c r="D10" s="5"/>
      <c r="E10" s="48"/>
      <c r="F10" s="11"/>
      <c r="G10" s="11"/>
      <c r="H10" s="11"/>
      <c r="I10" s="11"/>
      <c r="J10" s="11"/>
      <c r="K10" s="11"/>
      <c r="L10" s="11"/>
      <c r="M10" s="11"/>
      <c r="N10" s="24"/>
    </row>
    <row r="11" spans="1:14" x14ac:dyDescent="0.45">
      <c r="A11" s="22"/>
      <c r="B11" s="8"/>
      <c r="C11" s="7"/>
      <c r="D11" s="5"/>
      <c r="E11" s="48"/>
      <c r="F11" s="11"/>
      <c r="G11" s="11"/>
      <c r="H11" s="11"/>
      <c r="I11" s="11"/>
      <c r="J11" s="11"/>
      <c r="K11" s="11"/>
      <c r="L11" s="11"/>
      <c r="M11" s="11"/>
      <c r="N11" s="24"/>
    </row>
    <row r="12" spans="1:14" x14ac:dyDescent="0.45">
      <c r="A12" s="22"/>
      <c r="B12" s="8"/>
      <c r="C12" s="7"/>
      <c r="D12" s="5"/>
      <c r="E12" s="48"/>
      <c r="F12" s="11"/>
      <c r="G12" s="11"/>
      <c r="H12" s="11"/>
      <c r="I12" s="11"/>
      <c r="J12" s="11"/>
      <c r="K12" s="11"/>
      <c r="L12" s="11"/>
      <c r="M12" s="11"/>
      <c r="N12" s="24"/>
    </row>
    <row r="13" spans="1:14" x14ac:dyDescent="0.45">
      <c r="A13" s="22"/>
      <c r="B13" s="8"/>
      <c r="C13" s="7"/>
      <c r="D13" s="5"/>
      <c r="E13" s="48"/>
      <c r="F13" s="11"/>
      <c r="G13" s="11"/>
      <c r="H13" s="11"/>
      <c r="I13" s="11"/>
      <c r="J13" s="11"/>
      <c r="K13" s="11"/>
      <c r="L13" s="11"/>
      <c r="M13" s="11"/>
      <c r="N13" s="24"/>
    </row>
    <row r="14" spans="1:14" x14ac:dyDescent="0.45">
      <c r="A14" s="22"/>
      <c r="B14" s="8"/>
      <c r="C14" s="7"/>
      <c r="D14" s="5"/>
      <c r="E14" s="48"/>
      <c r="F14" s="11"/>
      <c r="G14" s="11"/>
      <c r="H14" s="11"/>
      <c r="I14" s="11"/>
      <c r="J14" s="11"/>
      <c r="K14" s="11"/>
      <c r="L14" s="11"/>
      <c r="M14" s="11"/>
      <c r="N14" s="24"/>
    </row>
    <row r="15" spans="1:14" x14ac:dyDescent="0.45">
      <c r="A15" s="22"/>
      <c r="B15" s="8"/>
      <c r="C15" s="7"/>
      <c r="D15" s="5"/>
      <c r="E15" s="48"/>
      <c r="F15" s="11"/>
      <c r="G15" s="11"/>
      <c r="H15" s="11"/>
      <c r="I15" s="11"/>
      <c r="J15" s="11"/>
      <c r="K15" s="11"/>
      <c r="L15" s="11"/>
      <c r="M15" s="11"/>
      <c r="N15" s="24"/>
    </row>
    <row r="16" spans="1:14" x14ac:dyDescent="0.45">
      <c r="A16" s="25"/>
      <c r="B16" s="6"/>
      <c r="C16" s="6"/>
      <c r="D16" s="6"/>
      <c r="E16" s="48"/>
      <c r="F16" s="11"/>
      <c r="G16" s="11"/>
      <c r="H16" s="11"/>
      <c r="I16" s="11"/>
      <c r="J16" s="11"/>
      <c r="K16" s="11"/>
      <c r="L16" s="11"/>
      <c r="M16" s="11"/>
      <c r="N16" s="24"/>
    </row>
    <row r="17" spans="1:14" x14ac:dyDescent="0.45">
      <c r="A17" s="25"/>
      <c r="B17" s="6"/>
      <c r="C17" s="6"/>
      <c r="D17" s="6"/>
      <c r="E17" s="48"/>
      <c r="F17" s="11"/>
      <c r="G17" s="11"/>
      <c r="H17" s="11"/>
      <c r="I17" s="11"/>
      <c r="J17" s="11"/>
      <c r="K17" s="11"/>
      <c r="L17" s="11"/>
      <c r="M17" s="11"/>
      <c r="N17" s="24"/>
    </row>
    <row r="18" spans="1:14" x14ac:dyDescent="0.45">
      <c r="A18" s="25"/>
      <c r="B18" s="6"/>
      <c r="C18" s="6"/>
      <c r="D18" s="6"/>
      <c r="E18" s="48"/>
      <c r="F18" s="11"/>
      <c r="G18" s="11"/>
      <c r="H18" s="11"/>
      <c r="I18" s="11"/>
      <c r="J18" s="11"/>
      <c r="K18" s="11"/>
      <c r="L18" s="11"/>
      <c r="M18" s="11"/>
      <c r="N18" s="24"/>
    </row>
    <row r="19" spans="1:14" x14ac:dyDescent="0.45">
      <c r="A19" s="25"/>
      <c r="B19" s="6"/>
      <c r="C19" s="6"/>
      <c r="D19" s="6"/>
      <c r="E19" s="48"/>
      <c r="F19" s="11"/>
      <c r="G19" s="11"/>
      <c r="H19" s="11"/>
      <c r="I19" s="11"/>
      <c r="J19" s="11"/>
      <c r="K19" s="11"/>
      <c r="L19" s="11"/>
      <c r="M19" s="11"/>
      <c r="N19" s="24"/>
    </row>
    <row r="20" spans="1:14" ht="14.65" thickBot="1" x14ac:dyDescent="0.5">
      <c r="A20" s="26"/>
      <c r="B20" s="27"/>
      <c r="C20" s="27"/>
      <c r="D20" s="27"/>
      <c r="E20" s="49"/>
      <c r="F20" s="28"/>
      <c r="G20" s="28"/>
      <c r="H20" s="28"/>
      <c r="I20" s="28"/>
      <c r="J20" s="28"/>
      <c r="K20" s="28"/>
      <c r="L20" s="28"/>
      <c r="M20" s="28"/>
      <c r="N20" s="29"/>
    </row>
    <row r="21" spans="1:14" x14ac:dyDescent="0.45">
      <c r="D21" s="1" t="s">
        <v>8</v>
      </c>
      <c r="F21" s="4">
        <f>SUM(F3:F20)</f>
        <v>92426766000</v>
      </c>
      <c r="G21" s="4">
        <f>SUM(G3:G20)</f>
        <v>48105424000</v>
      </c>
      <c r="H21" s="9">
        <f>H3+I21+J21</f>
        <v>48105424000</v>
      </c>
      <c r="I21" s="4">
        <f t="shared" ref="I21:K21" si="0">SUM(I3:I20)</f>
        <v>12000000</v>
      </c>
      <c r="J21" s="4">
        <f t="shared" si="0"/>
        <v>0</v>
      </c>
      <c r="K21" s="4">
        <f t="shared" si="0"/>
        <v>24000000</v>
      </c>
      <c r="L21" s="9">
        <f>L3+I21-K21</f>
        <v>0</v>
      </c>
      <c r="M21" s="9">
        <f>M3+J21+K21</f>
        <v>48105424000</v>
      </c>
      <c r="N21" s="9">
        <f>SUM(N3:N20)</f>
        <v>48081424000</v>
      </c>
    </row>
    <row r="22" spans="1:14" x14ac:dyDescent="0.45">
      <c r="D22" s="1" t="s">
        <v>24</v>
      </c>
      <c r="F22" s="10">
        <f>F21-H21</f>
        <v>44321342000</v>
      </c>
      <c r="G22" s="10"/>
      <c r="H22" s="1"/>
      <c r="I22" s="1"/>
      <c r="J22" s="1"/>
      <c r="K22" s="1"/>
    </row>
    <row r="23" spans="1:14" x14ac:dyDescent="0.45">
      <c r="D23" t="s">
        <v>25</v>
      </c>
      <c r="F23" s="31">
        <f>G21-H21</f>
        <v>0</v>
      </c>
      <c r="M23" s="31">
        <f>H21-L21-M21</f>
        <v>0</v>
      </c>
    </row>
  </sheetData>
  <mergeCells count="2">
    <mergeCell ref="A1:B1"/>
    <mergeCell ref="D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4"/>
  <sheetViews>
    <sheetView workbookViewId="0">
      <selection activeCell="G11" sqref="G11"/>
    </sheetView>
  </sheetViews>
  <sheetFormatPr defaultColWidth="9.1328125" defaultRowHeight="14.25" x14ac:dyDescent="0.45"/>
  <cols>
    <col min="1" max="1" width="4.86328125" customWidth="1"/>
    <col min="2" max="2" width="6.265625" customWidth="1"/>
    <col min="3" max="3" width="7.59765625" customWidth="1"/>
    <col min="4" max="4" width="12.1328125" customWidth="1"/>
    <col min="5" max="5" width="13.59765625" style="50" bestFit="1" customWidth="1"/>
    <col min="6" max="6" width="16.265625" bestFit="1" customWidth="1"/>
    <col min="7" max="7" width="16.265625" customWidth="1"/>
    <col min="8" max="8" width="15.86328125" bestFit="1" customWidth="1"/>
    <col min="9" max="9" width="15.265625" bestFit="1" customWidth="1"/>
    <col min="10" max="10" width="13.73046875" customWidth="1"/>
    <col min="11" max="11" width="15.86328125" customWidth="1"/>
    <col min="12" max="14" width="15.86328125" bestFit="1" customWidth="1"/>
  </cols>
  <sheetData>
    <row r="1" spans="1:14" s="1" customFormat="1" ht="14.65" thickBot="1" x14ac:dyDescent="0.5">
      <c r="A1" s="113" t="s">
        <v>0</v>
      </c>
      <c r="B1" s="113"/>
      <c r="C1" s="2">
        <v>1</v>
      </c>
      <c r="D1" s="114" t="s">
        <v>51</v>
      </c>
      <c r="E1" s="114"/>
      <c r="F1" s="114"/>
      <c r="G1" s="114"/>
      <c r="H1" s="114"/>
      <c r="I1" s="114"/>
      <c r="K1" s="3"/>
      <c r="L1" s="3"/>
      <c r="M1" s="3"/>
      <c r="N1" s="3"/>
    </row>
    <row r="2" spans="1:14" s="13" customFormat="1" ht="43.15" thickBot="1" x14ac:dyDescent="0.5">
      <c r="A2" s="17"/>
      <c r="B2" s="18" t="s">
        <v>1</v>
      </c>
      <c r="C2" s="18" t="s">
        <v>9</v>
      </c>
      <c r="D2" s="18" t="s">
        <v>10</v>
      </c>
      <c r="E2" s="46" t="s">
        <v>11</v>
      </c>
      <c r="F2" s="19" t="s">
        <v>12</v>
      </c>
      <c r="G2" s="35" t="s">
        <v>23</v>
      </c>
      <c r="H2" s="19" t="s">
        <v>2</v>
      </c>
      <c r="I2" s="20" t="s">
        <v>3</v>
      </c>
      <c r="J2" s="20" t="s">
        <v>4</v>
      </c>
      <c r="K2" s="20" t="s">
        <v>13</v>
      </c>
      <c r="L2" s="21" t="s">
        <v>6</v>
      </c>
      <c r="M2" s="21" t="s">
        <v>7</v>
      </c>
      <c r="N2" s="32" t="s">
        <v>15</v>
      </c>
    </row>
    <row r="3" spans="1:14" x14ac:dyDescent="0.45">
      <c r="A3" s="22">
        <v>4</v>
      </c>
      <c r="B3" s="14">
        <v>745</v>
      </c>
      <c r="C3" s="14">
        <v>1831</v>
      </c>
      <c r="D3" s="15">
        <v>44894</v>
      </c>
      <c r="E3" s="47"/>
      <c r="F3" s="12">
        <v>26817368000</v>
      </c>
      <c r="G3" s="12">
        <f>H21</f>
        <v>26761362000</v>
      </c>
      <c r="H3" s="12">
        <v>15388368000</v>
      </c>
      <c r="I3" s="12"/>
      <c r="J3" s="12"/>
      <c r="K3" s="12"/>
      <c r="L3" s="12"/>
      <c r="M3" s="12">
        <f>H3</f>
        <v>15388368000</v>
      </c>
      <c r="N3" s="23"/>
    </row>
    <row r="4" spans="1:14" x14ac:dyDescent="0.45">
      <c r="A4" s="22"/>
      <c r="B4" s="8"/>
      <c r="C4" s="7"/>
      <c r="D4" s="5"/>
      <c r="E4" s="48">
        <v>45363</v>
      </c>
      <c r="F4" s="11"/>
      <c r="G4" s="11"/>
      <c r="H4" s="11"/>
      <c r="I4" s="11">
        <v>11392994000</v>
      </c>
      <c r="J4" s="11"/>
      <c r="K4" s="11"/>
      <c r="L4" s="11"/>
      <c r="M4" s="11"/>
      <c r="N4" s="24"/>
    </row>
    <row r="5" spans="1:14" x14ac:dyDescent="0.45">
      <c r="A5" s="22"/>
      <c r="B5" s="8"/>
      <c r="C5" s="7"/>
      <c r="D5" s="5"/>
      <c r="E5" s="48">
        <v>45401</v>
      </c>
      <c r="F5" s="11"/>
      <c r="G5" s="11"/>
      <c r="H5" s="11"/>
      <c r="I5" s="11">
        <v>-20000000</v>
      </c>
      <c r="J5" s="11"/>
      <c r="K5" s="11"/>
      <c r="L5" s="11"/>
      <c r="M5" s="11"/>
      <c r="N5" s="24"/>
    </row>
    <row r="6" spans="1:14" x14ac:dyDescent="0.45">
      <c r="A6" s="22"/>
      <c r="B6" s="8"/>
      <c r="C6" s="7"/>
      <c r="D6" s="5"/>
      <c r="E6" s="48">
        <v>45408</v>
      </c>
      <c r="F6" s="11"/>
      <c r="G6" s="11"/>
      <c r="H6" s="11"/>
      <c r="I6" s="11"/>
      <c r="J6" s="11"/>
      <c r="K6" s="11">
        <v>11372994000</v>
      </c>
      <c r="L6" s="11"/>
      <c r="M6" s="11"/>
      <c r="N6" s="24"/>
    </row>
    <row r="7" spans="1:14" x14ac:dyDescent="0.45">
      <c r="A7" s="22"/>
      <c r="B7" s="8"/>
      <c r="C7" s="7"/>
      <c r="D7" s="5"/>
      <c r="E7" s="48"/>
      <c r="F7" s="11"/>
      <c r="G7" s="11"/>
      <c r="H7" s="11"/>
      <c r="I7" s="11"/>
      <c r="J7" s="11"/>
      <c r="K7" s="11"/>
      <c r="L7" s="11"/>
      <c r="M7" s="11"/>
      <c r="N7" s="24"/>
    </row>
    <row r="8" spans="1:14" x14ac:dyDescent="0.45">
      <c r="A8" s="22"/>
      <c r="B8" s="8"/>
      <c r="C8" s="7"/>
      <c r="D8" s="5"/>
      <c r="E8" s="48"/>
      <c r="F8" s="11"/>
      <c r="G8" s="11"/>
      <c r="H8" s="11"/>
      <c r="I8" s="11"/>
      <c r="J8" s="11"/>
      <c r="K8" s="11"/>
      <c r="L8" s="11"/>
      <c r="M8" s="11"/>
      <c r="N8" s="24"/>
    </row>
    <row r="9" spans="1:14" x14ac:dyDescent="0.45">
      <c r="A9" s="22"/>
      <c r="B9" s="8"/>
      <c r="C9" s="7"/>
      <c r="D9" s="5"/>
      <c r="E9" s="48"/>
      <c r="F9" s="11"/>
      <c r="G9" s="11"/>
      <c r="H9" s="11"/>
      <c r="I9" s="11"/>
      <c r="J9" s="11"/>
      <c r="K9" s="11"/>
      <c r="L9" s="11"/>
      <c r="M9" s="11"/>
      <c r="N9" s="24"/>
    </row>
    <row r="10" spans="1:14" x14ac:dyDescent="0.45">
      <c r="A10" s="22"/>
      <c r="B10" s="8"/>
      <c r="C10" s="7"/>
      <c r="D10" s="5"/>
      <c r="E10" s="48"/>
      <c r="F10" s="11"/>
      <c r="G10" s="11"/>
      <c r="H10" s="11"/>
      <c r="I10" s="11"/>
      <c r="J10" s="11"/>
      <c r="K10" s="11"/>
      <c r="L10" s="11"/>
      <c r="M10" s="11"/>
      <c r="N10" s="24"/>
    </row>
    <row r="11" spans="1:14" x14ac:dyDescent="0.45">
      <c r="A11" s="22"/>
      <c r="B11" s="8"/>
      <c r="C11" s="7"/>
      <c r="D11" s="5"/>
      <c r="E11" s="48"/>
      <c r="F11" s="11"/>
      <c r="G11" s="11"/>
      <c r="H11" s="11"/>
      <c r="I11" s="11"/>
      <c r="J11" s="11"/>
      <c r="K11" s="11"/>
      <c r="L11" s="11"/>
      <c r="M11" s="11"/>
      <c r="N11" s="24"/>
    </row>
    <row r="12" spans="1:14" x14ac:dyDescent="0.45">
      <c r="A12" s="22"/>
      <c r="B12" s="8"/>
      <c r="C12" s="7"/>
      <c r="D12" s="5"/>
      <c r="E12" s="48"/>
      <c r="F12" s="11"/>
      <c r="G12" s="11"/>
      <c r="H12" s="11"/>
      <c r="I12" s="11"/>
      <c r="J12" s="11"/>
      <c r="K12" s="11"/>
      <c r="L12" s="11"/>
      <c r="M12" s="11"/>
      <c r="N12" s="24"/>
    </row>
    <row r="13" spans="1:14" x14ac:dyDescent="0.45">
      <c r="A13" s="22"/>
      <c r="B13" s="8"/>
      <c r="C13" s="7"/>
      <c r="D13" s="5"/>
      <c r="E13" s="48"/>
      <c r="F13" s="11"/>
      <c r="G13" s="11"/>
      <c r="H13" s="11"/>
      <c r="I13" s="11"/>
      <c r="J13" s="11"/>
      <c r="K13" s="11"/>
      <c r="L13" s="11"/>
      <c r="M13" s="11"/>
      <c r="N13" s="24"/>
    </row>
    <row r="14" spans="1:14" x14ac:dyDescent="0.45">
      <c r="A14" s="22"/>
      <c r="B14" s="8"/>
      <c r="C14" s="7"/>
      <c r="D14" s="5"/>
      <c r="E14" s="48"/>
      <c r="F14" s="11"/>
      <c r="G14" s="11"/>
      <c r="H14" s="11"/>
      <c r="I14" s="11"/>
      <c r="J14" s="11"/>
      <c r="K14" s="11"/>
      <c r="L14" s="11"/>
      <c r="M14" s="11"/>
      <c r="N14" s="24"/>
    </row>
    <row r="15" spans="1:14" x14ac:dyDescent="0.45">
      <c r="A15" s="22"/>
      <c r="B15" s="8"/>
      <c r="C15" s="7"/>
      <c r="D15" s="5"/>
      <c r="E15" s="48"/>
      <c r="F15" s="11"/>
      <c r="G15" s="11"/>
      <c r="H15" s="11"/>
      <c r="I15" s="11"/>
      <c r="J15" s="11"/>
      <c r="K15" s="11"/>
      <c r="L15" s="11"/>
      <c r="M15" s="11"/>
      <c r="N15" s="24"/>
    </row>
    <row r="16" spans="1:14" x14ac:dyDescent="0.45">
      <c r="A16" s="25"/>
      <c r="B16" s="6"/>
      <c r="C16" s="6"/>
      <c r="D16" s="6"/>
      <c r="E16" s="48"/>
      <c r="F16" s="11"/>
      <c r="G16" s="11"/>
      <c r="H16" s="11"/>
      <c r="I16" s="11"/>
      <c r="J16" s="11"/>
      <c r="K16" s="11"/>
      <c r="L16" s="11"/>
      <c r="M16" s="11"/>
      <c r="N16" s="24"/>
    </row>
    <row r="17" spans="1:14" x14ac:dyDescent="0.45">
      <c r="A17" s="25"/>
      <c r="B17" s="6"/>
      <c r="C17" s="6"/>
      <c r="D17" s="6"/>
      <c r="E17" s="48"/>
      <c r="F17" s="11"/>
      <c r="G17" s="11"/>
      <c r="H17" s="11"/>
      <c r="I17" s="11"/>
      <c r="J17" s="11"/>
      <c r="K17" s="11"/>
      <c r="L17" s="11"/>
      <c r="M17" s="11"/>
      <c r="N17" s="24"/>
    </row>
    <row r="18" spans="1:14" x14ac:dyDescent="0.45">
      <c r="A18" s="25"/>
      <c r="B18" s="6"/>
      <c r="C18" s="6"/>
      <c r="D18" s="6"/>
      <c r="E18" s="48"/>
      <c r="F18" s="11"/>
      <c r="G18" s="11"/>
      <c r="H18" s="11"/>
      <c r="I18" s="11"/>
      <c r="J18" s="11"/>
      <c r="K18" s="11"/>
      <c r="L18" s="11"/>
      <c r="M18" s="11"/>
      <c r="N18" s="24"/>
    </row>
    <row r="19" spans="1:14" x14ac:dyDescent="0.45">
      <c r="A19" s="25"/>
      <c r="B19" s="6"/>
      <c r="C19" s="6"/>
      <c r="D19" s="6"/>
      <c r="E19" s="48"/>
      <c r="F19" s="11"/>
      <c r="G19" s="11"/>
      <c r="H19" s="11"/>
      <c r="I19" s="11"/>
      <c r="J19" s="11"/>
      <c r="K19" s="11"/>
      <c r="L19" s="11"/>
      <c r="M19" s="11"/>
      <c r="N19" s="24"/>
    </row>
    <row r="20" spans="1:14" ht="14.65" thickBot="1" x14ac:dyDescent="0.5">
      <c r="A20" s="26"/>
      <c r="B20" s="27"/>
      <c r="C20" s="27"/>
      <c r="D20" s="27"/>
      <c r="E20" s="49"/>
      <c r="F20" s="28"/>
      <c r="G20" s="28"/>
      <c r="H20" s="28"/>
      <c r="I20" s="28"/>
      <c r="J20" s="28"/>
      <c r="K20" s="28"/>
      <c r="L20" s="28"/>
      <c r="M20" s="28"/>
      <c r="N20" s="29"/>
    </row>
    <row r="21" spans="1:14" x14ac:dyDescent="0.45">
      <c r="D21" s="1" t="s">
        <v>8</v>
      </c>
      <c r="F21" s="4">
        <f>SUM(F3:F20)</f>
        <v>26817368000</v>
      </c>
      <c r="G21" s="4">
        <f>SUM(G3:G20)</f>
        <v>26761362000</v>
      </c>
      <c r="H21" s="9">
        <f>H3+I21+J21</f>
        <v>26761362000</v>
      </c>
      <c r="I21" s="4">
        <f t="shared" ref="I21:K21" si="0">SUM(I3:I20)</f>
        <v>11372994000</v>
      </c>
      <c r="J21" s="4">
        <f t="shared" si="0"/>
        <v>0</v>
      </c>
      <c r="K21" s="4">
        <f t="shared" si="0"/>
        <v>11372994000</v>
      </c>
      <c r="L21" s="9">
        <f>L3+I21-K21</f>
        <v>0</v>
      </c>
      <c r="M21" s="9">
        <f>M3+J21+K21</f>
        <v>26761362000</v>
      </c>
      <c r="N21" s="9">
        <f>SUM(N3:N20)</f>
        <v>0</v>
      </c>
    </row>
    <row r="22" spans="1:14" x14ac:dyDescent="0.45">
      <c r="D22" s="1" t="s">
        <v>24</v>
      </c>
      <c r="F22" s="10">
        <f>F21-H21</f>
        <v>56006000</v>
      </c>
      <c r="G22" s="10"/>
      <c r="H22" s="1"/>
      <c r="I22" s="1"/>
      <c r="J22" s="1"/>
      <c r="K22" s="1"/>
    </row>
    <row r="23" spans="1:14" x14ac:dyDescent="0.45">
      <c r="D23" t="s">
        <v>25</v>
      </c>
      <c r="F23" s="31">
        <f>G21-H21</f>
        <v>0</v>
      </c>
    </row>
    <row r="24" spans="1:14" x14ac:dyDescent="0.45">
      <c r="M24" s="31">
        <f>H21-L21-M21</f>
        <v>0</v>
      </c>
    </row>
  </sheetData>
  <mergeCells count="2">
    <mergeCell ref="A1:B1"/>
    <mergeCell ref="D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3"/>
  <sheetViews>
    <sheetView workbookViewId="0">
      <selection activeCell="D1" sqref="D1:I1"/>
    </sheetView>
  </sheetViews>
  <sheetFormatPr defaultColWidth="9.1328125" defaultRowHeight="14.25" x14ac:dyDescent="0.45"/>
  <cols>
    <col min="1" max="1" width="4.86328125" customWidth="1"/>
    <col min="2" max="2" width="6.265625" customWidth="1"/>
    <col min="3" max="3" width="7.59765625" customWidth="1"/>
    <col min="4" max="4" width="12.1328125" customWidth="1"/>
    <col min="5" max="5" width="13.59765625" style="50" bestFit="1" customWidth="1"/>
    <col min="6" max="6" width="16.265625" bestFit="1" customWidth="1"/>
    <col min="7" max="7" width="16.265625" customWidth="1"/>
    <col min="8" max="8" width="15.86328125" bestFit="1" customWidth="1"/>
    <col min="9" max="9" width="14.265625" bestFit="1" customWidth="1"/>
    <col min="10" max="10" width="13.73046875" customWidth="1"/>
    <col min="11" max="11" width="15.86328125" customWidth="1"/>
    <col min="12" max="13" width="14.59765625" bestFit="1" customWidth="1"/>
    <col min="14" max="14" width="15.86328125" bestFit="1" customWidth="1"/>
  </cols>
  <sheetData>
    <row r="1" spans="1:14" s="1" customFormat="1" ht="14.65" thickBot="1" x14ac:dyDescent="0.5">
      <c r="A1" s="113" t="s">
        <v>0</v>
      </c>
      <c r="B1" s="113"/>
      <c r="C1" s="2">
        <v>1</v>
      </c>
      <c r="D1" s="114" t="s">
        <v>51</v>
      </c>
      <c r="E1" s="114"/>
      <c r="F1" s="114"/>
      <c r="G1" s="114"/>
      <c r="H1" s="114"/>
      <c r="I1" s="114"/>
      <c r="K1" s="3"/>
      <c r="L1" s="3"/>
      <c r="M1" s="3"/>
      <c r="N1" s="3"/>
    </row>
    <row r="2" spans="1:14" s="13" customFormat="1" ht="43.15" thickBot="1" x14ac:dyDescent="0.5">
      <c r="A2" s="17"/>
      <c r="B2" s="18" t="s">
        <v>1</v>
      </c>
      <c r="C2" s="18" t="s">
        <v>9</v>
      </c>
      <c r="D2" s="18" t="s">
        <v>10</v>
      </c>
      <c r="E2" s="46" t="s">
        <v>11</v>
      </c>
      <c r="F2" s="19" t="s">
        <v>12</v>
      </c>
      <c r="G2" s="35" t="s">
        <v>23</v>
      </c>
      <c r="H2" s="19" t="s">
        <v>2</v>
      </c>
      <c r="I2" s="20" t="s">
        <v>3</v>
      </c>
      <c r="J2" s="20" t="s">
        <v>4</v>
      </c>
      <c r="K2" s="20" t="s">
        <v>13</v>
      </c>
      <c r="L2" s="21" t="s">
        <v>6</v>
      </c>
      <c r="M2" s="21" t="s">
        <v>7</v>
      </c>
      <c r="N2" s="32" t="s">
        <v>15</v>
      </c>
    </row>
    <row r="3" spans="1:14" x14ac:dyDescent="0.45">
      <c r="A3" s="22">
        <v>5</v>
      </c>
      <c r="B3" s="14">
        <v>777</v>
      </c>
      <c r="C3" s="14">
        <v>200</v>
      </c>
      <c r="D3" s="15">
        <v>45007</v>
      </c>
      <c r="E3" s="47"/>
      <c r="F3" s="12">
        <v>3406131000</v>
      </c>
      <c r="G3" s="12">
        <f>H21</f>
        <v>3386131000</v>
      </c>
      <c r="H3" s="12">
        <v>66787000</v>
      </c>
      <c r="I3" s="12"/>
      <c r="J3" s="12"/>
      <c r="K3" s="12"/>
      <c r="L3" s="12"/>
      <c r="M3" s="12">
        <f>H3</f>
        <v>66787000</v>
      </c>
      <c r="N3" s="23"/>
    </row>
    <row r="4" spans="1:14" x14ac:dyDescent="0.45">
      <c r="A4" s="22"/>
      <c r="B4" s="8"/>
      <c r="C4" s="7"/>
      <c r="D4" s="5"/>
      <c r="E4" s="48">
        <v>45363</v>
      </c>
      <c r="F4" s="11"/>
      <c r="G4" s="11"/>
      <c r="H4" s="11"/>
      <c r="I4" s="11">
        <v>3339344000</v>
      </c>
      <c r="J4" s="11"/>
      <c r="K4" s="11"/>
      <c r="L4" s="11"/>
      <c r="M4" s="11"/>
      <c r="N4" s="24"/>
    </row>
    <row r="5" spans="1:14" x14ac:dyDescent="0.45">
      <c r="A5" s="22"/>
      <c r="B5" s="8"/>
      <c r="C5" s="7"/>
      <c r="D5" s="5"/>
      <c r="E5" s="48">
        <v>45401</v>
      </c>
      <c r="F5" s="11"/>
      <c r="G5" s="11"/>
      <c r="H5" s="11"/>
      <c r="I5" s="11">
        <v>-20000000</v>
      </c>
      <c r="J5" s="11"/>
      <c r="K5" s="11"/>
      <c r="L5" s="11"/>
      <c r="M5" s="11"/>
      <c r="N5" s="24"/>
    </row>
    <row r="6" spans="1:14" x14ac:dyDescent="0.45">
      <c r="A6" s="22"/>
      <c r="B6" s="8"/>
      <c r="C6" s="7"/>
      <c r="D6" s="5"/>
      <c r="E6" s="48">
        <v>45408</v>
      </c>
      <c r="F6" s="11"/>
      <c r="G6" s="11"/>
      <c r="H6" s="11"/>
      <c r="I6" s="11"/>
      <c r="J6" s="11"/>
      <c r="K6" s="11">
        <v>3319344000</v>
      </c>
      <c r="L6" s="11"/>
      <c r="M6" s="11"/>
      <c r="N6" s="24"/>
    </row>
    <row r="7" spans="1:14" x14ac:dyDescent="0.45">
      <c r="A7" s="22"/>
      <c r="B7" s="8"/>
      <c r="C7" s="7"/>
      <c r="D7" s="5"/>
      <c r="E7" s="48"/>
      <c r="F7" s="11"/>
      <c r="G7" s="11"/>
      <c r="H7" s="11"/>
      <c r="I7" s="11"/>
      <c r="J7" s="11"/>
      <c r="K7" s="11"/>
      <c r="L7" s="11"/>
      <c r="M7" s="11"/>
      <c r="N7" s="24"/>
    </row>
    <row r="8" spans="1:14" x14ac:dyDescent="0.45">
      <c r="A8" s="22"/>
      <c r="B8" s="8"/>
      <c r="C8" s="7"/>
      <c r="D8" s="5"/>
      <c r="E8" s="48"/>
      <c r="F8" s="11"/>
      <c r="G8" s="11"/>
      <c r="H8" s="11"/>
      <c r="I8" s="11"/>
      <c r="J8" s="11"/>
      <c r="K8" s="11"/>
      <c r="L8" s="11"/>
      <c r="M8" s="11"/>
      <c r="N8" s="24"/>
    </row>
    <row r="9" spans="1:14" x14ac:dyDescent="0.45">
      <c r="A9" s="22"/>
      <c r="B9" s="8"/>
      <c r="C9" s="7"/>
      <c r="D9" s="5"/>
      <c r="E9" s="48"/>
      <c r="F9" s="11"/>
      <c r="G9" s="11"/>
      <c r="H9" s="11"/>
      <c r="I9" s="11"/>
      <c r="J9" s="11"/>
      <c r="K9" s="11"/>
      <c r="L9" s="11"/>
      <c r="M9" s="11"/>
      <c r="N9" s="24"/>
    </row>
    <row r="10" spans="1:14" x14ac:dyDescent="0.45">
      <c r="A10" s="22"/>
      <c r="B10" s="8"/>
      <c r="C10" s="7"/>
      <c r="D10" s="5"/>
      <c r="E10" s="48"/>
      <c r="F10" s="11"/>
      <c r="G10" s="11"/>
      <c r="H10" s="11"/>
      <c r="I10" s="11"/>
      <c r="J10" s="11"/>
      <c r="K10" s="11"/>
      <c r="L10" s="11"/>
      <c r="M10" s="11"/>
      <c r="N10" s="24"/>
    </row>
    <row r="11" spans="1:14" x14ac:dyDescent="0.45">
      <c r="A11" s="22"/>
      <c r="B11" s="8"/>
      <c r="C11" s="7"/>
      <c r="D11" s="5"/>
      <c r="E11" s="48"/>
      <c r="F11" s="11"/>
      <c r="G11" s="11"/>
      <c r="H11" s="11"/>
      <c r="I11" s="11"/>
      <c r="J11" s="11"/>
      <c r="K11" s="11"/>
      <c r="L11" s="11"/>
      <c r="M11" s="11"/>
      <c r="N11" s="24"/>
    </row>
    <row r="12" spans="1:14" x14ac:dyDescent="0.45">
      <c r="A12" s="22"/>
      <c r="B12" s="8"/>
      <c r="C12" s="7"/>
      <c r="D12" s="5"/>
      <c r="E12" s="48"/>
      <c r="F12" s="11"/>
      <c r="G12" s="11"/>
      <c r="H12" s="11"/>
      <c r="I12" s="11"/>
      <c r="J12" s="11"/>
      <c r="K12" s="11"/>
      <c r="L12" s="11"/>
      <c r="M12" s="11"/>
      <c r="N12" s="24"/>
    </row>
    <row r="13" spans="1:14" x14ac:dyDescent="0.45">
      <c r="A13" s="22"/>
      <c r="B13" s="8"/>
      <c r="C13" s="7"/>
      <c r="D13" s="5"/>
      <c r="E13" s="48"/>
      <c r="F13" s="11"/>
      <c r="G13" s="11"/>
      <c r="H13" s="11"/>
      <c r="I13" s="11"/>
      <c r="J13" s="11"/>
      <c r="K13" s="11"/>
      <c r="L13" s="11"/>
      <c r="M13" s="11"/>
      <c r="N13" s="24"/>
    </row>
    <row r="14" spans="1:14" x14ac:dyDescent="0.45">
      <c r="A14" s="22"/>
      <c r="B14" s="8"/>
      <c r="C14" s="7"/>
      <c r="D14" s="5"/>
      <c r="E14" s="48"/>
      <c r="F14" s="11"/>
      <c r="G14" s="11"/>
      <c r="H14" s="11"/>
      <c r="I14" s="11"/>
      <c r="J14" s="11"/>
      <c r="K14" s="11"/>
      <c r="L14" s="11"/>
      <c r="M14" s="11"/>
      <c r="N14" s="24"/>
    </row>
    <row r="15" spans="1:14" x14ac:dyDescent="0.45">
      <c r="A15" s="22"/>
      <c r="B15" s="8"/>
      <c r="C15" s="7"/>
      <c r="D15" s="5"/>
      <c r="E15" s="48"/>
      <c r="F15" s="11"/>
      <c r="G15" s="11"/>
      <c r="H15" s="11"/>
      <c r="I15" s="11"/>
      <c r="J15" s="11"/>
      <c r="K15" s="11"/>
      <c r="L15" s="11"/>
      <c r="M15" s="11"/>
      <c r="N15" s="24"/>
    </row>
    <row r="16" spans="1:14" x14ac:dyDescent="0.45">
      <c r="A16" s="25"/>
      <c r="B16" s="6"/>
      <c r="C16" s="6"/>
      <c r="D16" s="6"/>
      <c r="E16" s="48"/>
      <c r="F16" s="11"/>
      <c r="G16" s="11"/>
      <c r="H16" s="11"/>
      <c r="I16" s="11"/>
      <c r="J16" s="11"/>
      <c r="K16" s="11"/>
      <c r="L16" s="11"/>
      <c r="M16" s="11"/>
      <c r="N16" s="24"/>
    </row>
    <row r="17" spans="1:14" x14ac:dyDescent="0.45">
      <c r="A17" s="25"/>
      <c r="B17" s="6"/>
      <c r="C17" s="6"/>
      <c r="D17" s="6"/>
      <c r="E17" s="48"/>
      <c r="F17" s="11"/>
      <c r="G17" s="11"/>
      <c r="H17" s="11"/>
      <c r="I17" s="11"/>
      <c r="J17" s="11"/>
      <c r="K17" s="11"/>
      <c r="L17" s="11"/>
      <c r="M17" s="11"/>
      <c r="N17" s="24"/>
    </row>
    <row r="18" spans="1:14" x14ac:dyDescent="0.45">
      <c r="A18" s="25"/>
      <c r="B18" s="6"/>
      <c r="C18" s="6"/>
      <c r="D18" s="6"/>
      <c r="E18" s="48"/>
      <c r="F18" s="11"/>
      <c r="G18" s="11"/>
      <c r="H18" s="11"/>
      <c r="I18" s="11"/>
      <c r="J18" s="11"/>
      <c r="K18" s="11"/>
      <c r="L18" s="11"/>
      <c r="M18" s="11"/>
      <c r="N18" s="24"/>
    </row>
    <row r="19" spans="1:14" x14ac:dyDescent="0.45">
      <c r="A19" s="25"/>
      <c r="B19" s="6"/>
      <c r="C19" s="6"/>
      <c r="D19" s="6"/>
      <c r="E19" s="48"/>
      <c r="F19" s="11"/>
      <c r="G19" s="11"/>
      <c r="H19" s="11"/>
      <c r="I19" s="11"/>
      <c r="J19" s="11"/>
      <c r="K19" s="11"/>
      <c r="L19" s="11"/>
      <c r="M19" s="11"/>
      <c r="N19" s="24"/>
    </row>
    <row r="20" spans="1:14" ht="14.65" thickBot="1" x14ac:dyDescent="0.5">
      <c r="A20" s="26"/>
      <c r="B20" s="27"/>
      <c r="C20" s="27"/>
      <c r="D20" s="27"/>
      <c r="E20" s="49"/>
      <c r="F20" s="28"/>
      <c r="G20" s="28"/>
      <c r="H20" s="28"/>
      <c r="I20" s="28"/>
      <c r="J20" s="28"/>
      <c r="K20" s="28"/>
      <c r="L20" s="28"/>
      <c r="M20" s="28"/>
      <c r="N20" s="29"/>
    </row>
    <row r="21" spans="1:14" x14ac:dyDescent="0.45">
      <c r="D21" s="1" t="s">
        <v>8</v>
      </c>
      <c r="F21" s="4">
        <f>SUM(F3:F20)</f>
        <v>3406131000</v>
      </c>
      <c r="G21" s="4">
        <f>SUM(G3:G20)</f>
        <v>3386131000</v>
      </c>
      <c r="H21" s="9">
        <f>H3+I21+J21</f>
        <v>3386131000</v>
      </c>
      <c r="I21" s="4">
        <f t="shared" ref="I21:K21" si="0">SUM(I3:I20)</f>
        <v>3319344000</v>
      </c>
      <c r="J21" s="4">
        <f t="shared" si="0"/>
        <v>0</v>
      </c>
      <c r="K21" s="4">
        <f t="shared" si="0"/>
        <v>3319344000</v>
      </c>
      <c r="L21" s="9">
        <f>L3+I21-K21</f>
        <v>0</v>
      </c>
      <c r="M21" s="9">
        <f>M3+J21+K21</f>
        <v>3386131000</v>
      </c>
      <c r="N21" s="9">
        <f>SUM(N3:N20)</f>
        <v>0</v>
      </c>
    </row>
    <row r="22" spans="1:14" x14ac:dyDescent="0.45">
      <c r="D22" s="1" t="s">
        <v>24</v>
      </c>
      <c r="F22" s="10">
        <f>F21-H21</f>
        <v>20000000</v>
      </c>
      <c r="G22" s="10"/>
      <c r="H22" s="1"/>
      <c r="I22" s="1"/>
      <c r="J22" s="1"/>
      <c r="K22" s="1"/>
      <c r="M22" s="31">
        <f>H21-L21-M21</f>
        <v>0</v>
      </c>
    </row>
    <row r="23" spans="1:14" x14ac:dyDescent="0.45">
      <c r="D23" t="s">
        <v>25</v>
      </c>
      <c r="F23" s="31">
        <f>G21-H21</f>
        <v>0</v>
      </c>
    </row>
  </sheetData>
  <mergeCells count="2">
    <mergeCell ref="A1:B1"/>
    <mergeCell ref="D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workbookViewId="0">
      <selection activeCell="E10" sqref="E10"/>
    </sheetView>
  </sheetViews>
  <sheetFormatPr defaultColWidth="9.1328125" defaultRowHeight="14.25" x14ac:dyDescent="0.45"/>
  <cols>
    <col min="1" max="1" width="4.86328125" customWidth="1"/>
    <col min="2" max="2" width="6.265625" customWidth="1"/>
    <col min="3" max="3" width="7.59765625" customWidth="1"/>
    <col min="4" max="4" width="12.1328125" customWidth="1"/>
    <col min="5" max="5" width="13.59765625" style="50" bestFit="1" customWidth="1"/>
    <col min="6" max="6" width="16.265625" bestFit="1" customWidth="1"/>
    <col min="7" max="7" width="16.265625" customWidth="1"/>
    <col min="8" max="8" width="15.86328125" bestFit="1" customWidth="1"/>
    <col min="9" max="9" width="14.265625" bestFit="1" customWidth="1"/>
    <col min="10" max="10" width="13.73046875" customWidth="1"/>
    <col min="11" max="11" width="15.86328125" customWidth="1"/>
    <col min="12" max="12" width="14.59765625" bestFit="1" customWidth="1"/>
    <col min="13" max="13" width="19.86328125" customWidth="1"/>
    <col min="14" max="14" width="15.86328125" bestFit="1" customWidth="1"/>
  </cols>
  <sheetData>
    <row r="1" spans="1:14" s="1" customFormat="1" ht="14.65" thickBot="1" x14ac:dyDescent="0.5">
      <c r="A1" s="113" t="s">
        <v>0</v>
      </c>
      <c r="B1" s="113"/>
      <c r="C1" s="2">
        <v>1</v>
      </c>
      <c r="D1" s="114" t="s">
        <v>51</v>
      </c>
      <c r="E1" s="114"/>
      <c r="F1" s="114"/>
      <c r="G1" s="114"/>
      <c r="H1" s="114"/>
      <c r="I1" s="114"/>
      <c r="K1" s="3"/>
      <c r="L1" s="3"/>
      <c r="M1" s="3"/>
      <c r="N1" s="3"/>
    </row>
    <row r="2" spans="1:14" s="13" customFormat="1" ht="43.15" thickBot="1" x14ac:dyDescent="0.5">
      <c r="A2" s="17"/>
      <c r="B2" s="18" t="s">
        <v>1</v>
      </c>
      <c r="C2" s="18" t="s">
        <v>9</v>
      </c>
      <c r="D2" s="18" t="s">
        <v>10</v>
      </c>
      <c r="E2" s="46" t="s">
        <v>11</v>
      </c>
      <c r="F2" s="19" t="s">
        <v>12</v>
      </c>
      <c r="G2" s="35" t="s">
        <v>23</v>
      </c>
      <c r="H2" s="19" t="s">
        <v>2</v>
      </c>
      <c r="I2" s="20" t="s">
        <v>3</v>
      </c>
      <c r="J2" s="20" t="s">
        <v>4</v>
      </c>
      <c r="K2" s="20" t="s">
        <v>13</v>
      </c>
      <c r="L2" s="21" t="s">
        <v>6</v>
      </c>
      <c r="M2" s="21" t="s">
        <v>7</v>
      </c>
      <c r="N2" s="32" t="s">
        <v>15</v>
      </c>
    </row>
    <row r="3" spans="1:14" x14ac:dyDescent="0.45">
      <c r="A3" s="22">
        <v>6</v>
      </c>
      <c r="B3" s="14">
        <v>778</v>
      </c>
      <c r="C3" s="14">
        <v>205</v>
      </c>
      <c r="D3" s="15">
        <v>45007</v>
      </c>
      <c r="E3" s="47"/>
      <c r="F3" s="12">
        <v>14112546000</v>
      </c>
      <c r="G3" s="12">
        <f>H21</f>
        <v>14112546000</v>
      </c>
      <c r="H3" s="12">
        <v>9576220600</v>
      </c>
      <c r="I3" s="12"/>
      <c r="J3" s="12"/>
      <c r="K3" s="12"/>
      <c r="L3" s="12"/>
      <c r="M3" s="12">
        <v>9576220600</v>
      </c>
      <c r="N3" s="23">
        <v>9576220600</v>
      </c>
    </row>
    <row r="4" spans="1:14" x14ac:dyDescent="0.45">
      <c r="A4" s="22"/>
      <c r="B4" s="8"/>
      <c r="C4" s="7"/>
      <c r="D4" s="5"/>
      <c r="E4" s="48">
        <v>45212</v>
      </c>
      <c r="F4" s="11"/>
      <c r="G4" s="11"/>
      <c r="H4" s="11"/>
      <c r="I4" s="11">
        <v>151096400</v>
      </c>
      <c r="J4" s="11"/>
      <c r="K4" s="11"/>
      <c r="L4" s="11"/>
      <c r="M4" s="11"/>
      <c r="N4" s="24"/>
    </row>
    <row r="5" spans="1:14" x14ac:dyDescent="0.45">
      <c r="A5" s="22"/>
      <c r="B5" s="8"/>
      <c r="C5" s="7"/>
      <c r="D5" s="5"/>
      <c r="E5" s="48">
        <v>45363</v>
      </c>
      <c r="F5" s="11"/>
      <c r="G5" s="11"/>
      <c r="H5" s="11"/>
      <c r="I5" s="11">
        <v>4385229000</v>
      </c>
      <c r="J5" s="11"/>
      <c r="K5" s="11"/>
      <c r="L5" s="11"/>
      <c r="M5" s="11"/>
      <c r="N5" s="24"/>
    </row>
    <row r="6" spans="1:14" x14ac:dyDescent="0.45">
      <c r="A6" s="22"/>
      <c r="B6" s="8"/>
      <c r="C6" s="7"/>
      <c r="D6" s="5"/>
      <c r="E6" s="48">
        <v>45408</v>
      </c>
      <c r="F6" s="11"/>
      <c r="G6" s="11"/>
      <c r="H6" s="11"/>
      <c r="I6" s="11"/>
      <c r="J6" s="11"/>
      <c r="K6" s="11">
        <v>4385229000</v>
      </c>
      <c r="L6" s="11"/>
      <c r="M6" s="11"/>
      <c r="N6" s="24"/>
    </row>
    <row r="7" spans="1:14" x14ac:dyDescent="0.45">
      <c r="A7" s="22"/>
      <c r="B7" s="8"/>
      <c r="C7" s="7"/>
      <c r="D7" s="5"/>
      <c r="E7" s="48"/>
      <c r="F7" s="11"/>
      <c r="G7" s="11"/>
      <c r="H7" s="11"/>
      <c r="I7" s="11"/>
      <c r="J7" s="11"/>
      <c r="K7" s="11"/>
      <c r="L7" s="11"/>
      <c r="M7" s="11"/>
      <c r="N7" s="24"/>
    </row>
    <row r="8" spans="1:14" x14ac:dyDescent="0.45">
      <c r="A8" s="22"/>
      <c r="B8" s="8"/>
      <c r="C8" s="7"/>
      <c r="D8" s="5"/>
      <c r="E8" s="48"/>
      <c r="F8" s="11"/>
      <c r="G8" s="11"/>
      <c r="H8" s="11"/>
      <c r="I8" s="11"/>
      <c r="J8" s="11"/>
      <c r="K8" s="11"/>
      <c r="L8" s="11"/>
      <c r="M8" s="11"/>
      <c r="N8" s="24"/>
    </row>
    <row r="9" spans="1:14" x14ac:dyDescent="0.45">
      <c r="A9" s="22"/>
      <c r="B9" s="8"/>
      <c r="C9" s="7"/>
      <c r="D9" s="5"/>
      <c r="E9" s="48"/>
      <c r="F9" s="11"/>
      <c r="G9" s="11"/>
      <c r="H9" s="11"/>
      <c r="I9" s="11"/>
      <c r="J9" s="11"/>
      <c r="K9" s="11"/>
      <c r="L9" s="11"/>
      <c r="M9" s="11"/>
      <c r="N9" s="24"/>
    </row>
    <row r="10" spans="1:14" x14ac:dyDescent="0.45">
      <c r="A10" s="22"/>
      <c r="B10" s="8"/>
      <c r="C10" s="7"/>
      <c r="D10" s="5"/>
      <c r="E10" s="48"/>
      <c r="F10" s="11"/>
      <c r="G10" s="11"/>
      <c r="H10" s="11"/>
      <c r="I10" s="11"/>
      <c r="J10" s="11"/>
      <c r="K10" s="11"/>
      <c r="L10" s="11"/>
      <c r="M10" s="11"/>
      <c r="N10" s="24"/>
    </row>
    <row r="11" spans="1:14" x14ac:dyDescent="0.45">
      <c r="A11" s="22"/>
      <c r="B11" s="8"/>
      <c r="C11" s="7"/>
      <c r="D11" s="5"/>
      <c r="E11" s="48"/>
      <c r="F11" s="11"/>
      <c r="G11" s="11"/>
      <c r="H11" s="11"/>
      <c r="I11" s="11"/>
      <c r="J11" s="11"/>
      <c r="K11" s="11"/>
      <c r="L11" s="11"/>
      <c r="M11" s="11"/>
      <c r="N11" s="24"/>
    </row>
    <row r="12" spans="1:14" x14ac:dyDescent="0.45">
      <c r="A12" s="22"/>
      <c r="B12" s="8"/>
      <c r="C12" s="7"/>
      <c r="D12" s="5"/>
      <c r="E12" s="48"/>
      <c r="F12" s="11"/>
      <c r="G12" s="11"/>
      <c r="H12" s="11"/>
      <c r="I12" s="11"/>
      <c r="J12" s="11"/>
      <c r="K12" s="11"/>
      <c r="L12" s="11"/>
      <c r="M12" s="11"/>
      <c r="N12" s="24"/>
    </row>
    <row r="13" spans="1:14" x14ac:dyDescent="0.45">
      <c r="A13" s="22"/>
      <c r="B13" s="8"/>
      <c r="C13" s="7"/>
      <c r="D13" s="5"/>
      <c r="E13" s="48"/>
      <c r="F13" s="11"/>
      <c r="G13" s="11"/>
      <c r="H13" s="11"/>
      <c r="I13" s="11"/>
      <c r="J13" s="11"/>
      <c r="K13" s="11"/>
      <c r="L13" s="11"/>
      <c r="M13" s="11"/>
      <c r="N13" s="24"/>
    </row>
    <row r="14" spans="1:14" x14ac:dyDescent="0.45">
      <c r="A14" s="22"/>
      <c r="B14" s="8"/>
      <c r="C14" s="7"/>
      <c r="D14" s="5"/>
      <c r="E14" s="48"/>
      <c r="F14" s="11"/>
      <c r="G14" s="11"/>
      <c r="H14" s="11"/>
      <c r="I14" s="11"/>
      <c r="J14" s="11"/>
      <c r="K14" s="11"/>
      <c r="L14" s="11"/>
      <c r="M14" s="11"/>
      <c r="N14" s="24"/>
    </row>
    <row r="15" spans="1:14" x14ac:dyDescent="0.45">
      <c r="A15" s="22"/>
      <c r="B15" s="8"/>
      <c r="C15" s="7"/>
      <c r="D15" s="5"/>
      <c r="E15" s="48"/>
      <c r="F15" s="11"/>
      <c r="G15" s="11"/>
      <c r="H15" s="11"/>
      <c r="I15" s="11"/>
      <c r="J15" s="11"/>
      <c r="K15" s="11"/>
      <c r="L15" s="11"/>
      <c r="M15" s="11"/>
      <c r="N15" s="24"/>
    </row>
    <row r="16" spans="1:14" x14ac:dyDescent="0.45">
      <c r="A16" s="25"/>
      <c r="B16" s="6"/>
      <c r="C16" s="6"/>
      <c r="D16" s="6"/>
      <c r="E16" s="48"/>
      <c r="F16" s="11"/>
      <c r="G16" s="11"/>
      <c r="H16" s="11"/>
      <c r="I16" s="11"/>
      <c r="J16" s="11"/>
      <c r="K16" s="11"/>
      <c r="L16" s="11"/>
      <c r="M16" s="11"/>
      <c r="N16" s="24"/>
    </row>
    <row r="17" spans="1:14" x14ac:dyDescent="0.45">
      <c r="A17" s="25"/>
      <c r="B17" s="6"/>
      <c r="C17" s="6"/>
      <c r="D17" s="6"/>
      <c r="E17" s="48"/>
      <c r="F17" s="11"/>
      <c r="G17" s="11"/>
      <c r="H17" s="11"/>
      <c r="I17" s="11"/>
      <c r="J17" s="11"/>
      <c r="K17" s="11"/>
      <c r="L17" s="11"/>
      <c r="M17" s="11"/>
      <c r="N17" s="24"/>
    </row>
    <row r="18" spans="1:14" x14ac:dyDescent="0.45">
      <c r="A18" s="25"/>
      <c r="B18" s="6"/>
      <c r="C18" s="6"/>
      <c r="D18" s="6"/>
      <c r="E18" s="48"/>
      <c r="F18" s="11"/>
      <c r="G18" s="11"/>
      <c r="H18" s="11"/>
      <c r="I18" s="11"/>
      <c r="J18" s="11"/>
      <c r="K18" s="11"/>
      <c r="L18" s="11"/>
      <c r="M18" s="11"/>
      <c r="N18" s="24"/>
    </row>
    <row r="19" spans="1:14" x14ac:dyDescent="0.45">
      <c r="A19" s="25"/>
      <c r="B19" s="6"/>
      <c r="C19" s="6"/>
      <c r="D19" s="6"/>
      <c r="E19" s="48"/>
      <c r="F19" s="11"/>
      <c r="G19" s="11"/>
      <c r="H19" s="11"/>
      <c r="I19" s="11"/>
      <c r="J19" s="11"/>
      <c r="K19" s="11"/>
      <c r="L19" s="11"/>
      <c r="M19" s="11"/>
      <c r="N19" s="24"/>
    </row>
    <row r="20" spans="1:14" ht="14.65" thickBot="1" x14ac:dyDescent="0.5">
      <c r="A20" s="26"/>
      <c r="B20" s="27"/>
      <c r="C20" s="27"/>
      <c r="D20" s="27"/>
      <c r="E20" s="49"/>
      <c r="F20" s="28"/>
      <c r="G20" s="28"/>
      <c r="H20" s="28"/>
      <c r="I20" s="28"/>
      <c r="J20" s="28"/>
      <c r="K20" s="28"/>
      <c r="L20" s="28"/>
      <c r="M20" s="28"/>
      <c r="N20" s="29"/>
    </row>
    <row r="21" spans="1:14" x14ac:dyDescent="0.45">
      <c r="D21" s="1" t="s">
        <v>8</v>
      </c>
      <c r="F21" s="4">
        <f>SUM(F3:F20)</f>
        <v>14112546000</v>
      </c>
      <c r="G21" s="4">
        <f>SUM(G3:G20)</f>
        <v>14112546000</v>
      </c>
      <c r="H21" s="9">
        <f>H3+I21+J21</f>
        <v>14112546000</v>
      </c>
      <c r="I21" s="4">
        <f t="shared" ref="I21:K21" si="0">SUM(I3:I20)</f>
        <v>4536325400</v>
      </c>
      <c r="J21" s="4">
        <f t="shared" si="0"/>
        <v>0</v>
      </c>
      <c r="K21" s="4">
        <f t="shared" si="0"/>
        <v>4385229000</v>
      </c>
      <c r="L21" s="9">
        <f>L3+I21-K21</f>
        <v>151096400</v>
      </c>
      <c r="M21" s="9">
        <f>M3+J21+K21</f>
        <v>13961449600</v>
      </c>
      <c r="N21" s="9">
        <f>SUM(N3:N20)</f>
        <v>9576220600</v>
      </c>
    </row>
    <row r="22" spans="1:14" x14ac:dyDescent="0.45">
      <c r="D22" s="1" t="s">
        <v>24</v>
      </c>
      <c r="F22" s="10">
        <f>F21-H21</f>
        <v>0</v>
      </c>
      <c r="G22" s="10"/>
      <c r="H22" s="1"/>
      <c r="I22" s="1"/>
      <c r="J22" s="1"/>
      <c r="K22" s="1"/>
      <c r="M22" s="31">
        <f>H21-L21-M21</f>
        <v>0</v>
      </c>
    </row>
    <row r="23" spans="1:14" x14ac:dyDescent="0.45">
      <c r="D23" t="s">
        <v>25</v>
      </c>
      <c r="F23" s="31">
        <f>G21-H21</f>
        <v>0</v>
      </c>
    </row>
  </sheetData>
  <mergeCells count="2">
    <mergeCell ref="A1:B1"/>
    <mergeCell ref="D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3"/>
  <sheetViews>
    <sheetView workbookViewId="0">
      <selection activeCell="F9" sqref="F9"/>
    </sheetView>
  </sheetViews>
  <sheetFormatPr defaultColWidth="9.1328125" defaultRowHeight="14.25" x14ac:dyDescent="0.45"/>
  <cols>
    <col min="1" max="1" width="4.86328125" customWidth="1"/>
    <col min="2" max="2" width="6.265625" customWidth="1"/>
    <col min="3" max="3" width="7.59765625" customWidth="1"/>
    <col min="4" max="4" width="12.1328125" customWidth="1"/>
    <col min="5" max="5" width="13.59765625" style="50" bestFit="1" customWidth="1"/>
    <col min="6" max="6" width="16.265625" bestFit="1" customWidth="1"/>
    <col min="7" max="7" width="16.265625" customWidth="1"/>
    <col min="8" max="8" width="15.86328125" bestFit="1" customWidth="1"/>
    <col min="9" max="9" width="14.265625" bestFit="1" customWidth="1"/>
    <col min="10" max="10" width="13.73046875" customWidth="1"/>
    <col min="11" max="11" width="15.86328125" customWidth="1"/>
    <col min="12" max="13" width="14.59765625" bestFit="1" customWidth="1"/>
    <col min="14" max="14" width="15.86328125" bestFit="1" customWidth="1"/>
  </cols>
  <sheetData>
    <row r="1" spans="1:14" s="1" customFormat="1" ht="14.65" thickBot="1" x14ac:dyDescent="0.5">
      <c r="A1" s="113" t="s">
        <v>0</v>
      </c>
      <c r="B1" s="113"/>
      <c r="C1" s="2">
        <v>1</v>
      </c>
      <c r="D1" s="114" t="s">
        <v>51</v>
      </c>
      <c r="E1" s="114"/>
      <c r="F1" s="114"/>
      <c r="G1" s="114"/>
      <c r="H1" s="114"/>
      <c r="I1" s="114"/>
      <c r="K1" s="3"/>
      <c r="L1" s="3"/>
      <c r="M1" s="3"/>
      <c r="N1" s="3"/>
    </row>
    <row r="2" spans="1:14" s="13" customFormat="1" ht="43.15" thickBot="1" x14ac:dyDescent="0.5">
      <c r="A2" s="17"/>
      <c r="B2" s="18" t="s">
        <v>1</v>
      </c>
      <c r="C2" s="18" t="s">
        <v>9</v>
      </c>
      <c r="D2" s="18" t="s">
        <v>10</v>
      </c>
      <c r="E2" s="46" t="s">
        <v>11</v>
      </c>
      <c r="F2" s="19" t="s">
        <v>12</v>
      </c>
      <c r="G2" s="35" t="s">
        <v>23</v>
      </c>
      <c r="H2" s="19" t="s">
        <v>2</v>
      </c>
      <c r="I2" s="20" t="s">
        <v>3</v>
      </c>
      <c r="J2" s="20" t="s">
        <v>4</v>
      </c>
      <c r="K2" s="20" t="s">
        <v>13</v>
      </c>
      <c r="L2" s="21" t="s">
        <v>6</v>
      </c>
      <c r="M2" s="21" t="s">
        <v>7</v>
      </c>
      <c r="N2" s="32" t="s">
        <v>15</v>
      </c>
    </row>
    <row r="3" spans="1:14" x14ac:dyDescent="0.45">
      <c r="A3" s="22">
        <v>7</v>
      </c>
      <c r="B3" s="14">
        <v>799</v>
      </c>
      <c r="C3" s="14">
        <v>1050</v>
      </c>
      <c r="D3" s="15">
        <v>45184</v>
      </c>
      <c r="E3" s="47"/>
      <c r="F3" s="12">
        <v>40800000</v>
      </c>
      <c r="G3" s="12">
        <f>H21</f>
        <v>40800000</v>
      </c>
      <c r="H3" s="12">
        <v>0</v>
      </c>
      <c r="I3" s="12"/>
      <c r="J3" s="12"/>
      <c r="K3" s="12"/>
      <c r="L3" s="12">
        <v>0</v>
      </c>
      <c r="M3" s="12">
        <v>0</v>
      </c>
      <c r="N3" s="23">
        <v>0</v>
      </c>
    </row>
    <row r="4" spans="1:14" x14ac:dyDescent="0.45">
      <c r="A4" s="22"/>
      <c r="B4" s="8"/>
      <c r="C4" s="7"/>
      <c r="D4" s="5"/>
      <c r="E4" s="48">
        <v>45208</v>
      </c>
      <c r="F4" s="11"/>
      <c r="G4" s="11"/>
      <c r="H4" s="11"/>
      <c r="I4" s="11">
        <v>40000000</v>
      </c>
      <c r="J4" s="11"/>
      <c r="K4" s="11"/>
      <c r="L4" s="11"/>
      <c r="M4" s="11"/>
      <c r="N4" s="24"/>
    </row>
    <row r="5" spans="1:14" x14ac:dyDescent="0.45">
      <c r="A5" s="22"/>
      <c r="B5" s="8"/>
      <c r="C5" s="7"/>
      <c r="D5" s="5"/>
      <c r="E5" s="48">
        <v>45217</v>
      </c>
      <c r="F5" s="11"/>
      <c r="G5" s="11"/>
      <c r="H5" s="11"/>
      <c r="I5" s="11"/>
      <c r="J5" s="11">
        <v>120000</v>
      </c>
      <c r="K5" s="11"/>
      <c r="L5" s="11"/>
      <c r="M5" s="11"/>
      <c r="N5" s="24"/>
    </row>
    <row r="6" spans="1:14" x14ac:dyDescent="0.45">
      <c r="A6" s="22"/>
      <c r="B6" s="8"/>
      <c r="C6" s="7"/>
      <c r="D6" s="5"/>
      <c r="E6" s="48">
        <v>45247</v>
      </c>
      <c r="F6" s="11"/>
      <c r="G6" s="11"/>
      <c r="H6" s="11"/>
      <c r="I6" s="11"/>
      <c r="J6" s="11"/>
      <c r="K6" s="11">
        <v>40000000</v>
      </c>
      <c r="L6" s="11"/>
      <c r="M6" s="11"/>
      <c r="N6" s="24"/>
    </row>
    <row r="7" spans="1:14" x14ac:dyDescent="0.45">
      <c r="A7" s="22"/>
      <c r="B7" s="8"/>
      <c r="C7" s="7"/>
      <c r="D7" s="5"/>
      <c r="E7" s="48">
        <v>45286</v>
      </c>
      <c r="F7" s="11"/>
      <c r="G7" s="11"/>
      <c r="H7" s="11"/>
      <c r="I7" s="11">
        <v>640000</v>
      </c>
      <c r="J7" s="11"/>
      <c r="K7" s="11"/>
      <c r="L7" s="11"/>
      <c r="M7" s="11"/>
      <c r="N7" s="24"/>
    </row>
    <row r="8" spans="1:14" x14ac:dyDescent="0.45">
      <c r="A8" s="22"/>
      <c r="B8" s="8"/>
      <c r="C8" s="7"/>
      <c r="D8" s="5"/>
      <c r="E8" s="48">
        <v>45405</v>
      </c>
      <c r="F8" s="11"/>
      <c r="G8" s="11"/>
      <c r="H8" s="11"/>
      <c r="I8" s="11"/>
      <c r="J8" s="11">
        <v>40000</v>
      </c>
      <c r="K8" s="11"/>
      <c r="L8" s="11"/>
      <c r="M8" s="11"/>
      <c r="N8" s="24"/>
    </row>
    <row r="9" spans="1:14" x14ac:dyDescent="0.45">
      <c r="A9" s="22"/>
      <c r="B9" s="8"/>
      <c r="C9" s="7"/>
      <c r="D9" s="5"/>
      <c r="E9" s="48"/>
      <c r="F9" s="11"/>
      <c r="G9" s="11"/>
      <c r="H9" s="11"/>
      <c r="I9" s="11"/>
      <c r="J9" s="11"/>
      <c r="K9" s="11"/>
      <c r="L9" s="11"/>
      <c r="M9" s="11"/>
      <c r="N9" s="24"/>
    </row>
    <row r="10" spans="1:14" x14ac:dyDescent="0.45">
      <c r="A10" s="22"/>
      <c r="B10" s="8"/>
      <c r="C10" s="7"/>
      <c r="D10" s="5"/>
      <c r="E10" s="48"/>
      <c r="F10" s="11"/>
      <c r="G10" s="11"/>
      <c r="H10" s="11"/>
      <c r="I10" s="11"/>
      <c r="J10" s="11"/>
      <c r="K10" s="11"/>
      <c r="L10" s="11"/>
      <c r="M10" s="11"/>
      <c r="N10" s="24"/>
    </row>
    <row r="11" spans="1:14" x14ac:dyDescent="0.45">
      <c r="A11" s="22"/>
      <c r="B11" s="8"/>
      <c r="C11" s="7"/>
      <c r="D11" s="5"/>
      <c r="E11" s="48"/>
      <c r="F11" s="11"/>
      <c r="G11" s="11"/>
      <c r="H11" s="11"/>
      <c r="I11" s="11"/>
      <c r="J11" s="11"/>
      <c r="K11" s="11"/>
      <c r="L11" s="11"/>
      <c r="M11" s="11"/>
      <c r="N11" s="24"/>
    </row>
    <row r="12" spans="1:14" x14ac:dyDescent="0.45">
      <c r="A12" s="22"/>
      <c r="B12" s="8"/>
      <c r="C12" s="7"/>
      <c r="D12" s="5"/>
      <c r="E12" s="48"/>
      <c r="F12" s="11"/>
      <c r="G12" s="11"/>
      <c r="H12" s="11"/>
      <c r="I12" s="11"/>
      <c r="J12" s="11"/>
      <c r="K12" s="11"/>
      <c r="L12" s="11"/>
      <c r="M12" s="11"/>
      <c r="N12" s="24"/>
    </row>
    <row r="13" spans="1:14" x14ac:dyDescent="0.45">
      <c r="A13" s="22"/>
      <c r="B13" s="8"/>
      <c r="C13" s="7"/>
      <c r="D13" s="5"/>
      <c r="E13" s="48"/>
      <c r="F13" s="11"/>
      <c r="G13" s="11"/>
      <c r="H13" s="11"/>
      <c r="I13" s="11"/>
      <c r="J13" s="11"/>
      <c r="K13" s="11"/>
      <c r="L13" s="11"/>
      <c r="M13" s="11"/>
      <c r="N13" s="24"/>
    </row>
    <row r="14" spans="1:14" x14ac:dyDescent="0.45">
      <c r="A14" s="22"/>
      <c r="B14" s="8"/>
      <c r="C14" s="7"/>
      <c r="D14" s="5"/>
      <c r="E14" s="48"/>
      <c r="F14" s="11"/>
      <c r="G14" s="11"/>
      <c r="H14" s="11"/>
      <c r="I14" s="11"/>
      <c r="J14" s="11"/>
      <c r="K14" s="11"/>
      <c r="L14" s="11"/>
      <c r="M14" s="11"/>
      <c r="N14" s="24"/>
    </row>
    <row r="15" spans="1:14" x14ac:dyDescent="0.45">
      <c r="A15" s="22"/>
      <c r="B15" s="8"/>
      <c r="C15" s="7"/>
      <c r="D15" s="5"/>
      <c r="E15" s="48"/>
      <c r="F15" s="11"/>
      <c r="G15" s="11"/>
      <c r="H15" s="11"/>
      <c r="I15" s="11"/>
      <c r="J15" s="11"/>
      <c r="K15" s="11"/>
      <c r="L15" s="11"/>
      <c r="M15" s="11"/>
      <c r="N15" s="24"/>
    </row>
    <row r="16" spans="1:14" x14ac:dyDescent="0.45">
      <c r="A16" s="25"/>
      <c r="B16" s="6"/>
      <c r="C16" s="6"/>
      <c r="D16" s="6"/>
      <c r="E16" s="48"/>
      <c r="F16" s="11"/>
      <c r="G16" s="11"/>
      <c r="H16" s="11"/>
      <c r="I16" s="11"/>
      <c r="J16" s="11"/>
      <c r="K16" s="11"/>
      <c r="L16" s="11"/>
      <c r="M16" s="11"/>
      <c r="N16" s="24"/>
    </row>
    <row r="17" spans="1:14" x14ac:dyDescent="0.45">
      <c r="A17" s="25"/>
      <c r="B17" s="6"/>
      <c r="C17" s="6"/>
      <c r="D17" s="6"/>
      <c r="E17" s="48"/>
      <c r="F17" s="11"/>
      <c r="G17" s="11"/>
      <c r="H17" s="11"/>
      <c r="I17" s="11"/>
      <c r="J17" s="11"/>
      <c r="K17" s="11"/>
      <c r="L17" s="11"/>
      <c r="M17" s="11"/>
      <c r="N17" s="24"/>
    </row>
    <row r="18" spans="1:14" x14ac:dyDescent="0.45">
      <c r="A18" s="25"/>
      <c r="B18" s="6"/>
      <c r="C18" s="6"/>
      <c r="D18" s="6"/>
      <c r="E18" s="48"/>
      <c r="F18" s="11"/>
      <c r="G18" s="11"/>
      <c r="H18" s="11"/>
      <c r="I18" s="11"/>
      <c r="J18" s="11"/>
      <c r="K18" s="11"/>
      <c r="L18" s="11"/>
      <c r="M18" s="11"/>
      <c r="N18" s="24"/>
    </row>
    <row r="19" spans="1:14" x14ac:dyDescent="0.45">
      <c r="A19" s="25"/>
      <c r="B19" s="6"/>
      <c r="C19" s="6"/>
      <c r="D19" s="6"/>
      <c r="E19" s="48"/>
      <c r="F19" s="11"/>
      <c r="G19" s="11"/>
      <c r="H19" s="11"/>
      <c r="I19" s="11"/>
      <c r="J19" s="11"/>
      <c r="K19" s="11"/>
      <c r="L19" s="11"/>
      <c r="M19" s="11"/>
      <c r="N19" s="24"/>
    </row>
    <row r="20" spans="1:14" ht="14.65" thickBot="1" x14ac:dyDescent="0.5">
      <c r="A20" s="26"/>
      <c r="B20" s="27"/>
      <c r="C20" s="27"/>
      <c r="D20" s="27"/>
      <c r="E20" s="49"/>
      <c r="F20" s="28"/>
      <c r="G20" s="28"/>
      <c r="H20" s="28"/>
      <c r="I20" s="28"/>
      <c r="J20" s="28"/>
      <c r="K20" s="28"/>
      <c r="L20" s="28"/>
      <c r="M20" s="28"/>
      <c r="N20" s="29"/>
    </row>
    <row r="21" spans="1:14" x14ac:dyDescent="0.45">
      <c r="D21" s="1" t="s">
        <v>8</v>
      </c>
      <c r="F21" s="4">
        <f>SUM(F3:F20)</f>
        <v>40800000</v>
      </c>
      <c r="G21" s="4">
        <f>SUM(G3:G20)</f>
        <v>40800000</v>
      </c>
      <c r="H21" s="9">
        <f>H3+I21+J21</f>
        <v>40800000</v>
      </c>
      <c r="I21" s="4">
        <f t="shared" ref="I21:K21" si="0">SUM(I3:I20)</f>
        <v>40640000</v>
      </c>
      <c r="J21" s="4">
        <f t="shared" si="0"/>
        <v>160000</v>
      </c>
      <c r="K21" s="4">
        <f t="shared" si="0"/>
        <v>40000000</v>
      </c>
      <c r="L21" s="9">
        <f>L3+I21-K21</f>
        <v>640000</v>
      </c>
      <c r="M21" s="9">
        <f>M3+J21+K21</f>
        <v>40160000</v>
      </c>
      <c r="N21" s="9">
        <f>SUM(N3:N20)</f>
        <v>0</v>
      </c>
    </row>
    <row r="22" spans="1:14" x14ac:dyDescent="0.45">
      <c r="D22" s="1" t="s">
        <v>24</v>
      </c>
      <c r="F22" s="10">
        <f>F21-H21</f>
        <v>0</v>
      </c>
      <c r="G22" s="10"/>
      <c r="H22" s="1"/>
      <c r="I22" s="1"/>
      <c r="J22" s="1"/>
      <c r="K22" s="1"/>
    </row>
    <row r="23" spans="1:14" x14ac:dyDescent="0.45">
      <c r="D23" t="s">
        <v>25</v>
      </c>
      <c r="F23" s="31">
        <f>G21-H21</f>
        <v>0</v>
      </c>
      <c r="M23" s="31">
        <f>H21-L21-M21</f>
        <v>0</v>
      </c>
    </row>
  </sheetData>
  <mergeCells count="2">
    <mergeCell ref="A1:B1"/>
    <mergeCell ref="D1:I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3"/>
  <sheetViews>
    <sheetView workbookViewId="0">
      <selection activeCell="F11" sqref="F11"/>
    </sheetView>
  </sheetViews>
  <sheetFormatPr defaultColWidth="9.1328125" defaultRowHeight="14.25" x14ac:dyDescent="0.45"/>
  <cols>
    <col min="1" max="1" width="4.86328125" customWidth="1"/>
    <col min="2" max="2" width="6.265625" customWidth="1"/>
    <col min="3" max="3" width="7.59765625" customWidth="1"/>
    <col min="4" max="4" width="12.1328125" customWidth="1"/>
    <col min="5" max="5" width="13.59765625" style="50" bestFit="1" customWidth="1"/>
    <col min="6" max="6" width="16.265625" bestFit="1" customWidth="1"/>
    <col min="7" max="7" width="16.265625" customWidth="1"/>
    <col min="8" max="8" width="15.86328125" bestFit="1" customWidth="1"/>
    <col min="9" max="9" width="14.265625" bestFit="1" customWidth="1"/>
    <col min="10" max="10" width="13.73046875" customWidth="1"/>
    <col min="11" max="11" width="15.86328125" customWidth="1"/>
    <col min="12" max="13" width="14.59765625" bestFit="1" customWidth="1"/>
    <col min="14" max="14" width="15.86328125" bestFit="1" customWidth="1"/>
  </cols>
  <sheetData>
    <row r="1" spans="1:14" s="1" customFormat="1" ht="14.65" thickBot="1" x14ac:dyDescent="0.5">
      <c r="A1" s="113" t="s">
        <v>0</v>
      </c>
      <c r="B1" s="113"/>
      <c r="C1" s="2">
        <v>1</v>
      </c>
      <c r="D1" s="114" t="s">
        <v>51</v>
      </c>
      <c r="E1" s="114"/>
      <c r="F1" s="114"/>
      <c r="G1" s="114"/>
      <c r="H1" s="114"/>
      <c r="I1" s="114"/>
      <c r="K1" s="3"/>
      <c r="L1" s="3"/>
      <c r="M1" s="3"/>
      <c r="N1" s="3"/>
    </row>
    <row r="2" spans="1:14" s="13" customFormat="1" ht="43.15" thickBot="1" x14ac:dyDescent="0.5">
      <c r="A2" s="17"/>
      <c r="B2" s="18" t="s">
        <v>1</v>
      </c>
      <c r="C2" s="18" t="s">
        <v>9</v>
      </c>
      <c r="D2" s="18" t="s">
        <v>10</v>
      </c>
      <c r="E2" s="46" t="s">
        <v>11</v>
      </c>
      <c r="F2" s="19" t="s">
        <v>12</v>
      </c>
      <c r="G2" s="35" t="s">
        <v>23</v>
      </c>
      <c r="H2" s="19" t="s">
        <v>2</v>
      </c>
      <c r="I2" s="20" t="s">
        <v>3</v>
      </c>
      <c r="J2" s="20" t="s">
        <v>4</v>
      </c>
      <c r="K2" s="20" t="s">
        <v>13</v>
      </c>
      <c r="L2" s="21" t="s">
        <v>6</v>
      </c>
      <c r="M2" s="21" t="s">
        <v>7</v>
      </c>
      <c r="N2" s="32" t="s">
        <v>15</v>
      </c>
    </row>
    <row r="3" spans="1:14" x14ac:dyDescent="0.45">
      <c r="A3" s="22">
        <v>8</v>
      </c>
      <c r="B3" s="14">
        <v>800</v>
      </c>
      <c r="C3" s="14">
        <v>980</v>
      </c>
      <c r="D3" s="15">
        <v>45181</v>
      </c>
      <c r="E3" s="47"/>
      <c r="F3" s="12">
        <v>102000000</v>
      </c>
      <c r="G3" s="12">
        <f>F3</f>
        <v>102000000</v>
      </c>
      <c r="H3" s="12">
        <v>0</v>
      </c>
      <c r="I3" s="12"/>
      <c r="J3" s="12"/>
      <c r="K3" s="12"/>
      <c r="L3" s="12">
        <v>0</v>
      </c>
      <c r="M3" s="12">
        <v>0</v>
      </c>
      <c r="N3" s="23">
        <v>0</v>
      </c>
    </row>
    <row r="4" spans="1:14" x14ac:dyDescent="0.45">
      <c r="A4" s="22"/>
      <c r="B4" s="8"/>
      <c r="C4" s="7"/>
      <c r="D4" s="5"/>
      <c r="E4" s="48">
        <v>45208</v>
      </c>
      <c r="F4" s="11"/>
      <c r="G4" s="11"/>
      <c r="H4" s="11"/>
      <c r="I4" s="11">
        <v>100000000</v>
      </c>
      <c r="J4" s="11"/>
      <c r="K4" s="11"/>
      <c r="L4" s="11"/>
      <c r="M4" s="11"/>
      <c r="N4" s="24"/>
    </row>
    <row r="5" spans="1:14" x14ac:dyDescent="0.45">
      <c r="A5" s="22"/>
      <c r="B5" s="8"/>
      <c r="C5" s="7"/>
      <c r="D5" s="5"/>
      <c r="E5" s="48">
        <v>45217</v>
      </c>
      <c r="F5" s="11"/>
      <c r="G5" s="11"/>
      <c r="H5" s="11"/>
      <c r="I5" s="11"/>
      <c r="J5" s="11">
        <v>300000</v>
      </c>
      <c r="K5" s="11"/>
      <c r="L5" s="11"/>
      <c r="M5" s="11"/>
      <c r="N5" s="24"/>
    </row>
    <row r="6" spans="1:14" x14ac:dyDescent="0.45">
      <c r="A6" s="22"/>
      <c r="B6" s="8"/>
      <c r="C6" s="7"/>
      <c r="D6" s="5"/>
      <c r="E6" s="48">
        <v>45247</v>
      </c>
      <c r="F6" s="11"/>
      <c r="G6" s="11"/>
      <c r="H6" s="11"/>
      <c r="I6" s="11"/>
      <c r="J6" s="11"/>
      <c r="K6" s="11">
        <v>40000000</v>
      </c>
      <c r="L6" s="11"/>
      <c r="M6" s="11"/>
      <c r="N6" s="24"/>
    </row>
    <row r="7" spans="1:14" x14ac:dyDescent="0.45">
      <c r="A7" s="22"/>
      <c r="B7" s="8"/>
      <c r="C7" s="7"/>
      <c r="D7" s="5"/>
      <c r="E7" s="48">
        <v>45286</v>
      </c>
      <c r="F7" s="11"/>
      <c r="G7" s="11"/>
      <c r="H7" s="11"/>
      <c r="I7" s="11">
        <v>1600000</v>
      </c>
      <c r="J7" s="11"/>
      <c r="K7" s="11"/>
      <c r="L7" s="11"/>
      <c r="M7" s="11"/>
      <c r="N7" s="24"/>
    </row>
    <row r="8" spans="1:14" x14ac:dyDescent="0.45">
      <c r="A8" s="22"/>
      <c r="B8" s="8"/>
      <c r="C8" s="7"/>
      <c r="D8" s="5"/>
      <c r="E8" s="48">
        <v>44947</v>
      </c>
      <c r="F8" s="11"/>
      <c r="G8" s="11"/>
      <c r="H8" s="11"/>
      <c r="I8" s="11">
        <v>-60000000</v>
      </c>
      <c r="J8" s="11"/>
      <c r="K8" s="11"/>
      <c r="L8" s="11"/>
      <c r="M8" s="11"/>
      <c r="N8" s="24"/>
    </row>
    <row r="9" spans="1:14" x14ac:dyDescent="0.45">
      <c r="A9" s="22"/>
      <c r="B9" s="8"/>
      <c r="C9" s="7"/>
      <c r="D9" s="5"/>
      <c r="E9" s="48">
        <v>45307</v>
      </c>
      <c r="F9" s="11"/>
      <c r="G9" s="11"/>
      <c r="H9" s="11"/>
      <c r="I9" s="11"/>
      <c r="J9" s="11">
        <v>60000000</v>
      </c>
      <c r="K9" s="11"/>
      <c r="L9" s="11"/>
      <c r="M9" s="11"/>
      <c r="N9" s="24"/>
    </row>
    <row r="10" spans="1:14" x14ac:dyDescent="0.45">
      <c r="A10" s="22"/>
      <c r="B10" s="8"/>
      <c r="C10" s="7"/>
      <c r="D10" s="5"/>
      <c r="E10" s="48">
        <v>45281</v>
      </c>
      <c r="F10" s="11"/>
      <c r="G10" s="11"/>
      <c r="H10" s="11"/>
      <c r="I10" s="11"/>
      <c r="J10" s="11">
        <v>-60000000</v>
      </c>
      <c r="K10" s="11"/>
      <c r="L10" s="11"/>
      <c r="M10" s="11"/>
      <c r="N10" s="24"/>
    </row>
    <row r="11" spans="1:14" x14ac:dyDescent="0.45">
      <c r="A11" s="22"/>
      <c r="B11" s="8"/>
      <c r="C11" s="7"/>
      <c r="D11" s="5"/>
      <c r="E11" s="48">
        <v>45405</v>
      </c>
      <c r="F11" s="11"/>
      <c r="G11" s="11"/>
      <c r="H11" s="11"/>
      <c r="I11" s="11"/>
      <c r="J11" s="11">
        <v>100000</v>
      </c>
      <c r="K11" s="11"/>
      <c r="L11" s="11"/>
      <c r="M11" s="11"/>
      <c r="N11" s="24"/>
    </row>
    <row r="12" spans="1:14" x14ac:dyDescent="0.45">
      <c r="A12" s="22"/>
      <c r="B12" s="8"/>
      <c r="C12" s="7"/>
      <c r="D12" s="5"/>
      <c r="E12" s="48"/>
      <c r="F12" s="11"/>
      <c r="G12" s="11"/>
      <c r="H12" s="11"/>
      <c r="I12" s="11"/>
      <c r="J12" s="11"/>
      <c r="K12" s="11"/>
      <c r="L12" s="11"/>
      <c r="M12" s="11"/>
      <c r="N12" s="24"/>
    </row>
    <row r="13" spans="1:14" x14ac:dyDescent="0.45">
      <c r="A13" s="22"/>
      <c r="B13" s="8"/>
      <c r="C13" s="7"/>
      <c r="D13" s="5"/>
      <c r="E13" s="48"/>
      <c r="F13" s="11"/>
      <c r="G13" s="11"/>
      <c r="H13" s="11"/>
      <c r="I13" s="11"/>
      <c r="J13" s="11"/>
      <c r="K13" s="11"/>
      <c r="L13" s="11"/>
      <c r="M13" s="11"/>
      <c r="N13" s="24"/>
    </row>
    <row r="14" spans="1:14" x14ac:dyDescent="0.45">
      <c r="A14" s="22"/>
      <c r="B14" s="8"/>
      <c r="C14" s="7"/>
      <c r="D14" s="5"/>
      <c r="E14" s="48"/>
      <c r="F14" s="11"/>
      <c r="G14" s="11"/>
      <c r="H14" s="11"/>
      <c r="I14" s="11"/>
      <c r="J14" s="11"/>
      <c r="K14" s="11"/>
      <c r="L14" s="11"/>
      <c r="M14" s="11"/>
      <c r="N14" s="24"/>
    </row>
    <row r="15" spans="1:14" x14ac:dyDescent="0.45">
      <c r="A15" s="22"/>
      <c r="B15" s="8"/>
      <c r="C15" s="7"/>
      <c r="D15" s="5"/>
      <c r="E15" s="48"/>
      <c r="F15" s="11"/>
      <c r="G15" s="11"/>
      <c r="H15" s="11"/>
      <c r="I15" s="11"/>
      <c r="J15" s="11"/>
      <c r="K15" s="11"/>
      <c r="L15" s="11"/>
      <c r="M15" s="11"/>
      <c r="N15" s="24"/>
    </row>
    <row r="16" spans="1:14" x14ac:dyDescent="0.45">
      <c r="A16" s="25"/>
      <c r="B16" s="6"/>
      <c r="C16" s="6"/>
      <c r="D16" s="6"/>
      <c r="E16" s="48"/>
      <c r="F16" s="11"/>
      <c r="G16" s="11"/>
      <c r="H16" s="11"/>
      <c r="I16" s="11"/>
      <c r="J16" s="11"/>
      <c r="K16" s="11"/>
      <c r="L16" s="11"/>
      <c r="M16" s="11"/>
      <c r="N16" s="24"/>
    </row>
    <row r="17" spans="1:14" x14ac:dyDescent="0.45">
      <c r="A17" s="25"/>
      <c r="B17" s="6"/>
      <c r="C17" s="6"/>
      <c r="D17" s="6"/>
      <c r="E17" s="48"/>
      <c r="F17" s="11"/>
      <c r="G17" s="11"/>
      <c r="H17" s="11"/>
      <c r="I17" s="11"/>
      <c r="J17" s="11"/>
      <c r="K17" s="11"/>
      <c r="L17" s="11"/>
      <c r="M17" s="11"/>
      <c r="N17" s="24"/>
    </row>
    <row r="18" spans="1:14" x14ac:dyDescent="0.45">
      <c r="A18" s="25"/>
      <c r="B18" s="6"/>
      <c r="C18" s="6"/>
      <c r="D18" s="6"/>
      <c r="E18" s="48"/>
      <c r="F18" s="11"/>
      <c r="G18" s="11"/>
      <c r="H18" s="11"/>
      <c r="I18" s="11"/>
      <c r="J18" s="11"/>
      <c r="K18" s="11"/>
      <c r="L18" s="11"/>
      <c r="M18" s="11"/>
      <c r="N18" s="24"/>
    </row>
    <row r="19" spans="1:14" x14ac:dyDescent="0.45">
      <c r="A19" s="25"/>
      <c r="B19" s="6"/>
      <c r="C19" s="6"/>
      <c r="D19" s="6"/>
      <c r="E19" s="48"/>
      <c r="F19" s="11"/>
      <c r="G19" s="11"/>
      <c r="H19" s="11"/>
      <c r="I19" s="11"/>
      <c r="J19" s="11"/>
      <c r="K19" s="11"/>
      <c r="L19" s="11"/>
      <c r="M19" s="11"/>
      <c r="N19" s="24"/>
    </row>
    <row r="20" spans="1:14" ht="14.65" thickBot="1" x14ac:dyDescent="0.5">
      <c r="A20" s="26"/>
      <c r="B20" s="27"/>
      <c r="C20" s="27"/>
      <c r="D20" s="27"/>
      <c r="E20" s="49"/>
      <c r="F20" s="28"/>
      <c r="G20" s="28"/>
      <c r="H20" s="28"/>
      <c r="I20" s="28"/>
      <c r="J20" s="28"/>
      <c r="K20" s="28"/>
      <c r="L20" s="28"/>
      <c r="M20" s="28"/>
      <c r="N20" s="29"/>
    </row>
    <row r="21" spans="1:14" x14ac:dyDescent="0.45">
      <c r="D21" s="1" t="s">
        <v>8</v>
      </c>
      <c r="F21" s="4">
        <f>SUM(F3:F20)</f>
        <v>102000000</v>
      </c>
      <c r="G21" s="4">
        <f>SUM(G3:G20)</f>
        <v>102000000</v>
      </c>
      <c r="H21" s="9">
        <f>H3+I21+J21</f>
        <v>42000000</v>
      </c>
      <c r="I21" s="4">
        <f t="shared" ref="I21:K21" si="0">SUM(I3:I20)</f>
        <v>41600000</v>
      </c>
      <c r="J21" s="4">
        <f t="shared" si="0"/>
        <v>400000</v>
      </c>
      <c r="K21" s="4">
        <f t="shared" si="0"/>
        <v>40000000</v>
      </c>
      <c r="L21" s="9">
        <f>L3+I21-K21</f>
        <v>1600000</v>
      </c>
      <c r="M21" s="9">
        <f>M3+J21+K21</f>
        <v>40400000</v>
      </c>
      <c r="N21" s="9">
        <f>SUM(N3:N20)</f>
        <v>0</v>
      </c>
    </row>
    <row r="22" spans="1:14" x14ac:dyDescent="0.45">
      <c r="D22" s="1" t="s">
        <v>24</v>
      </c>
      <c r="F22" s="10">
        <f>F21-H21</f>
        <v>60000000</v>
      </c>
      <c r="G22" s="10"/>
      <c r="H22" s="1"/>
      <c r="I22" s="1"/>
      <c r="J22" s="1"/>
      <c r="K22" s="1"/>
      <c r="M22" s="31">
        <f>H21-L21-M21</f>
        <v>0</v>
      </c>
    </row>
    <row r="23" spans="1:14" x14ac:dyDescent="0.45">
      <c r="D23" t="s">
        <v>25</v>
      </c>
      <c r="F23" s="31">
        <f>G21-H21</f>
        <v>60000000</v>
      </c>
    </row>
  </sheetData>
  <mergeCells count="2">
    <mergeCell ref="A1:B1"/>
    <mergeCell ref="D1:I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Sổ Tổng hợp</vt:lpstr>
      <vt:lpstr>Sổ chi tiết theo từng TK 3</vt:lpstr>
      <vt:lpstr>1</vt:lpstr>
      <vt:lpstr>2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Hanh04 Nguyen Thi My</dc:creator>
  <cp:lastModifiedBy>Ho Huy Binh</cp:lastModifiedBy>
  <cp:lastPrinted>2024-07-19T04:24:54Z</cp:lastPrinted>
  <dcterms:created xsi:type="dcterms:W3CDTF">2023-08-03T02:21:57Z</dcterms:created>
  <dcterms:modified xsi:type="dcterms:W3CDTF">2024-10-31T03:46:34Z</dcterms:modified>
</cp:coreProperties>
</file>