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1a106929d1365e/Máy tính/DAT/tai lieu/New folder/"/>
    </mc:Choice>
  </mc:AlternateContent>
  <xr:revisionPtr revIDLastSave="594" documentId="8_{46C2DFFE-72E9-47CF-8865-A8DF44B7B8AC}" xr6:coauthVersionLast="47" xr6:coauthVersionMax="47" xr10:uidLastSave="{83A6AC8A-A82A-4600-90FE-0216B9E1614C}"/>
  <bookViews>
    <workbookView xWindow="-108" yWindow="-108" windowWidth="23256" windowHeight="12576" xr2:uid="{4A457D23-6155-4AA7-9032-D8B4AEB99CE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2" i="1"/>
  <c r="G65" i="1"/>
  <c r="G38" i="1"/>
  <c r="G66" i="1"/>
  <c r="G63" i="1"/>
  <c r="G64" i="1"/>
  <c r="G59" i="1"/>
  <c r="G41" i="1"/>
  <c r="G61" i="1"/>
  <c r="G18" i="1"/>
  <c r="G15" i="1"/>
  <c r="G16" i="1"/>
  <c r="G43" i="1"/>
  <c r="G27" i="1"/>
  <c r="G22" i="1"/>
  <c r="G28" i="1"/>
  <c r="G29" i="1"/>
  <c r="G10" i="1"/>
  <c r="G23" i="1"/>
  <c r="G12" i="1"/>
  <c r="G25" i="1"/>
  <c r="G55" i="1"/>
  <c r="G9" i="1"/>
  <c r="G19" i="1"/>
  <c r="G11" i="1"/>
  <c r="G30" i="1"/>
  <c r="G32" i="1"/>
  <c r="G13" i="1"/>
  <c r="G17" i="1"/>
  <c r="G21" i="1"/>
  <c r="G20" i="1"/>
  <c r="G54" i="1"/>
  <c r="G14" i="1"/>
  <c r="G33" i="1"/>
  <c r="G34" i="1"/>
  <c r="G24" i="1"/>
  <c r="G26" i="1"/>
  <c r="G42" i="1"/>
  <c r="G45" i="1"/>
  <c r="G57" i="1"/>
  <c r="G53" i="1"/>
  <c r="G46" i="1"/>
  <c r="G62" i="1"/>
  <c r="G60" i="1"/>
  <c r="G47" i="1"/>
  <c r="G48" i="1"/>
  <c r="G5" i="1"/>
  <c r="G36" i="1"/>
  <c r="G40" i="1"/>
  <c r="G6" i="1"/>
  <c r="G2" i="1"/>
  <c r="G3" i="1"/>
  <c r="G4" i="1"/>
  <c r="G51" i="1"/>
  <c r="G37" i="1"/>
  <c r="G49" i="1"/>
  <c r="G44" i="1"/>
  <c r="G39" i="1"/>
  <c r="G52" i="1"/>
  <c r="G50" i="1"/>
  <c r="G56" i="1"/>
  <c r="G58" i="1"/>
  <c r="G7" i="1"/>
  <c r="I5" i="1" l="1"/>
  <c r="I33" i="1"/>
  <c r="I64" i="1"/>
  <c r="I8" i="1"/>
  <c r="I2" i="1" l="1"/>
  <c r="I10" i="1"/>
  <c r="L3" i="1" l="1"/>
  <c r="L6" i="1" s="1"/>
  <c r="M2" i="1" l="1"/>
  <c r="N2" i="1" s="1"/>
  <c r="M3" i="1"/>
  <c r="N3" i="1" s="1"/>
  <c r="M4" i="1"/>
  <c r="N4" i="1" s="1"/>
</calcChain>
</file>

<file path=xl/sharedStrings.xml><?xml version="1.0" encoding="utf-8"?>
<sst xmlns="http://schemas.openxmlformats.org/spreadsheetml/2006/main" count="155" uniqueCount="83">
  <si>
    <t>STT</t>
  </si>
  <si>
    <t>Aa Người mua</t>
  </si>
  <si>
    <t>Tên Thiết Bị</t>
  </si>
  <si>
    <t>Số Lượng</t>
  </si>
  <si>
    <t>Thành Tiền (VND)</t>
  </si>
  <si>
    <t>Phí vận chuyển</t>
  </si>
  <si>
    <t>Tổng</t>
  </si>
  <si>
    <t>Ghi chú</t>
  </si>
  <si>
    <t>Tên Người Mua</t>
  </si>
  <si>
    <t>Đã Đóng</t>
  </si>
  <si>
    <t xml:space="preserve">Cần Đóng Tiền </t>
  </si>
  <si>
    <t>THIẾU</t>
  </si>
  <si>
    <t>All</t>
  </si>
  <si>
    <t>Lidar RPLIDAR A1M8 360</t>
  </si>
  <si>
    <t>Sơn</t>
  </si>
  <si>
    <t>Raspberry Pi 4 Model B</t>
  </si>
  <si>
    <t>Long</t>
  </si>
  <si>
    <t>nguồn Raspberry Pi 4 Model B</t>
  </si>
  <si>
    <t>Hoàng</t>
  </si>
  <si>
    <t>sd 32g</t>
  </si>
  <si>
    <t>tổng</t>
  </si>
  <si>
    <t>vỏ pi 4</t>
  </si>
  <si>
    <t>Tổng chi</t>
  </si>
  <si>
    <t>micro hdmi to hdmi</t>
  </si>
  <si>
    <t xml:space="preserve">Bộ khung </t>
  </si>
  <si>
    <t>bộ</t>
  </si>
  <si>
    <t>Tiền mua</t>
  </si>
  <si>
    <t>băng tải</t>
  </si>
  <si>
    <t>Trừ</t>
  </si>
  <si>
    <t>bộ mica khay thuốc và máng trượt</t>
  </si>
  <si>
    <t xml:space="preserve">Tổng </t>
  </si>
  <si>
    <t>Motor Ga 25 370 12v 60 rpm</t>
  </si>
  <si>
    <t>Tán xoay chữ T M5</t>
  </si>
  <si>
    <t>Bộ pulley dây đai (1 pullley + 1 dây đai)</t>
  </si>
  <si>
    <t>Khớp nối mềm 6-10</t>
  </si>
  <si>
    <t>Module wiffi esp 8266</t>
  </si>
  <si>
    <t>Bộ ke góc nhôm 3030</t>
  </si>
  <si>
    <t>Làm lại trục bánh xe</t>
  </si>
  <si>
    <t>tấm formex 3mm</t>
  </si>
  <si>
    <t>Tấm mica Lidar+bánh dẫn hướng+ motor</t>
  </si>
  <si>
    <t>Gối đỡ trục KP001 12mm</t>
  </si>
  <si>
    <t>Gối đỡ trục KP000 10mm</t>
  </si>
  <si>
    <t xml:space="preserve">Bộ vít lục giác </t>
  </si>
  <si>
    <t>Thanh nhôm 3030 420mm</t>
  </si>
  <si>
    <t>bánh xe dẫn hướng</t>
  </si>
  <si>
    <t>Đệm mica bánh dẫn hướng</t>
  </si>
  <si>
    <t>Bộ vít gá mặt bích motor</t>
  </si>
  <si>
    <t>Bulong lục giác đầu chìm M6x16</t>
  </si>
  <si>
    <t>đai ốc M6</t>
  </si>
  <si>
    <t>Cầu đấu điện 10A</t>
  </si>
  <si>
    <t>Module wiffi esp 32</t>
  </si>
  <si>
    <t>Bulong Motor ga 25</t>
  </si>
  <si>
    <t xml:space="preserve">Động Cơ Giảm Tốc DC JGB37-545 </t>
  </si>
  <si>
    <t>bánh xe scooter</t>
  </si>
  <si>
    <t>Khung gầm xe mica</t>
  </si>
  <si>
    <t>pin 12,6V</t>
  </si>
  <si>
    <t>Arduino Uno R3 ATmega328</t>
  </si>
  <si>
    <t xml:space="preserve">Mạch tăng áp kích điện </t>
  </si>
  <si>
    <t>DC BTS7960 43A High-power</t>
  </si>
  <si>
    <t>Cam pi</t>
  </si>
  <si>
    <t>mica motor 2</t>
  </si>
  <si>
    <t>Module relay</t>
  </si>
  <si>
    <t>PULY 4m</t>
  </si>
  <si>
    <t>DC-DC Buck XL4015</t>
  </si>
  <si>
    <t>khung nhôm định hình</t>
  </si>
  <si>
    <t>mica motor 1</t>
  </si>
  <si>
    <t>nút dừng khẩn cấp</t>
  </si>
  <si>
    <t>dây buộc 3x100</t>
  </si>
  <si>
    <t>HC-SR04</t>
  </si>
  <si>
    <t>dây cắm 40 cm</t>
  </si>
  <si>
    <t>IMU MPU6050</t>
  </si>
  <si>
    <t>L298n</t>
  </si>
  <si>
    <t>Led</t>
  </si>
  <si>
    <t>Dây cắm 10 cm</t>
  </si>
  <si>
    <t>ống đồng M3 40cm</t>
  </si>
  <si>
    <t>cầu đấu điện 20A</t>
  </si>
  <si>
    <t>Dây cắm 20 cm</t>
  </si>
  <si>
    <t>dây điện 0.7mm</t>
  </si>
  <si>
    <t>dây điện 0.3mm</t>
  </si>
  <si>
    <t>ống đồng M3 30cm</t>
  </si>
  <si>
    <t>jack DC</t>
  </si>
  <si>
    <t>Keo nến</t>
  </si>
  <si>
    <t>Đế ra chân esp32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</si>
</sst>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₫&quot;"/>
    <numFmt numFmtId="165" formatCode="#,##0.00\ &quot;₫&quot;"/>
    <numFmt numFmtId="166" formatCode="_-* #,##0\ [$₫-42A]_-;\-* #,##0\ [$₫-42A]_-;_-* &quot;-&quot;\ [$₫-42A]_-;_-@_-"/>
    <numFmt numFmtId="167" formatCode="#,##0\ [$₫-42A];[Red]\-#,##0\ [$₫-42A]"/>
  </numFmts>
  <fonts count="17" x14ac:knownFonts="1">
    <font>
      <sz val="11"/>
      <color theme="1"/>
      <name val="Calibri"/>
      <family val="2"/>
      <scheme val="minor"/>
    </font>
    <font>
      <b/>
      <sz val="16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2"/>
      <color rgb="FF00B050"/>
      <name val="Calibri"/>
      <family val="2"/>
      <scheme val="minor"/>
    </font>
    <font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/>
    </xf>
    <xf numFmtId="166" fontId="1" fillId="2" borderId="0" xfId="0" applyNumberFormat="1" applyFont="1" applyFill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right" vertical="center"/>
    </xf>
    <xf numFmtId="165" fontId="3" fillId="2" borderId="1" xfId="0" applyNumberFormat="1" applyFont="1" applyFill="1" applyBorder="1" applyAlignment="1">
      <alignment horizontal="right" vertical="center"/>
    </xf>
    <xf numFmtId="166" fontId="7" fillId="2" borderId="1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166" fontId="3" fillId="2" borderId="1" xfId="0" applyNumberFormat="1" applyFont="1" applyFill="1" applyBorder="1" applyAlignment="1">
      <alignment horizontal="right" vertical="center"/>
    </xf>
    <xf numFmtId="165" fontId="4" fillId="2" borderId="1" xfId="0" applyNumberFormat="1" applyFont="1" applyFill="1" applyBorder="1" applyAlignment="1">
      <alignment horizontal="right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right" vertical="center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166" fontId="6" fillId="3" borderId="1" xfId="0" applyNumberFormat="1" applyFont="1" applyFill="1" applyBorder="1" applyAlignment="1">
      <alignment horizontal="right" vertical="center" wrapText="1"/>
    </xf>
    <xf numFmtId="166" fontId="7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right" vertical="center"/>
    </xf>
    <xf numFmtId="166" fontId="3" fillId="3" borderId="1" xfId="0" applyNumberFormat="1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3" xfId="0" applyFont="1" applyFill="1" applyBorder="1"/>
    <xf numFmtId="166" fontId="3" fillId="2" borderId="3" xfId="0" applyNumberFormat="1" applyFont="1" applyFill="1" applyBorder="1" applyAlignment="1">
      <alignment horizontal="right" vertical="center"/>
    </xf>
    <xf numFmtId="0" fontId="3" fillId="3" borderId="4" xfId="0" applyFont="1" applyFill="1" applyBorder="1"/>
    <xf numFmtId="0" fontId="3" fillId="3" borderId="4" xfId="0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right" vertic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right" vertical="center"/>
    </xf>
    <xf numFmtId="166" fontId="3" fillId="3" borderId="2" xfId="0" applyNumberFormat="1" applyFont="1" applyFill="1" applyBorder="1" applyAlignment="1">
      <alignment horizontal="right" vertical="center"/>
    </xf>
    <xf numFmtId="0" fontId="3" fillId="3" borderId="3" xfId="0" applyFont="1" applyFill="1" applyBorder="1"/>
    <xf numFmtId="0" fontId="3" fillId="3" borderId="3" xfId="0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right" vertical="center"/>
    </xf>
    <xf numFmtId="166" fontId="3" fillId="3" borderId="3" xfId="0" applyNumberFormat="1" applyFont="1" applyFill="1" applyBorder="1" applyAlignment="1">
      <alignment horizontal="right" vertical="center"/>
    </xf>
    <xf numFmtId="0" fontId="3" fillId="2" borderId="5" xfId="0" applyFont="1" applyFill="1" applyBorder="1"/>
    <xf numFmtId="164" fontId="3" fillId="2" borderId="3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166" fontId="7" fillId="3" borderId="1" xfId="0" applyNumberFormat="1" applyFont="1" applyFill="1" applyBorder="1" applyAlignment="1">
      <alignment horizontal="right" vertical="center"/>
    </xf>
    <xf numFmtId="167" fontId="6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7" fontId="0" fillId="0" borderId="0" xfId="0" applyNumberFormat="1"/>
    <xf numFmtId="0" fontId="8" fillId="0" borderId="1" xfId="0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 wrapText="1"/>
    </xf>
    <xf numFmtId="16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6" fontId="11" fillId="2" borderId="1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 vertical="center"/>
    </xf>
    <xf numFmtId="167" fontId="11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/>
    <xf numFmtId="166" fontId="10" fillId="2" borderId="1" xfId="0" applyNumberFormat="1" applyFont="1" applyFill="1" applyBorder="1"/>
    <xf numFmtId="0" fontId="10" fillId="2" borderId="1" xfId="0" applyFont="1" applyFill="1" applyBorder="1" applyAlignment="1">
      <alignment horizontal="center" vertical="center"/>
    </xf>
    <xf numFmtId="166" fontId="13" fillId="2" borderId="1" xfId="0" applyNumberFormat="1" applyFont="1" applyFill="1" applyBorder="1"/>
    <xf numFmtId="164" fontId="10" fillId="2" borderId="1" xfId="0" applyNumberFormat="1" applyFont="1" applyFill="1" applyBorder="1" applyAlignment="1">
      <alignment horizontal="center"/>
    </xf>
    <xf numFmtId="167" fontId="14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167" fontId="10" fillId="2" borderId="1" xfId="0" applyNumberFormat="1" applyFont="1" applyFill="1" applyBorder="1"/>
    <xf numFmtId="166" fontId="15" fillId="2" borderId="1" xfId="0" applyNumberFormat="1" applyFont="1" applyFill="1" applyBorder="1"/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66" fontId="0" fillId="0" borderId="2" xfId="0" applyNumberFormat="1" applyBorder="1" applyAlignment="1">
      <alignment horizontal="right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6" fontId="3" fillId="2" borderId="5" xfId="0" applyNumberFormat="1" applyFont="1" applyFill="1" applyBorder="1" applyAlignment="1">
      <alignment horizontal="right" vertical="center"/>
    </xf>
    <xf numFmtId="166" fontId="16" fillId="0" borderId="1" xfId="0" applyNumberFormat="1" applyFont="1" applyBorder="1" applyAlignment="1">
      <alignment horizontal="right" vertical="center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164" fontId="0" fillId="2" borderId="5" xfId="0" applyNumberFormat="1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166" fontId="1" fillId="2" borderId="2" xfId="0" applyNumberFormat="1" applyFont="1" applyFill="1" applyBorder="1" applyAlignment="1">
      <alignment horizontal="right" vertical="center"/>
    </xf>
    <xf numFmtId="0" fontId="3" fillId="3" borderId="6" xfId="0" applyFont="1" applyFill="1" applyBorder="1"/>
    <xf numFmtId="0" fontId="3" fillId="3" borderId="5" xfId="0" applyFont="1" applyFill="1" applyBorder="1"/>
    <xf numFmtId="0" fontId="3" fillId="3" borderId="5" xfId="0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right" vertical="center"/>
    </xf>
    <xf numFmtId="166" fontId="3" fillId="3" borderId="5" xfId="0" applyNumberFormat="1" applyFont="1" applyFill="1" applyBorder="1" applyAlignment="1">
      <alignment horizontal="right" vertical="center"/>
    </xf>
    <xf numFmtId="166" fontId="7" fillId="2" borderId="2" xfId="0" applyNumberFormat="1" applyFont="1" applyFill="1" applyBorder="1" applyAlignment="1">
      <alignment horizontal="right" vertical="center"/>
    </xf>
    <xf numFmtId="0" fontId="0" fillId="2" borderId="2" xfId="0" applyFill="1" applyBorder="1"/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right" vertical="center"/>
    </xf>
    <xf numFmtId="166" fontId="3" fillId="2" borderId="2" xfId="0" applyNumberFormat="1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AC7B-10DB-4204-BB29-C3043A1D4A58}">
  <dimension ref="A1:O94"/>
  <sheetViews>
    <sheetView tabSelected="1" topLeftCell="B1" zoomScale="85" zoomScaleNormal="85" workbookViewId="0">
      <selection activeCell="L5" sqref="L5"/>
    </sheetView>
  </sheetViews>
  <sheetFormatPr defaultRowHeight="14.4" x14ac:dyDescent="0.3"/>
  <cols>
    <col min="1" max="1" width="5.88671875" customWidth="1"/>
    <col min="2" max="2" width="9.88671875" customWidth="1"/>
    <col min="3" max="3" width="38.44140625" customWidth="1"/>
    <col min="4" max="4" width="7.33203125" style="1" customWidth="1"/>
    <col min="5" max="5" width="16.6640625" style="12" bestFit="1" customWidth="1"/>
    <col min="6" max="6" width="10.6640625" style="12" customWidth="1"/>
    <col min="7" max="7" width="17.109375" style="12" customWidth="1"/>
    <col min="8" max="8" width="16.5546875" style="13" customWidth="1"/>
    <col min="9" max="9" width="14.6640625" style="19" customWidth="1"/>
    <col min="10" max="10" width="4.88671875" customWidth="1"/>
    <col min="11" max="11" width="13" style="7" customWidth="1"/>
    <col min="12" max="12" width="16.5546875" style="6" customWidth="1"/>
    <col min="13" max="13" width="17.44140625" style="1" customWidth="1"/>
    <col min="14" max="14" width="15.6640625" style="65" customWidth="1"/>
    <col min="15" max="15" width="10.33203125" customWidth="1"/>
  </cols>
  <sheetData>
    <row r="1" spans="1:15" ht="42.6" customHeight="1" x14ac:dyDescent="0.3">
      <c r="A1" s="15" t="s">
        <v>0</v>
      </c>
      <c r="B1" s="15" t="s">
        <v>1</v>
      </c>
      <c r="C1" s="16" t="s">
        <v>2</v>
      </c>
      <c r="D1" s="15" t="s">
        <v>3</v>
      </c>
      <c r="E1" s="8" t="s">
        <v>4</v>
      </c>
      <c r="F1" s="8" t="s">
        <v>5</v>
      </c>
      <c r="G1" s="8" t="s">
        <v>6</v>
      </c>
      <c r="H1" s="2" t="s">
        <v>7</v>
      </c>
      <c r="I1" s="17"/>
      <c r="K1" s="66" t="s">
        <v>8</v>
      </c>
      <c r="L1" s="67" t="s">
        <v>9</v>
      </c>
      <c r="M1" s="68" t="s">
        <v>10</v>
      </c>
      <c r="N1" s="69" t="s">
        <v>11</v>
      </c>
      <c r="O1" s="70" t="s">
        <v>7</v>
      </c>
    </row>
    <row r="2" spans="1:15" ht="14.4" customHeight="1" x14ac:dyDescent="0.3">
      <c r="A2" s="31"/>
      <c r="B2" s="31" t="s">
        <v>12</v>
      </c>
      <c r="C2" s="31" t="s">
        <v>13</v>
      </c>
      <c r="D2" s="32">
        <v>1</v>
      </c>
      <c r="E2" s="33">
        <v>2688000</v>
      </c>
      <c r="F2" s="33"/>
      <c r="G2" s="33">
        <f>E2*D2+F2</f>
        <v>2688000</v>
      </c>
      <c r="H2" s="34" t="s">
        <v>14</v>
      </c>
      <c r="I2" s="35">
        <f>I5-I4-I3</f>
        <v>1162000</v>
      </c>
      <c r="K2" s="83" t="s">
        <v>14</v>
      </c>
      <c r="L2" s="71">
        <f>I2+I33</f>
        <v>4886620</v>
      </c>
      <c r="M2" s="72">
        <f>L6/3</f>
        <v>4903340</v>
      </c>
      <c r="N2" s="73">
        <f>M2-L2</f>
        <v>16720</v>
      </c>
      <c r="O2" s="74"/>
    </row>
    <row r="3" spans="1:15" ht="14.4" customHeight="1" x14ac:dyDescent="0.3">
      <c r="A3" s="31"/>
      <c r="B3" s="31" t="s">
        <v>12</v>
      </c>
      <c r="C3" s="31" t="s">
        <v>15</v>
      </c>
      <c r="D3" s="32">
        <v>1</v>
      </c>
      <c r="E3" s="33">
        <v>1868000</v>
      </c>
      <c r="F3" s="33"/>
      <c r="G3" s="33">
        <f>E3*D3+F3</f>
        <v>1868000</v>
      </c>
      <c r="H3" s="34" t="s">
        <v>16</v>
      </c>
      <c r="I3" s="35">
        <v>2000000</v>
      </c>
      <c r="K3" s="83" t="s">
        <v>16</v>
      </c>
      <c r="L3" s="71">
        <f>I3+I10</f>
        <v>5769400</v>
      </c>
      <c r="M3" s="72">
        <f>L6/3</f>
        <v>4903340</v>
      </c>
      <c r="N3" s="73">
        <f>M3-L3</f>
        <v>-866060</v>
      </c>
      <c r="O3" s="74"/>
    </row>
    <row r="4" spans="1:15" ht="14.4" customHeight="1" x14ac:dyDescent="0.3">
      <c r="A4" s="31"/>
      <c r="B4" s="31" t="s">
        <v>12</v>
      </c>
      <c r="C4" s="31" t="s">
        <v>17</v>
      </c>
      <c r="D4" s="32">
        <v>1</v>
      </c>
      <c r="E4" s="33">
        <v>280000</v>
      </c>
      <c r="F4" s="33"/>
      <c r="G4" s="33">
        <f>E4*D4+F4</f>
        <v>280000</v>
      </c>
      <c r="H4" s="34" t="s">
        <v>18</v>
      </c>
      <c r="I4" s="35">
        <v>2000000</v>
      </c>
      <c r="K4" s="83" t="s">
        <v>18</v>
      </c>
      <c r="L4" s="75">
        <f>SUM(I4+I9+I64)</f>
        <v>4054000</v>
      </c>
      <c r="M4" s="72">
        <f>L6/3</f>
        <v>4903340</v>
      </c>
      <c r="N4" s="73">
        <f>M4-L4</f>
        <v>849340</v>
      </c>
      <c r="O4" s="74"/>
    </row>
    <row r="5" spans="1:15" ht="14.4" customHeight="1" x14ac:dyDescent="0.3">
      <c r="A5" s="31"/>
      <c r="B5" s="31" t="s">
        <v>12</v>
      </c>
      <c r="C5" s="31" t="s">
        <v>19</v>
      </c>
      <c r="D5" s="32">
        <v>1</v>
      </c>
      <c r="E5" s="33">
        <v>120000</v>
      </c>
      <c r="F5" s="33"/>
      <c r="G5" s="33">
        <f>E5*D5+F5</f>
        <v>120000</v>
      </c>
      <c r="H5" s="33" t="s">
        <v>20</v>
      </c>
      <c r="I5" s="36">
        <f>SUM(G2:G7)</f>
        <v>5162000</v>
      </c>
      <c r="K5" s="84"/>
      <c r="L5" s="85"/>
      <c r="M5" s="78"/>
      <c r="N5" s="79"/>
      <c r="O5" s="74"/>
    </row>
    <row r="6" spans="1:15" ht="14.4" customHeight="1" x14ac:dyDescent="0.3">
      <c r="A6" s="31"/>
      <c r="B6" s="31" t="s">
        <v>12</v>
      </c>
      <c r="C6" s="31" t="s">
        <v>21</v>
      </c>
      <c r="D6" s="32">
        <v>1</v>
      </c>
      <c r="E6" s="33">
        <v>120000</v>
      </c>
      <c r="F6" s="33"/>
      <c r="G6" s="33">
        <f>E6*D6+F6</f>
        <v>120000</v>
      </c>
      <c r="H6" s="33"/>
      <c r="I6" s="35"/>
      <c r="K6" s="76" t="s">
        <v>22</v>
      </c>
      <c r="L6" s="77">
        <f>SUM(L2:L4)</f>
        <v>14710020</v>
      </c>
      <c r="M6" s="80"/>
      <c r="N6" s="81"/>
      <c r="O6" s="74"/>
    </row>
    <row r="7" spans="1:15" ht="14.4" customHeight="1" x14ac:dyDescent="0.3">
      <c r="A7" s="31"/>
      <c r="B7" s="31" t="s">
        <v>12</v>
      </c>
      <c r="C7" s="31" t="s">
        <v>23</v>
      </c>
      <c r="D7" s="32">
        <v>1</v>
      </c>
      <c r="E7" s="33">
        <v>86000</v>
      </c>
      <c r="F7" s="33"/>
      <c r="G7" s="33">
        <f>E7*D7+F7</f>
        <v>86000</v>
      </c>
      <c r="H7" s="33"/>
      <c r="I7" s="35"/>
      <c r="K7" s="76"/>
      <c r="L7" s="82"/>
      <c r="M7" s="80"/>
      <c r="N7" s="81"/>
      <c r="O7" s="74"/>
    </row>
    <row r="8" spans="1:15" x14ac:dyDescent="0.3">
      <c r="A8" s="20"/>
      <c r="B8" s="20" t="s">
        <v>16</v>
      </c>
      <c r="C8" s="20" t="s">
        <v>24</v>
      </c>
      <c r="D8" s="21" t="s">
        <v>25</v>
      </c>
      <c r="E8" s="22">
        <v>2357000</v>
      </c>
      <c r="F8" s="22"/>
      <c r="G8" s="22">
        <v>2295000</v>
      </c>
      <c r="H8" s="23" t="s">
        <v>26</v>
      </c>
      <c r="I8" s="24">
        <f>SUM(G8:G32)</f>
        <v>5769400</v>
      </c>
      <c r="K8" s="9"/>
      <c r="L8" s="10"/>
      <c r="M8" s="11"/>
      <c r="N8" s="63"/>
    </row>
    <row r="9" spans="1:15" x14ac:dyDescent="0.3">
      <c r="A9" s="20"/>
      <c r="B9" s="20" t="s">
        <v>16</v>
      </c>
      <c r="C9" s="28" t="s">
        <v>27</v>
      </c>
      <c r="D9" s="29">
        <v>3</v>
      </c>
      <c r="E9" s="30">
        <v>400000</v>
      </c>
      <c r="F9" s="30"/>
      <c r="G9" s="22">
        <f>D9*E9+F9</f>
        <v>1200000</v>
      </c>
      <c r="H9" s="25" t="s">
        <v>28</v>
      </c>
      <c r="I9" s="26">
        <v>2000000</v>
      </c>
      <c r="K9" s="3"/>
      <c r="L9" s="4"/>
      <c r="M9" s="5"/>
      <c r="N9" s="64"/>
    </row>
    <row r="10" spans="1:15" x14ac:dyDescent="0.3">
      <c r="A10" s="20"/>
      <c r="B10" s="20" t="s">
        <v>16</v>
      </c>
      <c r="C10" s="14" t="s">
        <v>29</v>
      </c>
      <c r="D10" s="57">
        <v>1</v>
      </c>
      <c r="E10" s="58">
        <v>400000</v>
      </c>
      <c r="F10" s="58"/>
      <c r="G10" s="22">
        <f>D10*E10+F10</f>
        <v>400000</v>
      </c>
      <c r="H10" s="59" t="s">
        <v>30</v>
      </c>
      <c r="I10" s="60">
        <f>I8-I9</f>
        <v>3769400</v>
      </c>
      <c r="K10" s="3"/>
      <c r="L10" s="4"/>
      <c r="M10" s="5"/>
      <c r="N10" s="64"/>
    </row>
    <row r="11" spans="1:15" x14ac:dyDescent="0.3">
      <c r="A11" s="20"/>
      <c r="B11" s="20" t="s">
        <v>16</v>
      </c>
      <c r="C11" s="14" t="s">
        <v>31</v>
      </c>
      <c r="D11" s="57">
        <v>3</v>
      </c>
      <c r="E11" s="58">
        <v>105000</v>
      </c>
      <c r="F11" s="58"/>
      <c r="G11" s="22">
        <f>D11*E11+F11</f>
        <v>315000</v>
      </c>
      <c r="H11" s="59"/>
      <c r="I11" s="60"/>
      <c r="K11" s="3"/>
      <c r="L11" s="4"/>
      <c r="M11" s="5"/>
      <c r="N11" s="64"/>
    </row>
    <row r="12" spans="1:15" x14ac:dyDescent="0.3">
      <c r="A12" s="20"/>
      <c r="B12" s="20" t="s">
        <v>16</v>
      </c>
      <c r="C12" s="14" t="s">
        <v>32</v>
      </c>
      <c r="D12" s="57">
        <v>60</v>
      </c>
      <c r="E12" s="58">
        <v>3200</v>
      </c>
      <c r="F12" s="58"/>
      <c r="G12" s="22">
        <f>D12*E12+F12</f>
        <v>192000</v>
      </c>
      <c r="H12" s="59"/>
      <c r="I12" s="96"/>
    </row>
    <row r="13" spans="1:15" x14ac:dyDescent="0.3">
      <c r="A13" s="20"/>
      <c r="B13" s="20" t="s">
        <v>16</v>
      </c>
      <c r="C13" s="28" t="s">
        <v>33</v>
      </c>
      <c r="D13" s="29">
        <v>3</v>
      </c>
      <c r="E13" s="30">
        <v>60000</v>
      </c>
      <c r="F13" s="30"/>
      <c r="G13" s="22">
        <f>D13*E13+F13</f>
        <v>180000</v>
      </c>
      <c r="H13" s="25"/>
      <c r="I13" s="26"/>
    </row>
    <row r="14" spans="1:15" x14ac:dyDescent="0.3">
      <c r="A14" s="20"/>
      <c r="B14" s="20" t="s">
        <v>16</v>
      </c>
      <c r="C14" s="20" t="s">
        <v>34</v>
      </c>
      <c r="D14" s="21">
        <v>2</v>
      </c>
      <c r="E14" s="22">
        <v>80000</v>
      </c>
      <c r="F14" s="22"/>
      <c r="G14" s="22">
        <f>D14*E14+F14</f>
        <v>160000</v>
      </c>
      <c r="H14" s="25"/>
      <c r="I14" s="26"/>
    </row>
    <row r="15" spans="1:15" x14ac:dyDescent="0.3">
      <c r="A15" s="20"/>
      <c r="B15" s="20" t="s">
        <v>16</v>
      </c>
      <c r="C15" s="14" t="s">
        <v>35</v>
      </c>
      <c r="D15" s="57">
        <v>1</v>
      </c>
      <c r="E15" s="58">
        <v>158000</v>
      </c>
      <c r="F15" s="58"/>
      <c r="G15" s="22">
        <f>D15*E15+F15</f>
        <v>158000</v>
      </c>
      <c r="H15" s="59"/>
      <c r="I15" s="60"/>
    </row>
    <row r="16" spans="1:15" x14ac:dyDescent="0.3">
      <c r="A16" s="20"/>
      <c r="B16" s="20" t="s">
        <v>16</v>
      </c>
      <c r="C16" s="14" t="s">
        <v>36</v>
      </c>
      <c r="D16" s="57">
        <v>10</v>
      </c>
      <c r="E16" s="58">
        <v>10700</v>
      </c>
      <c r="F16" s="58"/>
      <c r="G16" s="22">
        <f>D16*E16+F16</f>
        <v>107000</v>
      </c>
      <c r="H16" s="59"/>
      <c r="I16" s="60"/>
    </row>
    <row r="17" spans="1:9" x14ac:dyDescent="0.3">
      <c r="A17" s="42"/>
      <c r="B17" s="42" t="s">
        <v>16</v>
      </c>
      <c r="C17" s="91" t="s">
        <v>37</v>
      </c>
      <c r="D17" s="92">
        <v>2</v>
      </c>
      <c r="E17" s="93">
        <v>50000</v>
      </c>
      <c r="F17" s="93"/>
      <c r="G17" s="22">
        <f>D17*E17+F17</f>
        <v>100000</v>
      </c>
      <c r="H17" s="94"/>
      <c r="I17" s="43"/>
    </row>
    <row r="18" spans="1:9" x14ac:dyDescent="0.3">
      <c r="A18" s="41"/>
      <c r="B18" s="42" t="s">
        <v>16</v>
      </c>
      <c r="C18" s="86" t="s">
        <v>38</v>
      </c>
      <c r="D18" s="87">
        <v>1</v>
      </c>
      <c r="E18" s="88">
        <v>100000</v>
      </c>
      <c r="F18" s="88"/>
      <c r="G18" s="22">
        <f>D18*E18+F18</f>
        <v>100000</v>
      </c>
      <c r="H18" s="89"/>
      <c r="I18" s="90"/>
    </row>
    <row r="19" spans="1:9" x14ac:dyDescent="0.3">
      <c r="A19" s="55"/>
      <c r="B19" s="42" t="s">
        <v>16</v>
      </c>
      <c r="C19" s="97" t="s">
        <v>39</v>
      </c>
      <c r="D19" s="98">
        <v>1</v>
      </c>
      <c r="E19" s="99">
        <v>72000</v>
      </c>
      <c r="F19" s="99"/>
      <c r="G19" s="56">
        <f>D19*E19+F19</f>
        <v>72000</v>
      </c>
      <c r="H19" s="100"/>
      <c r="I19" s="95"/>
    </row>
    <row r="20" spans="1:9" x14ac:dyDescent="0.3">
      <c r="A20" s="20"/>
      <c r="B20" s="20" t="s">
        <v>16</v>
      </c>
      <c r="C20" s="20" t="s">
        <v>40</v>
      </c>
      <c r="D20" s="21">
        <v>2</v>
      </c>
      <c r="E20" s="22">
        <v>30000</v>
      </c>
      <c r="F20" s="22"/>
      <c r="G20" s="22">
        <f>D20*E20+F20</f>
        <v>60000</v>
      </c>
      <c r="H20" s="27"/>
      <c r="I20" s="26"/>
    </row>
    <row r="21" spans="1:9" x14ac:dyDescent="0.3">
      <c r="A21" s="20"/>
      <c r="B21" s="20" t="s">
        <v>16</v>
      </c>
      <c r="C21" s="28" t="s">
        <v>41</v>
      </c>
      <c r="D21" s="29">
        <v>2</v>
      </c>
      <c r="E21" s="30">
        <v>30000</v>
      </c>
      <c r="F21" s="30"/>
      <c r="G21" s="22">
        <f>D21*E21+F21</f>
        <v>60000</v>
      </c>
      <c r="H21" s="25"/>
      <c r="I21" s="26"/>
    </row>
    <row r="22" spans="1:9" x14ac:dyDescent="0.3">
      <c r="A22" s="20"/>
      <c r="B22" s="20" t="s">
        <v>16</v>
      </c>
      <c r="C22" s="14" t="s">
        <v>42</v>
      </c>
      <c r="D22" s="57">
        <v>1</v>
      </c>
      <c r="E22" s="58">
        <v>55000</v>
      </c>
      <c r="F22" s="58"/>
      <c r="G22" s="22">
        <f>D22*E22+F22</f>
        <v>55000</v>
      </c>
      <c r="H22" s="59"/>
      <c r="I22" s="60"/>
    </row>
    <row r="23" spans="1:9" x14ac:dyDescent="0.3">
      <c r="A23" s="20"/>
      <c r="B23" s="20" t="s">
        <v>16</v>
      </c>
      <c r="C23" s="14" t="s">
        <v>43</v>
      </c>
      <c r="D23" s="57">
        <v>1</v>
      </c>
      <c r="E23" s="58">
        <v>32000</v>
      </c>
      <c r="F23" s="58"/>
      <c r="G23" s="22">
        <f>D23*E23+F23</f>
        <v>32000</v>
      </c>
      <c r="H23" s="59"/>
      <c r="I23" s="60"/>
    </row>
    <row r="24" spans="1:9" x14ac:dyDescent="0.3">
      <c r="A24" s="20"/>
      <c r="B24" s="20" t="s">
        <v>16</v>
      </c>
      <c r="C24" s="20" t="s">
        <v>44</v>
      </c>
      <c r="D24" s="21">
        <v>1</v>
      </c>
      <c r="E24" s="22">
        <v>25000</v>
      </c>
      <c r="F24" s="22"/>
      <c r="G24" s="22">
        <f>D24*E24+F24</f>
        <v>25000</v>
      </c>
      <c r="H24" s="23"/>
      <c r="I24" s="26"/>
    </row>
    <row r="25" spans="1:9" x14ac:dyDescent="0.3">
      <c r="A25" s="20"/>
      <c r="B25" s="20" t="s">
        <v>16</v>
      </c>
      <c r="C25" s="14" t="s">
        <v>36</v>
      </c>
      <c r="D25" s="57">
        <v>2</v>
      </c>
      <c r="E25" s="58">
        <v>10700</v>
      </c>
      <c r="F25" s="58"/>
      <c r="G25" s="22">
        <f>D25*E25+F25</f>
        <v>21400</v>
      </c>
      <c r="H25" s="59"/>
      <c r="I25" s="60"/>
    </row>
    <row r="26" spans="1:9" x14ac:dyDescent="0.3">
      <c r="A26" s="20"/>
      <c r="B26" s="20" t="s">
        <v>16</v>
      </c>
      <c r="C26" s="20" t="s">
        <v>45</v>
      </c>
      <c r="D26" s="21">
        <v>1</v>
      </c>
      <c r="E26" s="22">
        <v>20000</v>
      </c>
      <c r="F26" s="22"/>
      <c r="G26" s="22">
        <f>D26*E26+F26</f>
        <v>20000</v>
      </c>
      <c r="H26" s="27"/>
      <c r="I26" s="26"/>
    </row>
    <row r="27" spans="1:9" x14ac:dyDescent="0.3">
      <c r="A27" s="20"/>
      <c r="B27" s="20" t="s">
        <v>16</v>
      </c>
      <c r="C27" s="14" t="s">
        <v>46</v>
      </c>
      <c r="D27" s="57">
        <v>6</v>
      </c>
      <c r="E27" s="58">
        <v>2500</v>
      </c>
      <c r="F27" s="58"/>
      <c r="G27" s="22">
        <f>D27*E27+F27</f>
        <v>15000</v>
      </c>
      <c r="H27" s="59"/>
      <c r="I27" s="60"/>
    </row>
    <row r="28" spans="1:9" x14ac:dyDescent="0.3">
      <c r="A28" s="20"/>
      <c r="B28" s="20" t="s">
        <v>16</v>
      </c>
      <c r="C28" s="14" t="s">
        <v>47</v>
      </c>
      <c r="D28" s="57">
        <v>20</v>
      </c>
      <c r="E28" s="58">
        <v>600</v>
      </c>
      <c r="F28" s="58"/>
      <c r="G28" s="22">
        <f>D28*E28+F28</f>
        <v>12000</v>
      </c>
      <c r="H28" s="59"/>
      <c r="I28" s="60"/>
    </row>
    <row r="29" spans="1:9" x14ac:dyDescent="0.3">
      <c r="A29" s="20"/>
      <c r="B29" s="20" t="s">
        <v>16</v>
      </c>
      <c r="C29" s="14" t="s">
        <v>48</v>
      </c>
      <c r="D29" s="57">
        <v>20</v>
      </c>
      <c r="E29" s="58">
        <v>300</v>
      </c>
      <c r="F29" s="58"/>
      <c r="G29" s="22">
        <f>D29*E29+F29</f>
        <v>6000</v>
      </c>
      <c r="H29" s="59"/>
      <c r="I29" s="60"/>
    </row>
    <row r="30" spans="1:9" x14ac:dyDescent="0.3">
      <c r="A30" s="20"/>
      <c r="B30" s="20" t="s">
        <v>16</v>
      </c>
      <c r="C30" s="14" t="s">
        <v>49</v>
      </c>
      <c r="D30" s="57">
        <v>1</v>
      </c>
      <c r="E30" s="58">
        <v>5000</v>
      </c>
      <c r="F30" s="58"/>
      <c r="G30" s="22">
        <f>D30*E30+F30</f>
        <v>5000</v>
      </c>
      <c r="H30" s="59"/>
      <c r="I30" s="60"/>
    </row>
    <row r="31" spans="1:9" x14ac:dyDescent="0.3">
      <c r="A31" s="20"/>
      <c r="B31" s="20" t="s">
        <v>16</v>
      </c>
      <c r="C31" s="14" t="s">
        <v>50</v>
      </c>
      <c r="D31" s="57">
        <v>1</v>
      </c>
      <c r="E31" s="58">
        <v>175000</v>
      </c>
      <c r="F31" s="58"/>
      <c r="G31" s="22">
        <v>175000</v>
      </c>
      <c r="H31" s="59"/>
      <c r="I31" s="60"/>
    </row>
    <row r="32" spans="1:9" x14ac:dyDescent="0.3">
      <c r="A32" s="20"/>
      <c r="B32" s="20" t="s">
        <v>16</v>
      </c>
      <c r="C32" s="14" t="s">
        <v>51</v>
      </c>
      <c r="D32" s="57">
        <v>10</v>
      </c>
      <c r="E32" s="58">
        <v>400</v>
      </c>
      <c r="F32" s="58"/>
      <c r="G32" s="22">
        <f>D32*E32+F32</f>
        <v>4000</v>
      </c>
      <c r="H32" s="59"/>
      <c r="I32" s="60"/>
    </row>
    <row r="33" spans="1:9" x14ac:dyDescent="0.3">
      <c r="A33" s="44"/>
      <c r="B33" s="44" t="s">
        <v>14</v>
      </c>
      <c r="C33" s="44" t="s">
        <v>52</v>
      </c>
      <c r="D33" s="45">
        <v>2</v>
      </c>
      <c r="E33" s="46">
        <v>322000</v>
      </c>
      <c r="F33" s="46"/>
      <c r="G33" s="46">
        <f>E33*D33+F33</f>
        <v>644000</v>
      </c>
      <c r="H33" s="61" t="s">
        <v>6</v>
      </c>
      <c r="I33" s="62">
        <f>SUM(G33:G66)</f>
        <v>3724620</v>
      </c>
    </row>
    <row r="34" spans="1:9" x14ac:dyDescent="0.3">
      <c r="A34" s="37"/>
      <c r="B34" s="37" t="s">
        <v>14</v>
      </c>
      <c r="C34" s="37" t="s">
        <v>53</v>
      </c>
      <c r="D34" s="38">
        <v>2</v>
      </c>
      <c r="E34" s="39">
        <v>200000</v>
      </c>
      <c r="F34" s="39">
        <v>25000</v>
      </c>
      <c r="G34" s="39">
        <f>E34*D34+F34</f>
        <v>425000</v>
      </c>
      <c r="H34" s="39"/>
      <c r="I34" s="40"/>
    </row>
    <row r="35" spans="1:9" x14ac:dyDescent="0.3">
      <c r="A35" s="37"/>
      <c r="B35" s="37" t="s">
        <v>14</v>
      </c>
      <c r="C35" s="31" t="s">
        <v>54</v>
      </c>
      <c r="D35" s="32">
        <v>1</v>
      </c>
      <c r="E35" s="33">
        <v>400000</v>
      </c>
      <c r="F35" s="33"/>
      <c r="G35" s="33">
        <v>400000</v>
      </c>
      <c r="H35" s="39"/>
      <c r="I35" s="40"/>
    </row>
    <row r="36" spans="1:9" x14ac:dyDescent="0.3">
      <c r="A36" s="37"/>
      <c r="B36" s="37" t="s">
        <v>14</v>
      </c>
      <c r="C36" s="37" t="s">
        <v>55</v>
      </c>
      <c r="D36" s="38">
        <v>1</v>
      </c>
      <c r="E36" s="39">
        <v>389000</v>
      </c>
      <c r="F36" s="39"/>
      <c r="G36" s="39">
        <f>E36*D36+F36</f>
        <v>389000</v>
      </c>
      <c r="H36" s="39"/>
      <c r="I36" s="40"/>
    </row>
    <row r="37" spans="1:9" x14ac:dyDescent="0.3">
      <c r="A37" s="37"/>
      <c r="B37" s="37" t="s">
        <v>14</v>
      </c>
      <c r="C37" s="37" t="s">
        <v>56</v>
      </c>
      <c r="D37" s="38">
        <v>2</v>
      </c>
      <c r="E37" s="39">
        <v>140000</v>
      </c>
      <c r="F37" s="39">
        <v>23500</v>
      </c>
      <c r="G37" s="39">
        <f>E37*D37+F37</f>
        <v>303500</v>
      </c>
      <c r="H37" s="39"/>
      <c r="I37" s="40"/>
    </row>
    <row r="38" spans="1:9" x14ac:dyDescent="0.3">
      <c r="A38" s="37"/>
      <c r="B38" s="37" t="s">
        <v>14</v>
      </c>
      <c r="C38" s="37" t="s">
        <v>57</v>
      </c>
      <c r="D38" s="38">
        <v>2</v>
      </c>
      <c r="E38" s="39">
        <v>210000</v>
      </c>
      <c r="F38" s="39">
        <v>28000</v>
      </c>
      <c r="G38" s="39">
        <f>E38*D38+F38</f>
        <v>448000</v>
      </c>
      <c r="H38" s="39"/>
      <c r="I38" s="40"/>
    </row>
    <row r="39" spans="1:9" x14ac:dyDescent="0.3">
      <c r="A39" s="37"/>
      <c r="B39" s="37" t="s">
        <v>14</v>
      </c>
      <c r="C39" s="37" t="s">
        <v>58</v>
      </c>
      <c r="D39" s="38">
        <v>2</v>
      </c>
      <c r="E39" s="39">
        <v>69000</v>
      </c>
      <c r="F39" s="39">
        <v>30000</v>
      </c>
      <c r="G39" s="39">
        <f>E39*D39+F39</f>
        <v>168000</v>
      </c>
      <c r="H39" s="39"/>
      <c r="I39" s="40"/>
    </row>
    <row r="40" spans="1:9" x14ac:dyDescent="0.3">
      <c r="A40" s="37"/>
      <c r="B40" s="37" t="s">
        <v>14</v>
      </c>
      <c r="C40" s="37" t="s">
        <v>59</v>
      </c>
      <c r="D40" s="38">
        <v>1</v>
      </c>
      <c r="E40" s="39">
        <v>120000</v>
      </c>
      <c r="F40" s="39"/>
      <c r="G40" s="39">
        <f>E40*D40+F40</f>
        <v>120000</v>
      </c>
      <c r="H40" s="39"/>
      <c r="I40" s="40"/>
    </row>
    <row r="41" spans="1:9" x14ac:dyDescent="0.3">
      <c r="A41" s="37"/>
      <c r="B41" s="37" t="s">
        <v>14</v>
      </c>
      <c r="C41" s="37" t="s">
        <v>60</v>
      </c>
      <c r="D41" s="38">
        <v>1</v>
      </c>
      <c r="E41" s="39">
        <v>75000</v>
      </c>
      <c r="F41" s="39"/>
      <c r="G41" s="39">
        <f>E41*D41+F41</f>
        <v>75000</v>
      </c>
      <c r="H41" s="39"/>
      <c r="I41" s="40"/>
    </row>
    <row r="42" spans="1:9" x14ac:dyDescent="0.3">
      <c r="A42" s="37"/>
      <c r="B42" s="37" t="s">
        <v>14</v>
      </c>
      <c r="C42" s="37" t="s">
        <v>61</v>
      </c>
      <c r="D42" s="38">
        <v>1</v>
      </c>
      <c r="E42" s="39">
        <v>68000</v>
      </c>
      <c r="F42" s="39"/>
      <c r="G42" s="39">
        <f>E42*D42+F42</f>
        <v>68000</v>
      </c>
      <c r="H42" s="39"/>
      <c r="I42" s="40"/>
    </row>
    <row r="43" spans="1:9" x14ac:dyDescent="0.3">
      <c r="A43" s="37"/>
      <c r="B43" s="37" t="s">
        <v>14</v>
      </c>
      <c r="C43" s="37" t="s">
        <v>62</v>
      </c>
      <c r="D43" s="38">
        <v>3</v>
      </c>
      <c r="E43" s="39">
        <v>13000</v>
      </c>
      <c r="F43" s="39">
        <v>22000</v>
      </c>
      <c r="G43" s="39">
        <f>E43*D43+F43</f>
        <v>61000</v>
      </c>
      <c r="H43" s="39"/>
      <c r="I43" s="40"/>
    </row>
    <row r="44" spans="1:9" x14ac:dyDescent="0.3">
      <c r="A44" s="37"/>
      <c r="B44" s="37" t="s">
        <v>14</v>
      </c>
      <c r="C44" s="37" t="s">
        <v>63</v>
      </c>
      <c r="D44" s="38">
        <v>1</v>
      </c>
      <c r="E44" s="39">
        <v>34300</v>
      </c>
      <c r="F44" s="39">
        <v>16500</v>
      </c>
      <c r="G44" s="39">
        <f>E44*D44+F44</f>
        <v>50800</v>
      </c>
      <c r="H44" s="39"/>
      <c r="I44" s="40"/>
    </row>
    <row r="45" spans="1:9" x14ac:dyDescent="0.3">
      <c r="A45" s="37"/>
      <c r="B45" s="37" t="s">
        <v>14</v>
      </c>
      <c r="C45" s="37" t="s">
        <v>64</v>
      </c>
      <c r="D45" s="38"/>
      <c r="E45" s="39"/>
      <c r="F45" s="39">
        <v>50000</v>
      </c>
      <c r="G45" s="39">
        <f>E45*D45+F45</f>
        <v>50000</v>
      </c>
      <c r="H45" s="39"/>
      <c r="I45" s="40"/>
    </row>
    <row r="46" spans="1:9" x14ac:dyDescent="0.3">
      <c r="A46" s="37"/>
      <c r="B46" s="37" t="s">
        <v>14</v>
      </c>
      <c r="C46" s="37" t="s">
        <v>65</v>
      </c>
      <c r="D46" s="38">
        <v>1</v>
      </c>
      <c r="E46" s="39">
        <v>50000</v>
      </c>
      <c r="F46" s="39"/>
      <c r="G46" s="39">
        <f>E46*D46+F46</f>
        <v>50000</v>
      </c>
      <c r="H46" s="39"/>
      <c r="I46" s="40"/>
    </row>
    <row r="47" spans="1:9" x14ac:dyDescent="0.3">
      <c r="A47" s="37"/>
      <c r="B47" s="37" t="s">
        <v>14</v>
      </c>
      <c r="C47" s="37" t="s">
        <v>66</v>
      </c>
      <c r="D47" s="38">
        <v>1</v>
      </c>
      <c r="E47" s="39">
        <v>44000</v>
      </c>
      <c r="F47" s="39"/>
      <c r="G47" s="39">
        <f>E47*D47+F47</f>
        <v>44000</v>
      </c>
      <c r="H47" s="39"/>
      <c r="I47" s="40"/>
    </row>
    <row r="48" spans="1:9" x14ac:dyDescent="0.3">
      <c r="A48" s="37"/>
      <c r="B48" s="37" t="s">
        <v>14</v>
      </c>
      <c r="C48" s="37" t="s">
        <v>67</v>
      </c>
      <c r="D48" s="38">
        <v>1</v>
      </c>
      <c r="E48" s="39">
        <v>40000</v>
      </c>
      <c r="F48" s="39"/>
      <c r="G48" s="39">
        <f>E48*D48+F48</f>
        <v>40000</v>
      </c>
      <c r="H48" s="39"/>
      <c r="I48" s="40"/>
    </row>
    <row r="49" spans="1:9" x14ac:dyDescent="0.3">
      <c r="A49" s="37"/>
      <c r="B49" s="37" t="s">
        <v>14</v>
      </c>
      <c r="C49" s="37" t="s">
        <v>68</v>
      </c>
      <c r="D49" s="38">
        <v>2</v>
      </c>
      <c r="E49" s="39">
        <v>19600</v>
      </c>
      <c r="F49" s="39"/>
      <c r="G49" s="39">
        <f>E49*D49+F49</f>
        <v>39200</v>
      </c>
      <c r="H49" s="39"/>
      <c r="I49" s="40"/>
    </row>
    <row r="50" spans="1:9" x14ac:dyDescent="0.3">
      <c r="A50" s="37"/>
      <c r="B50" s="37" t="s">
        <v>14</v>
      </c>
      <c r="C50" s="37" t="s">
        <v>69</v>
      </c>
      <c r="D50" s="38">
        <v>1</v>
      </c>
      <c r="E50" s="39">
        <v>32000</v>
      </c>
      <c r="F50" s="39"/>
      <c r="G50" s="39">
        <f>E50*D50+F50</f>
        <v>32000</v>
      </c>
      <c r="H50" s="39"/>
      <c r="I50" s="40"/>
    </row>
    <row r="51" spans="1:9" x14ac:dyDescent="0.3">
      <c r="A51" s="37"/>
      <c r="B51" s="37" t="s">
        <v>14</v>
      </c>
      <c r="C51" s="37" t="s">
        <v>70</v>
      </c>
      <c r="D51" s="38">
        <v>1</v>
      </c>
      <c r="E51" s="39">
        <v>30000</v>
      </c>
      <c r="F51" s="39"/>
      <c r="G51" s="39">
        <f>E51*D51+F51</f>
        <v>30000</v>
      </c>
      <c r="H51" s="39"/>
      <c r="I51" s="40"/>
    </row>
    <row r="52" spans="1:9" x14ac:dyDescent="0.3">
      <c r="A52" s="37"/>
      <c r="B52" s="37" t="s">
        <v>14</v>
      </c>
      <c r="C52" s="37" t="s">
        <v>71</v>
      </c>
      <c r="D52" s="38">
        <v>1</v>
      </c>
      <c r="E52" s="39">
        <v>29000</v>
      </c>
      <c r="F52" s="39"/>
      <c r="G52" s="39">
        <f>E52*D52+F52</f>
        <v>29000</v>
      </c>
      <c r="H52" s="39"/>
      <c r="I52" s="40"/>
    </row>
    <row r="53" spans="1:9" x14ac:dyDescent="0.3">
      <c r="A53" s="37"/>
      <c r="B53" s="37" t="s">
        <v>14</v>
      </c>
      <c r="C53" s="37" t="s">
        <v>72</v>
      </c>
      <c r="D53" s="38">
        <v>4</v>
      </c>
      <c r="E53" s="39">
        <v>7000</v>
      </c>
      <c r="F53" s="39"/>
      <c r="G53" s="39">
        <f>E53*D53+F53</f>
        <v>28000</v>
      </c>
      <c r="H53" s="39"/>
      <c r="I53" s="40"/>
    </row>
    <row r="54" spans="1:9" x14ac:dyDescent="0.3">
      <c r="A54" s="37"/>
      <c r="B54" s="37" t="s">
        <v>14</v>
      </c>
      <c r="C54" s="37" t="s">
        <v>73</v>
      </c>
      <c r="D54" s="38">
        <v>2</v>
      </c>
      <c r="E54" s="39">
        <v>13000</v>
      </c>
      <c r="F54" s="39"/>
      <c r="G54" s="39">
        <f>D54*E54+F54</f>
        <v>26000</v>
      </c>
      <c r="H54" s="39"/>
      <c r="I54" s="40"/>
    </row>
    <row r="55" spans="1:9" x14ac:dyDescent="0.3">
      <c r="A55" s="51"/>
      <c r="B55" s="51" t="s">
        <v>14</v>
      </c>
      <c r="C55" s="51" t="s">
        <v>74</v>
      </c>
      <c r="D55" s="52">
        <v>6</v>
      </c>
      <c r="E55" s="53">
        <v>4000</v>
      </c>
      <c r="F55" s="53"/>
      <c r="G55" s="53">
        <f>E55*D55+F55</f>
        <v>24000</v>
      </c>
      <c r="H55" s="53"/>
      <c r="I55" s="54"/>
    </row>
    <row r="56" spans="1:9" x14ac:dyDescent="0.3">
      <c r="A56" s="47"/>
      <c r="B56" s="47" t="s">
        <v>14</v>
      </c>
      <c r="C56" s="47" t="s">
        <v>75</v>
      </c>
      <c r="D56" s="48">
        <v>2</v>
      </c>
      <c r="E56" s="49">
        <v>11760</v>
      </c>
      <c r="F56" s="49"/>
      <c r="G56" s="49">
        <f>E56*D56+F56</f>
        <v>23520</v>
      </c>
      <c r="H56" s="49"/>
      <c r="I56" s="50"/>
    </row>
    <row r="57" spans="1:9" x14ac:dyDescent="0.3">
      <c r="A57" s="47"/>
      <c r="B57" s="47" t="s">
        <v>14</v>
      </c>
      <c r="C57" s="47" t="s">
        <v>76</v>
      </c>
      <c r="D57" s="48">
        <v>1</v>
      </c>
      <c r="E57" s="49">
        <v>17000</v>
      </c>
      <c r="F57" s="49"/>
      <c r="G57" s="49">
        <f>D57*E57+F57</f>
        <v>17000</v>
      </c>
      <c r="H57" s="49"/>
      <c r="I57" s="50"/>
    </row>
    <row r="58" spans="1:9" x14ac:dyDescent="0.3">
      <c r="A58" s="47"/>
      <c r="B58" s="47" t="s">
        <v>14</v>
      </c>
      <c r="C58" s="47" t="s">
        <v>77</v>
      </c>
      <c r="D58" s="48">
        <v>3</v>
      </c>
      <c r="E58" s="49">
        <v>5000</v>
      </c>
      <c r="F58" s="49"/>
      <c r="G58" s="49">
        <f>E58*D58+F58</f>
        <v>15000</v>
      </c>
      <c r="H58" s="49"/>
      <c r="I58" s="50"/>
    </row>
    <row r="59" spans="1:9" x14ac:dyDescent="0.3">
      <c r="A59" s="47"/>
      <c r="B59" s="47" t="s">
        <v>14</v>
      </c>
      <c r="C59" s="47" t="s">
        <v>77</v>
      </c>
      <c r="D59" s="48">
        <v>1</v>
      </c>
      <c r="E59" s="49">
        <v>15000</v>
      </c>
      <c r="F59" s="49"/>
      <c r="G59" s="49">
        <f>E59*D59+F59</f>
        <v>15000</v>
      </c>
      <c r="H59" s="49"/>
      <c r="I59" s="50"/>
    </row>
    <row r="60" spans="1:9" x14ac:dyDescent="0.3">
      <c r="A60" s="47"/>
      <c r="B60" s="47" t="s">
        <v>14</v>
      </c>
      <c r="C60" s="47" t="s">
        <v>78</v>
      </c>
      <c r="D60" s="48">
        <v>5</v>
      </c>
      <c r="E60" s="49">
        <v>2800</v>
      </c>
      <c r="F60" s="49"/>
      <c r="G60" s="49">
        <f>E60*D60+F60</f>
        <v>14000</v>
      </c>
      <c r="H60" s="49"/>
      <c r="I60" s="50"/>
    </row>
    <row r="61" spans="1:9" x14ac:dyDescent="0.3">
      <c r="A61" s="47"/>
      <c r="B61" s="47" t="s">
        <v>14</v>
      </c>
      <c r="C61" s="47" t="s">
        <v>79</v>
      </c>
      <c r="D61" s="48">
        <v>4</v>
      </c>
      <c r="E61" s="49">
        <v>3500</v>
      </c>
      <c r="F61" s="49"/>
      <c r="G61" s="49">
        <f>E61*D61+F61</f>
        <v>14000</v>
      </c>
      <c r="H61" s="49"/>
      <c r="I61" s="50"/>
    </row>
    <row r="62" spans="1:9" x14ac:dyDescent="0.3">
      <c r="A62" s="47"/>
      <c r="B62" s="47" t="s">
        <v>14</v>
      </c>
      <c r="C62" s="47" t="s">
        <v>80</v>
      </c>
      <c r="D62" s="48">
        <v>2</v>
      </c>
      <c r="E62" s="49">
        <v>4000</v>
      </c>
      <c r="F62" s="49"/>
      <c r="G62" s="49">
        <f>E62*D62+F62</f>
        <v>8000</v>
      </c>
      <c r="H62" s="49"/>
      <c r="I62" s="50"/>
    </row>
    <row r="63" spans="1:9" x14ac:dyDescent="0.3">
      <c r="A63" s="47"/>
      <c r="B63" s="47" t="s">
        <v>14</v>
      </c>
      <c r="C63" s="103" t="s">
        <v>81</v>
      </c>
      <c r="D63" s="104">
        <v>14</v>
      </c>
      <c r="E63" s="105">
        <v>1400</v>
      </c>
      <c r="F63" s="105"/>
      <c r="G63" s="105">
        <f>E63*D63+F63</f>
        <v>19600</v>
      </c>
      <c r="H63" s="105"/>
      <c r="I63" s="106"/>
    </row>
    <row r="64" spans="1:9" x14ac:dyDescent="0.3">
      <c r="A64" s="102"/>
      <c r="B64" s="108" t="s">
        <v>18</v>
      </c>
      <c r="C64" s="41" t="s">
        <v>82</v>
      </c>
      <c r="D64" s="109">
        <v>1</v>
      </c>
      <c r="E64" s="110">
        <v>54000</v>
      </c>
      <c r="F64" s="110"/>
      <c r="G64" s="110">
        <f>E64*D64+F64</f>
        <v>54000</v>
      </c>
      <c r="H64" s="25" t="s">
        <v>6</v>
      </c>
      <c r="I64" s="107">
        <f>SUM(G64:G66)</f>
        <v>54000</v>
      </c>
    </row>
    <row r="65" spans="1:9" x14ac:dyDescent="0.3">
      <c r="A65" s="102"/>
      <c r="B65" s="108" t="s">
        <v>18</v>
      </c>
      <c r="C65" s="41"/>
      <c r="D65" s="109"/>
      <c r="E65" s="110"/>
      <c r="F65" s="110"/>
      <c r="G65" s="110">
        <f>E65*D65+F65</f>
        <v>0</v>
      </c>
      <c r="H65" s="110"/>
      <c r="I65" s="111"/>
    </row>
    <row r="66" spans="1:9" x14ac:dyDescent="0.3">
      <c r="A66" s="102"/>
      <c r="B66" s="108" t="s">
        <v>18</v>
      </c>
      <c r="C66" s="55"/>
      <c r="D66" s="112"/>
      <c r="E66" s="113"/>
      <c r="F66" s="113"/>
      <c r="G66" s="113">
        <f>E66*D66+F66</f>
        <v>0</v>
      </c>
      <c r="H66" s="113"/>
      <c r="I66" s="95"/>
    </row>
    <row r="67" spans="1:9" x14ac:dyDescent="0.3">
      <c r="B67" s="86"/>
      <c r="C67" s="41"/>
      <c r="D67" s="87"/>
      <c r="E67" s="88"/>
      <c r="F67" s="88"/>
      <c r="G67" s="88"/>
      <c r="H67" s="89"/>
      <c r="I67" s="107"/>
    </row>
    <row r="68" spans="1:9" ht="20.399999999999999" x14ac:dyDescent="0.3">
      <c r="B68" s="86"/>
      <c r="C68" s="86"/>
      <c r="D68" s="87"/>
      <c r="E68" s="88"/>
      <c r="F68" s="88"/>
      <c r="G68" s="88"/>
      <c r="H68" s="89"/>
      <c r="I68" s="101"/>
    </row>
    <row r="69" spans="1:9" ht="20.399999999999999" x14ac:dyDescent="0.3">
      <c r="B69" s="86"/>
      <c r="C69" s="86"/>
      <c r="D69" s="87"/>
      <c r="E69" s="88"/>
      <c r="F69" s="88"/>
      <c r="G69" s="88"/>
      <c r="H69" s="89"/>
      <c r="I69" s="101"/>
    </row>
    <row r="70" spans="1:9" ht="20.399999999999999" x14ac:dyDescent="0.3">
      <c r="B70" s="86"/>
      <c r="C70" s="86"/>
      <c r="D70" s="87"/>
      <c r="E70" s="88"/>
      <c r="F70" s="88"/>
      <c r="G70" s="88"/>
      <c r="H70" s="89"/>
      <c r="I70" s="101"/>
    </row>
    <row r="71" spans="1:9" ht="20.399999999999999" x14ac:dyDescent="0.3">
      <c r="B71" s="86"/>
      <c r="C71" s="86"/>
      <c r="D71" s="87"/>
      <c r="E71" s="88"/>
      <c r="F71" s="88"/>
      <c r="G71" s="88"/>
      <c r="H71" s="89"/>
      <c r="I71" s="101"/>
    </row>
    <row r="72" spans="1:9" ht="20.399999999999999" x14ac:dyDescent="0.3">
      <c r="B72" s="86"/>
      <c r="C72" s="86"/>
      <c r="D72" s="87"/>
      <c r="E72" s="88"/>
      <c r="F72" s="88"/>
      <c r="G72" s="88"/>
      <c r="H72" s="89"/>
      <c r="I72" s="101"/>
    </row>
    <row r="73" spans="1:9" ht="20.399999999999999" x14ac:dyDescent="0.3">
      <c r="B73" s="86"/>
      <c r="C73" s="86"/>
      <c r="D73" s="87"/>
      <c r="E73" s="88"/>
      <c r="F73" s="88"/>
      <c r="G73" s="88"/>
      <c r="H73" s="89"/>
      <c r="I73" s="101"/>
    </row>
    <row r="74" spans="1:9" ht="20.399999999999999" x14ac:dyDescent="0.3">
      <c r="I74" s="18"/>
    </row>
    <row r="75" spans="1:9" ht="20.399999999999999" x14ac:dyDescent="0.3">
      <c r="I75" s="18"/>
    </row>
    <row r="76" spans="1:9" ht="20.399999999999999" x14ac:dyDescent="0.3">
      <c r="I76" s="18"/>
    </row>
    <row r="77" spans="1:9" ht="20.399999999999999" x14ac:dyDescent="0.3">
      <c r="I77" s="18"/>
    </row>
    <row r="78" spans="1:9" ht="20.399999999999999" x14ac:dyDescent="0.3">
      <c r="I78" s="18"/>
    </row>
    <row r="79" spans="1:9" ht="20.399999999999999" x14ac:dyDescent="0.3">
      <c r="I79" s="18"/>
    </row>
    <row r="80" spans="1:9" ht="20.399999999999999" x14ac:dyDescent="0.3">
      <c r="I80" s="18"/>
    </row>
    <row r="81" spans="9:9" ht="20.399999999999999" x14ac:dyDescent="0.3">
      <c r="I81" s="18"/>
    </row>
    <row r="82" spans="9:9" ht="20.399999999999999" x14ac:dyDescent="0.3">
      <c r="I82" s="18"/>
    </row>
    <row r="83" spans="9:9" ht="20.399999999999999" x14ac:dyDescent="0.3">
      <c r="I83" s="18"/>
    </row>
    <row r="84" spans="9:9" ht="20.399999999999999" x14ac:dyDescent="0.3">
      <c r="I84" s="18"/>
    </row>
    <row r="85" spans="9:9" ht="20.399999999999999" x14ac:dyDescent="0.3">
      <c r="I85" s="18"/>
    </row>
    <row r="86" spans="9:9" ht="20.399999999999999" x14ac:dyDescent="0.3">
      <c r="I86" s="18"/>
    </row>
    <row r="87" spans="9:9" ht="20.399999999999999" x14ac:dyDescent="0.3">
      <c r="I87" s="18"/>
    </row>
    <row r="88" spans="9:9" ht="20.399999999999999" x14ac:dyDescent="0.3">
      <c r="I88" s="18"/>
    </row>
    <row r="89" spans="9:9" ht="20.399999999999999" x14ac:dyDescent="0.3">
      <c r="I89" s="18"/>
    </row>
    <row r="90" spans="9:9" ht="20.399999999999999" x14ac:dyDescent="0.3">
      <c r="I90" s="18"/>
    </row>
    <row r="91" spans="9:9" ht="20.399999999999999" x14ac:dyDescent="0.3">
      <c r="I91" s="18"/>
    </row>
    <row r="92" spans="9:9" ht="20.399999999999999" x14ac:dyDescent="0.3">
      <c r="I92" s="18"/>
    </row>
    <row r="93" spans="9:9" ht="20.399999999999999" x14ac:dyDescent="0.3">
      <c r="I93" s="18"/>
    </row>
    <row r="94" spans="9:9" ht="20.399999999999999" x14ac:dyDescent="0.3">
      <c r="I94" s="18"/>
    </row>
  </sheetData>
  <sortState xmlns:xlrd2="http://schemas.microsoft.com/office/spreadsheetml/2017/richdata2" ref="A2:I95">
    <sortCondition ref="B1:B9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Son</dc:creator>
  <cp:keywords/>
  <dc:description/>
  <cp:lastModifiedBy>Le Son</cp:lastModifiedBy>
  <cp:revision/>
  <dcterms:created xsi:type="dcterms:W3CDTF">2023-10-31T03:04:02Z</dcterms:created>
  <dcterms:modified xsi:type="dcterms:W3CDTF">2024-01-28T07:40:53Z</dcterms:modified>
  <cp:category/>
  <cp:contentStatus/>
</cp:coreProperties>
</file>