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iri\Desktop\"/>
    </mc:Choice>
  </mc:AlternateContent>
  <xr:revisionPtr revIDLastSave="0" documentId="13_ncr:1_{44092BD7-D39B-47E9-B94F-C6441EA93B03}" xr6:coauthVersionLast="47" xr6:coauthVersionMax="47" xr10:uidLastSave="{00000000-0000-0000-0000-000000000000}"/>
  <bookViews>
    <workbookView xWindow="-120" yWindow="-120" windowWidth="29040" windowHeight="15720" xr2:uid="{8A1416FE-C096-4B92-AEBE-9BD5AA4E5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" i="1" l="1"/>
  <c r="G54" i="1"/>
  <c r="G53" i="1"/>
  <c r="G52" i="1"/>
  <c r="G51" i="1"/>
  <c r="G50" i="1"/>
  <c r="G49" i="1"/>
  <c r="H49" i="1" s="1"/>
  <c r="F54" i="1"/>
  <c r="F53" i="1"/>
  <c r="H53" i="1" s="1"/>
  <c r="F52" i="1"/>
  <c r="H52" i="1" s="1"/>
  <c r="F51" i="1"/>
  <c r="F50" i="1"/>
  <c r="F49" i="1"/>
  <c r="H50" i="1"/>
  <c r="M36" i="1"/>
  <c r="M8" i="1"/>
  <c r="L8" i="1"/>
  <c r="K8" i="1"/>
  <c r="J8" i="1"/>
  <c r="I8" i="1"/>
  <c r="M4" i="1"/>
  <c r="L4" i="1"/>
  <c r="K4" i="1"/>
  <c r="I4" i="1"/>
  <c r="H51" i="1"/>
  <c r="H54" i="1"/>
  <c r="H55" i="1"/>
  <c r="D45" i="1"/>
  <c r="F45" i="1"/>
  <c r="G45" i="1"/>
  <c r="H45" i="1"/>
  <c r="M44" i="1"/>
  <c r="L44" i="1"/>
  <c r="I44" i="1"/>
  <c r="M41" i="1"/>
  <c r="I41" i="1"/>
  <c r="M40" i="1"/>
  <c r="L40" i="1"/>
  <c r="I40" i="1"/>
  <c r="M35" i="1"/>
  <c r="J35" i="1"/>
  <c r="I35" i="1"/>
  <c r="M34" i="1"/>
  <c r="J34" i="1"/>
  <c r="I34" i="1"/>
  <c r="M33" i="1"/>
  <c r="J33" i="1"/>
  <c r="I33" i="1"/>
  <c r="I31" i="1"/>
  <c r="M31" i="1"/>
  <c r="M20" i="1"/>
  <c r="L20" i="1"/>
  <c r="M17" i="1"/>
  <c r="L17" i="1"/>
  <c r="J30" i="1"/>
  <c r="I30" i="1"/>
  <c r="M23" i="1"/>
  <c r="L23" i="1"/>
  <c r="M22" i="1"/>
  <c r="L22" i="1"/>
  <c r="M21" i="1"/>
  <c r="L21" i="1"/>
  <c r="M19" i="1"/>
  <c r="L19" i="1"/>
  <c r="M15" i="1"/>
  <c r="L15" i="1"/>
  <c r="M38" i="1"/>
  <c r="I38" i="1"/>
  <c r="M37" i="1"/>
  <c r="L37" i="1"/>
  <c r="L16" i="1"/>
  <c r="M16" i="1"/>
  <c r="M14" i="1"/>
  <c r="L14" i="1"/>
  <c r="I14" i="1"/>
  <c r="N29" i="1"/>
  <c r="J29" i="1"/>
  <c r="I29" i="1"/>
  <c r="J28" i="1"/>
  <c r="I28" i="1"/>
  <c r="N28" i="1"/>
  <c r="O27" i="1"/>
  <c r="O45" i="1" s="1"/>
  <c r="N27" i="1"/>
  <c r="K27" i="1"/>
  <c r="K45" i="1" s="1"/>
  <c r="J27" i="1"/>
  <c r="I27" i="1"/>
  <c r="E27" i="1"/>
  <c r="E45" i="1" s="1"/>
  <c r="C11" i="1"/>
  <c r="C45" i="1" s="1"/>
  <c r="M5" i="1"/>
  <c r="L5" i="1"/>
  <c r="M45" i="1" l="1"/>
  <c r="L45" i="1"/>
  <c r="N45" i="1"/>
  <c r="J45" i="1"/>
  <c r="I45" i="1"/>
</calcChain>
</file>

<file path=xl/sharedStrings.xml><?xml version="1.0" encoding="utf-8"?>
<sst xmlns="http://schemas.openxmlformats.org/spreadsheetml/2006/main" count="111" uniqueCount="37">
  <si>
    <t>Subbu</t>
  </si>
  <si>
    <t>KK</t>
  </si>
  <si>
    <t>Sandy</t>
  </si>
  <si>
    <t>Senthil</t>
  </si>
  <si>
    <t>Arun</t>
  </si>
  <si>
    <t>Giri</t>
  </si>
  <si>
    <t>Trip</t>
  </si>
  <si>
    <t>Paid</t>
  </si>
  <si>
    <t>Expense</t>
  </si>
  <si>
    <t>Madhaiyan Evening</t>
  </si>
  <si>
    <t>28th Apr</t>
  </si>
  <si>
    <t>Dinner</t>
  </si>
  <si>
    <t>Sarakku</t>
  </si>
  <si>
    <t>Lunch</t>
  </si>
  <si>
    <t>Petrol</t>
  </si>
  <si>
    <t>Breakfast</t>
  </si>
  <si>
    <t>Magnum</t>
  </si>
  <si>
    <t>Petrol and Toll</t>
  </si>
  <si>
    <t>Travel to Bangalore</t>
  </si>
  <si>
    <t>Travel from Bangalore</t>
  </si>
  <si>
    <t>Hotel</t>
  </si>
  <si>
    <t>Naveen</t>
  </si>
  <si>
    <t>Chetan kadai</t>
  </si>
  <si>
    <t>Uber</t>
  </si>
  <si>
    <t>09th Apr</t>
  </si>
  <si>
    <t>KMS Bus</t>
  </si>
  <si>
    <t>20th Mar</t>
  </si>
  <si>
    <t>Conti</t>
  </si>
  <si>
    <t>Intercity</t>
  </si>
  <si>
    <t>26th Mar</t>
  </si>
  <si>
    <t>CAB</t>
  </si>
  <si>
    <t>KMS Bus cancellation</t>
  </si>
  <si>
    <t>Room rent</t>
  </si>
  <si>
    <t>Andhra Mess</t>
  </si>
  <si>
    <t>Dinner - amaravathi spices</t>
  </si>
  <si>
    <t>Spent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</si>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</sst>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539-3099-4289-8D70-C5F3F8BD11FD}">
  <dimension ref="A1:O55"/>
  <sheetViews>
    <sheetView tabSelected="1" workbookViewId="0">
      <pane ySplit="2" topLeftCell="A25" activePane="bottomLeft" state="frozen"/>
      <selection pane="bottomLeft" activeCell="J49" sqref="J49"/>
    </sheetView>
  </sheetViews>
  <sheetFormatPr defaultRowHeight="15" x14ac:dyDescent="0.25"/>
  <cols>
    <col min="1" max="1" width="8.7109375" bestFit="1" customWidth="1"/>
    <col min="2" max="2" width="24.7109375" bestFit="1" customWidth="1"/>
    <col min="3" max="15" width="13.42578125" customWidth="1"/>
  </cols>
  <sheetData>
    <row r="1" spans="1:15" x14ac:dyDescent="0.25">
      <c r="A1" s="2"/>
      <c r="B1" s="8"/>
      <c r="C1" s="9" t="s">
        <v>7</v>
      </c>
      <c r="D1" s="10"/>
      <c r="E1" s="10"/>
      <c r="F1" s="10"/>
      <c r="G1" s="10"/>
      <c r="H1" s="11"/>
      <c r="I1" s="9" t="s">
        <v>8</v>
      </c>
      <c r="J1" s="10"/>
      <c r="K1" s="10"/>
      <c r="L1" s="10"/>
      <c r="M1" s="10"/>
      <c r="N1" s="10"/>
      <c r="O1" s="11"/>
    </row>
    <row r="2" spans="1:15" x14ac:dyDescent="0.25">
      <c r="A2" s="2" t="s">
        <v>6</v>
      </c>
      <c r="B2" s="8" t="s">
        <v>8</v>
      </c>
      <c r="C2" s="1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13" t="s">
        <v>4</v>
      </c>
      <c r="I2" s="12" t="s">
        <v>0</v>
      </c>
      <c r="J2" s="2" t="s">
        <v>1</v>
      </c>
      <c r="K2" s="2" t="s">
        <v>2</v>
      </c>
      <c r="L2" s="2" t="s">
        <v>3</v>
      </c>
      <c r="M2" s="2" t="s">
        <v>5</v>
      </c>
      <c r="N2" s="2" t="s">
        <v>4</v>
      </c>
      <c r="O2" s="13" t="s">
        <v>21</v>
      </c>
    </row>
    <row r="3" spans="1:15" x14ac:dyDescent="0.25">
      <c r="A3" s="1" t="s">
        <v>10</v>
      </c>
      <c r="B3" s="4" t="s">
        <v>9</v>
      </c>
      <c r="C3" s="14"/>
      <c r="D3" s="6"/>
      <c r="E3" s="6"/>
      <c r="F3" s="6"/>
      <c r="G3" s="6">
        <v>940</v>
      </c>
      <c r="H3" s="15"/>
      <c r="I3" s="14">
        <v>235</v>
      </c>
      <c r="J3" s="6"/>
      <c r="K3" s="6">
        <v>235</v>
      </c>
      <c r="L3" s="6">
        <v>235</v>
      </c>
      <c r="M3" s="6">
        <v>235</v>
      </c>
      <c r="N3" s="6"/>
      <c r="O3" s="15"/>
    </row>
    <row r="4" spans="1:15" x14ac:dyDescent="0.25">
      <c r="A4" s="1" t="s">
        <v>10</v>
      </c>
      <c r="B4" s="4" t="s">
        <v>11</v>
      </c>
      <c r="C4" s="14"/>
      <c r="D4" s="6"/>
      <c r="E4" s="6"/>
      <c r="F4" s="6"/>
      <c r="G4" s="6">
        <v>700</v>
      </c>
      <c r="H4" s="15"/>
      <c r="I4" s="14">
        <f>700/4</f>
        <v>175</v>
      </c>
      <c r="J4" s="6"/>
      <c r="K4" s="14">
        <f>700/4</f>
        <v>175</v>
      </c>
      <c r="L4" s="14">
        <f>700/4</f>
        <v>175</v>
      </c>
      <c r="M4" s="14">
        <f>700/4</f>
        <v>175</v>
      </c>
      <c r="N4" s="6"/>
      <c r="O4" s="15"/>
    </row>
    <row r="5" spans="1:15" x14ac:dyDescent="0.25">
      <c r="A5" s="1" t="s">
        <v>10</v>
      </c>
      <c r="B5" s="4" t="s">
        <v>12</v>
      </c>
      <c r="C5" s="14"/>
      <c r="D5" s="6"/>
      <c r="E5" s="6"/>
      <c r="F5" s="6"/>
      <c r="G5" s="6">
        <v>2484</v>
      </c>
      <c r="H5" s="15"/>
      <c r="I5" s="14">
        <v>702</v>
      </c>
      <c r="J5" s="6"/>
      <c r="K5" s="6">
        <v>702</v>
      </c>
      <c r="L5" s="6">
        <f>(1080/6)*3</f>
        <v>540</v>
      </c>
      <c r="M5" s="6">
        <f>(1080/6)*3</f>
        <v>540</v>
      </c>
      <c r="N5" s="6"/>
      <c r="O5" s="15"/>
    </row>
    <row r="6" spans="1:15" x14ac:dyDescent="0.25">
      <c r="A6" s="1" t="s">
        <v>10</v>
      </c>
      <c r="B6" s="4" t="s">
        <v>11</v>
      </c>
      <c r="C6" s="14"/>
      <c r="D6" s="6"/>
      <c r="E6" s="6"/>
      <c r="F6" s="6">
        <v>390</v>
      </c>
      <c r="G6" s="6"/>
      <c r="H6" s="15"/>
      <c r="I6" s="14">
        <v>78</v>
      </c>
      <c r="J6" s="6">
        <v>78</v>
      </c>
      <c r="K6" s="6">
        <v>78</v>
      </c>
      <c r="L6" s="6">
        <v>78</v>
      </c>
      <c r="M6" s="6">
        <v>78</v>
      </c>
      <c r="N6" s="6"/>
      <c r="O6" s="15"/>
    </row>
    <row r="7" spans="1:15" x14ac:dyDescent="0.25">
      <c r="A7" s="1" t="s">
        <v>10</v>
      </c>
      <c r="B7" s="4" t="s">
        <v>13</v>
      </c>
      <c r="C7" s="14"/>
      <c r="D7" s="6"/>
      <c r="E7" s="6"/>
      <c r="F7" s="6">
        <v>725</v>
      </c>
      <c r="G7" s="6"/>
      <c r="H7" s="15"/>
      <c r="I7" s="14">
        <v>145</v>
      </c>
      <c r="J7" s="6">
        <v>145</v>
      </c>
      <c r="K7" s="6">
        <v>145</v>
      </c>
      <c r="L7" s="6">
        <v>145</v>
      </c>
      <c r="M7" s="6">
        <v>145</v>
      </c>
      <c r="N7" s="6"/>
      <c r="O7" s="15"/>
    </row>
    <row r="8" spans="1:15" x14ac:dyDescent="0.25">
      <c r="A8" s="1" t="s">
        <v>10</v>
      </c>
      <c r="B8" s="4" t="s">
        <v>15</v>
      </c>
      <c r="C8" s="14"/>
      <c r="D8" s="6"/>
      <c r="E8" s="6">
        <v>435</v>
      </c>
      <c r="F8" s="6"/>
      <c r="G8" s="6"/>
      <c r="H8" s="15"/>
      <c r="I8" s="14">
        <f>435/5</f>
        <v>87</v>
      </c>
      <c r="J8" s="14">
        <f t="shared" ref="J8:M8" si="0">435/5</f>
        <v>87</v>
      </c>
      <c r="K8" s="14">
        <f t="shared" si="0"/>
        <v>87</v>
      </c>
      <c r="L8" s="14">
        <f t="shared" si="0"/>
        <v>87</v>
      </c>
      <c r="M8" s="14">
        <f t="shared" si="0"/>
        <v>87</v>
      </c>
      <c r="N8" s="6"/>
      <c r="O8" s="15"/>
    </row>
    <row r="9" spans="1:15" x14ac:dyDescent="0.25">
      <c r="A9" s="1" t="s">
        <v>10</v>
      </c>
      <c r="B9" s="4" t="s">
        <v>16</v>
      </c>
      <c r="C9" s="14"/>
      <c r="D9" s="6"/>
      <c r="E9" s="6">
        <v>1210</v>
      </c>
      <c r="F9" s="6"/>
      <c r="G9" s="6"/>
      <c r="H9" s="15"/>
      <c r="I9" s="14">
        <v>504</v>
      </c>
      <c r="J9" s="6"/>
      <c r="K9" s="6"/>
      <c r="L9" s="6">
        <v>202</v>
      </c>
      <c r="M9" s="6">
        <v>504</v>
      </c>
      <c r="N9" s="6"/>
      <c r="O9" s="15"/>
    </row>
    <row r="10" spans="1:15" x14ac:dyDescent="0.25">
      <c r="A10" s="1" t="s">
        <v>10</v>
      </c>
      <c r="B10" s="4" t="s">
        <v>14</v>
      </c>
      <c r="C10" s="14"/>
      <c r="D10" s="6"/>
      <c r="E10" s="6"/>
      <c r="F10" s="6">
        <v>4339</v>
      </c>
      <c r="G10" s="6"/>
      <c r="H10" s="15"/>
      <c r="I10" s="14"/>
      <c r="J10" s="6"/>
      <c r="K10" s="6"/>
      <c r="L10" s="6"/>
      <c r="M10" s="6"/>
      <c r="N10" s="6"/>
      <c r="O10" s="15"/>
    </row>
    <row r="11" spans="1:15" x14ac:dyDescent="0.25">
      <c r="A11" s="1" t="s">
        <v>10</v>
      </c>
      <c r="B11" s="4" t="s">
        <v>17</v>
      </c>
      <c r="C11" s="14">
        <f>1500+800</f>
        <v>2300</v>
      </c>
      <c r="D11" s="6"/>
      <c r="E11" s="6"/>
      <c r="F11" s="6"/>
      <c r="G11" s="6"/>
      <c r="H11" s="15"/>
      <c r="I11" s="14"/>
      <c r="J11" s="6"/>
      <c r="K11" s="6"/>
      <c r="L11" s="6"/>
      <c r="M11" s="6"/>
      <c r="N11" s="6"/>
      <c r="O11" s="15"/>
    </row>
    <row r="12" spans="1:15" x14ac:dyDescent="0.25">
      <c r="A12" s="1" t="s">
        <v>10</v>
      </c>
      <c r="B12" s="4" t="s">
        <v>18</v>
      </c>
      <c r="C12" s="14"/>
      <c r="D12" s="6"/>
      <c r="E12" s="6"/>
      <c r="F12" s="6"/>
      <c r="G12" s="6"/>
      <c r="H12" s="15"/>
      <c r="I12" s="14">
        <v>830</v>
      </c>
      <c r="J12" s="6"/>
      <c r="K12" s="6">
        <v>830</v>
      </c>
      <c r="L12" s="6">
        <v>830</v>
      </c>
      <c r="M12" s="6">
        <v>830</v>
      </c>
      <c r="N12" s="6"/>
      <c r="O12" s="15"/>
    </row>
    <row r="13" spans="1:15" x14ac:dyDescent="0.25">
      <c r="A13" s="1" t="s">
        <v>10</v>
      </c>
      <c r="B13" s="4" t="s">
        <v>19</v>
      </c>
      <c r="C13" s="14"/>
      <c r="D13" s="6"/>
      <c r="E13" s="6"/>
      <c r="F13" s="6"/>
      <c r="G13" s="6"/>
      <c r="H13" s="15"/>
      <c r="I13" s="14">
        <v>664</v>
      </c>
      <c r="J13" s="6">
        <v>664</v>
      </c>
      <c r="K13" s="6">
        <v>664</v>
      </c>
      <c r="L13" s="6">
        <v>664</v>
      </c>
      <c r="M13" s="6">
        <v>664</v>
      </c>
      <c r="N13" s="6"/>
      <c r="O13" s="15"/>
    </row>
    <row r="14" spans="1:15" x14ac:dyDescent="0.25">
      <c r="A14" s="1" t="s">
        <v>10</v>
      </c>
      <c r="B14" s="4" t="s">
        <v>15</v>
      </c>
      <c r="C14" s="14">
        <v>246</v>
      </c>
      <c r="D14" s="6"/>
      <c r="E14" s="6"/>
      <c r="F14" s="6"/>
      <c r="G14" s="6"/>
      <c r="H14" s="15"/>
      <c r="I14" s="14">
        <f>246/3</f>
        <v>82</v>
      </c>
      <c r="J14" s="6"/>
      <c r="K14" s="6"/>
      <c r="L14" s="6">
        <f>246/3</f>
        <v>82</v>
      </c>
      <c r="M14" s="6">
        <f>246/3</f>
        <v>82</v>
      </c>
      <c r="N14" s="6"/>
      <c r="O14" s="15"/>
    </row>
    <row r="15" spans="1:15" x14ac:dyDescent="0.25">
      <c r="A15" s="1" t="s">
        <v>10</v>
      </c>
      <c r="B15" s="4" t="s">
        <v>31</v>
      </c>
      <c r="C15" s="14"/>
      <c r="D15" s="6"/>
      <c r="E15" s="6"/>
      <c r="F15" s="6"/>
      <c r="G15" s="6">
        <v>181</v>
      </c>
      <c r="H15" s="15"/>
      <c r="I15" s="14"/>
      <c r="J15" s="6"/>
      <c r="K15" s="6"/>
      <c r="L15" s="6">
        <f>181/2</f>
        <v>90.5</v>
      </c>
      <c r="M15" s="6">
        <f>181/2</f>
        <v>90.5</v>
      </c>
      <c r="N15" s="6"/>
      <c r="O15" s="15"/>
    </row>
    <row r="16" spans="1:15" x14ac:dyDescent="0.25">
      <c r="A16" s="1" t="s">
        <v>24</v>
      </c>
      <c r="B16" s="4" t="s">
        <v>25</v>
      </c>
      <c r="C16" s="14"/>
      <c r="D16" s="6"/>
      <c r="E16" s="6"/>
      <c r="F16" s="6"/>
      <c r="G16" s="6">
        <v>1563</v>
      </c>
      <c r="H16" s="15"/>
      <c r="I16" s="14"/>
      <c r="J16" s="6"/>
      <c r="K16" s="6"/>
      <c r="L16" s="6">
        <f>1563/2</f>
        <v>781.5</v>
      </c>
      <c r="M16" s="6">
        <f>1563/2</f>
        <v>781.5</v>
      </c>
      <c r="N16" s="6"/>
      <c r="O16" s="15"/>
    </row>
    <row r="17" spans="1:15" x14ac:dyDescent="0.25">
      <c r="A17" s="1" t="s">
        <v>24</v>
      </c>
      <c r="B17" s="4" t="s">
        <v>15</v>
      </c>
      <c r="C17" s="14"/>
      <c r="D17" s="6"/>
      <c r="E17" s="6"/>
      <c r="F17" s="6"/>
      <c r="G17" s="6">
        <v>341</v>
      </c>
      <c r="H17" s="15"/>
      <c r="I17" s="14"/>
      <c r="J17" s="6"/>
      <c r="K17" s="6"/>
      <c r="L17" s="6">
        <f>341/2</f>
        <v>170.5</v>
      </c>
      <c r="M17" s="6">
        <f>341/2</f>
        <v>170.5</v>
      </c>
      <c r="N17" s="6"/>
      <c r="O17" s="15"/>
    </row>
    <row r="18" spans="1:15" x14ac:dyDescent="0.25">
      <c r="A18" s="1" t="s">
        <v>24</v>
      </c>
      <c r="B18" s="4" t="s">
        <v>32</v>
      </c>
      <c r="C18" s="14"/>
      <c r="D18" s="6"/>
      <c r="E18" s="6"/>
      <c r="F18" s="6"/>
      <c r="G18" s="6">
        <v>1500</v>
      </c>
      <c r="H18" s="15"/>
      <c r="I18" s="14"/>
      <c r="J18" s="6"/>
      <c r="K18" s="6"/>
      <c r="L18" s="6">
        <v>750</v>
      </c>
      <c r="M18" s="6">
        <v>750</v>
      </c>
      <c r="N18" s="6"/>
      <c r="O18" s="15"/>
    </row>
    <row r="19" spans="1:15" x14ac:dyDescent="0.25">
      <c r="A19" s="1" t="s">
        <v>24</v>
      </c>
      <c r="B19" s="4" t="s">
        <v>30</v>
      </c>
      <c r="C19" s="14"/>
      <c r="D19" s="6"/>
      <c r="E19" s="6"/>
      <c r="F19" s="6"/>
      <c r="G19" s="6">
        <v>108</v>
      </c>
      <c r="H19" s="15"/>
      <c r="I19" s="14"/>
      <c r="J19" s="6"/>
      <c r="K19" s="6"/>
      <c r="L19" s="6">
        <f>108/2</f>
        <v>54</v>
      </c>
      <c r="M19" s="6">
        <f>108/2</f>
        <v>54</v>
      </c>
      <c r="N19" s="6"/>
      <c r="O19" s="15"/>
    </row>
    <row r="20" spans="1:15" x14ac:dyDescent="0.25">
      <c r="A20" s="1" t="s">
        <v>24</v>
      </c>
      <c r="B20" s="4" t="s">
        <v>30</v>
      </c>
      <c r="C20" s="14"/>
      <c r="D20" s="6"/>
      <c r="E20" s="6"/>
      <c r="F20" s="6"/>
      <c r="G20" s="6">
        <v>108</v>
      </c>
      <c r="H20" s="15"/>
      <c r="I20" s="14"/>
      <c r="J20" s="6"/>
      <c r="K20" s="6"/>
      <c r="L20" s="6">
        <f>108/2</f>
        <v>54</v>
      </c>
      <c r="M20" s="6">
        <f>108/2</f>
        <v>54</v>
      </c>
      <c r="N20" s="6"/>
      <c r="O20" s="15"/>
    </row>
    <row r="21" spans="1:15" x14ac:dyDescent="0.25">
      <c r="A21" s="1" t="s">
        <v>24</v>
      </c>
      <c r="B21" s="4" t="s">
        <v>15</v>
      </c>
      <c r="C21" s="14"/>
      <c r="D21" s="6"/>
      <c r="E21" s="6"/>
      <c r="F21" s="6"/>
      <c r="G21" s="6">
        <v>140</v>
      </c>
      <c r="H21" s="15"/>
      <c r="I21" s="14"/>
      <c r="J21" s="6"/>
      <c r="K21" s="6"/>
      <c r="L21" s="6">
        <f>140/2</f>
        <v>70</v>
      </c>
      <c r="M21" s="6">
        <f>140/2</f>
        <v>70</v>
      </c>
      <c r="N21" s="6"/>
      <c r="O21" s="15"/>
    </row>
    <row r="22" spans="1:15" x14ac:dyDescent="0.25">
      <c r="A22" s="1" t="s">
        <v>24</v>
      </c>
      <c r="B22" s="4" t="s">
        <v>15</v>
      </c>
      <c r="C22" s="14"/>
      <c r="D22" s="6"/>
      <c r="E22" s="6"/>
      <c r="F22" s="6"/>
      <c r="G22" s="6">
        <v>110</v>
      </c>
      <c r="H22" s="15"/>
      <c r="I22" s="14"/>
      <c r="J22" s="6"/>
      <c r="K22" s="6"/>
      <c r="L22" s="6">
        <f>110/2</f>
        <v>55</v>
      </c>
      <c r="M22" s="6">
        <f>110/2</f>
        <v>55</v>
      </c>
      <c r="N22" s="6"/>
      <c r="O22" s="15"/>
    </row>
    <row r="23" spans="1:15" x14ac:dyDescent="0.25">
      <c r="A23" s="1" t="s">
        <v>24</v>
      </c>
      <c r="B23" s="4" t="s">
        <v>13</v>
      </c>
      <c r="C23" s="14"/>
      <c r="D23" s="6"/>
      <c r="E23" s="6"/>
      <c r="F23" s="6"/>
      <c r="G23" s="6">
        <v>190</v>
      </c>
      <c r="H23" s="15"/>
      <c r="I23" s="14"/>
      <c r="J23" s="6"/>
      <c r="K23" s="6"/>
      <c r="L23" s="6">
        <f>190/2</f>
        <v>95</v>
      </c>
      <c r="M23" s="6">
        <f>190/2</f>
        <v>95</v>
      </c>
      <c r="N23" s="6"/>
      <c r="O23" s="15"/>
    </row>
    <row r="24" spans="1:15" x14ac:dyDescent="0.25">
      <c r="A24" s="1" t="s">
        <v>24</v>
      </c>
      <c r="B24" s="4" t="s">
        <v>33</v>
      </c>
      <c r="C24" s="14"/>
      <c r="D24" s="6"/>
      <c r="E24" s="6"/>
      <c r="F24" s="6"/>
      <c r="G24" s="6">
        <v>400</v>
      </c>
      <c r="H24" s="15"/>
      <c r="I24" s="14"/>
      <c r="J24" s="6"/>
      <c r="K24" s="6"/>
      <c r="L24" s="6">
        <v>200</v>
      </c>
      <c r="M24" s="6">
        <v>200</v>
      </c>
      <c r="N24" s="6"/>
      <c r="O24" s="15"/>
    </row>
    <row r="25" spans="1:15" x14ac:dyDescent="0.25">
      <c r="A25" s="1" t="s">
        <v>24</v>
      </c>
      <c r="B25" s="4" t="s">
        <v>12</v>
      </c>
      <c r="C25" s="14"/>
      <c r="D25" s="6"/>
      <c r="E25" s="6"/>
      <c r="F25" s="6">
        <v>470</v>
      </c>
      <c r="G25" s="6"/>
      <c r="H25" s="15"/>
      <c r="I25" s="14"/>
      <c r="J25" s="6"/>
      <c r="K25" s="6"/>
      <c r="L25" s="6"/>
      <c r="M25" s="6">
        <v>470</v>
      </c>
      <c r="N25" s="6"/>
      <c r="O25" s="15"/>
    </row>
    <row r="26" spans="1:15" x14ac:dyDescent="0.25">
      <c r="A26" s="1" t="s">
        <v>29</v>
      </c>
      <c r="B26" s="4" t="s">
        <v>20</v>
      </c>
      <c r="C26" s="14"/>
      <c r="D26" s="6"/>
      <c r="E26" s="6"/>
      <c r="F26" s="6"/>
      <c r="G26" s="6"/>
      <c r="H26" s="15">
        <v>3000</v>
      </c>
      <c r="I26" s="14">
        <v>1500</v>
      </c>
      <c r="J26" s="6">
        <v>1500</v>
      </c>
      <c r="K26" s="6"/>
      <c r="L26" s="6"/>
      <c r="M26" s="6"/>
      <c r="N26" s="6"/>
      <c r="O26" s="15"/>
    </row>
    <row r="27" spans="1:15" x14ac:dyDescent="0.25">
      <c r="A27" s="1" t="s">
        <v>29</v>
      </c>
      <c r="B27" s="4" t="s">
        <v>17</v>
      </c>
      <c r="C27" s="14"/>
      <c r="D27" s="6"/>
      <c r="E27" s="6">
        <f>3500+550</f>
        <v>4050</v>
      </c>
      <c r="F27" s="6"/>
      <c r="G27" s="6"/>
      <c r="H27" s="15"/>
      <c r="I27" s="14">
        <f>4050/5</f>
        <v>810</v>
      </c>
      <c r="J27" s="6">
        <f>4050/5</f>
        <v>810</v>
      </c>
      <c r="K27" s="6">
        <f>4050/5</f>
        <v>810</v>
      </c>
      <c r="L27" s="6"/>
      <c r="M27" s="6"/>
      <c r="N27" s="6">
        <f>4050/5</f>
        <v>810</v>
      </c>
      <c r="O27" s="15">
        <f>4050/5</f>
        <v>810</v>
      </c>
    </row>
    <row r="28" spans="1:15" x14ac:dyDescent="0.25">
      <c r="A28" s="1" t="s">
        <v>29</v>
      </c>
      <c r="B28" s="4" t="s">
        <v>22</v>
      </c>
      <c r="C28" s="14">
        <v>800</v>
      </c>
      <c r="D28" s="6"/>
      <c r="E28" s="6"/>
      <c r="F28" s="6"/>
      <c r="G28" s="6"/>
      <c r="H28" s="15"/>
      <c r="I28" s="14">
        <f>800/3</f>
        <v>266.66666666666669</v>
      </c>
      <c r="J28" s="6">
        <f>800/3</f>
        <v>266.66666666666669</v>
      </c>
      <c r="K28" s="6"/>
      <c r="L28" s="6"/>
      <c r="M28" s="6"/>
      <c r="N28" s="6">
        <f>800/3</f>
        <v>266.66666666666669</v>
      </c>
      <c r="O28" s="15"/>
    </row>
    <row r="29" spans="1:15" x14ac:dyDescent="0.25">
      <c r="A29" s="1" t="s">
        <v>29</v>
      </c>
      <c r="B29" s="4" t="s">
        <v>23</v>
      </c>
      <c r="C29" s="14">
        <v>122</v>
      </c>
      <c r="D29" s="6"/>
      <c r="E29" s="6"/>
      <c r="F29" s="6"/>
      <c r="G29" s="6"/>
      <c r="H29" s="15"/>
      <c r="I29" s="14">
        <f>122/3</f>
        <v>40.666666666666664</v>
      </c>
      <c r="J29" s="6">
        <f>122/3</f>
        <v>40.666666666666664</v>
      </c>
      <c r="K29" s="6"/>
      <c r="L29" s="6"/>
      <c r="M29" s="6"/>
      <c r="N29" s="6">
        <f>122/3</f>
        <v>40.666666666666664</v>
      </c>
      <c r="O29" s="15"/>
    </row>
    <row r="30" spans="1:15" x14ac:dyDescent="0.25">
      <c r="A30" s="1" t="s">
        <v>29</v>
      </c>
      <c r="B30" s="4" t="s">
        <v>13</v>
      </c>
      <c r="C30" s="14"/>
      <c r="D30" s="6"/>
      <c r="E30" s="6"/>
      <c r="F30" s="6"/>
      <c r="G30" s="6">
        <v>520</v>
      </c>
      <c r="H30" s="15"/>
      <c r="I30" s="14">
        <f>520/4</f>
        <v>130</v>
      </c>
      <c r="J30" s="6">
        <f>520/4</f>
        <v>130</v>
      </c>
      <c r="K30" s="6"/>
      <c r="L30" s="6"/>
      <c r="M30" s="6">
        <v>260</v>
      </c>
      <c r="N30" s="6"/>
      <c r="O30" s="15"/>
    </row>
    <row r="31" spans="1:15" x14ac:dyDescent="0.25">
      <c r="A31" s="3" t="s">
        <v>29</v>
      </c>
      <c r="B31" s="5" t="s">
        <v>15</v>
      </c>
      <c r="C31" s="14"/>
      <c r="D31" s="6"/>
      <c r="E31" s="6"/>
      <c r="F31" s="6"/>
      <c r="G31" s="6">
        <v>323</v>
      </c>
      <c r="H31" s="15"/>
      <c r="I31" s="14">
        <f>323/2</f>
        <v>161.5</v>
      </c>
      <c r="J31" s="6"/>
      <c r="K31" s="6"/>
      <c r="L31" s="6"/>
      <c r="M31" s="6">
        <f>323/2</f>
        <v>161.5</v>
      </c>
      <c r="N31" s="6"/>
      <c r="O31" s="15"/>
    </row>
    <row r="32" spans="1:15" x14ac:dyDescent="0.25">
      <c r="A32" s="3" t="s">
        <v>29</v>
      </c>
      <c r="B32" s="5" t="s">
        <v>30</v>
      </c>
      <c r="C32" s="14"/>
      <c r="D32" s="6"/>
      <c r="E32" s="6"/>
      <c r="F32" s="6"/>
      <c r="G32" s="6">
        <v>108</v>
      </c>
      <c r="H32" s="15"/>
      <c r="I32" s="14">
        <v>54</v>
      </c>
      <c r="J32" s="6"/>
      <c r="K32" s="6"/>
      <c r="L32" s="6"/>
      <c r="M32" s="6">
        <v>54</v>
      </c>
      <c r="N32" s="6"/>
      <c r="O32" s="15"/>
    </row>
    <row r="33" spans="1:15" x14ac:dyDescent="0.25">
      <c r="A33" s="3" t="s">
        <v>29</v>
      </c>
      <c r="B33" s="5" t="s">
        <v>15</v>
      </c>
      <c r="C33" s="14"/>
      <c r="D33" s="6"/>
      <c r="E33" s="6"/>
      <c r="F33" s="6"/>
      <c r="G33" s="7">
        <v>210</v>
      </c>
      <c r="H33" s="15"/>
      <c r="I33" s="14">
        <f>210/3</f>
        <v>70</v>
      </c>
      <c r="J33" s="6">
        <f>210/3</f>
        <v>70</v>
      </c>
      <c r="K33" s="6"/>
      <c r="L33" s="6"/>
      <c r="M33" s="6">
        <f>210/3</f>
        <v>70</v>
      </c>
      <c r="N33" s="6"/>
      <c r="O33" s="15"/>
    </row>
    <row r="34" spans="1:15" x14ac:dyDescent="0.25">
      <c r="A34" s="3" t="s">
        <v>29</v>
      </c>
      <c r="B34" s="5" t="s">
        <v>11</v>
      </c>
      <c r="C34" s="14"/>
      <c r="D34" s="6"/>
      <c r="E34" s="6"/>
      <c r="F34" s="6"/>
      <c r="G34" s="7">
        <v>760</v>
      </c>
      <c r="H34" s="15"/>
      <c r="I34" s="14">
        <f>760/3</f>
        <v>253.33333333333334</v>
      </c>
      <c r="J34" s="6">
        <f>760/3</f>
        <v>253.33333333333334</v>
      </c>
      <c r="K34" s="6"/>
      <c r="L34" s="6"/>
      <c r="M34" s="6">
        <f>760/3</f>
        <v>253.33333333333334</v>
      </c>
      <c r="N34" s="6"/>
      <c r="O34" s="15"/>
    </row>
    <row r="35" spans="1:15" x14ac:dyDescent="0.25">
      <c r="A35" s="3" t="s">
        <v>29</v>
      </c>
      <c r="B35" s="5" t="s">
        <v>30</v>
      </c>
      <c r="C35" s="14"/>
      <c r="D35" s="6"/>
      <c r="E35" s="6"/>
      <c r="F35" s="6"/>
      <c r="G35" s="7">
        <v>108</v>
      </c>
      <c r="H35" s="15"/>
      <c r="I35" s="14">
        <f>108/3</f>
        <v>36</v>
      </c>
      <c r="J35" s="6">
        <f>108/3</f>
        <v>36</v>
      </c>
      <c r="K35" s="6"/>
      <c r="L35" s="6"/>
      <c r="M35" s="6">
        <f>108/3</f>
        <v>36</v>
      </c>
      <c r="N35" s="6"/>
      <c r="O35" s="15"/>
    </row>
    <row r="36" spans="1:15" x14ac:dyDescent="0.25">
      <c r="A36" s="3" t="s">
        <v>29</v>
      </c>
      <c r="B36" s="4" t="s">
        <v>12</v>
      </c>
      <c r="C36" s="14"/>
      <c r="D36" s="6"/>
      <c r="E36" s="6"/>
      <c r="F36" s="6"/>
      <c r="G36" s="7">
        <v>1929</v>
      </c>
      <c r="H36" s="15"/>
      <c r="I36" s="14">
        <v>360</v>
      </c>
      <c r="J36" s="6">
        <v>130</v>
      </c>
      <c r="K36" s="6"/>
      <c r="L36" s="6"/>
      <c r="M36" s="6">
        <f>G36-SUM(I36:J36)</f>
        <v>1439</v>
      </c>
      <c r="N36" s="6"/>
      <c r="O36" s="15"/>
    </row>
    <row r="37" spans="1:15" x14ac:dyDescent="0.25">
      <c r="A37" s="1" t="s">
        <v>26</v>
      </c>
      <c r="B37" s="4" t="s">
        <v>27</v>
      </c>
      <c r="C37" s="14"/>
      <c r="D37" s="6"/>
      <c r="E37" s="6"/>
      <c r="F37" s="6"/>
      <c r="G37" s="6">
        <v>1133</v>
      </c>
      <c r="H37" s="15"/>
      <c r="I37" s="14"/>
      <c r="J37" s="6"/>
      <c r="K37" s="6"/>
      <c r="L37" s="6">
        <f>1133/2</f>
        <v>566.5</v>
      </c>
      <c r="M37" s="6">
        <f>1133/2</f>
        <v>566.5</v>
      </c>
      <c r="N37" s="6"/>
      <c r="O37" s="15"/>
    </row>
    <row r="38" spans="1:15" x14ac:dyDescent="0.25">
      <c r="A38" s="1" t="s">
        <v>26</v>
      </c>
      <c r="B38" s="4" t="s">
        <v>28</v>
      </c>
      <c r="C38" s="14"/>
      <c r="D38" s="6"/>
      <c r="E38" s="6"/>
      <c r="F38" s="6"/>
      <c r="G38" s="6">
        <v>1236</v>
      </c>
      <c r="H38" s="15"/>
      <c r="I38" s="14">
        <f>1236/2</f>
        <v>618</v>
      </c>
      <c r="J38" s="6"/>
      <c r="K38" s="6"/>
      <c r="L38" s="6"/>
      <c r="M38" s="6">
        <f>1236/2</f>
        <v>618</v>
      </c>
      <c r="N38" s="6"/>
      <c r="O38" s="15"/>
    </row>
    <row r="39" spans="1:15" x14ac:dyDescent="0.25">
      <c r="A39" s="1" t="s">
        <v>26</v>
      </c>
      <c r="B39" s="4" t="s">
        <v>13</v>
      </c>
      <c r="C39" s="14"/>
      <c r="D39" s="6"/>
      <c r="E39" s="6"/>
      <c r="F39" s="6"/>
      <c r="G39" s="6">
        <v>220</v>
      </c>
      <c r="H39" s="15"/>
      <c r="I39" s="14">
        <v>110</v>
      </c>
      <c r="J39" s="6"/>
      <c r="K39" s="6"/>
      <c r="L39" s="6"/>
      <c r="M39" s="6">
        <v>110</v>
      </c>
      <c r="N39" s="6"/>
      <c r="O39" s="15"/>
    </row>
    <row r="40" spans="1:15" x14ac:dyDescent="0.25">
      <c r="A40" s="1" t="s">
        <v>26</v>
      </c>
      <c r="B40" s="4" t="s">
        <v>15</v>
      </c>
      <c r="C40" s="14"/>
      <c r="D40" s="6"/>
      <c r="E40" s="6"/>
      <c r="F40" s="6"/>
      <c r="G40" s="6">
        <v>527</v>
      </c>
      <c r="H40" s="15"/>
      <c r="I40" s="14">
        <f>527/3</f>
        <v>175.66666666666666</v>
      </c>
      <c r="J40" s="6"/>
      <c r="K40" s="6"/>
      <c r="L40" s="6">
        <f>527/3</f>
        <v>175.66666666666666</v>
      </c>
      <c r="M40" s="6">
        <f>527/3</f>
        <v>175.66666666666666</v>
      </c>
      <c r="N40" s="6"/>
      <c r="O40" s="15"/>
    </row>
    <row r="41" spans="1:15" x14ac:dyDescent="0.25">
      <c r="A41" s="1" t="s">
        <v>26</v>
      </c>
      <c r="B41" s="4" t="s">
        <v>34</v>
      </c>
      <c r="C41" s="14"/>
      <c r="D41" s="6"/>
      <c r="E41" s="6"/>
      <c r="F41" s="6"/>
      <c r="G41" s="6">
        <v>587</v>
      </c>
      <c r="H41" s="15"/>
      <c r="I41" s="14">
        <f>587/2</f>
        <v>293.5</v>
      </c>
      <c r="J41" s="6"/>
      <c r="K41" s="6"/>
      <c r="L41" s="6"/>
      <c r="M41" s="6">
        <f>587/2</f>
        <v>293.5</v>
      </c>
      <c r="N41" s="6"/>
      <c r="O41" s="15"/>
    </row>
    <row r="42" spans="1:15" x14ac:dyDescent="0.25">
      <c r="A42" s="1" t="s">
        <v>26</v>
      </c>
      <c r="B42" s="4" t="s">
        <v>32</v>
      </c>
      <c r="C42" s="14"/>
      <c r="D42" s="6"/>
      <c r="E42" s="6"/>
      <c r="F42" s="6"/>
      <c r="G42" s="6">
        <v>3000</v>
      </c>
      <c r="H42" s="15"/>
      <c r="I42" s="14">
        <v>1500</v>
      </c>
      <c r="J42" s="6"/>
      <c r="K42" s="6"/>
      <c r="L42" s="6">
        <v>750</v>
      </c>
      <c r="M42" s="6">
        <v>750</v>
      </c>
      <c r="N42" s="6"/>
      <c r="O42" s="15"/>
    </row>
    <row r="43" spans="1:15" x14ac:dyDescent="0.25">
      <c r="A43" s="1" t="s">
        <v>26</v>
      </c>
      <c r="B43" s="4" t="s">
        <v>12</v>
      </c>
      <c r="C43" s="14">
        <v>705</v>
      </c>
      <c r="D43" s="6"/>
      <c r="E43" s="6"/>
      <c r="F43" s="6"/>
      <c r="G43" s="6"/>
      <c r="H43" s="15"/>
      <c r="I43" s="14"/>
      <c r="J43" s="6"/>
      <c r="K43" s="6"/>
      <c r="L43" s="6">
        <v>235</v>
      </c>
      <c r="M43" s="6">
        <v>470</v>
      </c>
      <c r="N43" s="6"/>
      <c r="O43" s="15"/>
    </row>
    <row r="44" spans="1:15" x14ac:dyDescent="0.25">
      <c r="A44" s="1" t="s">
        <v>26</v>
      </c>
      <c r="B44" s="4" t="s">
        <v>30</v>
      </c>
      <c r="C44" s="14">
        <v>110</v>
      </c>
      <c r="D44" s="6"/>
      <c r="E44" s="6"/>
      <c r="F44" s="6"/>
      <c r="G44" s="6"/>
      <c r="H44" s="15"/>
      <c r="I44" s="14">
        <f>110/3</f>
        <v>36.666666666666664</v>
      </c>
      <c r="J44" s="6"/>
      <c r="K44" s="6"/>
      <c r="L44" s="6">
        <f>110/3</f>
        <v>36.666666666666664</v>
      </c>
      <c r="M44" s="6">
        <f>110/3</f>
        <v>36.666666666666664</v>
      </c>
      <c r="N44" s="6"/>
      <c r="O44" s="15"/>
    </row>
    <row r="45" spans="1:15" ht="15.75" thickBot="1" x14ac:dyDescent="0.3">
      <c r="C45" s="16">
        <f>SUM(C3:C44)</f>
        <v>4283</v>
      </c>
      <c r="D45" s="17">
        <f>SUM(D3:D44)</f>
        <v>0</v>
      </c>
      <c r="E45" s="17">
        <f>SUM(E3:E44)</f>
        <v>5695</v>
      </c>
      <c r="F45" s="17">
        <f>SUM(F3:F44)</f>
        <v>5924</v>
      </c>
      <c r="G45" s="17">
        <f>SUM(G3:G44)</f>
        <v>19426</v>
      </c>
      <c r="H45" s="18">
        <f>SUM(H3:H44)</f>
        <v>3000</v>
      </c>
      <c r="I45" s="16">
        <f>SUM(I3:I44)</f>
        <v>9918</v>
      </c>
      <c r="J45" s="17">
        <f>SUM(J3:J44)</f>
        <v>4210.6666666666661</v>
      </c>
      <c r="K45" s="17">
        <f>SUM(K3:K44)</f>
        <v>3726</v>
      </c>
      <c r="L45" s="17">
        <f>SUM(L3:L44)</f>
        <v>7122.3333333333339</v>
      </c>
      <c r="M45" s="17">
        <f>SUM(M3:M44)</f>
        <v>11424.666666666664</v>
      </c>
      <c r="N45" s="17">
        <f>SUM(N3:N44)</f>
        <v>1117.3333333333335</v>
      </c>
      <c r="O45" s="18">
        <f>SUM(O3:O44)</f>
        <v>810</v>
      </c>
    </row>
    <row r="48" spans="1:15" x14ac:dyDescent="0.25">
      <c r="E48" s="2"/>
      <c r="F48" s="2" t="s">
        <v>35</v>
      </c>
      <c r="G48" s="2" t="s">
        <v>8</v>
      </c>
      <c r="H48" s="2" t="s">
        <v>36</v>
      </c>
    </row>
    <row r="49" spans="5:8" x14ac:dyDescent="0.25">
      <c r="E49" s="2" t="s">
        <v>0</v>
      </c>
      <c r="F49" s="6">
        <f>C45</f>
        <v>4283</v>
      </c>
      <c r="G49" s="6">
        <f>I45</f>
        <v>9918</v>
      </c>
      <c r="H49" s="6">
        <f>G49-F49</f>
        <v>5635</v>
      </c>
    </row>
    <row r="50" spans="5:8" x14ac:dyDescent="0.25">
      <c r="E50" s="2" t="s">
        <v>1</v>
      </c>
      <c r="F50" s="6">
        <f>D45</f>
        <v>0</v>
      </c>
      <c r="G50" s="6">
        <f>J45</f>
        <v>4210.6666666666661</v>
      </c>
      <c r="H50" s="6">
        <f t="shared" ref="H50:H55" si="1">G50-F50</f>
        <v>4210.6666666666661</v>
      </c>
    </row>
    <row r="51" spans="5:8" x14ac:dyDescent="0.25">
      <c r="E51" s="2" t="s">
        <v>2</v>
      </c>
      <c r="F51" s="6">
        <f>E45</f>
        <v>5695</v>
      </c>
      <c r="G51" s="6">
        <f>K45</f>
        <v>3726</v>
      </c>
      <c r="H51" s="6">
        <f t="shared" si="1"/>
        <v>-1969</v>
      </c>
    </row>
    <row r="52" spans="5:8" x14ac:dyDescent="0.25">
      <c r="E52" s="2" t="s">
        <v>3</v>
      </c>
      <c r="F52" s="6">
        <f>F45</f>
        <v>5924</v>
      </c>
      <c r="G52" s="6">
        <f>L45</f>
        <v>7122.3333333333339</v>
      </c>
      <c r="H52" s="6">
        <f t="shared" si="1"/>
        <v>1198.3333333333339</v>
      </c>
    </row>
    <row r="53" spans="5:8" x14ac:dyDescent="0.25">
      <c r="E53" s="2" t="s">
        <v>5</v>
      </c>
      <c r="F53" s="6">
        <f>G45</f>
        <v>19426</v>
      </c>
      <c r="G53" s="6">
        <f>M45</f>
        <v>11424.666666666664</v>
      </c>
      <c r="H53" s="6">
        <f t="shared" si="1"/>
        <v>-8001.3333333333358</v>
      </c>
    </row>
    <row r="54" spans="5:8" x14ac:dyDescent="0.25">
      <c r="E54" s="2" t="s">
        <v>4</v>
      </c>
      <c r="F54" s="6">
        <f>H45</f>
        <v>3000</v>
      </c>
      <c r="G54" s="6">
        <f>N45</f>
        <v>1117.3333333333335</v>
      </c>
      <c r="H54" s="6">
        <f t="shared" si="1"/>
        <v>-1882.6666666666665</v>
      </c>
    </row>
    <row r="55" spans="5:8" x14ac:dyDescent="0.25">
      <c r="E55" s="2" t="s">
        <v>21</v>
      </c>
      <c r="F55" s="7">
        <v>0</v>
      </c>
      <c r="G55" s="6">
        <f>O45</f>
        <v>810</v>
      </c>
      <c r="H55" s="6">
        <f t="shared" si="1"/>
        <v>810</v>
      </c>
    </row>
  </sheetData>
  <mergeCells count="2">
    <mergeCell ref="C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Velliyangiri Thangavel</dc:creator>
  <cp:lastModifiedBy>Velliyangiri Thangavel</cp:lastModifiedBy>
  <dcterms:created xsi:type="dcterms:W3CDTF">2024-05-10T17:20:47Z</dcterms:created>
  <dcterms:modified xsi:type="dcterms:W3CDTF">2024-05-10T19:08:30Z</dcterms:modified>
</cp:coreProperties>
</file>